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32.xml" ContentType="application/vnd.openxmlformats-officedocument.spreadsheetml.worksheet+xml"/>
  <Override PartName="/xl/worksheets/sheet11.xml" ContentType="application/vnd.openxmlformats-officedocument.spreadsheetml.worksheet+xml"/>
  <Override PartName="/xl/worksheets/sheet33.xml" ContentType="application/vnd.openxmlformats-officedocument.spreadsheetml.worksheet+xml"/>
  <Override PartName="/xl/worksheets/sheet12.xml" ContentType="application/vnd.openxmlformats-officedocument.spreadsheetml.worksheet+xml"/>
  <Override PartName="/xl/worksheets/sheet34.xml" ContentType="application/vnd.openxmlformats-officedocument.spreadsheetml.worksheet+xml"/>
  <Override PartName="/xl/worksheets/sheet13.xml" ContentType="application/vnd.openxmlformats-officedocument.spreadsheetml.worksheet+xml"/>
  <Override PartName="/xl/worksheets/sheet35.xml" ContentType="application/vnd.openxmlformats-officedocument.spreadsheetml.worksheet+xml"/>
  <Override PartName="/xl/worksheets/sheet14.xml" ContentType="application/vnd.openxmlformats-officedocument.spreadsheetml.worksheet+xml"/>
  <Override PartName="/xl/worksheets/sheet36.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_rels/sheet32.xml.rels" ContentType="application/vnd.openxmlformats-package.relationships+xml"/>
  <Override PartName="/xl/drawings/drawing1.xml" ContentType="application/vnd.openxmlformats-officedocument.drawing+xml"/>
  <Override PartName="/xl/drawings/_rels/drawing1.xml.rels" ContentType="application/vnd.openxmlformats-package.relationships+xml"/>
  <Override PartName="/xl/charts/chart1.xml" ContentType="application/vnd.openxmlformats-officedocument.drawingml.char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5"/>
  </bookViews>
  <sheets>
    <sheet name="0.Instruções" sheetId="1" state="visible" r:id="rId3"/>
    <sheet name="1.1. Passageiros" sheetId="2" state="visible" r:id="rId4"/>
    <sheet name="1.2. KM programada" sheetId="3" state="visible" r:id="rId5"/>
    <sheet name="1.3 Frota Total" sheetId="4" state="visible" r:id="rId6"/>
    <sheet name="1.4 Indicadores" sheetId="5" state="visible" r:id="rId7"/>
    <sheet name="2.1.a Combustível" sheetId="6" state="visible" r:id="rId8"/>
    <sheet name="2.1.b Veículos" sheetId="7" state="visible" r:id="rId9"/>
    <sheet name="2.1.c Insumos" sheetId="8" state="visible" r:id="rId10"/>
    <sheet name="2.1. Custo Variável" sheetId="9" state="visible" r:id="rId11"/>
    <sheet name="2.2 Custo Fixo" sheetId="10" state="visible" r:id="rId12"/>
    <sheet name="2.3 RPS" sheetId="11" state="visible" r:id="rId13"/>
    <sheet name="4. Custo Total" sheetId="12" state="visible" r:id="rId14"/>
    <sheet name="4.1. Custo Pass. Transp." sheetId="13" state="visible" r:id="rId15"/>
    <sheet name="4.2. Tarifa Pública" sheetId="14" state="visible" r:id="rId16"/>
    <sheet name="5. Composição CT" sheetId="15" state="visible" r:id="rId17"/>
    <sheet name="A.III. Combustível" sheetId="16" state="visible" r:id="rId18"/>
    <sheet name="A.IV. Lub." sheetId="17" state="visible" r:id="rId19"/>
    <sheet name="A.V. Arla32" sheetId="18" state="visible" r:id="rId20"/>
    <sheet name="A.VI. Rodagem" sheetId="19" state="visible" r:id="rId21"/>
    <sheet name="A.VII. Peças e acessórios " sheetId="20" state="visible" r:id="rId22"/>
    <sheet name="A.VIII. Custos ambientais" sheetId="21" state="visible" r:id="rId23"/>
    <sheet name="A.IX.a. Deprec. veículos" sheetId="22" state="visible" r:id="rId24"/>
    <sheet name="A.IX.b. Deprec. garagem equip. " sheetId="23" state="visible" r:id="rId25"/>
    <sheet name="A.X.a. Remun. veículos " sheetId="24" state="visible" r:id="rId26"/>
    <sheet name="A.X.b.  Remun. garagem equip." sheetId="25" state="visible" r:id="rId27"/>
    <sheet name="A.X.c. Remun. Eq. Bilhet. ITS" sheetId="26" state="visible" r:id="rId28"/>
    <sheet name="A.X.d. Remun. Vec. Apoio" sheetId="27" state="visible" r:id="rId29"/>
    <sheet name="A.X. Remun. Infra" sheetId="28" state="visible" r:id="rId30"/>
    <sheet name="A.X.e. Remun. Infraes" sheetId="29" state="visible" r:id="rId31"/>
    <sheet name="A.XII. FU" sheetId="30" state="visible" r:id="rId32"/>
    <sheet name="A.XIII. DMA" sheetId="31" state="visible" r:id="rId33"/>
    <sheet name="A.XV. RPS (Simplificado)" sheetId="32" state="visible" r:id="rId34"/>
    <sheet name="A.XV. RPS (DetalhadoI)" sheetId="33" state="visible" r:id="rId35"/>
    <sheet name="A.XV. RPS (DetalhadoII)" sheetId="34" state="visible" r:id="rId36"/>
    <sheet name="A.XV. RPS (Base Num)" sheetId="35" state="hidden" r:id="rId37"/>
    <sheet name="A.XVI. Despesas Gerais" sheetId="36" state="visible" r:id="rId3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<sst xmlns="http://schemas.openxmlformats.org/spreadsheetml/2006/main" count="1822" uniqueCount="931">
  <si>
    <t xml:space="preserve">0. Instruções</t>
  </si>
  <si>
    <t xml:space="preserve">1. Esta planilha eletrônica segue as definições do documento ¨Custos dos serviços de transporte público por ônibus - Método de Cálculo". ANTP (2017).</t>
  </si>
  <si>
    <t xml:space="preserve">2. As abas da planilha seguem a numeração dos capitulos desse documento.</t>
  </si>
  <si>
    <t xml:space="preserve">3. No caso dos anexos, o numeral romano que identifica o anexo é precedido da letra "A".</t>
  </si>
  <si>
    <t xml:space="preserve">4. As células em laranja </t>
  </si>
  <si>
    <t xml:space="preserve">são entradas de dados e precisam de preenchimento.</t>
  </si>
  <si>
    <t xml:space="preserve">5. As células em verde</t>
  </si>
  <si>
    <t xml:space="preserve">são entradas de dados preenchidas com valores de referência, conforme o respectivo anexo do método de cálculo.</t>
  </si>
  <si>
    <t xml:space="preserve">6. As células em azul</t>
  </si>
  <si>
    <t xml:space="preserve">são resultados e não devem ser preenchidas.</t>
  </si>
  <si>
    <t xml:space="preserve">AVISO:</t>
  </si>
  <si>
    <t xml:space="preserve">Esta planilha eletrônica foi criada como instrumento de apoio.</t>
  </si>
  <si>
    <t xml:space="preserve">A ANTP (Associação Nacional de Transportes Públicos) não assume qualquer responsabilidade pela aplicação da planilha e do método.</t>
  </si>
  <si>
    <t xml:space="preserve">O documento ¨Custos dos serviços de transporte público por ônibus - Método de Cálculo". ANTP (2017) está disponível no site www.antp.org.br</t>
  </si>
  <si>
    <t xml:space="preserve">Quaisquer contribuições e dúvidas deve ser encaminhadas a contato@antp.org.br</t>
  </si>
  <si>
    <t xml:space="preserve">Versão 1.1 (Agosto, 2017)</t>
  </si>
  <si>
    <t xml:space="preserve">1.1 Passageiros</t>
  </si>
  <si>
    <t xml:space="preserve">Legenda</t>
  </si>
  <si>
    <r>
      <rPr>
        <b val="true"/>
        <sz val="11"/>
        <color theme="1"/>
        <rFont val="Calibri"/>
        <family val="0"/>
        <charset val="1"/>
      </rPr>
      <t xml:space="preserve">1.1.1. Passageiros Transportados</t>
    </r>
    <r>
      <rPr>
        <b val="true"/>
        <i val="true"/>
        <sz val="11"/>
        <color theme="1"/>
        <rFont val="Calibri"/>
        <family val="0"/>
        <charset val="1"/>
      </rPr>
      <t xml:space="preserve"> por mês (PT)</t>
    </r>
  </si>
  <si>
    <t xml:space="preserve">Entrada de dados</t>
  </si>
  <si>
    <t xml:space="preserve">Comum</t>
  </si>
  <si>
    <t xml:space="preserve">Entrada de dados com valor de referência</t>
  </si>
  <si>
    <t xml:space="preserve">Vale-Transporte</t>
  </si>
  <si>
    <t xml:space="preserve">Resultado</t>
  </si>
  <si>
    <t xml:space="preserve">Estudante</t>
  </si>
  <si>
    <t xml:space="preserve">Gratuidade</t>
  </si>
  <si>
    <t xml:space="preserve">Outros</t>
  </si>
  <si>
    <t xml:space="preserve">Passageiros Transportados (PT)</t>
  </si>
  <si>
    <r>
      <rPr>
        <b val="true"/>
        <sz val="11"/>
        <color theme="1"/>
        <rFont val="Calibri"/>
        <family val="0"/>
        <charset val="1"/>
      </rPr>
      <t xml:space="preserve">1.1.2. Passageiros Equivalentes </t>
    </r>
    <r>
      <rPr>
        <b val="true"/>
        <i val="true"/>
        <sz val="11"/>
        <color theme="1"/>
        <rFont val="Calibri"/>
        <family val="0"/>
        <charset val="1"/>
      </rPr>
      <t xml:space="preserve">(PE)</t>
    </r>
  </si>
  <si>
    <r>
      <rPr>
        <b val="true"/>
        <sz val="11"/>
        <color theme="1"/>
        <rFont val="Calibri"/>
        <family val="0"/>
        <charset val="1"/>
      </rPr>
      <t xml:space="preserve">1.1.2</t>
    </r>
    <r>
      <rPr>
        <b val="true"/>
        <i val="true"/>
        <sz val="11"/>
        <color theme="1"/>
        <rFont val="Calibri"/>
        <family val="0"/>
        <charset val="1"/>
      </rPr>
      <t xml:space="preserve">.a Tarifa Pública Vigente (TPU)</t>
    </r>
  </si>
  <si>
    <r>
      <rPr>
        <b val="true"/>
        <sz val="11"/>
        <color theme="1"/>
        <rFont val="Calibri"/>
        <family val="0"/>
        <charset val="1"/>
      </rPr>
      <t xml:space="preserve">Tarifas públicas "i" vigentes (</t>
    </r>
    <r>
      <rPr>
        <b val="true"/>
        <i val="true"/>
        <sz val="11"/>
        <color rgb="FFFFFFFF"/>
        <rFont val="Calibri"/>
        <family val="0"/>
        <charset val="1"/>
      </rPr>
      <t xml:space="preserve">TPi</t>
    </r>
    <r>
      <rPr>
        <b val="true"/>
        <sz val="11"/>
        <color rgb="FFFFFFFF"/>
        <rFont val="Calibri"/>
        <family val="0"/>
        <charset val="1"/>
      </rPr>
      <t xml:space="preserve">) (em R$)</t>
    </r>
  </si>
  <si>
    <r>
      <rPr>
        <b val="true"/>
        <i val="true"/>
        <sz val="11"/>
        <color theme="1"/>
        <rFont val="Calibri"/>
        <family val="0"/>
        <charset val="1"/>
      </rPr>
      <t xml:space="preserve">TP</t>
    </r>
    <r>
      <rPr>
        <b val="true"/>
        <i val="true"/>
        <vertAlign val="subscript"/>
        <sz val="11"/>
        <color rgb="FF000000"/>
        <rFont val="Calibri"/>
        <family val="0"/>
        <charset val="1"/>
      </rPr>
      <t xml:space="preserve">1</t>
    </r>
  </si>
  <si>
    <r>
      <rPr>
        <b val="true"/>
        <i val="true"/>
        <sz val="11"/>
        <color theme="1"/>
        <rFont val="Calibri"/>
        <family val="0"/>
        <charset val="1"/>
      </rPr>
      <t xml:space="preserve">TP</t>
    </r>
    <r>
      <rPr>
        <b val="true"/>
        <i val="true"/>
        <vertAlign val="subscript"/>
        <sz val="11"/>
        <color rgb="FF000000"/>
        <rFont val="Calibri"/>
        <family val="0"/>
        <charset val="1"/>
      </rPr>
      <t xml:space="preserve">2</t>
    </r>
  </si>
  <si>
    <r>
      <rPr>
        <b val="true"/>
        <i val="true"/>
        <sz val="11"/>
        <color theme="1"/>
        <rFont val="Calibri"/>
        <family val="0"/>
        <charset val="1"/>
      </rPr>
      <t xml:space="preserve">TP</t>
    </r>
    <r>
      <rPr>
        <b val="true"/>
        <i val="true"/>
        <vertAlign val="subscript"/>
        <sz val="11"/>
        <color rgb="FF000000"/>
        <rFont val="Calibri"/>
        <family val="0"/>
        <charset val="1"/>
      </rPr>
      <t xml:space="preserve">3</t>
    </r>
  </si>
  <si>
    <r>
      <rPr>
        <b val="true"/>
        <i val="true"/>
        <sz val="11"/>
        <color theme="1"/>
        <rFont val="Calibri"/>
        <family val="0"/>
        <charset val="1"/>
      </rPr>
      <t xml:space="preserve">TP</t>
    </r>
    <r>
      <rPr>
        <b val="true"/>
        <i val="true"/>
        <vertAlign val="subscript"/>
        <sz val="11"/>
        <color rgb="FF000000"/>
        <rFont val="Calibri"/>
        <family val="0"/>
        <charset val="1"/>
      </rPr>
      <t xml:space="preserve">4</t>
    </r>
  </si>
  <si>
    <r>
      <rPr>
        <b val="true"/>
        <i val="true"/>
        <sz val="11"/>
        <color theme="1"/>
        <rFont val="Calibri"/>
        <family val="0"/>
        <charset val="1"/>
      </rPr>
      <t xml:space="preserve">TP</t>
    </r>
    <r>
      <rPr>
        <b val="true"/>
        <i val="true"/>
        <vertAlign val="subscript"/>
        <sz val="11"/>
        <color rgb="FF000000"/>
        <rFont val="Calibri"/>
        <family val="0"/>
        <charset val="1"/>
      </rPr>
      <t xml:space="preserve">5</t>
    </r>
  </si>
  <si>
    <r>
      <rPr>
        <b val="true"/>
        <i val="true"/>
        <sz val="11"/>
        <color theme="1"/>
        <rFont val="Calibri"/>
        <family val="0"/>
        <charset val="1"/>
      </rPr>
      <t xml:space="preserve">TP</t>
    </r>
    <r>
      <rPr>
        <b val="true"/>
        <i val="true"/>
        <vertAlign val="subscript"/>
        <sz val="11"/>
        <color rgb="FF000000"/>
        <rFont val="Calibri"/>
        <family val="0"/>
        <charset val="1"/>
      </rPr>
      <t xml:space="preserve">6</t>
    </r>
  </si>
  <si>
    <r>
      <rPr>
        <b val="true"/>
        <i val="true"/>
        <sz val="11"/>
        <color theme="1"/>
        <rFont val="Calibri"/>
        <family val="0"/>
        <charset val="1"/>
      </rPr>
      <t xml:space="preserve">TP</t>
    </r>
    <r>
      <rPr>
        <b val="true"/>
        <i val="true"/>
        <vertAlign val="subscript"/>
        <sz val="11"/>
        <color rgb="FF000000"/>
        <rFont val="Calibri"/>
        <family val="0"/>
        <charset val="1"/>
      </rPr>
      <t xml:space="preserve">7</t>
    </r>
  </si>
  <si>
    <r>
      <rPr>
        <b val="true"/>
        <i val="true"/>
        <sz val="11"/>
        <color theme="1"/>
        <rFont val="Calibri"/>
        <family val="0"/>
        <charset val="1"/>
      </rPr>
      <t xml:space="preserve">TP</t>
    </r>
    <r>
      <rPr>
        <b val="true"/>
        <i val="true"/>
        <vertAlign val="subscript"/>
        <sz val="11"/>
        <color rgb="FF000000"/>
        <rFont val="Calibri"/>
        <family val="0"/>
        <charset val="1"/>
      </rPr>
      <t xml:space="preserve">8</t>
    </r>
  </si>
  <si>
    <r>
      <rPr>
        <b val="true"/>
        <i val="true"/>
        <sz val="11"/>
        <color theme="1"/>
        <rFont val="Calibri"/>
        <family val="0"/>
        <charset val="1"/>
      </rPr>
      <t xml:space="preserve">TP</t>
    </r>
    <r>
      <rPr>
        <b val="true"/>
        <i val="true"/>
        <vertAlign val="subscript"/>
        <sz val="11"/>
        <color rgb="FF000000"/>
        <rFont val="Calibri"/>
        <family val="0"/>
        <charset val="1"/>
      </rPr>
      <t xml:space="preserve">9</t>
    </r>
  </si>
  <si>
    <r>
      <rPr>
        <b val="true"/>
        <i val="true"/>
        <sz val="11"/>
        <color theme="1"/>
        <rFont val="Calibri"/>
        <family val="0"/>
        <charset val="1"/>
      </rPr>
      <t xml:space="preserve">TP</t>
    </r>
    <r>
      <rPr>
        <b val="true"/>
        <i val="true"/>
        <vertAlign val="subscript"/>
        <sz val="11"/>
        <color rgb="FF000000"/>
        <rFont val="Calibri"/>
        <family val="0"/>
        <charset val="1"/>
      </rPr>
      <t xml:space="preserve">10</t>
    </r>
  </si>
  <si>
    <r>
      <rPr>
        <b val="true"/>
        <sz val="11"/>
        <color theme="1"/>
        <rFont val="Calibri"/>
        <family val="0"/>
        <charset val="1"/>
      </rPr>
      <t xml:space="preserve">1.1.2</t>
    </r>
    <r>
      <rPr>
        <b val="true"/>
        <i val="true"/>
        <sz val="11"/>
        <color theme="1"/>
        <rFont val="Calibri"/>
        <family val="0"/>
        <charset val="1"/>
      </rPr>
      <t xml:space="preserve">.b Deseja informar dados de modo (marcar X):</t>
    </r>
  </si>
  <si>
    <t xml:space="preserve">Detalhado:</t>
  </si>
  <si>
    <r>
      <rPr>
        <b val="true"/>
        <i val="true"/>
        <sz val="11"/>
        <color theme="1"/>
        <rFont val="Calibri"/>
        <family val="0"/>
        <charset val="1"/>
      </rPr>
      <t xml:space="preserve">(ir para o item </t>
    </r>
    <r>
      <rPr>
        <b val="true"/>
        <sz val="11"/>
        <color theme="1"/>
        <rFont val="Calibri"/>
        <family val="0"/>
        <charset val="1"/>
      </rPr>
      <t xml:space="preserve">1.1.2</t>
    </r>
    <r>
      <rPr>
        <b val="true"/>
        <i val="true"/>
        <sz val="11"/>
        <color theme="1"/>
        <rFont val="Calibri"/>
        <family val="0"/>
        <charset val="1"/>
      </rPr>
      <t xml:space="preserve">.c)</t>
    </r>
  </si>
  <si>
    <t xml:space="preserve">Média mensal consolidada:</t>
  </si>
  <si>
    <t xml:space="preserve">x</t>
  </si>
  <si>
    <r>
      <rPr>
        <b val="true"/>
        <i val="true"/>
        <sz val="11"/>
        <color theme="1"/>
        <rFont val="Calibri"/>
        <family val="0"/>
        <charset val="1"/>
      </rPr>
      <t xml:space="preserve">(ir para o item </t>
    </r>
    <r>
      <rPr>
        <b val="true"/>
        <sz val="11"/>
        <color theme="1"/>
        <rFont val="Calibri"/>
        <family val="0"/>
        <charset val="1"/>
      </rPr>
      <t xml:space="preserve">1.1.2</t>
    </r>
    <r>
      <rPr>
        <b val="true"/>
        <i val="true"/>
        <sz val="11"/>
        <color theme="1"/>
        <rFont val="Calibri"/>
        <family val="0"/>
        <charset val="1"/>
      </rPr>
      <t xml:space="preserve">.d)</t>
    </r>
  </si>
  <si>
    <r>
      <rPr>
        <b val="true"/>
        <sz val="11"/>
        <color theme="1"/>
        <rFont val="Calibri"/>
        <family val="0"/>
        <charset val="1"/>
      </rPr>
      <t xml:space="preserve">1.1.2</t>
    </r>
    <r>
      <rPr>
        <b val="true"/>
        <i val="true"/>
        <sz val="11"/>
        <color theme="1"/>
        <rFont val="Calibri"/>
        <family val="0"/>
        <charset val="1"/>
      </rPr>
      <t xml:space="preserve">.c. Passageiros pagantes por tarifa pública (Anexo I)</t>
    </r>
  </si>
  <si>
    <t xml:space="preserve">Passageiros Pagantes por mês [m] e Tarifa Pública [TP]i (passageiros/mês)</t>
  </si>
  <si>
    <t xml:space="preserve">Mês [m]i</t>
  </si>
  <si>
    <t xml:space="preserve">1.1.2.d. Média mensal de Passageiros pagantes por tarifa pública</t>
  </si>
  <si>
    <t xml:space="preserve">Média mensal de passageiros pagantes</t>
  </si>
  <si>
    <t xml:space="preserve">1.1.2.e.  Receita média mensal por tarifa pública (RT)</t>
  </si>
  <si>
    <t xml:space="preserve">Receita média mensal por tarifa pública (em R$)</t>
  </si>
  <si>
    <r>
      <rPr>
        <b val="true"/>
        <sz val="11"/>
        <color theme="1"/>
        <rFont val="Calibri"/>
        <family val="0"/>
        <charset val="1"/>
      </rPr>
      <t xml:space="preserve">TP</t>
    </r>
    <r>
      <rPr>
        <b val="true"/>
        <vertAlign val="subscript"/>
        <sz val="11"/>
        <color rgb="FF000000"/>
        <rFont val="Calibri"/>
        <family val="0"/>
        <charset val="1"/>
      </rPr>
      <t xml:space="preserve">1</t>
    </r>
  </si>
  <si>
    <r>
      <rPr>
        <b val="true"/>
        <sz val="11"/>
        <color theme="1"/>
        <rFont val="Calibri"/>
        <family val="0"/>
        <charset val="1"/>
      </rPr>
      <t xml:space="preserve">TP</t>
    </r>
    <r>
      <rPr>
        <b val="true"/>
        <vertAlign val="subscript"/>
        <sz val="11"/>
        <color rgb="FF000000"/>
        <rFont val="Calibri"/>
        <family val="0"/>
        <charset val="1"/>
      </rPr>
      <t xml:space="preserve">2</t>
    </r>
  </si>
  <si>
    <r>
      <rPr>
        <b val="true"/>
        <sz val="11"/>
        <color theme="1"/>
        <rFont val="Calibri"/>
        <family val="0"/>
        <charset val="1"/>
      </rPr>
      <t xml:space="preserve">TP</t>
    </r>
    <r>
      <rPr>
        <b val="true"/>
        <vertAlign val="subscript"/>
        <sz val="11"/>
        <color rgb="FF000000"/>
        <rFont val="Calibri"/>
        <family val="0"/>
        <charset val="1"/>
      </rPr>
      <t xml:space="preserve">3</t>
    </r>
  </si>
  <si>
    <r>
      <rPr>
        <b val="true"/>
        <sz val="11"/>
        <color theme="1"/>
        <rFont val="Calibri"/>
        <family val="0"/>
        <charset val="1"/>
      </rPr>
      <t xml:space="preserve">TP</t>
    </r>
    <r>
      <rPr>
        <b val="true"/>
        <vertAlign val="subscript"/>
        <sz val="11"/>
        <color rgb="FF000000"/>
        <rFont val="Calibri"/>
        <family val="0"/>
        <charset val="1"/>
      </rPr>
      <t xml:space="preserve">4</t>
    </r>
  </si>
  <si>
    <r>
      <rPr>
        <b val="true"/>
        <sz val="11"/>
        <color theme="1"/>
        <rFont val="Calibri"/>
        <family val="0"/>
        <charset val="1"/>
      </rPr>
      <t xml:space="preserve">TP</t>
    </r>
    <r>
      <rPr>
        <b val="true"/>
        <vertAlign val="subscript"/>
        <sz val="11"/>
        <color rgb="FF000000"/>
        <rFont val="Calibri"/>
        <family val="0"/>
        <charset val="1"/>
      </rPr>
      <t xml:space="preserve">5</t>
    </r>
  </si>
  <si>
    <r>
      <rPr>
        <b val="true"/>
        <sz val="11"/>
        <color theme="1"/>
        <rFont val="Calibri"/>
        <family val="0"/>
        <charset val="1"/>
      </rPr>
      <t xml:space="preserve">TP</t>
    </r>
    <r>
      <rPr>
        <b val="true"/>
        <vertAlign val="subscript"/>
        <sz val="11"/>
        <color rgb="FF000000"/>
        <rFont val="Calibri"/>
        <family val="0"/>
        <charset val="1"/>
      </rPr>
      <t xml:space="preserve">6</t>
    </r>
  </si>
  <si>
    <r>
      <rPr>
        <b val="true"/>
        <sz val="11"/>
        <color theme="1"/>
        <rFont val="Calibri"/>
        <family val="0"/>
        <charset val="1"/>
      </rPr>
      <t xml:space="preserve">TP</t>
    </r>
    <r>
      <rPr>
        <b val="true"/>
        <vertAlign val="subscript"/>
        <sz val="11"/>
        <color rgb="FF000000"/>
        <rFont val="Calibri"/>
        <family val="0"/>
        <charset val="1"/>
      </rPr>
      <t xml:space="preserve">7</t>
    </r>
  </si>
  <si>
    <r>
      <rPr>
        <b val="true"/>
        <sz val="11"/>
        <color theme="1"/>
        <rFont val="Calibri"/>
        <family val="0"/>
        <charset val="1"/>
      </rPr>
      <t xml:space="preserve">TP</t>
    </r>
    <r>
      <rPr>
        <b val="true"/>
        <vertAlign val="subscript"/>
        <sz val="11"/>
        <color rgb="FF000000"/>
        <rFont val="Calibri"/>
        <family val="0"/>
        <charset val="1"/>
      </rPr>
      <t xml:space="preserve">8</t>
    </r>
  </si>
  <si>
    <r>
      <rPr>
        <b val="true"/>
        <sz val="11"/>
        <color theme="1"/>
        <rFont val="Calibri"/>
        <family val="0"/>
        <charset val="1"/>
      </rPr>
      <t xml:space="preserve">TP</t>
    </r>
    <r>
      <rPr>
        <b val="true"/>
        <vertAlign val="subscript"/>
        <sz val="11"/>
        <color rgb="FF000000"/>
        <rFont val="Calibri"/>
        <family val="0"/>
        <charset val="1"/>
      </rPr>
      <t xml:space="preserve">9</t>
    </r>
  </si>
  <si>
    <r>
      <rPr>
        <b val="true"/>
        <sz val="11"/>
        <color theme="1"/>
        <rFont val="Calibri"/>
        <family val="0"/>
        <charset val="1"/>
      </rPr>
      <t xml:space="preserve">TP</t>
    </r>
    <r>
      <rPr>
        <b val="true"/>
        <vertAlign val="subscript"/>
        <sz val="11"/>
        <color rgb="FF000000"/>
        <rFont val="Calibri"/>
        <family val="0"/>
        <charset val="1"/>
      </rPr>
      <t xml:space="preserve">10</t>
    </r>
  </si>
  <si>
    <r>
      <rPr>
        <b val="true"/>
        <i val="true"/>
        <sz val="11"/>
        <color theme="1"/>
        <rFont val="Calibri"/>
        <family val="0"/>
        <charset val="1"/>
      </rPr>
      <t xml:space="preserve">1.1.2.f.  Receita Integrada (RI) </t>
    </r>
    <r>
      <rPr>
        <b val="true"/>
        <sz val="11"/>
        <color theme="1"/>
        <rFont val="Calibri"/>
        <family val="0"/>
        <charset val="1"/>
      </rPr>
      <t xml:space="preserve">refere-se aos recursos ($) especificamente arrecadados nas viagens com integração. Essa informação é usada apenas na análise de risco (aba A.XV. Detalhado)</t>
    </r>
  </si>
  <si>
    <t xml:space="preserve">Receita da Integração</t>
  </si>
  <si>
    <t xml:space="preserve">1.2 Quilometragem Programada (KP)</t>
  </si>
  <si>
    <r>
      <rPr>
        <b val="true"/>
        <sz val="10"/>
        <color theme="1"/>
        <rFont val="Calibri"/>
        <family val="0"/>
        <charset val="1"/>
      </rPr>
      <t xml:space="preserve">1.2</t>
    </r>
    <r>
      <rPr>
        <b val="true"/>
        <i val="true"/>
        <sz val="10"/>
        <color theme="1"/>
        <rFont val="Calibri"/>
        <family val="0"/>
        <charset val="1"/>
      </rPr>
      <t xml:space="preserve">.a.</t>
    </r>
  </si>
  <si>
    <t xml:space="preserve">Periodo de análise M (em meses):</t>
  </si>
  <si>
    <r>
      <rPr>
        <b val="true"/>
        <sz val="10"/>
        <color theme="1"/>
        <rFont val="Calibri"/>
        <family val="0"/>
        <charset val="1"/>
      </rPr>
      <t xml:space="preserve">1.2</t>
    </r>
    <r>
      <rPr>
        <b val="true"/>
        <i val="true"/>
        <sz val="10"/>
        <color theme="1"/>
        <rFont val="Calibri"/>
        <family val="0"/>
        <charset val="1"/>
      </rPr>
      <t xml:space="preserve">.b.</t>
    </r>
  </si>
  <si>
    <t xml:space="preserve">Deseja informar dados de modo (marcar X):</t>
  </si>
  <si>
    <t xml:space="preserve">Consolidado mensal:</t>
  </si>
  <si>
    <r>
      <rPr>
        <b val="true"/>
        <i val="true"/>
        <sz val="10"/>
        <color theme="1"/>
        <rFont val="Calibri"/>
        <family val="0"/>
        <charset val="1"/>
      </rPr>
      <t xml:space="preserve">(ir para o item </t>
    </r>
    <r>
      <rPr>
        <b val="true"/>
        <sz val="10"/>
        <color theme="1"/>
        <rFont val="Calibri"/>
        <family val="0"/>
        <charset val="1"/>
      </rPr>
      <t xml:space="preserve">1.2</t>
    </r>
    <r>
      <rPr>
        <b val="true"/>
        <i val="true"/>
        <sz val="10"/>
        <color theme="1"/>
        <rFont val="Calibri"/>
        <family val="0"/>
        <charset val="1"/>
      </rPr>
      <t xml:space="preserve">.c)</t>
    </r>
  </si>
  <si>
    <r>
      <rPr>
        <b val="true"/>
        <i val="true"/>
        <sz val="10"/>
        <color theme="1"/>
        <rFont val="Calibri"/>
        <family val="0"/>
        <charset val="1"/>
      </rPr>
      <t xml:space="preserve">(ir para o item </t>
    </r>
    <r>
      <rPr>
        <b val="true"/>
        <sz val="10"/>
        <color theme="1"/>
        <rFont val="Calibri"/>
        <family val="0"/>
        <charset val="1"/>
      </rPr>
      <t xml:space="preserve">1.2</t>
    </r>
    <r>
      <rPr>
        <b val="true"/>
        <i val="true"/>
        <sz val="10"/>
        <color theme="1"/>
        <rFont val="Calibri"/>
        <family val="0"/>
        <charset val="1"/>
      </rPr>
      <t xml:space="preserve">.d)</t>
    </r>
  </si>
  <si>
    <r>
      <rPr>
        <b val="true"/>
        <sz val="10"/>
        <color theme="1"/>
        <rFont val="Calibri"/>
        <family val="0"/>
        <charset val="1"/>
      </rPr>
      <t xml:space="preserve">1.2</t>
    </r>
    <r>
      <rPr>
        <b val="true"/>
        <i val="true"/>
        <sz val="10"/>
        <color theme="1"/>
        <rFont val="Calibri"/>
        <family val="0"/>
        <charset val="1"/>
      </rPr>
      <t xml:space="preserve">.c.</t>
    </r>
  </si>
  <si>
    <t xml:space="preserve">Quilometragem programada média mensal do sistema (consolidada):</t>
  </si>
  <si>
    <t xml:space="preserve">Extensão programada:</t>
  </si>
  <si>
    <t xml:space="preserve">km</t>
  </si>
  <si>
    <r>
      <rPr>
        <b val="true"/>
        <sz val="10"/>
        <color theme="1"/>
        <rFont val="Calibri"/>
        <family val="0"/>
        <charset val="1"/>
      </rPr>
      <t xml:space="preserve">1.2</t>
    </r>
    <r>
      <rPr>
        <b val="true"/>
        <i val="true"/>
        <sz val="10"/>
        <color theme="1"/>
        <rFont val="Calibri"/>
        <family val="0"/>
        <charset val="1"/>
      </rPr>
      <t xml:space="preserve">.d.</t>
    </r>
  </si>
  <si>
    <t xml:space="preserve">Quilometragem programanda por linha (detalhada)[Anexo II]:</t>
  </si>
  <si>
    <t xml:space="preserve">ID</t>
  </si>
  <si>
    <t xml:space="preserve">Linha (nº)</t>
  </si>
  <si>
    <t xml:space="preserve">Quant. de dias de operação no período de análise M (QD[K])</t>
  </si>
  <si>
    <r>
      <rPr>
        <b val="true"/>
        <sz val="10"/>
        <color theme="1"/>
        <rFont val="Calibri"/>
        <family val="0"/>
        <charset val="1"/>
      </rPr>
      <t xml:space="preserve">Quant. viagens prog. p/ linhas de ônibus "</t>
    </r>
    <r>
      <rPr>
        <b val="true"/>
        <i val="true"/>
        <sz val="10"/>
        <color rgb="FFFFFFFF"/>
        <rFont val="Calibri"/>
        <family val="0"/>
        <charset val="1"/>
      </rPr>
      <t xml:space="preserve">l</t>
    </r>
    <r>
      <rPr>
        <b val="true"/>
        <sz val="10"/>
        <color rgb="FFFFFFFF"/>
        <rFont val="Calibri"/>
        <family val="0"/>
        <charset val="1"/>
      </rPr>
      <t xml:space="preserve">" em um tipo de dia de operação "</t>
    </r>
    <r>
      <rPr>
        <b val="true"/>
        <i val="true"/>
        <sz val="10"/>
        <color rgb="FFFFFFFF"/>
        <rFont val="Calibri"/>
        <family val="0"/>
        <charset val="1"/>
      </rPr>
      <t xml:space="preserve">k</t>
    </r>
    <r>
      <rPr>
        <b val="true"/>
        <sz val="10"/>
        <color rgb="FFFFFFFF"/>
        <rFont val="Calibri"/>
        <family val="0"/>
        <charset val="1"/>
      </rPr>
      <t xml:space="preserve">" (KV[k]l) </t>
    </r>
  </si>
  <si>
    <r>
      <rPr>
        <b val="true"/>
        <sz val="10"/>
        <color theme="1"/>
        <rFont val="Calibri"/>
        <family val="0"/>
        <charset val="1"/>
      </rPr>
      <t xml:space="preserve">km prog. p/ linha de ônibus "</t>
    </r>
    <r>
      <rPr>
        <b val="true"/>
        <i val="true"/>
        <sz val="10"/>
        <color rgb="FFFFFFFF"/>
        <rFont val="Calibri"/>
        <family val="0"/>
        <charset val="1"/>
      </rPr>
      <t xml:space="preserve">l"</t>
    </r>
    <r>
      <rPr>
        <b val="true"/>
        <sz val="10"/>
        <color rgb="FFFFFFFF"/>
        <rFont val="Calibri"/>
        <family val="0"/>
        <charset val="1"/>
      </rPr>
      <t xml:space="preserve"> em um tipo de dia de operação "</t>
    </r>
    <r>
      <rPr>
        <b val="true"/>
        <i val="true"/>
        <sz val="10"/>
        <color rgb="FFFFFFFF"/>
        <rFont val="Calibri"/>
        <family val="0"/>
        <charset val="1"/>
      </rPr>
      <t xml:space="preserve">k"</t>
    </r>
    <r>
      <rPr>
        <b val="true"/>
        <sz val="10"/>
        <color rgb="FFFFFFFF"/>
        <rFont val="Calibri"/>
        <family val="0"/>
        <charset val="1"/>
      </rPr>
      <t xml:space="preserve"> (KL[k]l) </t>
    </r>
  </si>
  <si>
    <t xml:space="preserve">km mensal improdutiva (IK)</t>
  </si>
  <si>
    <t xml:space="preserve">Quilometragem programada mensal</t>
  </si>
  <si>
    <t xml:space="preserve">Unidade: dias</t>
  </si>
  <si>
    <t xml:space="preserve">Unidade: viagens</t>
  </si>
  <si>
    <t xml:space="preserve">Unidade: km</t>
  </si>
  <si>
    <t xml:space="preserve">Dias úteis</t>
  </si>
  <si>
    <t xml:space="preserve">Sábados</t>
  </si>
  <si>
    <t xml:space="preserve">Domingos / Feriados</t>
  </si>
  <si>
    <t xml:space="preserve">1.3 Frota total (FT)</t>
  </si>
  <si>
    <r>
      <rPr>
        <b val="true"/>
        <sz val="11"/>
        <color theme="1"/>
        <rFont val="Calibri"/>
        <family val="0"/>
        <charset val="1"/>
      </rPr>
      <t xml:space="preserve">1.3.1. Classificação dos veículos</t>
    </r>
    <r>
      <rPr>
        <b val="true"/>
        <i val="true"/>
        <sz val="11"/>
        <color theme="1"/>
        <rFont val="Calibri"/>
        <family val="0"/>
        <charset val="1"/>
      </rPr>
      <t xml:space="preserve"> (PT)</t>
    </r>
  </si>
  <si>
    <t xml:space="preserve">ABNT NBR 15570:2009</t>
  </si>
  <si>
    <t xml:space="preserve">Capacidade</t>
  </si>
  <si>
    <t xml:space="preserve">PBT mínimo</t>
  </si>
  <si>
    <t xml:space="preserve">Comprimento total máximo</t>
  </si>
  <si>
    <t xml:space="preserve">Microônibus</t>
  </si>
  <si>
    <t xml:space="preserve">Entre 10 e 20 passageiros (exclusivamente sentados)</t>
  </si>
  <si>
    <t xml:space="preserve">5t</t>
  </si>
  <si>
    <t xml:space="preserve">7,4m</t>
  </si>
  <si>
    <t xml:space="preserve">Miniônibus</t>
  </si>
  <si>
    <t xml:space="preserve">Mínimo de 30 passageiros (sentados e em pé)</t>
  </si>
  <si>
    <t xml:space="preserve">8t</t>
  </si>
  <si>
    <t xml:space="preserve">9,6m</t>
  </si>
  <si>
    <t xml:space="preserve">Midiônibus</t>
  </si>
  <si>
    <t xml:space="preserve">Mínimo de 40 passageiros  (sentados e em pé)</t>
  </si>
  <si>
    <t xml:space="preserve">10t</t>
  </si>
  <si>
    <t xml:space="preserve">11,5m</t>
  </si>
  <si>
    <t xml:space="preserve">Ônibus básico</t>
  </si>
  <si>
    <t xml:space="preserve">Mínimo de 70 passageiros  (sentados e em pé)</t>
  </si>
  <si>
    <t xml:space="preserve">16t</t>
  </si>
  <si>
    <t xml:space="preserve">14m</t>
  </si>
  <si>
    <t xml:space="preserve">Ônibus padron</t>
  </si>
  <si>
    <t xml:space="preserve">Mínimo de 80 passageiros  (sentados e em pé)</t>
  </si>
  <si>
    <t xml:space="preserve">Ônibus articulado</t>
  </si>
  <si>
    <t xml:space="preserve">Mínimo de 100 passageiros  (sentados e em pé)</t>
  </si>
  <si>
    <t xml:space="preserve">26t</t>
  </si>
  <si>
    <t xml:space="preserve">18,6m</t>
  </si>
  <si>
    <t xml:space="preserve">Ônibus biarticulado</t>
  </si>
  <si>
    <t xml:space="preserve">Mínimo de 160 passageiros  (sentados e em pé)</t>
  </si>
  <si>
    <t xml:space="preserve">36t</t>
  </si>
  <si>
    <t xml:space="preserve">30m</t>
  </si>
  <si>
    <t xml:space="preserve">1.3.2. Cálculo da Frota </t>
  </si>
  <si>
    <r>
      <rPr>
        <b val="true"/>
        <sz val="11"/>
        <color theme="1"/>
        <rFont val="Calibri"/>
        <family val="0"/>
        <charset val="1"/>
      </rPr>
      <t xml:space="preserve">1.3.2.</t>
    </r>
    <r>
      <rPr>
        <b val="true"/>
        <i val="true"/>
        <sz val="11"/>
        <color theme="1"/>
        <rFont val="Calibri"/>
        <family val="0"/>
        <charset val="1"/>
      </rPr>
      <t xml:space="preserve">a</t>
    </r>
    <r>
      <rPr>
        <b val="true"/>
        <sz val="11"/>
        <color theme="1"/>
        <rFont val="Calibri"/>
        <family val="0"/>
        <charset val="1"/>
      </rPr>
      <t xml:space="preserve"> Composição da frota (tipologia do veículo)</t>
    </r>
  </si>
  <si>
    <t xml:space="preserve">Classe do veículo</t>
  </si>
  <si>
    <t xml:space="preserve">Sem ar condicionado</t>
  </si>
  <si>
    <t xml:space="preserve">Com ar condicionado</t>
  </si>
  <si>
    <t xml:space="preserve">Sem transmissão automática</t>
  </si>
  <si>
    <t xml:space="preserve">Com transmissão automática</t>
  </si>
  <si>
    <t xml:space="preserve">1.3.2.b Composição da frota (classe e idade do veículo)</t>
  </si>
  <si>
    <t xml:space="preserve">Idade do veículo</t>
  </si>
  <si>
    <t xml:space="preserve">Microônibus </t>
  </si>
  <si>
    <r>
      <rPr>
        <b val="true"/>
        <sz val="11"/>
        <color theme="1"/>
        <rFont val="Calibri"/>
        <family val="0"/>
        <charset val="1"/>
      </rPr>
      <t xml:space="preserve">1.3.2.</t>
    </r>
    <r>
      <rPr>
        <b val="true"/>
        <i val="true"/>
        <sz val="11"/>
        <color theme="1"/>
        <rFont val="Calibri"/>
        <family val="0"/>
        <charset val="1"/>
      </rPr>
      <t xml:space="preserve">c</t>
    </r>
    <r>
      <rPr>
        <b val="true"/>
        <sz val="11"/>
        <color theme="1"/>
        <rFont val="Calibri"/>
        <family val="0"/>
        <charset val="1"/>
      </rPr>
      <t xml:space="preserve"> Composição da frota (veículos de apoio)</t>
    </r>
  </si>
  <si>
    <t xml:space="preserve">Classificação do veículo</t>
  </si>
  <si>
    <t xml:space="preserve">Frota</t>
  </si>
  <si>
    <t xml:space="preserve">Caminhão-oficina</t>
  </si>
  <si>
    <t xml:space="preserve">Caminhão-guincho</t>
  </si>
  <si>
    <t xml:space="preserve">Caminhoneta</t>
  </si>
  <si>
    <t xml:space="preserve">Automóvel (básico)</t>
  </si>
  <si>
    <t xml:space="preserve">Motocicleta</t>
  </si>
  <si>
    <t xml:space="preserve">1.4 Indicadores</t>
  </si>
  <si>
    <t xml:space="preserve">1.4.1. Índice de Passageiros por Quilômetro (IPK)</t>
  </si>
  <si>
    <t xml:space="preserve">1.4.1.1</t>
  </si>
  <si>
    <t xml:space="preserve">Tarifa pública de preponderante vigente (TPU)</t>
  </si>
  <si>
    <t xml:space="preserve">R$</t>
  </si>
  <si>
    <t xml:space="preserve">1.4.1.2</t>
  </si>
  <si>
    <t xml:space="preserve">Receita média mensal total do sistema (RT)</t>
  </si>
  <si>
    <t xml:space="preserve">R$/mês</t>
  </si>
  <si>
    <t xml:space="preserve">1.4.1.3</t>
  </si>
  <si>
    <t xml:space="preserve">Média mensal de passageiros transportados (PT)</t>
  </si>
  <si>
    <t xml:space="preserve">passageiros/mês</t>
  </si>
  <si>
    <t xml:space="preserve">1.4.1.4</t>
  </si>
  <si>
    <t xml:space="preserve">Média mensal de passageiros pagantes equivalentes (PE)</t>
  </si>
  <si>
    <t xml:space="preserve">1.4.1.5</t>
  </si>
  <si>
    <t xml:space="preserve">Média mensal da quilometragem programada (KP)</t>
  </si>
  <si>
    <t xml:space="preserve">km/mês</t>
  </si>
  <si>
    <t xml:space="preserve">1.4.1.6</t>
  </si>
  <si>
    <t xml:space="preserve">Índice de passageiro por quilômetro (IPK)</t>
  </si>
  <si>
    <t xml:space="preserve">pass./km</t>
  </si>
  <si>
    <t xml:space="preserve">1.4.1.7</t>
  </si>
  <si>
    <t xml:space="preserve">Índice de passageiro equivalentes por quilômetro (IPKe)</t>
  </si>
  <si>
    <t xml:space="preserve">1.4.2. Percurso Médio Mensal (PMM)</t>
  </si>
  <si>
    <t xml:space="preserve">1.4.2.1</t>
  </si>
  <si>
    <t xml:space="preserve">Frota total=</t>
  </si>
  <si>
    <t xml:space="preserve">ônibus</t>
  </si>
  <si>
    <t xml:space="preserve">1.4.2.2</t>
  </si>
  <si>
    <t xml:space="preserve">Frota operante =</t>
  </si>
  <si>
    <t xml:space="preserve">x FT</t>
  </si>
  <si>
    <t xml:space="preserve">1.4.2.3</t>
  </si>
  <si>
    <t xml:space="preserve">Frota funcional =</t>
  </si>
  <si>
    <t xml:space="preserve">1.4.2.4</t>
  </si>
  <si>
    <t xml:space="preserve">Percurso Médio Mensal</t>
  </si>
  <si>
    <t xml:space="preserve">km/veículo</t>
  </si>
  <si>
    <t xml:space="preserve">1.4.3. Passageiros Transportados por Veículos por Dia (PVD)</t>
  </si>
  <si>
    <t xml:space="preserve">1.4.3.1</t>
  </si>
  <si>
    <t xml:space="preserve">Periodo de análise N (em dias)</t>
  </si>
  <si>
    <t xml:space="preserve">dias</t>
  </si>
  <si>
    <t xml:space="preserve">1.4.3.2</t>
  </si>
  <si>
    <t xml:space="preserve">Passageiros transportados por dia</t>
  </si>
  <si>
    <t xml:space="preserve">Pass/veículo/dia</t>
  </si>
  <si>
    <t xml:space="preserve">1.4.4. Passageiros Equivalentes por Veículos (PMV)</t>
  </si>
  <si>
    <t xml:space="preserve">1.4.4.1</t>
  </si>
  <si>
    <t xml:space="preserve">Passageiros equivalentes por veículo</t>
  </si>
  <si>
    <t xml:space="preserve">pass/veículo/mês</t>
  </si>
  <si>
    <t xml:space="preserve">2.1.a Consumo de Combustível</t>
  </si>
  <si>
    <t xml:space="preserve">Consultar a aba A.III.Combustível</t>
  </si>
  <si>
    <t xml:space="preserve">2.1.a.i</t>
  </si>
  <si>
    <t xml:space="preserve">Consolidado:</t>
  </si>
  <si>
    <r>
      <rPr>
        <b val="true"/>
        <i val="true"/>
        <sz val="10"/>
        <color theme="1"/>
        <rFont val="Calibri"/>
        <family val="0"/>
        <charset val="1"/>
      </rPr>
      <t xml:space="preserve">(ir para o item </t>
    </r>
    <r>
      <rPr>
        <b val="true"/>
        <sz val="10"/>
        <color theme="1"/>
        <rFont val="Calibri"/>
        <family val="0"/>
        <charset val="1"/>
      </rPr>
      <t xml:space="preserve">2.1.a.ii</t>
    </r>
    <r>
      <rPr>
        <b val="true"/>
        <i val="true"/>
        <sz val="10"/>
        <color theme="1"/>
        <rFont val="Calibri"/>
        <family val="0"/>
        <charset val="1"/>
      </rPr>
      <t xml:space="preserve">)</t>
    </r>
  </si>
  <si>
    <t xml:space="preserve">(ir para o item 2.1.a.iii)</t>
  </si>
  <si>
    <t xml:space="preserve">2.1.a.ii Consumo σz (l/km) para cada tipo de veículo (consolidado)</t>
  </si>
  <si>
    <t xml:space="preserve">2.1.a.iii  Quantidade de combustível utilizada por tipo de veículo (detalhado)</t>
  </si>
  <si>
    <t xml:space="preserve">2.1.a.iv  Quantidade de quilometros percorridos por tipo de veículo (detalhado)</t>
  </si>
  <si>
    <t xml:space="preserve">2.1.a.v  Consumo σz (l/km) para cada tipo de veículo (detalhado)</t>
  </si>
  <si>
    <t xml:space="preserve">2.1.a.vi</t>
  </si>
  <si>
    <r>
      <rPr>
        <b val="true"/>
        <i val="true"/>
        <sz val="11"/>
        <color theme="1"/>
        <rFont val="Calibri"/>
        <family val="0"/>
        <charset val="1"/>
      </rPr>
      <t xml:space="preserve">KPz:</t>
    </r>
    <r>
      <rPr>
        <b val="true"/>
        <sz val="11"/>
        <color theme="1"/>
        <rFont val="Calibri"/>
        <family val="0"/>
        <charset val="1"/>
      </rPr>
      <t xml:space="preserve"> média mensal da quilometragem programada para cada tipo de veículo</t>
    </r>
  </si>
  <si>
    <t xml:space="preserve">Verificar seção 1.2 do Capítulo 1 </t>
  </si>
  <si>
    <t xml:space="preserve">2.1.a.vii  Consumo total para cada tipo de veículo</t>
  </si>
  <si>
    <t xml:space="preserve">Consumo total / mês</t>
  </si>
  <si>
    <t xml:space="preserve">litros</t>
  </si>
  <si>
    <t xml:space="preserve">2.1.b Cálculo do Valor do Veículo Básico (VEC[básico])</t>
  </si>
  <si>
    <t xml:space="preserve">2.1.b.i</t>
  </si>
  <si>
    <r>
      <rPr>
        <b val="true"/>
        <i val="true"/>
        <sz val="11"/>
        <color theme="1"/>
        <rFont val="Calibri"/>
        <family val="0"/>
        <charset val="1"/>
      </rPr>
      <t xml:space="preserve">Valor do veículo novo por classe de veículo (VEC</t>
    </r>
    <r>
      <rPr>
        <b val="true"/>
        <i val="true"/>
        <sz val="8"/>
        <color theme="1"/>
        <rFont val="Calibri"/>
        <family val="0"/>
        <charset val="1"/>
      </rPr>
      <t xml:space="preserve">z</t>
    </r>
    <r>
      <rPr>
        <b val="true"/>
        <i val="true"/>
        <sz val="11"/>
        <color theme="1"/>
        <rFont val="Calibri"/>
        <family val="0"/>
        <charset val="1"/>
      </rPr>
      <t xml:space="preserve">)</t>
    </r>
  </si>
  <si>
    <t xml:space="preserve">2.1.b.ii</t>
  </si>
  <si>
    <t xml:space="preserve">Valor do investimento (veículos de apoio )</t>
  </si>
  <si>
    <t xml:space="preserve">Valor do veículo</t>
  </si>
  <si>
    <t xml:space="preserve">2.1.b.iii</t>
  </si>
  <si>
    <t xml:space="preserve">Nominador para ponderação do VEC</t>
  </si>
  <si>
    <t xml:space="preserve">2.1.b.iv</t>
  </si>
  <si>
    <t xml:space="preserve">Denominador para ponderação do VEC</t>
  </si>
  <si>
    <t xml:space="preserve">2.1.b.v</t>
  </si>
  <si>
    <t xml:space="preserve">Valor do veículo novo por classe de veículo sem rodagem (VECz[Ø])</t>
  </si>
  <si>
    <t xml:space="preserve">VEC</t>
  </si>
  <si>
    <r>
      <rPr>
        <b val="true"/>
        <sz val="16"/>
        <color theme="1"/>
        <rFont val="Calibri"/>
        <family val="0"/>
        <charset val="1"/>
      </rPr>
      <t xml:space="preserve">VEC</t>
    </r>
    <r>
      <rPr>
        <b val="true"/>
        <sz val="11"/>
        <color rgb="FFFFFFFF"/>
        <rFont val="Calibri"/>
        <family val="0"/>
        <charset val="1"/>
      </rPr>
      <t xml:space="preserve">[básico]</t>
    </r>
  </si>
  <si>
    <r>
      <rPr>
        <i val="true"/>
        <sz val="10"/>
        <color rgb="FFFF0000"/>
        <rFont val="Arial"/>
        <family val="0"/>
        <charset val="1"/>
      </rPr>
      <t xml:space="preserve">¹ Deve-se preencher todas as celulas abaixo. Se não houver investimentos em determinados itens ou taxas e tributos, por exemplo, </t>
    </r>
    <r>
      <rPr>
        <b val="true"/>
        <i val="true"/>
        <sz val="10"/>
        <color rgb="FFFF0000"/>
        <rFont val="Arial"/>
        <family val="0"/>
        <charset val="1"/>
      </rPr>
      <t xml:space="preserve">preenche-se com o valor zero</t>
    </r>
    <r>
      <rPr>
        <i val="true"/>
        <sz val="10"/>
        <color rgb="FFFF0000"/>
        <rFont val="Arial"/>
        <family val="0"/>
        <charset val="1"/>
      </rPr>
      <t xml:space="preserve">. Caso a celula não seja preenchida com alguma valor adotar-se-á os valores de referência para o respectivo item </t>
    </r>
  </si>
  <si>
    <t xml:space="preserve">² Os valores de referência para os insumos abaixo estão descritos no Capítulo 3 da publicação "Cálculo dos Custos dos Serviços de Transporte Coletivo Urbano por Ônibus"</t>
  </si>
  <si>
    <t xml:space="preserve">Instrução de preenchimento</t>
  </si>
  <si>
    <t xml:space="preserve">3.1.</t>
  </si>
  <si>
    <t xml:space="preserve">Óleo diesel (OLD)</t>
  </si>
  <si>
    <t xml:space="preserve">3.1.1</t>
  </si>
  <si>
    <t xml:space="preserve">Preço do óleo diesel .....................................................</t>
  </si>
  <si>
    <t xml:space="preserve">R$/litro</t>
  </si>
  <si>
    <t xml:space="preserve">Pesquisa de mercado</t>
  </si>
  <si>
    <t xml:space="preserve">3.2.</t>
  </si>
  <si>
    <t xml:space="preserve">Lubrificantes (CLB)</t>
  </si>
  <si>
    <t xml:space="preserve">3.2.1</t>
  </si>
  <si>
    <t xml:space="preserve">Coeficiente de correlação do consumo de lubrificante relacionado ao consumo de óleo diesel ..........................</t>
  </si>
  <si>
    <t xml:space="preserve">litro/km</t>
  </si>
  <si>
    <t xml:space="preserve">Buscar valor na aba A.IV - Lubrificantes </t>
  </si>
  <si>
    <t xml:space="preserve">3.3.</t>
  </si>
  <si>
    <t xml:space="preserve">ARLA 32 (ARL)</t>
  </si>
  <si>
    <t xml:space="preserve">3.3.1</t>
  </si>
  <si>
    <t xml:space="preserve">Preço do Arla 32 ..........................................................</t>
  </si>
  <si>
    <t xml:space="preserve">3.3.2</t>
  </si>
  <si>
    <t xml:space="preserve">Coeficiente de correlação do consumo do ARLA 32 relacionado ao preço do óleo diesel ...............................</t>
  </si>
  <si>
    <t xml:space="preserve">adimensional</t>
  </si>
  <si>
    <t xml:space="preserve">Buscar valor no Anexo V</t>
  </si>
  <si>
    <t xml:space="preserve">3.4.</t>
  </si>
  <si>
    <t xml:space="preserve">Rodagem (ROD)</t>
  </si>
  <si>
    <t xml:space="preserve">Verificar Anexo VI</t>
  </si>
  <si>
    <t xml:space="preserve">3.4.1</t>
  </si>
  <si>
    <t xml:space="preserve">Preço do pneu novo</t>
  </si>
  <si>
    <t xml:space="preserve">215/75 R17,6 ..............................</t>
  </si>
  <si>
    <t xml:space="preserve">R$/unidade</t>
  </si>
  <si>
    <t xml:space="preserve">275/80 R22,6 ..............................</t>
  </si>
  <si>
    <t xml:space="preserve">295/80 R22,6 ..............................</t>
  </si>
  <si>
    <t xml:space="preserve">3.4.2</t>
  </si>
  <si>
    <t xml:space="preserve">Preço da recapagem</t>
  </si>
  <si>
    <t xml:space="preserve">3.5</t>
  </si>
  <si>
    <t xml:space="preserve">Custos Ambientais (CAB)</t>
  </si>
  <si>
    <t xml:space="preserve">3.5.1</t>
  </si>
  <si>
    <t xml:space="preserve">Fator de correlação entre os custos ambientais e o preço médio do ônibus básico novo ...............................</t>
  </si>
  <si>
    <t xml:space="preserve">Buscar valor no Anexo VIII</t>
  </si>
  <si>
    <t xml:space="preserve">3.6</t>
  </si>
  <si>
    <t xml:space="preserve">Veículo (VEC)</t>
  </si>
  <si>
    <t xml:space="preserve">3.6.1</t>
  </si>
  <si>
    <t xml:space="preserve">Preço médio ônibus básico novo .........................</t>
  </si>
  <si>
    <t xml:space="preserve">R$/veículo</t>
  </si>
  <si>
    <t xml:space="preserve">Buscar valor na aba 4.7.1.VEC</t>
  </si>
  <si>
    <t xml:space="preserve">3.7</t>
  </si>
  <si>
    <t xml:space="preserve">Salários e benefícios (SAB)</t>
  </si>
  <si>
    <t xml:space="preserve">3.7.1</t>
  </si>
  <si>
    <r>
      <rPr>
        <i val="true"/>
        <sz val="10"/>
        <color theme="1"/>
        <rFont val="Arial"/>
        <family val="0"/>
        <charset val="1"/>
      </rPr>
      <t xml:space="preserve">Salário do Motorista (SAL</t>
    </r>
    <r>
      <rPr>
        <i val="true"/>
        <sz val="8"/>
        <color theme="1"/>
        <rFont val="Arial"/>
        <family val="0"/>
        <charset val="1"/>
      </rPr>
      <t xml:space="preserve">mot</t>
    </r>
    <r>
      <rPr>
        <i val="true"/>
        <sz val="10"/>
        <color theme="1"/>
        <rFont val="Arial"/>
        <family val="0"/>
        <charset val="1"/>
      </rPr>
      <t xml:space="preserve">) ....................................…</t>
    </r>
  </si>
  <si>
    <t xml:space="preserve">Valor praticado</t>
  </si>
  <si>
    <t xml:space="preserve">3.7.2</t>
  </si>
  <si>
    <r>
      <rPr>
        <i val="true"/>
        <sz val="10"/>
        <color theme="1"/>
        <rFont val="Arial"/>
        <family val="0"/>
        <charset val="1"/>
      </rPr>
      <t xml:space="preserve">Salário do Cobrador (SAL</t>
    </r>
    <r>
      <rPr>
        <i val="true"/>
        <sz val="8"/>
        <color theme="1"/>
        <rFont val="Arial"/>
        <family val="0"/>
        <charset val="1"/>
      </rPr>
      <t xml:space="preserve">cob</t>
    </r>
    <r>
      <rPr>
        <i val="true"/>
        <sz val="10"/>
        <color theme="1"/>
        <rFont val="Arial"/>
        <family val="0"/>
        <charset val="1"/>
      </rPr>
      <t xml:space="preserve">) .......................................</t>
    </r>
  </si>
  <si>
    <t xml:space="preserve">3.7.3</t>
  </si>
  <si>
    <r>
      <rPr>
        <i val="true"/>
        <sz val="10"/>
        <color theme="1"/>
        <rFont val="Arial"/>
        <family val="0"/>
        <charset val="1"/>
      </rPr>
      <t xml:space="preserve">Salário do Despachante (SAL</t>
    </r>
    <r>
      <rPr>
        <i val="true"/>
        <sz val="8"/>
        <color theme="1"/>
        <rFont val="Arial"/>
        <family val="0"/>
        <charset val="1"/>
      </rPr>
      <t xml:space="preserve">des</t>
    </r>
    <r>
      <rPr>
        <i val="true"/>
        <sz val="10"/>
        <color theme="1"/>
        <rFont val="Arial"/>
        <family val="0"/>
        <charset val="1"/>
      </rPr>
      <t xml:space="preserve">) .................................</t>
    </r>
  </si>
  <si>
    <t xml:space="preserve">3.7.4</t>
  </si>
  <si>
    <t xml:space="preserve">Salário do Fiscal (SAL fisc) .................................</t>
  </si>
  <si>
    <t xml:space="preserve">3.7.5</t>
  </si>
  <si>
    <r>
      <rPr>
        <i val="true"/>
        <sz val="10"/>
        <color theme="1"/>
        <rFont val="Arial"/>
        <family val="0"/>
        <charset val="1"/>
      </rPr>
      <t xml:space="preserve">Benefícios do Motorista (BEN</t>
    </r>
    <r>
      <rPr>
        <i val="true"/>
        <sz val="8"/>
        <color theme="1"/>
        <rFont val="Arial"/>
        <family val="0"/>
        <charset val="1"/>
      </rPr>
      <t xml:space="preserve">mot</t>
    </r>
    <r>
      <rPr>
        <i val="true"/>
        <sz val="10"/>
        <color theme="1"/>
        <rFont val="Arial"/>
        <family val="0"/>
        <charset val="1"/>
      </rPr>
      <t xml:space="preserve">) .................................</t>
    </r>
  </si>
  <si>
    <t xml:space="preserve">3.7.6</t>
  </si>
  <si>
    <r>
      <rPr>
        <i val="true"/>
        <sz val="10"/>
        <color theme="1"/>
        <rFont val="Arial"/>
        <family val="0"/>
        <charset val="1"/>
      </rPr>
      <t xml:space="preserve">Benefícios do Cobrador (BEN</t>
    </r>
    <r>
      <rPr>
        <i val="true"/>
        <sz val="8"/>
        <color theme="1"/>
        <rFont val="Arial"/>
        <family val="0"/>
        <charset val="1"/>
      </rPr>
      <t xml:space="preserve">cob</t>
    </r>
    <r>
      <rPr>
        <i val="true"/>
        <sz val="10"/>
        <color theme="1"/>
        <rFont val="Arial"/>
        <family val="0"/>
        <charset val="1"/>
      </rPr>
      <t xml:space="preserve">) .................................</t>
    </r>
  </si>
  <si>
    <t xml:space="preserve">3.7.7</t>
  </si>
  <si>
    <r>
      <rPr>
        <i val="true"/>
        <sz val="10"/>
        <color theme="1"/>
        <rFont val="Arial"/>
        <family val="0"/>
        <charset val="1"/>
      </rPr>
      <t xml:space="preserve">Benefícios do Despachante (BEN</t>
    </r>
    <r>
      <rPr>
        <i val="true"/>
        <sz val="8"/>
        <color theme="1"/>
        <rFont val="Arial"/>
        <family val="0"/>
        <charset val="1"/>
      </rPr>
      <t xml:space="preserve">des</t>
    </r>
    <r>
      <rPr>
        <i val="true"/>
        <sz val="10"/>
        <color theme="1"/>
        <rFont val="Arial"/>
        <family val="0"/>
        <charset val="1"/>
      </rPr>
      <t xml:space="preserve">) ...........................</t>
    </r>
  </si>
  <si>
    <t xml:space="preserve">3.7.8</t>
  </si>
  <si>
    <t xml:space="preserve">Benefícios do Fiscal (BEN fisc) ...........................</t>
  </si>
  <si>
    <t xml:space="preserve">3.7.9</t>
  </si>
  <si>
    <r>
      <rPr>
        <i val="true"/>
        <sz val="10"/>
        <color theme="1"/>
        <rFont val="Arial"/>
        <family val="0"/>
        <charset val="1"/>
      </rPr>
      <t xml:space="preserve">Fator de utilização dos Motoristas (FUT</t>
    </r>
    <r>
      <rPr>
        <i val="true"/>
        <sz val="8"/>
        <color theme="1"/>
        <rFont val="Arial"/>
        <family val="0"/>
        <charset val="1"/>
      </rPr>
      <t xml:space="preserve">mot</t>
    </r>
    <r>
      <rPr>
        <i val="true"/>
        <sz val="10"/>
        <color theme="1"/>
        <rFont val="Arial"/>
        <family val="0"/>
        <charset val="1"/>
      </rPr>
      <t xml:space="preserve">) ..................</t>
    </r>
  </si>
  <si>
    <t xml:space="preserve">Buscar valor no Anexo XII</t>
  </si>
  <si>
    <t xml:space="preserve">3.7.10</t>
  </si>
  <si>
    <r>
      <rPr>
        <i val="true"/>
        <sz val="10"/>
        <color theme="1"/>
        <rFont val="Arial"/>
        <family val="0"/>
        <charset val="1"/>
      </rPr>
      <t xml:space="preserve">Fator de utilização dos Cobradores (FUT</t>
    </r>
    <r>
      <rPr>
        <i val="true"/>
        <sz val="8"/>
        <color theme="1"/>
        <rFont val="Arial"/>
        <family val="0"/>
        <charset val="1"/>
      </rPr>
      <t xml:space="preserve">cob</t>
    </r>
    <r>
      <rPr>
        <i val="true"/>
        <sz val="10"/>
        <color theme="1"/>
        <rFont val="Arial"/>
        <family val="0"/>
        <charset val="1"/>
      </rPr>
      <t xml:space="preserve">) ................</t>
    </r>
  </si>
  <si>
    <t xml:space="preserve">3.7.11</t>
  </si>
  <si>
    <r>
      <rPr>
        <i val="true"/>
        <sz val="10"/>
        <color theme="1"/>
        <rFont val="Arial"/>
        <family val="0"/>
        <charset val="1"/>
      </rPr>
      <t xml:space="preserve">Fator de utilização dos Despachantes (FUT</t>
    </r>
    <r>
      <rPr>
        <i val="true"/>
        <sz val="8"/>
        <color theme="1"/>
        <rFont val="Arial"/>
        <family val="0"/>
        <charset val="1"/>
      </rPr>
      <t xml:space="preserve">des</t>
    </r>
    <r>
      <rPr>
        <i val="true"/>
        <sz val="10"/>
        <color theme="1"/>
        <rFont val="Arial"/>
        <family val="0"/>
        <charset val="1"/>
      </rPr>
      <t xml:space="preserve">) .............</t>
    </r>
  </si>
  <si>
    <t xml:space="preserve">3.7.12</t>
  </si>
  <si>
    <t xml:space="preserve">Fator de utilização dos Fiscais (FUT fisc).......................</t>
  </si>
  <si>
    <t xml:space="preserve">3.7.13</t>
  </si>
  <si>
    <r>
      <rPr>
        <i val="true"/>
        <sz val="10"/>
        <color theme="1"/>
        <rFont val="Arial"/>
        <family val="0"/>
        <charset val="1"/>
      </rPr>
      <t xml:space="preserve">Fator de utilização físico dos Motoristas (FUF</t>
    </r>
    <r>
      <rPr>
        <i val="true"/>
        <sz val="8"/>
        <color theme="1"/>
        <rFont val="Arial"/>
        <family val="0"/>
        <charset val="1"/>
      </rPr>
      <t xml:space="preserve">mot</t>
    </r>
    <r>
      <rPr>
        <i val="true"/>
        <sz val="10"/>
        <color theme="1"/>
        <rFont val="Arial"/>
        <family val="0"/>
        <charset val="1"/>
      </rPr>
      <t xml:space="preserve">) ..........</t>
    </r>
  </si>
  <si>
    <t xml:space="preserve">3.7.14</t>
  </si>
  <si>
    <r>
      <rPr>
        <i val="true"/>
        <sz val="10"/>
        <color theme="1"/>
        <rFont val="Arial"/>
        <family val="0"/>
        <charset val="1"/>
      </rPr>
      <t xml:space="preserve">Fator de utilização físico dos Cobradores (FUF</t>
    </r>
    <r>
      <rPr>
        <i val="true"/>
        <sz val="8"/>
        <color theme="1"/>
        <rFont val="Arial"/>
        <family val="0"/>
        <charset val="1"/>
      </rPr>
      <t xml:space="preserve">cob</t>
    </r>
    <r>
      <rPr>
        <i val="true"/>
        <sz val="10"/>
        <color theme="1"/>
        <rFont val="Arial"/>
        <family val="0"/>
        <charset val="1"/>
      </rPr>
      <t xml:space="preserve">) ........</t>
    </r>
  </si>
  <si>
    <t xml:space="preserve">3.7.15</t>
  </si>
  <si>
    <r>
      <rPr>
        <i val="true"/>
        <sz val="10"/>
        <color theme="1"/>
        <rFont val="Arial"/>
        <family val="0"/>
        <charset val="1"/>
      </rPr>
      <t xml:space="preserve">Fator de utilização físico dos Despachantes (FUF</t>
    </r>
    <r>
      <rPr>
        <i val="true"/>
        <sz val="8"/>
        <color theme="1"/>
        <rFont val="Arial"/>
        <family val="0"/>
        <charset val="1"/>
      </rPr>
      <t xml:space="preserve">des</t>
    </r>
    <r>
      <rPr>
        <i val="true"/>
        <sz val="10"/>
        <color theme="1"/>
        <rFont val="Arial"/>
        <family val="0"/>
        <charset val="1"/>
      </rPr>
      <t xml:space="preserve">) ....</t>
    </r>
  </si>
  <si>
    <t xml:space="preserve">3.7.16</t>
  </si>
  <si>
    <t xml:space="preserve">Fator de utilização físico dos Fiscais (FUF fisc)...............</t>
  </si>
  <si>
    <t xml:space="preserve">3.7.17</t>
  </si>
  <si>
    <t xml:space="preserve">Encargo Social (ECS) ...................................................</t>
  </si>
  <si>
    <t xml:space="preserve">%</t>
  </si>
  <si>
    <t xml:space="preserve">3.7.18</t>
  </si>
  <si>
    <t xml:space="preserve">Despesas  pessoal de manutenção, administrativo e diretoria em relação ao pessoal operacional (Θ) ..............</t>
  </si>
  <si>
    <t xml:space="preserve">Buscar valor no Anexo XIII</t>
  </si>
  <si>
    <t xml:space="preserve">3.8</t>
  </si>
  <si>
    <t xml:space="preserve">Taxas e Seguros</t>
  </si>
  <si>
    <t xml:space="preserve">3.8.1</t>
  </si>
  <si>
    <t xml:space="preserve">Seguro obrigatório por veículo (VAS ) .............................</t>
  </si>
  <si>
    <t xml:space="preserve">R$/ano</t>
  </si>
  <si>
    <t xml:space="preserve">3.8.2</t>
  </si>
  <si>
    <t xml:space="preserve">Taxa de licenciamento por veículo (VAT) ........................</t>
  </si>
  <si>
    <t xml:space="preserve">3.8.3</t>
  </si>
  <si>
    <t xml:space="preserve">Seguro de responsabilidade civil facultativo (CDR) ..........</t>
  </si>
  <si>
    <t xml:space="preserve">3.8.4</t>
  </si>
  <si>
    <t xml:space="preserve">IPVA ...........................................................................</t>
  </si>
  <si>
    <t xml:space="preserve">3.9</t>
  </si>
  <si>
    <t xml:space="preserve">Infraestrutura</t>
  </si>
  <si>
    <t xml:space="preserve">3.9.1</t>
  </si>
  <si>
    <t xml:space="preserve">Tempo de contrato a partir da data de realização do investimento (DUC) ......................................................</t>
  </si>
  <si>
    <t xml:space="preserve">anos</t>
  </si>
  <si>
    <t xml:space="preserve">3.9.2</t>
  </si>
  <si>
    <t xml:space="preserve">Valor do investimento em infraestrutura (VIN) .................</t>
  </si>
  <si>
    <t xml:space="preserve">3.9.3</t>
  </si>
  <si>
    <t xml:space="preserve">Vida útil da infraestrutura(VUI)</t>
  </si>
  <si>
    <t xml:space="preserve">3.9.4</t>
  </si>
  <si>
    <t xml:space="preserve"> Estoque equivalente do almoxarifado.................................</t>
  </si>
  <si>
    <t xml:space="preserve">meses</t>
  </si>
  <si>
    <t xml:space="preserve">3.10</t>
  </si>
  <si>
    <t xml:space="preserve">Taxa de Remuneração do Capital (TRC)</t>
  </si>
  <si>
    <t xml:space="preserve">3.10.1</t>
  </si>
  <si>
    <t xml:space="preserve">Taxa do Sistema Especial de Liquidação e de Custódia (SELIC)..</t>
  </si>
  <si>
    <t xml:space="preserve">3.10.2</t>
  </si>
  <si>
    <t xml:space="preserve"> Índice Nacional de Preços ao Consumidor Amplo (IPCA)...........</t>
  </si>
  <si>
    <t xml:space="preserve">3.10.3</t>
  </si>
  <si>
    <t xml:space="preserve">3.11</t>
  </si>
  <si>
    <t xml:space="preserve">Capital investido em terrenos, edificações e equipamentos de garagem</t>
  </si>
  <si>
    <t xml:space="preserve">3.11.1</t>
  </si>
  <si>
    <t xml:space="preserve">Custos de investimento no terreno (CIT) .........................</t>
  </si>
  <si>
    <t xml:space="preserve">3.11.2</t>
  </si>
  <si>
    <t xml:space="preserve">Valor investido em edificações (CIE) ..............................</t>
  </si>
  <si>
    <t xml:space="preserve">3.11.3</t>
  </si>
  <si>
    <t xml:space="preserve">Vida Útil das Edificações (VUE)</t>
  </si>
  <si>
    <t xml:space="preserve">Buscar valor no Anexo IX</t>
  </si>
  <si>
    <t xml:space="preserve">3.11.4</t>
  </si>
  <si>
    <t xml:space="preserve">Valor Residual das Edificações (VRE)</t>
  </si>
  <si>
    <t xml:space="preserve">3.11.5</t>
  </si>
  <si>
    <t xml:space="preserve">Valor investido em equipamentos de garagem (CIG) ........</t>
  </si>
  <si>
    <t xml:space="preserve">3.11.6</t>
  </si>
  <si>
    <t xml:space="preserve">Vida Útil dos equipamentos de garagem (VUQ)</t>
  </si>
  <si>
    <t xml:space="preserve">3.11.7</t>
  </si>
  <si>
    <t xml:space="preserve">Vida residual dos equipamentos de garagem (VRG)</t>
  </si>
  <si>
    <t xml:space="preserve">3.11.8</t>
  </si>
  <si>
    <t xml:space="preserve">Valor investido em equipamentos de bilhetagem e ITS  (CEB)</t>
  </si>
  <si>
    <t xml:space="preserve">3.11.9</t>
  </si>
  <si>
    <t xml:space="preserve"> Vida útil dos equipamentos de bilhetagem e ITS (VUB)</t>
  </si>
  <si>
    <t xml:space="preserve">3.11.10</t>
  </si>
  <si>
    <t xml:space="preserve"> Valor residual dos equipamentos de bilhetagem e ITS (VRB)</t>
  </si>
  <si>
    <t xml:space="preserve">3.12</t>
  </si>
  <si>
    <t xml:space="preserve">Serviços de terceiros, compartilhados e locações</t>
  </si>
  <si>
    <t xml:space="preserve">3.12.1</t>
  </si>
  <si>
    <t xml:space="preserve">Despesas de Comercialização, serviços prestados em terminais/estações de transferência e centrais de controle da operação (CCM) .......................................................</t>
  </si>
  <si>
    <t xml:space="preserve">3.12.2</t>
  </si>
  <si>
    <t xml:space="preserve">Valor anual da locação por equipamento locado por veículo (QL) .................................................................</t>
  </si>
  <si>
    <t xml:space="preserve">R$/veículo/ano</t>
  </si>
  <si>
    <t xml:space="preserve">3.12.3</t>
  </si>
  <si>
    <t xml:space="preserve">Valor anual da locação de cada conjunto de equipamentos (QEL)......................................................</t>
  </si>
  <si>
    <t xml:space="preserve">3.12.4</t>
  </si>
  <si>
    <t xml:space="preserve">Quantidade de conjuntos de equipamentos locados (QEQ) .........................................................................</t>
  </si>
  <si>
    <t xml:space="preserve">unidades</t>
  </si>
  <si>
    <t xml:space="preserve">3.12.5</t>
  </si>
  <si>
    <t xml:space="preserve">Locação de garagem (CLG) ...........................................</t>
  </si>
  <si>
    <t xml:space="preserve">3.12.6</t>
  </si>
  <si>
    <t xml:space="preserve">Locação de Veículo de Apoio (CLA)...........</t>
  </si>
  <si>
    <t xml:space="preserve">3.13</t>
  </si>
  <si>
    <t xml:space="preserve">Taxa de remuneração do serviço (RPS) </t>
  </si>
  <si>
    <t xml:space="preserve">3.13.1</t>
  </si>
  <si>
    <t xml:space="preserve">Taxa de remuneração do serviço (RPS)  ......................</t>
  </si>
  <si>
    <t xml:space="preserve">Buscar valor no Anexo XV</t>
  </si>
  <si>
    <t xml:space="preserve">3.14</t>
  </si>
  <si>
    <t xml:space="preserve">Despesas gerais (CDG)................................................................................</t>
  </si>
  <si>
    <t xml:space="preserve">Buscar valor no Anexo XVI</t>
  </si>
  <si>
    <t xml:space="preserve">3.15</t>
  </si>
  <si>
    <t xml:space="preserve">Tributos Diretos (TRD)</t>
  </si>
  <si>
    <t xml:space="preserve">3.15.1</t>
  </si>
  <si>
    <t xml:space="preserve">Imposto sobre serviços de qualquer natureza (ISSQN) ....</t>
  </si>
  <si>
    <t xml:space="preserve">3.15.2</t>
  </si>
  <si>
    <t xml:space="preserve">Programa de integração social (PIS) ..............................</t>
  </si>
  <si>
    <t xml:space="preserve">3.15.3</t>
  </si>
  <si>
    <t xml:space="preserve">Contribuição para o financiamento da seguridade social (COFINS) ....................................................................</t>
  </si>
  <si>
    <t xml:space="preserve">3.15.4</t>
  </si>
  <si>
    <t xml:space="preserve">Taxa de ger. e adm. do sistema de transp. ou taxa de regulação do serviço e taxa de adm. de terminais ...........</t>
  </si>
  <si>
    <t xml:space="preserve">3.15.5</t>
  </si>
  <si>
    <t xml:space="preserve">INSS ...........................................................................</t>
  </si>
  <si>
    <t xml:space="preserve">3.15.6</t>
  </si>
  <si>
    <t xml:space="preserve">ICMS ...........................................................................</t>
  </si>
  <si>
    <t xml:space="preserve">3.15.7</t>
  </si>
  <si>
    <t xml:space="preserve">Outros tributos .............................................................</t>
  </si>
  <si>
    <t xml:space="preserve">Subsídio (SUB)</t>
  </si>
  <si>
    <t xml:space="preserve">Subsídio mensal para custeio da tarifa..........................................</t>
  </si>
  <si>
    <t xml:space="preserve">2.1</t>
  </si>
  <si>
    <t xml:space="preserve">Custo Variável</t>
  </si>
  <si>
    <t xml:space="preserve">2.1.1</t>
  </si>
  <si>
    <t xml:space="preserve">Combustível (CMB)</t>
  </si>
  <si>
    <t xml:space="preserve">2.1.2</t>
  </si>
  <si>
    <t xml:space="preserve">2.1.3</t>
  </si>
  <si>
    <t xml:space="preserve">ARLA 32 (CAR)</t>
  </si>
  <si>
    <t xml:space="preserve">2.1.4</t>
  </si>
  <si>
    <t xml:space="preserve">Rodagem (CRD)</t>
  </si>
  <si>
    <t xml:space="preserve">2.1.5</t>
  </si>
  <si>
    <t xml:space="preserve">Peças e Acessórios (CPA)</t>
  </si>
  <si>
    <t xml:space="preserve">2.1.6</t>
  </si>
  <si>
    <t xml:space="preserve">2.2</t>
  </si>
  <si>
    <t xml:space="preserve">Custo Fixo</t>
  </si>
  <si>
    <t xml:space="preserve">2.2.1.</t>
  </si>
  <si>
    <t xml:space="preserve">Depreciação (CDP)</t>
  </si>
  <si>
    <t xml:space="preserve">2.2.1.1</t>
  </si>
  <si>
    <t xml:space="preserve">Veículos (DVE)</t>
  </si>
  <si>
    <t xml:space="preserve">2.2.1.2</t>
  </si>
  <si>
    <t xml:space="preserve">Edificações e equipamentos de garagem (DED)</t>
  </si>
  <si>
    <t xml:space="preserve">2.2.1.3</t>
  </si>
  <si>
    <t xml:space="preserve">Equipamentos de bilhetagem e ITS (DEQ)</t>
  </si>
  <si>
    <t xml:space="preserve">2.2.1.4</t>
  </si>
  <si>
    <t xml:space="preserve">Veículos de apoio (DVA)</t>
  </si>
  <si>
    <t xml:space="preserve">2.2.1.5</t>
  </si>
  <si>
    <t xml:space="preserve">Infraestrutura (DIN)</t>
  </si>
  <si>
    <t xml:space="preserve">2.2.2.</t>
  </si>
  <si>
    <t xml:space="preserve">Remuneração do Capital Imobilizado (CRC)</t>
  </si>
  <si>
    <t xml:space="preserve">2.2.2.1</t>
  </si>
  <si>
    <t xml:space="preserve">Veículos (RVE)</t>
  </si>
  <si>
    <t xml:space="preserve">2.2.2.2</t>
  </si>
  <si>
    <t xml:space="preserve">Terrenos, edificações e equipamentos de garagem (RTE)</t>
  </si>
  <si>
    <t xml:space="preserve">2.2.2.3</t>
  </si>
  <si>
    <t xml:space="preserve">Almoxarifado (RAL)</t>
  </si>
  <si>
    <t xml:space="preserve">2.2.2.4</t>
  </si>
  <si>
    <t xml:space="preserve">Equipamentos de bilhetagem e ITS (REQ)</t>
  </si>
  <si>
    <t xml:space="preserve">2.2.2.5</t>
  </si>
  <si>
    <t xml:space="preserve">Veículos de apoio (RVA)</t>
  </si>
  <si>
    <t xml:space="preserve">2.2.2.6</t>
  </si>
  <si>
    <t xml:space="preserve">Infraestrutura (RIN)</t>
  </si>
  <si>
    <t xml:space="preserve">2.2.3.</t>
  </si>
  <si>
    <t xml:space="preserve">Custos com pessoal (CPS)</t>
  </si>
  <si>
    <t xml:space="preserve">2.2.3.1</t>
  </si>
  <si>
    <t xml:space="preserve">Operação (DOP)</t>
  </si>
  <si>
    <t xml:space="preserve">2.2.3.2</t>
  </si>
  <si>
    <t xml:space="preserve">Pessoal de manutenção, administrativo e diretoria (DMA)</t>
  </si>
  <si>
    <t xml:space="preserve">2.2.4.</t>
  </si>
  <si>
    <t xml:space="preserve">Despesas administrativas (CAD)</t>
  </si>
  <si>
    <t xml:space="preserve">2.2.4.1</t>
  </si>
  <si>
    <t xml:space="preserve">Despesas gerais (CDG)</t>
  </si>
  <si>
    <t xml:space="preserve">2.2.4.2</t>
  </si>
  <si>
    <t xml:space="preserve">Seguro obrigatório e taxa de licenciamento (CDS)</t>
  </si>
  <si>
    <t xml:space="preserve">2.2.4.3</t>
  </si>
  <si>
    <t xml:space="preserve">Seguro de responsabilidade civil facultativo (CDR)</t>
  </si>
  <si>
    <t xml:space="preserve">2.2.4.4</t>
  </si>
  <si>
    <t xml:space="preserve">IPVA</t>
  </si>
  <si>
    <t xml:space="preserve">2.2.4.5</t>
  </si>
  <si>
    <t xml:space="preserve">Outras despesas operacionais (CCM)</t>
  </si>
  <si>
    <t xml:space="preserve">2.2.5.</t>
  </si>
  <si>
    <t xml:space="preserve">Locação dos equipamentos e sistemas de bilhetagem e ITS (CLQ)</t>
  </si>
  <si>
    <t xml:space="preserve">2.2.6.</t>
  </si>
  <si>
    <t xml:space="preserve">Locação de garagem (CLG)</t>
  </si>
  <si>
    <t xml:space="preserve">2.2.7.</t>
  </si>
  <si>
    <t xml:space="preserve">Locação de Veículos de Apoio (CLA)</t>
  </si>
  <si>
    <t xml:space="preserve">2.3</t>
  </si>
  <si>
    <t xml:space="preserve">Remuneração da prestação dos serviços (RPS)</t>
  </si>
  <si>
    <t xml:space="preserve">2.3.1.</t>
  </si>
  <si>
    <t xml:space="preserve">2.3.2.</t>
  </si>
  <si>
    <t xml:space="preserve">4.</t>
  </si>
  <si>
    <t xml:space="preserve">Cálculo do custo total mensal com impostos e tributos (CT)</t>
  </si>
  <si>
    <t xml:space="preserve">2.4</t>
  </si>
  <si>
    <t xml:space="preserve">Tributos Diretos (ITR)</t>
  </si>
  <si>
    <t xml:space="preserve">4.1</t>
  </si>
  <si>
    <t xml:space="preserve">Custo por Passageiro Transportado</t>
  </si>
  <si>
    <t xml:space="preserve">4.3.1</t>
  </si>
  <si>
    <t xml:space="preserve">Custo total</t>
  </si>
  <si>
    <t xml:space="preserve">4.3.2</t>
  </si>
  <si>
    <t xml:space="preserve">Passageiros transportados</t>
  </si>
  <si>
    <t xml:space="preserve">4.2</t>
  </si>
  <si>
    <t xml:space="preserve">Tarifa Pública</t>
  </si>
  <si>
    <t xml:space="preserve">4.2.1</t>
  </si>
  <si>
    <t xml:space="preserve">4.2.2</t>
  </si>
  <si>
    <t xml:space="preserve">Passageiros pagantes</t>
  </si>
  <si>
    <t xml:space="preserve">4.2.3</t>
  </si>
  <si>
    <t xml:space="preserve">Subsídio</t>
  </si>
  <si>
    <t xml:space="preserve">QUADRO RESUMO DOS CUSTOS (R$/MÊS)</t>
  </si>
  <si>
    <t xml:space="preserve">DESCRIÇÃO</t>
  </si>
  <si>
    <t xml:space="preserve">VALOR MENSAL</t>
  </si>
  <si>
    <t xml:space="preserve">CUSTO/KM</t>
  </si>
  <si>
    <t xml:space="preserve">CUSTO/VEÍCULO</t>
  </si>
  <si>
    <t xml:space="preserve">% Custo Total</t>
  </si>
  <si>
    <t xml:space="preserve">CUSTOS VARIÁVEIS</t>
  </si>
  <si>
    <r>
      <rPr>
        <sz val="10"/>
        <color theme="1"/>
        <rFont val="Calibri"/>
        <family val="0"/>
        <charset val="1"/>
      </rPr>
      <t xml:space="preserve">Combustível (</t>
    </r>
    <r>
      <rPr>
        <i val="true"/>
        <sz val="10"/>
        <color theme="1"/>
        <rFont val="Calibri"/>
        <family val="0"/>
        <charset val="1"/>
      </rPr>
      <t xml:space="preserve">CMB</t>
    </r>
    <r>
      <rPr>
        <sz val="10"/>
        <color theme="1"/>
        <rFont val="Calibri"/>
        <family val="0"/>
        <charset val="1"/>
      </rPr>
      <t xml:space="preserve">).........................................................................................................................</t>
    </r>
  </si>
  <si>
    <r>
      <rPr>
        <sz val="10"/>
        <color theme="1"/>
        <rFont val="Calibri"/>
        <family val="0"/>
        <charset val="1"/>
      </rPr>
      <t xml:space="preserve">Lubrificantes (</t>
    </r>
    <r>
      <rPr>
        <i val="true"/>
        <sz val="10"/>
        <color theme="1"/>
        <rFont val="Calibri"/>
        <family val="0"/>
        <charset val="1"/>
      </rPr>
      <t xml:space="preserve">CLB</t>
    </r>
    <r>
      <rPr>
        <sz val="10"/>
        <color theme="1"/>
        <rFont val="Calibri"/>
        <family val="0"/>
        <charset val="1"/>
      </rPr>
      <t xml:space="preserve">)......................................................................................................</t>
    </r>
  </si>
  <si>
    <r>
      <rPr>
        <sz val="10"/>
        <color theme="1"/>
        <rFont val="Calibri"/>
        <family val="0"/>
        <charset val="1"/>
      </rPr>
      <t xml:space="preserve">ARLA 32 (</t>
    </r>
    <r>
      <rPr>
        <i val="true"/>
        <sz val="10"/>
        <color theme="1"/>
        <rFont val="Calibri"/>
        <family val="0"/>
        <charset val="1"/>
      </rPr>
      <t xml:space="preserve">CAR</t>
    </r>
    <r>
      <rPr>
        <sz val="10"/>
        <color theme="1"/>
        <rFont val="Calibri"/>
        <family val="0"/>
        <charset val="1"/>
      </rPr>
      <t xml:space="preserve">).............................................................................................</t>
    </r>
  </si>
  <si>
    <r>
      <rPr>
        <sz val="10"/>
        <color theme="1"/>
        <rFont val="Calibri"/>
        <family val="0"/>
        <charset val="1"/>
      </rPr>
      <t xml:space="preserve">Material de rodagem (</t>
    </r>
    <r>
      <rPr>
        <i val="true"/>
        <sz val="10"/>
        <color theme="1"/>
        <rFont val="Calibri"/>
        <family val="0"/>
        <charset val="1"/>
      </rPr>
      <t xml:space="preserve">CRD</t>
    </r>
    <r>
      <rPr>
        <sz val="10"/>
        <color theme="1"/>
        <rFont val="Calibri"/>
        <family val="0"/>
        <charset val="1"/>
      </rPr>
      <t xml:space="preserve">)................................................................................................................................................</t>
    </r>
  </si>
  <si>
    <r>
      <rPr>
        <sz val="10"/>
        <color theme="1"/>
        <rFont val="Calibri"/>
        <family val="0"/>
        <charset val="1"/>
      </rPr>
      <t xml:space="preserve">Peças e acessórios (</t>
    </r>
    <r>
      <rPr>
        <i val="true"/>
        <sz val="10"/>
        <color theme="1"/>
        <rFont val="Calibri"/>
        <family val="0"/>
        <charset val="1"/>
      </rPr>
      <t xml:space="preserve">CPA</t>
    </r>
    <r>
      <rPr>
        <sz val="10"/>
        <color theme="1"/>
        <rFont val="Calibri"/>
        <family val="0"/>
        <charset val="1"/>
      </rPr>
      <t xml:space="preserve">)...............................................................................</t>
    </r>
  </si>
  <si>
    <r>
      <rPr>
        <sz val="10"/>
        <color theme="1"/>
        <rFont val="Calibri"/>
        <family val="0"/>
        <charset val="1"/>
      </rPr>
      <t xml:space="preserve">Custos ambientais (</t>
    </r>
    <r>
      <rPr>
        <i val="true"/>
        <sz val="10"/>
        <color theme="1"/>
        <rFont val="Calibri"/>
        <family val="0"/>
        <charset val="1"/>
      </rPr>
      <t xml:space="preserve">CAB</t>
    </r>
    <r>
      <rPr>
        <sz val="10"/>
        <color theme="1"/>
        <rFont val="Calibri"/>
        <family val="0"/>
        <charset val="1"/>
      </rPr>
      <t xml:space="preserve">)......................................................................................</t>
    </r>
  </si>
  <si>
    <t xml:space="preserve">TOTAL CUSTOS VARIÁVEIS</t>
  </si>
  <si>
    <t xml:space="preserve">CUSTOS FIXOS</t>
  </si>
  <si>
    <t xml:space="preserve">Pessoal</t>
  </si>
  <si>
    <t xml:space="preserve">Operação .............................................................................</t>
  </si>
  <si>
    <r>
      <rPr>
        <sz val="10"/>
        <color theme="1"/>
        <rFont val="Calibri"/>
        <family val="0"/>
        <charset val="1"/>
      </rPr>
      <t xml:space="preserve">Manutenção, administrativo e diretoria (</t>
    </r>
    <r>
      <rPr>
        <i val="true"/>
        <sz val="10"/>
        <color theme="1"/>
        <rFont val="Calibri"/>
        <family val="0"/>
        <charset val="1"/>
      </rPr>
      <t xml:space="preserve">DMA</t>
    </r>
    <r>
      <rPr>
        <sz val="10"/>
        <color theme="1"/>
        <rFont val="Calibri"/>
        <family val="0"/>
        <charset val="1"/>
      </rPr>
      <t xml:space="preserve">)...............................................................</t>
    </r>
  </si>
  <si>
    <t xml:space="preserve">subtotal</t>
  </si>
  <si>
    <t xml:space="preserve">Administrativas</t>
  </si>
  <si>
    <r>
      <rPr>
        <sz val="10"/>
        <color theme="1"/>
        <rFont val="Calibri"/>
        <family val="0"/>
        <charset val="1"/>
      </rPr>
      <t xml:space="preserve">Despesas gerais (</t>
    </r>
    <r>
      <rPr>
        <i val="true"/>
        <sz val="10"/>
        <color theme="1"/>
        <rFont val="Calibri"/>
        <family val="0"/>
        <charset val="1"/>
      </rPr>
      <t xml:space="preserve">CDG</t>
    </r>
    <r>
      <rPr>
        <sz val="10"/>
        <color theme="1"/>
        <rFont val="Calibri"/>
        <family val="0"/>
        <charset val="1"/>
      </rPr>
      <t xml:space="preserve">).....................................................................................................</t>
    </r>
  </si>
  <si>
    <r>
      <rPr>
        <sz val="10"/>
        <color theme="1"/>
        <rFont val="Calibri"/>
        <family val="0"/>
        <charset val="1"/>
      </rPr>
      <t xml:space="preserve">DPVAT e licenciamento (</t>
    </r>
    <r>
      <rPr>
        <i val="true"/>
        <sz val="10"/>
        <color theme="1"/>
        <rFont val="Calibri"/>
        <family val="0"/>
        <charset val="1"/>
      </rPr>
      <t xml:space="preserve">CDS</t>
    </r>
    <r>
      <rPr>
        <sz val="10"/>
        <color theme="1"/>
        <rFont val="Calibri"/>
        <family val="0"/>
        <charset val="1"/>
      </rPr>
      <t xml:space="preserve">)..........................................................................................................................</t>
    </r>
  </si>
  <si>
    <t xml:space="preserve">IPVA.............................................................................................................</t>
  </si>
  <si>
    <r>
      <rPr>
        <sz val="10"/>
        <color theme="1"/>
        <rFont val="Calibri"/>
        <family val="0"/>
        <charset val="1"/>
      </rPr>
      <t xml:space="preserve">Seguros (</t>
    </r>
    <r>
      <rPr>
        <i val="true"/>
        <sz val="10"/>
        <color theme="1"/>
        <rFont val="Calibri"/>
        <family val="0"/>
        <charset val="1"/>
      </rPr>
      <t xml:space="preserve">CRD</t>
    </r>
    <r>
      <rPr>
        <sz val="10"/>
        <color theme="1"/>
        <rFont val="Calibri"/>
        <family val="0"/>
        <charset val="1"/>
      </rPr>
      <t xml:space="preserve">)..........................................................................................................</t>
    </r>
  </si>
  <si>
    <r>
      <rPr>
        <sz val="10"/>
        <color theme="1"/>
        <rFont val="Calibri"/>
        <family val="0"/>
        <charset val="1"/>
      </rPr>
      <t xml:space="preserve">Outras despesas operacionais (</t>
    </r>
    <r>
      <rPr>
        <i val="true"/>
        <sz val="10"/>
        <color theme="1"/>
        <rFont val="Calibri"/>
        <family val="0"/>
        <charset val="1"/>
      </rPr>
      <t xml:space="preserve">CCM</t>
    </r>
    <r>
      <rPr>
        <sz val="10"/>
        <color theme="1"/>
        <rFont val="Calibri"/>
        <family val="0"/>
        <charset val="1"/>
      </rPr>
      <t xml:space="preserve">).........................................................................................</t>
    </r>
  </si>
  <si>
    <t xml:space="preserve">Depreciação</t>
  </si>
  <si>
    <r>
      <rPr>
        <sz val="10"/>
        <color theme="1"/>
        <rFont val="Calibri"/>
        <family val="0"/>
        <charset val="1"/>
      </rPr>
      <t xml:space="preserve">Veículos da frota (</t>
    </r>
    <r>
      <rPr>
        <i val="true"/>
        <sz val="10"/>
        <color theme="1"/>
        <rFont val="Calibri"/>
        <family val="0"/>
        <charset val="1"/>
      </rPr>
      <t xml:space="preserve">DVE</t>
    </r>
    <r>
      <rPr>
        <sz val="10"/>
        <color theme="1"/>
        <rFont val="Calibri"/>
        <family val="0"/>
        <charset val="1"/>
      </rPr>
      <t xml:space="preserve">)..............................................................................................</t>
    </r>
  </si>
  <si>
    <r>
      <rPr>
        <sz val="10"/>
        <color theme="1"/>
        <rFont val="Calibri"/>
        <family val="0"/>
        <charset val="1"/>
      </rPr>
      <t xml:space="preserve">Edificações e equipamentos de garagem (</t>
    </r>
    <r>
      <rPr>
        <i val="true"/>
        <sz val="10"/>
        <color theme="1"/>
        <rFont val="Calibri"/>
        <family val="0"/>
        <charset val="1"/>
      </rPr>
      <t xml:space="preserve">DED</t>
    </r>
    <r>
      <rPr>
        <sz val="10"/>
        <color theme="1"/>
        <rFont val="Calibri"/>
        <family val="0"/>
        <charset val="1"/>
      </rPr>
      <t xml:space="preserve">)..........................................................................................................</t>
    </r>
  </si>
  <si>
    <r>
      <rPr>
        <sz val="10"/>
        <color theme="1"/>
        <rFont val="Calibri"/>
        <family val="0"/>
        <charset val="1"/>
      </rPr>
      <t xml:space="preserve">Equipamentos de bilhetagem e ITS (</t>
    </r>
    <r>
      <rPr>
        <i val="true"/>
        <sz val="10"/>
        <color theme="1"/>
        <rFont val="Calibri"/>
        <family val="0"/>
        <charset val="1"/>
      </rPr>
      <t xml:space="preserve">DEQ</t>
    </r>
    <r>
      <rPr>
        <sz val="10"/>
        <color theme="1"/>
        <rFont val="Calibri"/>
        <family val="0"/>
        <charset val="1"/>
      </rPr>
      <t xml:space="preserve">).....................................................................................</t>
    </r>
  </si>
  <si>
    <r>
      <rPr>
        <sz val="10"/>
        <color theme="1"/>
        <rFont val="Calibri"/>
        <family val="0"/>
        <charset val="1"/>
      </rPr>
      <t xml:space="preserve">Veículos de apoio (</t>
    </r>
    <r>
      <rPr>
        <i val="true"/>
        <sz val="10"/>
        <color theme="1"/>
        <rFont val="Calibri"/>
        <family val="0"/>
        <charset val="1"/>
      </rPr>
      <t xml:space="preserve">DVA</t>
    </r>
    <r>
      <rPr>
        <sz val="10"/>
        <color theme="1"/>
        <rFont val="Calibri"/>
        <family val="0"/>
        <charset val="1"/>
      </rPr>
      <t xml:space="preserve">).....................................................................................................</t>
    </r>
  </si>
  <si>
    <r>
      <rPr>
        <sz val="10"/>
        <color theme="1"/>
        <rFont val="Calibri"/>
        <family val="0"/>
        <charset val="1"/>
      </rPr>
      <t xml:space="preserve">Infraestrutura (</t>
    </r>
    <r>
      <rPr>
        <i val="true"/>
        <sz val="10"/>
        <color theme="1"/>
        <rFont val="Calibri"/>
        <family val="0"/>
        <charset val="1"/>
      </rPr>
      <t xml:space="preserve">DIN</t>
    </r>
    <r>
      <rPr>
        <sz val="10"/>
        <color theme="1"/>
        <rFont val="Calibri"/>
        <family val="0"/>
        <charset val="1"/>
      </rPr>
      <t xml:space="preserve">).........................................................................................</t>
    </r>
  </si>
  <si>
    <t xml:space="preserve">Remuneração</t>
  </si>
  <si>
    <r>
      <rPr>
        <sz val="10"/>
        <color theme="1"/>
        <rFont val="Calibri"/>
        <family val="0"/>
        <charset val="1"/>
      </rPr>
      <t xml:space="preserve">Veículos da frota (</t>
    </r>
    <r>
      <rPr>
        <i val="true"/>
        <sz val="10"/>
        <color theme="1"/>
        <rFont val="Calibri"/>
        <family val="0"/>
        <charset val="1"/>
      </rPr>
      <t xml:space="preserve">RVE</t>
    </r>
    <r>
      <rPr>
        <sz val="10"/>
        <color theme="1"/>
        <rFont val="Calibri"/>
        <family val="0"/>
        <charset val="1"/>
      </rPr>
      <t xml:space="preserve">).......................................................................................................</t>
    </r>
  </si>
  <si>
    <r>
      <rPr>
        <sz val="10"/>
        <color theme="1"/>
        <rFont val="Calibri"/>
        <family val="0"/>
        <charset val="1"/>
      </rPr>
      <t xml:space="preserve">Terrenos, edificações e equipamentos de garagem (</t>
    </r>
    <r>
      <rPr>
        <i val="true"/>
        <sz val="10"/>
        <color theme="1"/>
        <rFont val="Calibri"/>
        <family val="0"/>
        <charset val="1"/>
      </rPr>
      <t xml:space="preserve">RTE</t>
    </r>
    <r>
      <rPr>
        <sz val="10"/>
        <color theme="1"/>
        <rFont val="Calibri"/>
        <family val="0"/>
        <charset val="1"/>
      </rPr>
      <t xml:space="preserve">)...............................................................................................................</t>
    </r>
  </si>
  <si>
    <r>
      <rPr>
        <sz val="10"/>
        <color theme="1"/>
        <rFont val="Calibri"/>
        <family val="0"/>
        <charset val="1"/>
      </rPr>
      <t xml:space="preserve">Almoxarifado (</t>
    </r>
    <r>
      <rPr>
        <i val="true"/>
        <sz val="10"/>
        <color theme="1"/>
        <rFont val="Calibri"/>
        <family val="0"/>
        <charset val="1"/>
      </rPr>
      <t xml:space="preserve">RAL</t>
    </r>
    <r>
      <rPr>
        <sz val="10"/>
        <color theme="1"/>
        <rFont val="Calibri"/>
        <family val="0"/>
        <charset val="1"/>
      </rPr>
      <t xml:space="preserve">).............................................................................................</t>
    </r>
  </si>
  <si>
    <r>
      <rPr>
        <sz val="10"/>
        <color theme="1"/>
        <rFont val="Calibri"/>
        <family val="0"/>
        <charset val="1"/>
      </rPr>
      <t xml:space="preserve">Equipamentos de bilhetagem e ITS (</t>
    </r>
    <r>
      <rPr>
        <i val="true"/>
        <sz val="10"/>
        <color theme="1"/>
        <rFont val="Calibri"/>
        <family val="0"/>
        <charset val="1"/>
      </rPr>
      <t xml:space="preserve">REQ</t>
    </r>
    <r>
      <rPr>
        <sz val="10"/>
        <color theme="1"/>
        <rFont val="Calibri"/>
        <family val="0"/>
        <charset val="1"/>
      </rPr>
      <t xml:space="preserve">)....................................................................................</t>
    </r>
  </si>
  <si>
    <r>
      <rPr>
        <sz val="10"/>
        <color theme="1"/>
        <rFont val="Calibri"/>
        <family val="0"/>
        <charset val="1"/>
      </rPr>
      <t xml:space="preserve">Veículos de apoio (</t>
    </r>
    <r>
      <rPr>
        <i val="true"/>
        <sz val="10"/>
        <color theme="1"/>
        <rFont val="Calibri"/>
        <family val="0"/>
        <charset val="1"/>
      </rPr>
      <t xml:space="preserve">RVA</t>
    </r>
    <r>
      <rPr>
        <sz val="10"/>
        <color theme="1"/>
        <rFont val="Calibri"/>
        <family val="0"/>
        <charset val="1"/>
      </rPr>
      <t xml:space="preserve">)................................................................................................</t>
    </r>
  </si>
  <si>
    <r>
      <rPr>
        <sz val="10"/>
        <color theme="1"/>
        <rFont val="Calibri"/>
        <family val="0"/>
        <charset val="1"/>
      </rPr>
      <t xml:space="preserve">Infraestrutura (</t>
    </r>
    <r>
      <rPr>
        <i val="true"/>
        <sz val="10"/>
        <color theme="1"/>
        <rFont val="Calibri"/>
        <family val="0"/>
        <charset val="1"/>
      </rPr>
      <t xml:space="preserve">RIN</t>
    </r>
    <r>
      <rPr>
        <sz val="10"/>
        <color theme="1"/>
        <rFont val="Calibri"/>
        <family val="0"/>
        <charset val="1"/>
      </rPr>
      <t xml:space="preserve">)................................................................................................</t>
    </r>
  </si>
  <si>
    <t xml:space="preserve">Outras despesas</t>
  </si>
  <si>
    <r>
      <rPr>
        <sz val="10"/>
        <color theme="1"/>
        <rFont val="Calibri"/>
        <family val="0"/>
        <charset val="1"/>
      </rPr>
      <t xml:space="preserve">Locação dos equipamentos e sistemas de bilhetagem e ITS (</t>
    </r>
    <r>
      <rPr>
        <i val="true"/>
        <sz val="10"/>
        <color theme="1"/>
        <rFont val="Calibri"/>
        <family val="0"/>
        <charset val="1"/>
      </rPr>
      <t xml:space="preserve">CLQ</t>
    </r>
    <r>
      <rPr>
        <sz val="10"/>
        <color theme="1"/>
        <rFont val="Calibri"/>
        <family val="0"/>
        <charset val="1"/>
      </rPr>
      <t xml:space="preserve">).............................................................</t>
    </r>
  </si>
  <si>
    <r>
      <rPr>
        <sz val="10"/>
        <color theme="1"/>
        <rFont val="Calibri"/>
        <family val="0"/>
        <charset val="1"/>
      </rPr>
      <t xml:space="preserve">Locação de garagem (</t>
    </r>
    <r>
      <rPr>
        <i val="true"/>
        <sz val="10"/>
        <color theme="1"/>
        <rFont val="Calibri"/>
        <family val="0"/>
        <charset val="1"/>
      </rPr>
      <t xml:space="preserve">CLG</t>
    </r>
    <r>
      <rPr>
        <sz val="10"/>
        <color theme="1"/>
        <rFont val="Calibri"/>
        <family val="0"/>
        <charset val="1"/>
      </rPr>
      <t xml:space="preserve">).......................................................................................................................</t>
    </r>
  </si>
  <si>
    <r>
      <rPr>
        <sz val="10"/>
        <color theme="1"/>
        <rFont val="Calibri"/>
        <family val="0"/>
        <charset val="1"/>
      </rPr>
      <t xml:space="preserve">Locação de veículos de Apoio (</t>
    </r>
    <r>
      <rPr>
        <i val="true"/>
        <sz val="10"/>
        <color theme="1"/>
        <rFont val="Calibri"/>
        <family val="0"/>
        <charset val="1"/>
      </rPr>
      <t xml:space="preserve">CLA</t>
    </r>
    <r>
      <rPr>
        <sz val="10"/>
        <color theme="1"/>
        <rFont val="Calibri"/>
        <family val="0"/>
        <charset val="1"/>
      </rPr>
      <t xml:space="preserve">)............................................................................</t>
    </r>
  </si>
  <si>
    <t xml:space="preserve">TOTAL CUSTOS FIXOS</t>
  </si>
  <si>
    <t xml:space="preserve">TOTAL CUSTOS VARIÁVEIS E FIXOS</t>
  </si>
  <si>
    <t xml:space="preserve">REMUNERAÇÃO PELA PRESTAÇÃO DE SERVIÇO (RPS)</t>
  </si>
  <si>
    <t xml:space="preserve">TRIBUTAÇÃO</t>
  </si>
  <si>
    <t xml:space="preserve">Lei Federal nº 12.715 (INSS).................................................................................................................................................................................................</t>
  </si>
  <si>
    <t xml:space="preserve">ISSQN........................................................................................................................................................................................................................................................................</t>
  </si>
  <si>
    <t xml:space="preserve">ICMS...............................................................................................................................................................................................................</t>
  </si>
  <si>
    <t xml:space="preserve">Taxa de gerenciamento.........................................................................................................................................................................................</t>
  </si>
  <si>
    <t xml:space="preserve">PIS..................................................................................................................................................................................................................</t>
  </si>
  <si>
    <t xml:space="preserve">COFINS.....................................................................................................................................................................................................................................</t>
  </si>
  <si>
    <t xml:space="preserve">Outros...............................................................................................................................................................................................................</t>
  </si>
  <si>
    <t xml:space="preserve">SOMA DAS ALÍQUOTAS DOS TRIBUTOS DIRETOS</t>
  </si>
  <si>
    <t xml:space="preserve">TOTAL DE TRIBUTOS</t>
  </si>
  <si>
    <t xml:space="preserve">CUSTO TOTAL</t>
  </si>
  <si>
    <t xml:space="preserve">ANEXO III – Consumo de combustível</t>
  </si>
  <si>
    <r>
      <rPr>
        <b val="true"/>
        <sz val="11"/>
        <color theme="1"/>
        <rFont val="Calibri"/>
        <family val="0"/>
        <charset val="1"/>
      </rPr>
      <t xml:space="preserve">III.</t>
    </r>
    <r>
      <rPr>
        <b val="true"/>
        <i val="true"/>
        <sz val="11"/>
        <color theme="1"/>
        <rFont val="Calibri"/>
        <family val="0"/>
        <charset val="1"/>
      </rPr>
      <t xml:space="preserve">a </t>
    </r>
    <r>
      <rPr>
        <b val="true"/>
        <sz val="11"/>
        <color theme="1"/>
        <rFont val="Calibri"/>
        <family val="0"/>
        <charset val="1"/>
      </rPr>
      <t xml:space="preserve">Valores de referência (litros/km)</t>
    </r>
    <r>
      <rPr>
        <b val="true"/>
        <sz val="11"/>
        <color rgb="FFFF0000"/>
        <rFont val="Calibri"/>
        <family val="0"/>
        <charset val="1"/>
      </rPr>
      <t xml:space="preserve">*</t>
    </r>
  </si>
  <si>
    <r>
      <rPr>
        <b val="true"/>
        <i val="true"/>
        <vertAlign val="superscript"/>
        <sz val="12"/>
        <color rgb="FFFFFFFF"/>
        <rFont val="Arial"/>
        <family val="0"/>
        <charset val="1"/>
      </rPr>
      <t xml:space="preserve">σ</t>
    </r>
    <r>
      <rPr>
        <b val="true"/>
        <i val="true"/>
        <vertAlign val="subscript"/>
        <sz val="12"/>
        <color rgb="FFFFFFFF"/>
        <rFont val="Arial"/>
        <family val="0"/>
        <charset val="1"/>
      </rPr>
      <t xml:space="preserve">z</t>
    </r>
    <r>
      <rPr>
        <b val="true"/>
        <vertAlign val="superscript"/>
        <sz val="12"/>
        <color rgb="FFFFFFFF"/>
        <rFont val="Calibri"/>
        <family val="0"/>
        <charset val="1"/>
      </rPr>
      <t xml:space="preserve">[mínimo]</t>
    </r>
  </si>
  <si>
    <r>
      <rPr>
        <b val="true"/>
        <i val="true"/>
        <vertAlign val="superscript"/>
        <sz val="12"/>
        <color rgb="FFFFFFFF"/>
        <rFont val="Arial"/>
        <family val="0"/>
        <charset val="1"/>
      </rPr>
      <t xml:space="preserve">σ</t>
    </r>
    <r>
      <rPr>
        <b val="true"/>
        <i val="true"/>
        <vertAlign val="subscript"/>
        <sz val="12"/>
        <color rgb="FFFFFFFF"/>
        <rFont val="Arial"/>
        <family val="0"/>
        <charset val="1"/>
      </rPr>
      <t xml:space="preserve">z</t>
    </r>
    <r>
      <rPr>
        <b val="true"/>
        <vertAlign val="superscript"/>
        <sz val="12"/>
        <color rgb="FFFFFFFF"/>
        <rFont val="Calibri"/>
        <family val="0"/>
        <charset val="1"/>
      </rPr>
      <t xml:space="preserve">[máximo]</t>
    </r>
  </si>
  <si>
    <t xml:space="preserve">Micro-ônibus</t>
  </si>
  <si>
    <t xml:space="preserve">Classe</t>
  </si>
  <si>
    <t xml:space="preserve">De</t>
  </si>
  <si>
    <t xml:space="preserve">Veículo</t>
  </si>
  <si>
    <t xml:space="preserve">*esses valores se referem a veículos operando sem ar-condicionado e sem transmissão automática. </t>
  </si>
  <si>
    <t xml:space="preserve">ANEXO IV – RELAÇÃO ENTRE O PREÇO DE LUBRIFICANTES E CONSUMO DE ÓLEO DIESEL</t>
  </si>
  <si>
    <r>
      <rPr>
        <b val="true"/>
        <sz val="11"/>
        <color theme="1"/>
        <rFont val="Calibri"/>
        <family val="0"/>
        <charset val="1"/>
      </rPr>
      <t xml:space="preserve">IV.</t>
    </r>
    <r>
      <rPr>
        <b val="true"/>
        <i val="true"/>
        <sz val="11"/>
        <color theme="1"/>
        <rFont val="Calibri"/>
        <family val="0"/>
        <charset val="1"/>
      </rPr>
      <t xml:space="preserve">a </t>
    </r>
    <r>
      <rPr>
        <b val="true"/>
        <sz val="11"/>
        <color theme="1"/>
        <rFont val="Calibri"/>
        <family val="0"/>
        <charset val="1"/>
      </rPr>
      <t xml:space="preserve">Valor de referência</t>
    </r>
  </si>
  <si>
    <t xml:space="preserve">coeficiente de correlação do consumo de lubrificante relacionado ao consumo do óleo diesel</t>
  </si>
  <si>
    <t xml:space="preserve">j</t>
  </si>
  <si>
    <t xml:space="preserve">médio</t>
  </si>
  <si>
    <t xml:space="preserve"> l/km</t>
  </si>
  <si>
    <t xml:space="preserve">ANEXO V – CONSUMO DO ARLA 32 EM ÔNIBUS</t>
  </si>
  <si>
    <t xml:space="preserve">V.a</t>
  </si>
  <si>
    <t xml:space="preserve">Valores de referência para Consumo do Arla 32 em ônibus</t>
  </si>
  <si>
    <t xml:space="preserve">Consumo do Arla 32</t>
  </si>
  <si>
    <t xml:space="preserve">δ [minimo]</t>
  </si>
  <si>
    <t xml:space="preserve">δ [máximo]</t>
  </si>
  <si>
    <t xml:space="preserve">ANEXO VI – VIDA ÚTIL E RECAPAGEM DE PNEUS</t>
  </si>
  <si>
    <t xml:space="preserve">VI.a.</t>
  </si>
  <si>
    <t xml:space="preserve">Valores de Referência de número de recapagens</t>
  </si>
  <si>
    <r>
      <rPr>
        <i val="true"/>
        <sz val="11"/>
        <color theme="1"/>
        <rFont val="Calibri"/>
        <family val="0"/>
        <charset val="1"/>
      </rPr>
      <t xml:space="preserve">β</t>
    </r>
    <r>
      <rPr>
        <i val="true"/>
        <sz val="8"/>
        <color rgb="FF000000"/>
        <rFont val="Calibri"/>
        <family val="0"/>
        <charset val="1"/>
      </rPr>
      <t xml:space="preserve">Minimo</t>
    </r>
  </si>
  <si>
    <r>
      <rPr>
        <i val="true"/>
        <sz val="11"/>
        <color theme="1"/>
        <rFont val="Calibri"/>
        <family val="0"/>
        <charset val="1"/>
      </rPr>
      <t xml:space="preserve">β</t>
    </r>
    <r>
      <rPr>
        <i val="true"/>
        <sz val="8"/>
        <color rgb="FF000000"/>
        <rFont val="Calibri"/>
        <family val="0"/>
        <charset val="1"/>
      </rPr>
      <t xml:space="preserve">Máximo</t>
    </r>
  </si>
  <si>
    <t xml:space="preserve">VI.b.</t>
  </si>
  <si>
    <t xml:space="preserve">Valores de Referência para vida útil dos pneus</t>
  </si>
  <si>
    <r>
      <rPr>
        <b val="true"/>
        <sz val="11"/>
        <color theme="1"/>
        <rFont val="Calibri"/>
        <family val="0"/>
        <charset val="1"/>
      </rPr>
      <t xml:space="preserve">PNUz </t>
    </r>
    <r>
      <rPr>
        <b val="true"/>
        <sz val="8"/>
        <color rgb="FFFFFFFF"/>
        <rFont val="Calibri"/>
        <family val="0"/>
        <charset val="1"/>
      </rPr>
      <t xml:space="preserve">Mínimo</t>
    </r>
  </si>
  <si>
    <r>
      <rPr>
        <b val="true"/>
        <sz val="11"/>
        <color rgb="FFFFFFFF"/>
        <rFont val="Calibri"/>
        <family val="0"/>
        <charset val="1"/>
      </rPr>
      <t xml:space="preserve">PNUz</t>
    </r>
    <r>
      <rPr>
        <b val="true"/>
        <sz val="9"/>
        <color rgb="FFFFFFFF"/>
        <rFont val="Calibri"/>
        <family val="0"/>
        <charset val="1"/>
      </rPr>
      <t xml:space="preserve"> </t>
    </r>
    <r>
      <rPr>
        <b val="true"/>
        <sz val="8"/>
        <color rgb="FFFFFFFF"/>
        <rFont val="Calibri"/>
        <family val="0"/>
        <charset val="1"/>
      </rPr>
      <t xml:space="preserve">Máximo</t>
    </r>
  </si>
  <si>
    <t xml:space="preserve">VI.c.</t>
  </si>
  <si>
    <t xml:space="preserve">Especificações de pneus por classe de veículo</t>
  </si>
  <si>
    <t xml:space="preserve">Dimensões</t>
  </si>
  <si>
    <t xml:space="preserve">Tipo</t>
  </si>
  <si>
    <t xml:space="preserve">Número de Pneus (NP)</t>
  </si>
  <si>
    <t xml:space="preserve">215/75 R17,5</t>
  </si>
  <si>
    <t xml:space="preserve">Radiais sem câmara </t>
  </si>
  <si>
    <t xml:space="preserve">pneus</t>
  </si>
  <si>
    <t xml:space="preserve">275/80 R22,5</t>
  </si>
  <si>
    <t xml:space="preserve">295/80 R22,5</t>
  </si>
  <si>
    <t xml:space="preserve">VI.d.</t>
  </si>
  <si>
    <t xml:space="preserve">Custo da recapagem por estrato da frota</t>
  </si>
  <si>
    <r>
      <rPr>
        <b val="true"/>
        <sz val="11"/>
        <color theme="1"/>
        <rFont val="Calibri"/>
        <family val="0"/>
        <charset val="1"/>
      </rPr>
      <t xml:space="preserve">Número de recapagens (</t>
    </r>
    <r>
      <rPr>
        <b val="true"/>
        <sz val="11"/>
        <color rgb="FFFFFFFF"/>
        <rFont val="Calibri"/>
        <family val="0"/>
        <charset val="1"/>
      </rPr>
      <t xml:space="preserve">β)</t>
    </r>
  </si>
  <si>
    <r>
      <rPr>
        <b val="true"/>
        <sz val="11"/>
        <color theme="1"/>
        <rFont val="Calibri"/>
        <family val="0"/>
        <charset val="1"/>
      </rPr>
      <t xml:space="preserve">Custo da recapagem (REC</t>
    </r>
    <r>
      <rPr>
        <b val="true"/>
        <sz val="10"/>
        <color rgb="FFFFFFFF"/>
        <rFont val="Calibri"/>
        <family val="0"/>
        <charset val="1"/>
      </rPr>
      <t xml:space="preserve">z</t>
    </r>
    <r>
      <rPr>
        <b val="true"/>
        <sz val="11"/>
        <color rgb="FFFFFFFF"/>
        <rFont val="Calibri"/>
        <family val="0"/>
        <charset val="1"/>
      </rPr>
      <t xml:space="preserve">)</t>
    </r>
  </si>
  <si>
    <t xml:space="preserve">VI.e.</t>
  </si>
  <si>
    <t xml:space="preserve">Custo do pneu novo por estrato da frota</t>
  </si>
  <si>
    <t xml:space="preserve">Custo de pneus (PNUz)</t>
  </si>
  <si>
    <t xml:space="preserve">VI.f.</t>
  </si>
  <si>
    <t xml:space="preserve">Custo de rodagem por estrato da frota</t>
  </si>
  <si>
    <r>
      <rPr>
        <b val="true"/>
        <sz val="11"/>
        <color theme="1"/>
        <rFont val="Calibri"/>
        <family val="0"/>
        <charset val="1"/>
      </rPr>
      <t xml:space="preserve">Vida útil rodagem (PNU</t>
    </r>
    <r>
      <rPr>
        <b val="true"/>
        <sz val="9"/>
        <color rgb="FFFFFFFF"/>
        <rFont val="Calibri"/>
        <family val="0"/>
        <charset val="1"/>
      </rPr>
      <t xml:space="preserve">z</t>
    </r>
    <r>
      <rPr>
        <b val="true"/>
        <sz val="11"/>
        <color rgb="FFFFFFFF"/>
        <rFont val="Calibri"/>
        <family val="0"/>
        <charset val="1"/>
      </rPr>
      <t xml:space="preserve">)</t>
    </r>
  </si>
  <si>
    <t xml:space="preserve">Custo da rodagem (CRD)</t>
  </si>
  <si>
    <t xml:space="preserve">ANEXO VII – PEÇAS E ACESSÓRIOS</t>
  </si>
  <si>
    <t xml:space="preserve">VII.a</t>
  </si>
  <si>
    <t xml:space="preserve">Valores de referência para consumo anual de peças e acessórios</t>
  </si>
  <si>
    <t xml:space="preserve">Consumo de Peças e Acessórios</t>
  </si>
  <si>
    <t xml:space="preserve">μ </t>
  </si>
  <si>
    <r>
      <rPr>
        <b val="true"/>
        <sz val="12"/>
        <color rgb="FFFFFFFF"/>
        <rFont val="Calibri"/>
        <family val="0"/>
        <charset val="1"/>
      </rPr>
      <t xml:space="preserve">Faixa etária (</t>
    </r>
    <r>
      <rPr>
        <b val="true"/>
        <i val="true"/>
        <sz val="12"/>
        <color rgb="FFFFFFFF"/>
        <rFont val="Calibri"/>
        <family val="0"/>
        <charset val="1"/>
      </rPr>
      <t xml:space="preserve">t</t>
    </r>
    <r>
      <rPr>
        <b val="true"/>
        <sz val="12"/>
        <color rgb="FFFFFFFF"/>
        <rFont val="Calibri"/>
        <family val="0"/>
        <charset val="1"/>
      </rPr>
      <t xml:space="preserve">)</t>
    </r>
  </si>
  <si>
    <t xml:space="preserve">0 a 2 anos</t>
  </si>
  <si>
    <t xml:space="preserve">3 a 4 anos</t>
  </si>
  <si>
    <t xml:space="preserve">5 a 6 anos</t>
  </si>
  <si>
    <t xml:space="preserve">7 a 8 anos</t>
  </si>
  <si>
    <t xml:space="preserve">9 a 10 anos</t>
  </si>
  <si>
    <t xml:space="preserve">acima de 10 anos</t>
  </si>
  <si>
    <t xml:space="preserve">ANEXO VIII – CUSTOS AMBIENTAIS</t>
  </si>
  <si>
    <t xml:space="preserve">VIII.a</t>
  </si>
  <si>
    <t xml:space="preserve">Valores de referência para custos ambientais</t>
  </si>
  <si>
    <t xml:space="preserve">Custos ambientais</t>
  </si>
  <si>
    <t xml:space="preserve">α [minimo]</t>
  </si>
  <si>
    <t xml:space="preserve">α [máximo]</t>
  </si>
  <si>
    <t xml:space="preserve">ANEXO IX – DEPRECIAÇÃO</t>
  </si>
  <si>
    <t xml:space="preserve">IX.a. Depreciação de veículos</t>
  </si>
  <si>
    <t xml:space="preserve">IX.a.1</t>
  </si>
  <si>
    <t xml:space="preserve">Valores de referência para vida útil e valor residual por tipo de veículo</t>
  </si>
  <si>
    <t xml:space="preserve">Vida Útil (Anos)</t>
  </si>
  <si>
    <t xml:space="preserve">Valor Residual (%)</t>
  </si>
  <si>
    <t xml:space="preserve">IX.a.2</t>
  </si>
  <si>
    <r>
      <rPr>
        <b val="true"/>
        <i val="true"/>
        <sz val="11"/>
        <color theme="1"/>
        <rFont val="Calibri"/>
        <family val="0"/>
        <charset val="1"/>
      </rPr>
      <t xml:space="preserve">Fatores anuais de depreciação de veículos (λ</t>
    </r>
    <r>
      <rPr>
        <b val="true"/>
        <i val="true"/>
        <sz val="8"/>
        <color theme="1"/>
        <rFont val="Calibri"/>
        <family val="0"/>
        <charset val="1"/>
      </rPr>
      <t xml:space="preserve">z</t>
    </r>
    <r>
      <rPr>
        <b val="true"/>
        <i val="true"/>
        <sz val="11"/>
        <color theme="1"/>
        <rFont val="Calibri"/>
        <family val="0"/>
        <charset val="1"/>
      </rPr>
      <t xml:space="preserve">^[t])</t>
    </r>
  </si>
  <si>
    <t xml:space="preserve">Faixa etária (t) anos</t>
  </si>
  <si>
    <t xml:space="preserve">Microônibus e Miniônibus</t>
  </si>
  <si>
    <t xml:space="preserve">Midiônibus e Básico</t>
  </si>
  <si>
    <t xml:space="preserve">Padron</t>
  </si>
  <si>
    <t xml:space="preserve">Articulado e Biarticulado</t>
  </si>
  <si>
    <t xml:space="preserve">-</t>
  </si>
  <si>
    <t xml:space="preserve">&gt;</t>
  </si>
  <si>
    <t xml:space="preserve">IX.a.3</t>
  </si>
  <si>
    <t xml:space="preserve">Número de veículos por classe e idade</t>
  </si>
  <si>
    <t xml:space="preserve">IX.a.4</t>
  </si>
  <si>
    <t xml:space="preserve">Depreciação dos veículos - etapa de cálculo</t>
  </si>
  <si>
    <t xml:space="preserve">λz</t>
  </si>
  <si>
    <t xml:space="preserve">IX.a.5</t>
  </si>
  <si>
    <t xml:space="preserve">Depreciação dos veículos</t>
  </si>
  <si>
    <t xml:space="preserve">DVE</t>
  </si>
  <si>
    <t xml:space="preserve">IX.b. Depreciação de edificações e equipamentos e mobiliário de garagem</t>
  </si>
  <si>
    <t xml:space="preserve">IX.b.1</t>
  </si>
  <si>
    <t xml:space="preserve">Valores de referência para vida útil e valor residual das edificações e equipamentos de garagem</t>
  </si>
  <si>
    <t xml:space="preserve">Edificações </t>
  </si>
  <si>
    <t xml:space="preserve">Equipamentos de garagem</t>
  </si>
  <si>
    <t xml:space="preserve">IX.b.2</t>
  </si>
  <si>
    <t xml:space="preserve">Coeficiente de depreciação das edificações (ϖ)</t>
  </si>
  <si>
    <t xml:space="preserve">ϖ=</t>
  </si>
  <si>
    <t xml:space="preserve">IX.b.3</t>
  </si>
  <si>
    <t xml:space="preserve">Coeficiente de depreciação dos equipamentos (τ)</t>
  </si>
  <si>
    <t xml:space="preserve">τ=</t>
  </si>
  <si>
    <t xml:space="preserve">IX.b.4</t>
  </si>
  <si>
    <t xml:space="preserve">Valores de referência para vida útil dos equipamentos de bilhetagem e ITS</t>
  </si>
  <si>
    <t xml:space="preserve">Equip. Bilhetagem e ITS</t>
  </si>
  <si>
    <t xml:space="preserve">IX.b.5</t>
  </si>
  <si>
    <r>
      <rPr>
        <b val="true"/>
        <i val="true"/>
        <sz val="11"/>
        <color theme="1"/>
        <rFont val="Calibri"/>
        <family val="0"/>
        <charset val="1"/>
      </rPr>
      <t xml:space="preserve">Coeficiente de depreciação dos equipamentos de bilhetagem e ITS (</t>
    </r>
    <r>
      <rPr>
        <b val="true"/>
        <sz val="11"/>
        <color theme="1"/>
        <rFont val="Calibri"/>
        <family val="0"/>
        <charset val="1"/>
      </rPr>
      <t xml:space="preserve">χ</t>
    </r>
    <r>
      <rPr>
        <b val="true"/>
        <i val="true"/>
        <sz val="11"/>
        <color theme="1"/>
        <rFont val="Calibri"/>
        <family val="0"/>
        <charset val="1"/>
      </rPr>
      <t xml:space="preserve">)</t>
    </r>
  </si>
  <si>
    <t xml:space="preserve">χ=</t>
  </si>
  <si>
    <t xml:space="preserve">IX.b.6</t>
  </si>
  <si>
    <t xml:space="preserve">Valores de referência para vida útil e valor residual dos veículos de apoio</t>
  </si>
  <si>
    <t xml:space="preserve">Veículos de apoio</t>
  </si>
  <si>
    <t xml:space="preserve">Valor Residual </t>
  </si>
  <si>
    <t xml:space="preserve">ANEXO X – REMUNERAÇÃO DO CAPITAL IMOBILIZADO</t>
  </si>
  <si>
    <t xml:space="preserve">X.a</t>
  </si>
  <si>
    <t xml:space="preserve">Remuneração do capital imobilizado em veículos</t>
  </si>
  <si>
    <t xml:space="preserve">X.a.1</t>
  </si>
  <si>
    <t xml:space="preserve">X.a.2</t>
  </si>
  <si>
    <t xml:space="preserve">κz [t]</t>
  </si>
  <si>
    <t xml:space="preserve">X.a.3</t>
  </si>
  <si>
    <t xml:space="preserve">Remuneração dos veículos - etapa de cálculo</t>
  </si>
  <si>
    <t xml:space="preserve">X.a.4</t>
  </si>
  <si>
    <t xml:space="preserve">X.a.5</t>
  </si>
  <si>
    <t xml:space="preserve">Remuneração dos veículos</t>
  </si>
  <si>
    <t xml:space="preserve">RVE</t>
  </si>
  <si>
    <t xml:space="preserve">X.b.</t>
  </si>
  <si>
    <t xml:space="preserve">Remuneração do capital imobilizado em terrenos, edificações e equipamentos de garagem</t>
  </si>
  <si>
    <t xml:space="preserve">X.b.1.</t>
  </si>
  <si>
    <t xml:space="preserve">Coeficientes de remuneração do capital</t>
  </si>
  <si>
    <t xml:space="preserve">Coeficiente</t>
  </si>
  <si>
    <t xml:space="preserve">Valor </t>
  </si>
  <si>
    <t xml:space="preserve">coeficiente de remuneração anual do capital imobilizado em terrenos</t>
  </si>
  <si>
    <t xml:space="preserve">r</t>
  </si>
  <si>
    <t xml:space="preserve">coeficiente de remuneração anual do capital imobilizado em edificações</t>
  </si>
  <si>
    <t xml:space="preserve">ε</t>
  </si>
  <si>
    <t xml:space="preserve">coeficiente de remuneração anual do capital imobilizado em equipamentos e mobiliário de garagem</t>
  </si>
  <si>
    <t xml:space="preserve">η</t>
  </si>
  <si>
    <t xml:space="preserve">X.b.2.</t>
  </si>
  <si>
    <t xml:space="preserve">Remuneração do capital imobilizado emTerrenos, edificações e equipamentos de garagem (RTE)</t>
  </si>
  <si>
    <t xml:space="preserve">RTE =</t>
  </si>
  <si>
    <t xml:space="preserve">X.c.</t>
  </si>
  <si>
    <t xml:space="preserve">Remuneração do capital imobilizado em equipamentos de bilhetagem e ITS</t>
  </si>
  <si>
    <t xml:space="preserve">X.c.1</t>
  </si>
  <si>
    <t xml:space="preserve">Fator de remuneração dos equipamentos de bilhetagem e ITS (FRE)</t>
  </si>
  <si>
    <t xml:space="preserve">FRE</t>
  </si>
  <si>
    <t xml:space="preserve">X.d.</t>
  </si>
  <si>
    <t xml:space="preserve">Remuneração do capital imobilizado em veículos de apoio</t>
  </si>
  <si>
    <t xml:space="preserve">X.d.1</t>
  </si>
  <si>
    <t xml:space="preserve">fator de remuneração de veículos de apoio (FRV)</t>
  </si>
  <si>
    <t xml:space="preserve">FRV</t>
  </si>
  <si>
    <t xml:space="preserve">x-a.</t>
  </si>
  <si>
    <t xml:space="preserve">dados de entrada</t>
  </si>
  <si>
    <t xml:space="preserve">VUI</t>
  </si>
  <si>
    <t xml:space="preserve">TRI</t>
  </si>
  <si>
    <t xml:space="preserve">x-b.</t>
  </si>
  <si>
    <t xml:space="preserve">Fator de remuneração dos equipamentos de bilhetagem e ITS</t>
  </si>
  <si>
    <t xml:space="preserve">FRI</t>
  </si>
  <si>
    <t xml:space="preserve">X.e.</t>
  </si>
  <si>
    <t xml:space="preserve">Remuneração do capital imobilizado em infraestrutura</t>
  </si>
  <si>
    <t xml:space="preserve">X.e.1</t>
  </si>
  <si>
    <t xml:space="preserve">Fator de remuneração da infraestrutura (FRI)</t>
  </si>
  <si>
    <t xml:space="preserve">ANEXO XII – FATORES DE UTILIZAÇÃO DE PESSOAL DE OPERAÇÃO E ENCARGOS SOCIAIS</t>
  </si>
  <si>
    <t xml:space="preserve">XII.a</t>
  </si>
  <si>
    <t xml:space="preserve">Tabela de referência para o cálculo do Fator de Utilização de motoristas e cobradores</t>
  </si>
  <si>
    <t xml:space="preserve">Jornada de Trabalho Comumente Utilizadas</t>
  </si>
  <si>
    <t xml:space="preserve">Duração Equivalente da Operação - Dia útil</t>
  </si>
  <si>
    <t xml:space="preserve">XII.b</t>
  </si>
  <si>
    <t xml:space="preserve">Tabela de referência para o cálculo do Fator de Utilização Física de motoristas e cobradores</t>
  </si>
  <si>
    <t xml:space="preserve">ANEXO XIII – MÉTODO PARA CÁLCULO DAS DESPESAS COM PESSOAL DE MANUTENÇÃO, ADMINISTRATIVO E DIRETORIA</t>
  </si>
  <si>
    <t xml:space="preserve">XIII.a</t>
  </si>
  <si>
    <t xml:space="preserve">Perecentual de referência inclidente sobre despesas DMA</t>
  </si>
  <si>
    <r>
      <rPr>
        <b val="true"/>
        <sz val="12"/>
        <color rgb="FFFFFFFF"/>
        <rFont val="Calibri"/>
        <family val="0"/>
        <charset val="1"/>
      </rPr>
      <t xml:space="preserve">θ</t>
    </r>
    <r>
      <rPr>
        <b val="true"/>
        <i val="true"/>
        <sz val="12"/>
        <color rgb="FFFFFFFF"/>
        <rFont val="Times New Roman"/>
        <family val="0"/>
        <charset val="1"/>
      </rPr>
      <t xml:space="preserve">min</t>
    </r>
  </si>
  <si>
    <r>
      <rPr>
        <b val="true"/>
        <sz val="12"/>
        <color rgb="FFFFFFFF"/>
        <rFont val="Calibri"/>
        <family val="0"/>
        <charset val="1"/>
      </rPr>
      <t xml:space="preserve">θ</t>
    </r>
    <r>
      <rPr>
        <b val="true"/>
        <i val="true"/>
        <sz val="12"/>
        <color rgb="FFFFFFFF"/>
        <rFont val="Times New Roman"/>
        <family val="0"/>
        <charset val="1"/>
      </rPr>
      <t xml:space="preserve">max</t>
    </r>
  </si>
  <si>
    <t xml:space="preserve">Faixa</t>
  </si>
  <si>
    <t xml:space="preserve">(%)</t>
  </si>
  <si>
    <t xml:space="preserve">10 a 22</t>
  </si>
  <si>
    <t xml:space="preserve">23 a 45</t>
  </si>
  <si>
    <t xml:space="preserve">46 a 78</t>
  </si>
  <si>
    <t xml:space="preserve">79 a 121</t>
  </si>
  <si>
    <t xml:space="preserve">122 a 174</t>
  </si>
  <si>
    <t xml:space="preserve">ANEXO XV – MÉTODO DE CÁLCULO DO FATOR DE RISCO</t>
  </si>
  <si>
    <t xml:space="preserve">XV</t>
  </si>
  <si>
    <t xml:space="preserve">Deseja calcular o coeficiente de remuneração da prestação de serviço (marcar X):</t>
  </si>
  <si>
    <t xml:space="preserve">Metodologia simplificada</t>
  </si>
  <si>
    <t xml:space="preserve">(ir para o item XV.a)</t>
  </si>
  <si>
    <t xml:space="preserve">Metodologia detalhada</t>
  </si>
  <si>
    <t xml:space="preserve">(ir para o item XV.d)</t>
  </si>
  <si>
    <t xml:space="preserve">Cálculo Simplificado do Coeficiente da Remuneração da Prestação de Serviço (RPS)</t>
  </si>
  <si>
    <t xml:space="preserve">Risco</t>
  </si>
  <si>
    <t xml:space="preserve">Baixo</t>
  </si>
  <si>
    <t xml:space="preserve">Médio</t>
  </si>
  <si>
    <t xml:space="preserve">Alto</t>
  </si>
  <si>
    <t xml:space="preserve">Gama</t>
  </si>
  <si>
    <t xml:space="preserve">Nível de Segurança 95%</t>
  </si>
  <si>
    <t xml:space="preserve">Nível de Segurança 90%</t>
  </si>
  <si>
    <t xml:space="preserve">Nível de Segurança 85%</t>
  </si>
  <si>
    <t xml:space="preserve">XV-a</t>
  </si>
  <si>
    <t xml:space="preserve">Nível de Segurança a ser adotado (NS)</t>
  </si>
  <si>
    <t xml:space="preserve">Baixo Risco</t>
  </si>
  <si>
    <t xml:space="preserve">Risco Médio</t>
  </si>
  <si>
    <t xml:space="preserve">Risco Alto</t>
  </si>
  <si>
    <t xml:space="preserve">valores de referência de acordo com o nível de segurança adotado</t>
  </si>
  <si>
    <t xml:space="preserve">XV-b.</t>
  </si>
  <si>
    <t xml:space="preserve">Coeficiente de Risco a ser assumido no projeto (Ri)</t>
  </si>
  <si>
    <t xml:space="preserve">Ri</t>
  </si>
  <si>
    <t xml:space="preserve">XV-c</t>
  </si>
  <si>
    <t xml:space="preserve">Coeficiente do RPS (Ɣ)</t>
  </si>
  <si>
    <t xml:space="preserve">Ɣ</t>
  </si>
  <si>
    <t xml:space="preserve">Cálculo Detalhado do Coeficiente da Remuneração da Prestação de Serviço (RPS)</t>
  </si>
  <si>
    <t xml:space="preserve">XV-d</t>
  </si>
  <si>
    <t xml:space="preserve">Matriz de Riscos e Atribuições</t>
  </si>
  <si>
    <t xml:space="preserve">Dimensão</t>
  </si>
  <si>
    <t xml:space="preserve">Descrição do risco</t>
  </si>
  <si>
    <t xml:space="preserve">Impacto sobre a equação financeira</t>
  </si>
  <si>
    <t xml:space="preserve">Situações em que não se Aplica</t>
  </si>
  <si>
    <t xml:space="preserve"> Risco Baixo</t>
  </si>
  <si>
    <t xml:space="preserve">ATRIBUIÇÃO</t>
  </si>
  <si>
    <t xml:space="preserve">Risco 1- Garagens e Infraestrutura </t>
  </si>
  <si>
    <t xml:space="preserve">Implantação de Veículos e Sistemas</t>
  </si>
  <si>
    <t xml:space="preserve">Elevação de preços e/ou prazos de implantação dos ativos por mudanças nos parâmetros de preços praticados ou escassez de insumos no mercado.</t>
  </si>
  <si>
    <t xml:space="preserve">Investimentos acima do previsto com período de implantação mais longo do que o planejado podem implicar em postergação e redução de receita ou aplicação de sanções previstas em contrato .</t>
  </si>
  <si>
    <t xml:space="preserve">Projetos consolidados, em que a tarifa seja calculada para o período subsequente.</t>
  </si>
  <si>
    <t xml:space="preserve">Novos projetos que envolvam apenas a operação de serviços (movimentação de passageiros). 
Risco centrado na aquisição de ativos imobiliários para implantação de garagem alinhada a estrutura de custos e operação preconizada.</t>
  </si>
  <si>
    <t xml:space="preserve">Novos projetos que envolvam serviços complementares, tais como a operação de terminais e outros</t>
  </si>
  <si>
    <t xml:space="preserve">Novos projetos de alta complexidade, que envolvam a execução de obras, implantação de sistemas complexos e a operação e manutenção de múltiplos serviços</t>
  </si>
  <si>
    <t xml:space="preserve">Risco 2- Tecnologia e sistemas </t>
  </si>
  <si>
    <t xml:space="preserve">Dificuldades de implantação e integração dos elementos tecnológicos da concessão</t>
  </si>
  <si>
    <t xml:space="preserve">Maiores custos com a integração de sistemas. No limite dos casos, necessidade de repactuação contratual de componentes impossíveis de serem integrados. Possíveis atrasos para o início da operação.</t>
  </si>
  <si>
    <t xml:space="preserve">Tecnologias conhecidas, comprovadas, testadas, com fornecedores conhecidos e capacitados.</t>
  </si>
  <si>
    <t xml:space="preserve">Tecnologia em implementação em poucos locais, com fornecedores trabalhando sobre o desenvolvimento de projetos, produtos e processos. </t>
  </si>
  <si>
    <t xml:space="preserve">Projetos que contemplem rupturas tecnológicas, com elevado nível de inovação previsto sobre o status corrente.</t>
  </si>
  <si>
    <t xml:space="preserve">Risco 3- Investimento público vs. Produtividade</t>
  </si>
  <si>
    <t xml:space="preserve">Riscos Relacionados aos Investimentos Públicos e produtividade</t>
  </si>
  <si>
    <t xml:space="preserve">Não realização dos investimentos a cargo do Poder Público na rede de transportes que sejam necessários ao atendimento das condições técnicas e financeiras planejadas. A produtividade utilizada como referência para avaliação da viabilidade do projeto poderá depender de intervenções públicas como alteração da rede de transportes (racionalização e reprogramação), implantação de viário, terminais ou outras condições diferentes das existentes.</t>
  </si>
  <si>
    <t xml:space="preserve">Produtividade efetiva menor do que a planejada, exigindo maior necessidade de frota operacional para a realização das viagens planejadas e atendimento à demanda prevista. Desta forma, há um incremento proporcional no número de veículos e pessoal embarcado. É esperado aumento dos custos variáveis, devido ao maior de consumo de combustível por quilômetro, porém efeito é de difícil quantificação.</t>
  </si>
  <si>
    <t xml:space="preserve">Projetos que não dependam da alteração da infraestrutura física ou de condições operacionais (a exemplo da velocidade vigente) para atendimento aos resultados previstos.
Situação urbana consolidada, sem perspectiva de degradação</t>
  </si>
  <si>
    <t xml:space="preserve">Projetos que não dependam da alteração da infraestrutura física ou de condições operacionais (a exemplo da velocidade vigente) para atendimento aos resultados previstos.
Situação urbana apresentando piora nas condições de tráfego.</t>
  </si>
  <si>
    <t xml:space="preserve">Projetos que dependam de melhoras operacionais para que os resultados técnicos e financeiros previstos sejam atingidos</t>
  </si>
  <si>
    <t xml:space="preserve">Projetos que dependam da implantação de terminais, corredores, infraestrutura ou outros elementos para que o resultado planejado seja atingido</t>
  </si>
  <si>
    <t xml:space="preserve">Risco 4- Certificação ambiental</t>
  </si>
  <si>
    <t xml:space="preserve">Regulamentação
Ambiental</t>
  </si>
  <si>
    <t xml:space="preserve">Obtenção da certificação, ISO ou similar, é mais demorada ou enseja maiores custos de implantação do que o previsto.</t>
  </si>
  <si>
    <t xml:space="preserve">Necessidade de ampliação de investimentos e prazo para atendimento às condições ambientais pré-estabelecidas</t>
  </si>
  <si>
    <t xml:space="preserve">Renovação de contratos ou recálculo da tarifa vigente, sem alteração relevante nas condições ambientais previstas.</t>
  </si>
  <si>
    <t xml:space="preserve">Projetos que apresentem exigência relativa a elementos ambientais alinhadas com a legislação vigente sobre o setor, porém sem acrescer elementos adicionais específicos.</t>
  </si>
  <si>
    <t xml:space="preserve">Projetos que apresentem exigência de certificação ambiental específica para ativos de grande porte, como garagens e centro de manutenção.</t>
  </si>
  <si>
    <t xml:space="preserve">Projetos que apresentem exigência de certificação ambiental para todos os bens móveis e imóveis da empresa operadora</t>
  </si>
  <si>
    <t xml:space="preserve">Risco 5- Mudanças na normatização ambiental</t>
  </si>
  <si>
    <t xml:space="preserve">Riscos ambientais incorridos na fase de operação dos serviços.</t>
  </si>
  <si>
    <t xml:space="preserve">Necessidade de investimentos complementares em frota, sistemas e obras civis para atendimento a mudanças na norma ambiental. Aumento dos custos operacionais ou diminuição da produtividade dos veículos.</t>
  </si>
  <si>
    <t xml:space="preserve">Tarifa calculada para um prazo de tempo relativamente reduzido. Caso ocorram alterações no marco regulatório dentro do horizonte de tempo, a empresa operadora somente necessitará adequar-se após a revisão tarifária seguinte.</t>
  </si>
  <si>
    <t xml:space="preserve">Projetos que prevejam a repactuação das condições financeiras iniciais em processo extraordinário a partir da ocorrência de fato de príncipe.</t>
  </si>
  <si>
    <t xml:space="preserve">Projetos que não apresentem clareza na condição contratual poderão ensejar litígio acerca da responsabilidade por arcar com os sobrecustos apontados.</t>
  </si>
  <si>
    <t xml:space="preserve">Projetos em que não exista previsão contratual delimitando a responsabilidade privada sobre alterações relevantes do marco regulatório.</t>
  </si>
  <si>
    <t xml:space="preserve">Risco 6- Risco global de demanda</t>
  </si>
  <si>
    <t xml:space="preserve">Perda de Demanda</t>
  </si>
  <si>
    <t xml:space="preserve">Perda de competitividade do sistema regular face aos meios individuais ou alternativos de transporte e a perda de capacidade de pagamento dos usuários do sistema, por correção da tarifa ou redução de salários médios são consideradas. Incluem também fatos ordinários exógenos que venham a alterar de forma expressiva a demanda, tais como a abertura de uma nova linha de metrô, desativação de centros comerciais, universidades, centros de lazer e similares interferem diretamente na demanda. Deve-se contemplar também situações em que a perda de demanda decorre de atos do Poder Público, como a autorização para novos modos concorrentes de transportes, concorrência predatória de linhas de sistemas municipais ou metropolitanos sobrepostos e conivência com meios de transporte de passageiros clandestinos.
</t>
  </si>
  <si>
    <t xml:space="preserve">Redução da demanda da empresa operadora com correspondente perda de receita tarifária. 
</t>
  </si>
  <si>
    <t xml:space="preserve">Projetos integralmente remunerados com base em custo (ponderação entre frota disponibilizada e km percorrida), em que a demanda não influencie a remuneração da empresa operadora.</t>
  </si>
  <si>
    <t xml:space="preserve">Projetos onde a flexibilidade operacional pode ajustar a estrutura de despesas às novas condições de demanda, resultando em redução no valor total do negócio, mas mantendo os índices de proporcionalidade entre receitas e despesas. Contratualmente em projetos em que o contrato incorpora anualmente variações de demanda para o cálculo da tarifa</t>
  </si>
  <si>
    <t xml:space="preserve">Projetos com estrutura de custos operacionais rígidos, tornando apenas parte dos custos flexíveis o suficiente para compensarem a perda de demanda. Contratualmente em projetos em que o processo de revisão ordinária (3-5 anos) incorpore a revisão da demanda sobre o equilíbrio econômico financeiro.</t>
  </si>
  <si>
    <t xml:space="preserve">Projetos com elevada proporção do custo de capital (investimentos iniciais) sobre custos totais, além de parte expressiva dos custos operacionais ser inflexível à demanda. Contratualmente a projetos em que o risco de demanda é integralmente alocado à iniciativa privada.</t>
  </si>
  <si>
    <t xml:space="preserve">Risco 7- Gratuidades</t>
  </si>
  <si>
    <t xml:space="preserve">Gratuidades</t>
  </si>
  <si>
    <t xml:space="preserve">Promulgação de novas gratuidades ou aumento proporcional do número de usuários gratuitos dentro da legislação vigente, por exemplo como mudança na pirâmide etária são contempladas.</t>
  </si>
  <si>
    <t xml:space="preserve">Redução da demanda equivalente da empresa operadora, com correspondente perda de receita tarifária.</t>
  </si>
  <si>
    <t xml:space="preserve">Projetos em que a remuneração da empresa operadora esteja vinculada à demanda total transportada (não apenas à demanda equivalente) ou que prevejam o ressarcimento por usuários gratuitos.</t>
  </si>
  <si>
    <t xml:space="preserve">Projetos com remuneração baseada exclusivamente em usuários equivalentes, em que a previsão de ressarcimento de novas gratuidades seja prevista de forma explícita e garantida.</t>
  </si>
  <si>
    <t xml:space="preserve">Projetos que não façam referência explícita a esta questão.</t>
  </si>
  <si>
    <t xml:space="preserve">Risco 8- Demanda integrada</t>
  </si>
  <si>
    <t xml:space="preserve">Perda de receita: dinâmica de sistemas integrados de transportes</t>
  </si>
  <si>
    <t xml:space="preserve">Aumento da participação dos usuários integrados pode, em casos específicos, gerar queda de receita proporcionalmente maior do que a redução de custos</t>
  </si>
  <si>
    <t xml:space="preserve">Redução da demanda da empresa operadora, com correspondente perda de receita tarifária.</t>
  </si>
  <si>
    <t xml:space="preserve">Projetos remunerados pela tarifa equivalente em sistemas maduros de transporte.</t>
  </si>
  <si>
    <t xml:space="preserve">Projetos em fase de implantação ou consolidação de uma rede integrada, com remuneração baseada em usuários equivalentes.</t>
  </si>
  <si>
    <t xml:space="preserve">Risco 9- Reajuste de tarifas</t>
  </si>
  <si>
    <t xml:space="preserve">Perda de Receita: Atos do Poder Público</t>
  </si>
  <si>
    <t xml:space="preserve">Atrasos no reajuste da tarifa.</t>
  </si>
  <si>
    <t xml:space="preserve">Constrição financeira da empresa concessionária, que poderá resultar em (i) necessidade de contratação de novos financiamentos pela iniciativa privada com custos progressivos (percepção do aumento do risco sistêmico do projeto; (ii) Inadimplemento das obrigações financeiras, levando à paralização dos serviços e (iii) antecipação da terminação contratual.</t>
  </si>
  <si>
    <t xml:space="preserve">Não há</t>
  </si>
  <si>
    <t xml:space="preserve">Previsão de mecanismos contratuais complementares que garantam o adimplemento de obrigações do Poder Concedente, como a constituição de fundos garantidores. Alternativa é a existência de sanções contratuais de valor mais do que proporcional às perdas incorridas pela empresa concessionária. Transcorrido prazo determinado, previsão de extinção do contrato com a imposição de obrigações de ressarcimento para o Poder Público.</t>
  </si>
  <si>
    <t xml:space="preserve">Previsão contratual de sanções para o Poder Concedente por inadimplemento de obrigações contratuais.</t>
  </si>
  <si>
    <t xml:space="preserve">Inexistência de mecanismos de sanção formal do Poder Público por inadimplemento de obrigações contratuais.</t>
  </si>
  <si>
    <t xml:space="preserve">Risco 10- Inadimplemento público</t>
  </si>
  <si>
    <t xml:space="preserve">Inadimplemento do Poder Concedente com relação ao complemento da arrecadação tarifária, em decorrência de problemas fiscais próprios ou aumento da necessidade de recursos públicos por descasamento entre o direito de recebimento da operadora e a arrecadação do sistema por diferentes razões: (1) Reajuste do valor da tarifa de usuário inferior ao contratualmente estabelecido para a remuneração da empresa operadora (2) Revisão da Tarifa de Remuneração por desequilíbrio econômico financeiro do Contrato. 
Caso o Poder Concedente não conte com recursos para a cobertura da diferença entre o valor tarifário arrecadado e o valor de remuneração devido para a empresa, a empresa operadora enfrentará constrição de caixa para honrar suas despesas correntes.</t>
  </si>
  <si>
    <t xml:space="preserve">Redução da remuneração de curto prazo da empresa operadora gera a necessidade de financiamento do déficit de caixa. Quebra contratual eleva a percepção de risco da empresa concessionária pelo mercado financeiro, resultando em um aumento imediato do custo de financiamento para a cobertura do déficit de arrecadação. Caso o inadimplemento perdure por prazo relevante a empresa operadora poderá falir.</t>
  </si>
  <si>
    <t xml:space="preserve">Projetos que não dependam de recursos públicos em qualquer medida.</t>
  </si>
  <si>
    <t xml:space="preserve">Risco 11- Câmara de compesação</t>
  </si>
  <si>
    <t xml:space="preserve">Falhas na operação ou desestruturação da Câmara de Compensação e outros mecanismos de arrecadação e distribuição de recursos entre os participantes do sistema de transporte são observados. Ademais, os atrasos ou eventual insuficiência no repasse de recursos do sistema de arrecadação para a empresa impactam no custo.</t>
  </si>
  <si>
    <t xml:space="preserve">Atrasos no repasse de recursos ou insuficiência de recursos na câmara de compensação podem resultar nas situações de constrição financeira acima descritas.</t>
  </si>
  <si>
    <t xml:space="preserve">Projetos que não dependam da compensação da remuneração entre empresas operadoras </t>
  </si>
  <si>
    <t xml:space="preserve">Projetos com câmara de compensação independente, gerenciada por ente financeiro especializado com garantias firmes de pagamento.</t>
  </si>
  <si>
    <t xml:space="preserve">Projetos com câmara de compensação dependente, gerenciada por órgão público.</t>
  </si>
  <si>
    <t xml:space="preserve">Projetos com parcela expressiva da receita oriunda de repasses da câmara de compensação e gestão subordinada à operação da rede de transportes.</t>
  </si>
  <si>
    <t xml:space="preserve">Risco 12- Acidentes</t>
  </si>
  <si>
    <t xml:space="preserve">Dificuldades de Operação dos serviços</t>
  </si>
  <si>
    <t xml:space="preserve">Acidentes que envolvam usuários e/ou funcionários da concessionária</t>
  </si>
  <si>
    <t xml:space="preserve">Desembolsos com os custos associados à ocorrência de acidentes, principalmente que envolvam pessoas, não são parte prevista no plano de custos da empresa operadora, mas possuem elevada probabilidade de ocorrência no longo prazo. Seguros representam uma proteção limitada ao potencial total de perdas.</t>
  </si>
  <si>
    <t xml:space="preserve">Não há distinção entre contratos pela natureza aleatória das ocorrências e características do setor. Eventuais distinções devem se referir às probabilidades locais de ocorrência de incidentes. Contudo, tais estatísticas são raras e de difícil introdução no modelo. Consideração do valor homogêneo de perda  baseado em estatísticas gerais do setor.</t>
  </si>
  <si>
    <t xml:space="preserve">Risco 13- Alteração de padrões técnicos</t>
  </si>
  <si>
    <t xml:space="preserve">Novos padrões técnicos e operacionais impostos para a empresa operadora.</t>
  </si>
  <si>
    <t xml:space="preserve">Necessidade de ampliação da capacidade de transporte, sem qualquer contraparte nas receitas esperadas. Sobrecustos na forma de investimentos e custos operacionais.</t>
  </si>
  <si>
    <t xml:space="preserve">Estrutura contratual que preveja a avaliação do impacto financeiro de novas obrigações contratuais antes de sua implementação, com tempestiva recomposição das condições contratadas.</t>
  </si>
  <si>
    <t xml:space="preserve">Contratos que lancem o tema para o processo de revisão ordinária</t>
  </si>
  <si>
    <t xml:space="preserve">Contratos sem previsão de mecanismos de recomposição de equilíbrio.</t>
  </si>
  <si>
    <t xml:space="preserve">Risco 14- Desordem civil</t>
  </si>
  <si>
    <t xml:space="preserve">Atos de desordem civil resultam na vandalização de veículos e impedimento à operação.</t>
  </si>
  <si>
    <t xml:space="preserve">Sobrecustos com investimentos em veículos, garagens e outros ativos operacionais. Perdas de receitas.
Não há seguros patrimoniais para estas perdas e os custos usualmente não são previstos em contrato.</t>
  </si>
  <si>
    <t xml:space="preserve">Contratos em que exista a previsão de reequilíbrio contratual imediato pelas perdas incorridas pela empresa operaora em casos de atos de desordem civil.</t>
  </si>
  <si>
    <t xml:space="preserve">Contratos em que exista a previsão de reequilíbrio contratual em períodos ordinários pelas perdas incorridas pela empresa operaora em casos de atos de desordem civil.</t>
  </si>
  <si>
    <t xml:space="preserve">Contratos em que a previsão de recomposição do equilíbrio não sejam expressas tornam a alocação deste risco exclusiva da empresa operadora.</t>
  </si>
  <si>
    <t xml:space="preserve">Risco 15- Salários acima da inflação</t>
  </si>
  <si>
    <t xml:space="preserve">Questões 
Trabalhistas</t>
  </si>
  <si>
    <t xml:space="preserve">Elevação nos custos trabalhistas por aumento de salários acima dos índices convencionais de inflação.</t>
  </si>
  <si>
    <t xml:space="preserve">Aumento do custeio operacional da empresa operadora.</t>
  </si>
  <si>
    <t xml:space="preserve">Projetos onde o reajuste tarifário incorpore completamente o reajuste do valor de salários, seja por planilha, seja por fórmula paramétrica, de forma antecipada ao reajuste tarifário.</t>
  </si>
  <si>
    <t xml:space="preserve">Projetos onde o reajuste tarifário incorpore completamente o reajuste do valor de salários pretérito, seja por planilha, seja por fórmula paramétrica.</t>
  </si>
  <si>
    <t xml:space="preserve">Projetos onde o reajuste salarial seja compensado somente de forma parcial no reajuste da tarifa ou que atribua a diferença entre reajustes ao processo de recomposição de equilíbrio financeiro em revisão ordinária</t>
  </si>
  <si>
    <t xml:space="preserve">Projetos em que o reajuste tarifário se faz de forma dissociada dos custos da empresa .</t>
  </si>
  <si>
    <t xml:space="preserve">Risco 16- Greve trabalhista</t>
  </si>
  <si>
    <t xml:space="preserve">Greves resultam na paralização total ou parcial dos serviços.</t>
  </si>
  <si>
    <t xml:space="preserve">Deficiência operacional e reflexos financeiros pelo período de paralização sem que exista a possibilidade de cobrança de performance da empresa privada.</t>
  </si>
  <si>
    <t xml:space="preserve">Não há distinção entre contratos pela natureza setorial de ocorrências. Em tese, todos os contratos estão sujeitos à ocorrência deste perfil de questão.</t>
  </si>
  <si>
    <t xml:space="preserve">Risco 17- Alteração significativa da taxa de juros</t>
  </si>
  <si>
    <t xml:space="preserve">Ambiente
Macroeconômico</t>
  </si>
  <si>
    <t xml:space="preserve">Alterações significativas nas condições de financiamento de veículos, afetando a capacidade de investimento da empresa operadora.</t>
  </si>
  <si>
    <t xml:space="preserve">Risco de sobrecustos financeiros da concessionária, podendo inviabilizar a concessão ou provocar impactos adicionais sobre as condições de financiabilidade de novos projetos.</t>
  </si>
  <si>
    <t xml:space="preserve">Contemplar variações com o custo de capital na fórmula de reajuste (paramétrico) da tarifa.</t>
  </si>
  <si>
    <t xml:space="preserve">Determinar contratualmente que situações de constrição poderão ensejar reequilíbrio econômico financeiro do contrato, por exemplo, por meio de revisão das obrigações de investir ou renovar frota.</t>
  </si>
  <si>
    <t xml:space="preserve">Inexistência de previsão contratual atribui a assunção integral deste risco à empresa concessionária.</t>
  </si>
  <si>
    <t xml:space="preserve">Não se Aplica</t>
  </si>
  <si>
    <t xml:space="preserve">Risco baixo</t>
  </si>
  <si>
    <t xml:space="preserve">Risco médio</t>
  </si>
  <si>
    <t xml:space="preserve">Risco alto</t>
  </si>
  <si>
    <t xml:space="preserve">XV-e</t>
  </si>
  <si>
    <t xml:space="preserve">Cálculo dos riscos</t>
  </si>
  <si>
    <t xml:space="preserve">Incidência</t>
  </si>
  <si>
    <t xml:space="preserve">Impacto de Evento a 5%</t>
  </si>
  <si>
    <t xml:space="preserve">Desvio Padrão</t>
  </si>
  <si>
    <t xml:space="preserve">Variância</t>
  </si>
  <si>
    <t xml:space="preserve">XV-f</t>
  </si>
  <si>
    <t xml:space="preserve">Definição do Nível de Segurança </t>
  </si>
  <si>
    <t xml:space="preserve">Nível de Segurança</t>
  </si>
  <si>
    <t xml:space="preserve">Risco adotado (%)</t>
  </si>
  <si>
    <t xml:space="preserve">Situações em Que não se Aplica</t>
  </si>
  <si>
    <t xml:space="preserve">Impacto (95%)</t>
  </si>
  <si>
    <t xml:space="preserve">CUSTOS IMPACTADOS (% do Custo total)</t>
  </si>
  <si>
    <t xml:space="preserve">DED+DIN+RTE+RIN+CLG</t>
  </si>
  <si>
    <t xml:space="preserve">DEQ+REQ+CLQ+CLA+CCM</t>
  </si>
  <si>
    <t xml:space="preserve">DOP+DVE+RVE+CDS+IPVA+CDR+CCM+DED+DEQ+RTE+RAL+REQ+CLQ+CLG+DVA+RVA+CLA+CMB</t>
  </si>
  <si>
    <t xml:space="preserve">Risco 4 -Certificação ambiental</t>
  </si>
  <si>
    <t xml:space="preserve">CMB+CAB+DVE+RVE</t>
  </si>
  <si>
    <t xml:space="preserve">CMB+CLB+CAR+CRD+CPA+CAB+DVE+RVE</t>
  </si>
  <si>
    <t xml:space="preserve">DVE+RVE+DEQ+REQ+DIN+RIN+CLQ</t>
  </si>
  <si>
    <t xml:space="preserve">DOP+DMA</t>
  </si>
  <si>
    <t xml:space="preserve">DVE+DED+DEQ+DVA+DIN+RVE+ RTE+RAL+REQ+RVA+RIN</t>
  </si>
  <si>
    <t xml:space="preserve">XVI. Cálculo das Despesas Gerais Anual</t>
  </si>
  <si>
    <r>
      <rPr>
        <b val="true"/>
        <sz val="10"/>
        <color theme="1"/>
        <rFont val="Arial"/>
        <family val="0"/>
        <charset val="1"/>
      </rPr>
      <t xml:space="preserve">Equipamento de segurança</t>
    </r>
    <r>
      <rPr>
        <sz val="10"/>
        <color theme="1"/>
        <rFont val="Arial"/>
        <family val="0"/>
        <charset val="1"/>
      </rPr>
      <t xml:space="preserve">................................................................</t>
    </r>
  </si>
  <si>
    <t xml:space="preserve">Material de limpeza.....................................................................</t>
  </si>
  <si>
    <t xml:space="preserve">Material de escritório...............................................................................</t>
  </si>
  <si>
    <t xml:space="preserve">Material de consumo de informática............................................................</t>
  </si>
  <si>
    <t xml:space="preserve">Material de manutenção predial......................................................</t>
  </si>
  <si>
    <t xml:space="preserve">Total de Material de consumo</t>
  </si>
  <si>
    <t xml:space="preserve">Despesas médicas obrigatórias</t>
  </si>
  <si>
    <t xml:space="preserve">Serviço de conservação e manutenção</t>
  </si>
  <si>
    <t xml:space="preserve">Água e esgoto......................................................................</t>
  </si>
  <si>
    <t xml:space="preserve">Energia elétrica................................................................................</t>
  </si>
  <si>
    <t xml:space="preserve">Correios...........................................................................</t>
  </si>
  <si>
    <t xml:space="preserve">Total de Serviços públicos</t>
  </si>
  <si>
    <t xml:space="preserve">Telefone................................................................................</t>
  </si>
  <si>
    <t xml:space="preserve">Rádio........................................................................................</t>
  </si>
  <si>
    <t xml:space="preserve">Internet...............................................................................</t>
  </si>
  <si>
    <t xml:space="preserve">Total de Serviço de comunicação</t>
  </si>
  <si>
    <r>
      <rPr>
        <b val="true"/>
        <sz val="10"/>
        <color theme="1"/>
        <rFont val="Arial"/>
        <family val="0"/>
        <charset val="1"/>
      </rPr>
      <t xml:space="preserve">Frete e carretos</t>
    </r>
    <r>
      <rPr>
        <sz val="10"/>
        <color theme="1"/>
        <rFont val="Arial"/>
        <family val="0"/>
        <charset val="1"/>
      </rPr>
      <t xml:space="preserve">...................................................................</t>
    </r>
  </si>
  <si>
    <r>
      <rPr>
        <b val="true"/>
        <sz val="10"/>
        <color theme="1"/>
        <rFont val="Arial"/>
        <family val="0"/>
        <charset val="1"/>
      </rPr>
      <t xml:space="preserve">Treinamento de pessoal</t>
    </r>
    <r>
      <rPr>
        <sz val="10"/>
        <color theme="1"/>
        <rFont val="Arial"/>
        <family val="0"/>
        <charset val="1"/>
      </rPr>
      <t xml:space="preserve">............................................................................</t>
    </r>
  </si>
  <si>
    <r>
      <rPr>
        <b val="true"/>
        <sz val="10"/>
        <color theme="1"/>
        <rFont val="Arial"/>
        <family val="0"/>
        <charset val="1"/>
      </rPr>
      <t xml:space="preserve">Imposto Predial e Territorial Urbano (IPTU)</t>
    </r>
    <r>
      <rPr>
        <sz val="10"/>
        <color theme="1"/>
        <rFont val="Arial"/>
        <family val="0"/>
        <charset val="1"/>
      </rPr>
      <t xml:space="preserve">............................................................................</t>
    </r>
  </si>
  <si>
    <r>
      <rPr>
        <b val="true"/>
        <sz val="10"/>
        <color theme="1"/>
        <rFont val="Arial"/>
        <family val="0"/>
        <charset val="1"/>
      </rPr>
      <t xml:space="preserve">Livros e periódicos</t>
    </r>
    <r>
      <rPr>
        <sz val="10"/>
        <color theme="1"/>
        <rFont val="Arial"/>
        <family val="0"/>
        <charset val="1"/>
      </rPr>
      <t xml:space="preserve">..................................................................................</t>
    </r>
  </si>
  <si>
    <r>
      <rPr>
        <b val="true"/>
        <sz val="10"/>
        <color theme="1"/>
        <rFont val="Arial"/>
        <family val="0"/>
        <charset val="1"/>
      </rPr>
      <t xml:space="preserve">Transporte de valores nas garagens</t>
    </r>
    <r>
      <rPr>
        <sz val="10"/>
        <color theme="1"/>
        <rFont val="Arial"/>
        <family val="0"/>
        <charset val="1"/>
      </rPr>
      <t xml:space="preserve">.......................................................</t>
    </r>
  </si>
  <si>
    <t xml:space="preserve">Serviços terceirizados de segurança patrimonial e portaria..........</t>
  </si>
  <si>
    <t xml:space="preserve">Serviços terceirizados de lavagem de veículos.................................</t>
  </si>
  <si>
    <t xml:space="preserve">Serviços terceirizados de manutenção predial...........................</t>
  </si>
  <si>
    <t xml:space="preserve">Serviços terceirizados de despachante admnistrativos.........................</t>
  </si>
  <si>
    <t xml:space="preserve">Serviços terceirizados na área contábil...................................</t>
  </si>
  <si>
    <t xml:space="preserve">Serviços terceirizados na área de medicina do trabalho....................</t>
  </si>
  <si>
    <t xml:space="preserve">Serviços terceirizados na área jurídica..................................</t>
  </si>
  <si>
    <t xml:space="preserve">Serviços terceirizados na área de informática............................</t>
  </si>
  <si>
    <t xml:space="preserve">Serviços terceirizados na área de recursos humanos..................</t>
  </si>
  <si>
    <t xml:space="preserve">Total de Serviço terceirizados</t>
  </si>
  <si>
    <t xml:space="preserve">.</t>
  </si>
  <si>
    <r>
      <rPr>
        <b val="true"/>
        <sz val="10"/>
        <color theme="1"/>
        <rFont val="Arial"/>
        <family val="0"/>
        <charset val="1"/>
      </rPr>
      <t xml:space="preserve">Outros</t>
    </r>
    <r>
      <rPr>
        <sz val="10"/>
        <color theme="1"/>
        <rFont val="Arial"/>
        <family val="0"/>
        <charset val="1"/>
      </rPr>
      <t xml:space="preserve">..........................................................................................</t>
    </r>
  </si>
  <si>
    <t xml:space="preserve">Despesas Gerais</t>
  </si>
</sst>
</file>

<file path=xl/styles.xml><?xml version="1.0" encoding="utf-8"?>
<styleSheet xmlns="http://schemas.openxmlformats.org/spreadsheetml/2006/main">
  <numFmts count="41">
    <numFmt numFmtId="164" formatCode="General"/>
    <numFmt numFmtId="165" formatCode="_-* #,##0_-;\-* #,##0_-;_-* \-??_-;_-@"/>
    <numFmt numFmtId="166" formatCode="#,##0_);\(#,##0\)"/>
    <numFmt numFmtId="167" formatCode="#,##0.00_);\(#,##0.00\)"/>
    <numFmt numFmtId="168" formatCode="mmm/yy"/>
    <numFmt numFmtId="169" formatCode="_(&quot;R$&quot;* #,##0.00_);_(&quot;R$&quot;* \(#,##0.00\);_(&quot;R$&quot;* \-??_);_(@_)"/>
    <numFmt numFmtId="170" formatCode="#,##0.00"/>
    <numFmt numFmtId="171" formatCode="#,##0"/>
    <numFmt numFmtId="172" formatCode="#,##0_ ;\-#,##0\ "/>
    <numFmt numFmtId="173" formatCode="_-* #,##0.00_-;\-* #,##0.00_-;_-* \-??_-;_-@"/>
    <numFmt numFmtId="174" formatCode="0.0%"/>
    <numFmt numFmtId="175" formatCode="#,##0.00_ ;\-#,##0.00\ "/>
    <numFmt numFmtId="176" formatCode="#,##0.0000"/>
    <numFmt numFmtId="177" formatCode="&quot;R$ &quot;#,##0;&quot;-R$ &quot;#,##0"/>
    <numFmt numFmtId="178" formatCode="&quot;R$ &quot;#,##0.00;&quot;-R$ &quot;#,##0.00"/>
    <numFmt numFmtId="179" formatCode="_-* #,##0.0000_-;\-* #,##0.0000_-;_-* \-??_-;_-@"/>
    <numFmt numFmtId="180" formatCode="_-* #,##0.00000_-;\-* #,##0.00000_-;_-* \-??_-;_-@"/>
    <numFmt numFmtId="181" formatCode="_-* #,##0.000_-;\-* #,##0.000_-;_-* \-??_-;_-@"/>
    <numFmt numFmtId="182" formatCode="_-* #,##0.000000_-;\-* #,##0.000000_-;_-* \-??_-;_-@"/>
    <numFmt numFmtId="183" formatCode="_(* #,##0.00_);_(* \(#,##0.00\);_(* \-??_);_(@_)"/>
    <numFmt numFmtId="184" formatCode="0.00"/>
    <numFmt numFmtId="185" formatCode="0%"/>
    <numFmt numFmtId="186" formatCode="0.00%"/>
    <numFmt numFmtId="187" formatCode="d/mmm"/>
    <numFmt numFmtId="188" formatCode="#,##0.00000"/>
    <numFmt numFmtId="189" formatCode="_-&quot;R$ &quot;* #,##0.00_-;&quot;-R$ &quot;* #,##0.00_-;_-&quot;R$ &quot;* \-??_-;_-@"/>
    <numFmt numFmtId="190" formatCode="General"/>
    <numFmt numFmtId="191" formatCode="#,##0.0_ ;\-#,##0.0\ "/>
    <numFmt numFmtId="192" formatCode="0.0000000000"/>
    <numFmt numFmtId="193" formatCode="#,##0.00000000_ ;\-#,##0.00000000\ "/>
    <numFmt numFmtId="194" formatCode="0.00000"/>
    <numFmt numFmtId="195" formatCode="#,##0.000000_ ;\-#,##0.000000\ "/>
    <numFmt numFmtId="196" formatCode="#,##0.00000_ ;\-#,##0.00000\ "/>
    <numFmt numFmtId="197" formatCode="hh:mm"/>
    <numFmt numFmtId="198" formatCode="0.000"/>
    <numFmt numFmtId="199" formatCode="#,##0.0000;\-#,##0.0000"/>
    <numFmt numFmtId="200" formatCode="#,##0.000"/>
    <numFmt numFmtId="201" formatCode="0"/>
    <numFmt numFmtId="202" formatCode="#,##0.0"/>
    <numFmt numFmtId="203" formatCode="#,##0.00000;\-#,##0.00000"/>
    <numFmt numFmtId="204" formatCode="[$R$-416]\ #,##0.00;[RED]\-[$R$-416]\ #,##0.00"/>
  </numFmts>
  <fonts count="62">
    <font>
      <sz val="10"/>
      <color rgb="FF000000"/>
      <name val="Calibri"/>
      <family val="0"/>
      <charset val="1"/>
    </font>
    <font>
      <sz val="10"/>
      <name val="Arial"/>
      <family val="0"/>
    </font>
    <font>
      <sz val="10"/>
      <name val="Arial"/>
      <family val="0"/>
    </font>
    <font>
      <sz val="10"/>
      <name val="Arial"/>
      <family val="0"/>
    </font>
    <font>
      <b val="true"/>
      <i val="true"/>
      <sz val="11"/>
      <color theme="1"/>
      <name val="Calibri"/>
      <family val="0"/>
      <charset val="1"/>
    </font>
    <font>
      <sz val="12"/>
      <color theme="1"/>
      <name val="Calibri"/>
      <family val="0"/>
      <charset val="1"/>
    </font>
    <font>
      <i val="true"/>
      <sz val="12"/>
      <color theme="1"/>
      <name val="Calibri"/>
      <family val="0"/>
      <charset val="1"/>
    </font>
    <font>
      <b val="true"/>
      <sz val="12"/>
      <color theme="1"/>
      <name val="Calibri"/>
      <family val="0"/>
      <charset val="1"/>
    </font>
    <font>
      <b val="true"/>
      <sz val="12"/>
      <color rgb="FFFF0000"/>
      <name val="Calibri"/>
      <family val="0"/>
      <charset val="1"/>
    </font>
    <font>
      <i val="true"/>
      <sz val="10"/>
      <color rgb="FFFF0000"/>
      <name val="Arial"/>
      <family val="0"/>
      <charset val="1"/>
    </font>
    <font>
      <b val="true"/>
      <sz val="11"/>
      <color theme="1"/>
      <name val="Calibri"/>
      <family val="0"/>
      <charset val="1"/>
    </font>
    <font>
      <sz val="11"/>
      <color theme="1"/>
      <name val="Calibri"/>
      <family val="0"/>
      <charset val="1"/>
    </font>
    <font>
      <i val="true"/>
      <sz val="11"/>
      <color theme="1"/>
      <name val="Calibri"/>
      <family val="0"/>
      <charset val="1"/>
    </font>
    <font>
      <b val="true"/>
      <i val="true"/>
      <sz val="11"/>
      <color rgb="FFFFFFFF"/>
      <name val="Calibri"/>
      <family val="0"/>
      <charset val="1"/>
    </font>
    <font>
      <b val="true"/>
      <sz val="11"/>
      <color rgb="FFFFFFFF"/>
      <name val="Calibri"/>
      <family val="0"/>
      <charset val="1"/>
    </font>
    <font>
      <b val="true"/>
      <i val="true"/>
      <vertAlign val="subscript"/>
      <sz val="11"/>
      <color rgb="FF000000"/>
      <name val="Calibri"/>
      <family val="0"/>
      <charset val="1"/>
    </font>
    <font>
      <b val="true"/>
      <sz val="18"/>
      <color theme="1"/>
      <name val="Calibri"/>
      <family val="0"/>
      <charset val="1"/>
    </font>
    <font>
      <b val="true"/>
      <vertAlign val="subscript"/>
      <sz val="11"/>
      <color rgb="FF000000"/>
      <name val="Calibri"/>
      <family val="0"/>
      <charset val="1"/>
    </font>
    <font>
      <sz val="10"/>
      <color theme="1"/>
      <name val="Calibri"/>
      <family val="0"/>
      <charset val="1"/>
    </font>
    <font>
      <b val="true"/>
      <i val="true"/>
      <sz val="10"/>
      <color theme="1"/>
      <name val="Calibri"/>
      <family val="0"/>
      <charset val="1"/>
    </font>
    <font>
      <b val="true"/>
      <sz val="10"/>
      <color theme="1"/>
      <name val="Calibri"/>
      <family val="0"/>
      <charset val="1"/>
    </font>
    <font>
      <b val="true"/>
      <i val="true"/>
      <sz val="10"/>
      <color rgb="FFFFFFFF"/>
      <name val="Calibri"/>
      <family val="0"/>
      <charset val="1"/>
    </font>
    <font>
      <b val="true"/>
      <sz val="10"/>
      <color rgb="FFFFFFFF"/>
      <name val="Calibri"/>
      <family val="0"/>
      <charset val="1"/>
    </font>
    <font>
      <b val="true"/>
      <i val="true"/>
      <sz val="16"/>
      <color theme="1"/>
      <name val="Calibri"/>
      <family val="0"/>
      <charset val="1"/>
    </font>
    <font>
      <b val="true"/>
      <sz val="16"/>
      <color theme="1"/>
      <name val="Calibri"/>
      <family val="0"/>
      <charset val="1"/>
    </font>
    <font>
      <b val="true"/>
      <i val="true"/>
      <sz val="8"/>
      <color theme="1"/>
      <name val="Calibri"/>
      <family val="0"/>
      <charset val="1"/>
    </font>
    <font>
      <b val="true"/>
      <i val="true"/>
      <sz val="10"/>
      <color theme="1"/>
      <name val="Arial"/>
      <family val="0"/>
      <charset val="1"/>
    </font>
    <font>
      <i val="true"/>
      <sz val="10"/>
      <color theme="1"/>
      <name val="Arial"/>
      <family val="0"/>
      <charset val="1"/>
    </font>
    <font>
      <sz val="10"/>
      <color theme="1"/>
      <name val="Arial"/>
      <family val="0"/>
      <charset val="1"/>
    </font>
    <font>
      <sz val="10"/>
      <color rgb="FFFF0000"/>
      <name val="Arial"/>
      <family val="0"/>
      <charset val="1"/>
    </font>
    <font>
      <b val="true"/>
      <i val="true"/>
      <sz val="10"/>
      <color rgb="FFFF0000"/>
      <name val="Arial"/>
      <family val="0"/>
      <charset val="1"/>
    </font>
    <font>
      <b val="true"/>
      <sz val="10"/>
      <color rgb="FFFF0000"/>
      <name val="Arial"/>
      <family val="0"/>
      <charset val="1"/>
    </font>
    <font>
      <i val="true"/>
      <sz val="8"/>
      <color theme="1"/>
      <name val="Arial"/>
      <family val="0"/>
      <charset val="1"/>
    </font>
    <font>
      <b val="true"/>
      <sz val="10"/>
      <color theme="1"/>
      <name val="Arial"/>
      <family val="0"/>
      <charset val="1"/>
    </font>
    <font>
      <i val="true"/>
      <sz val="10"/>
      <color theme="1"/>
      <name val="Calibri"/>
      <family val="0"/>
      <charset val="1"/>
    </font>
    <font>
      <b val="true"/>
      <sz val="11"/>
      <color rgb="FFFF0000"/>
      <name val="Calibri"/>
      <family val="0"/>
      <charset val="1"/>
    </font>
    <font>
      <sz val="12"/>
      <color theme="1"/>
      <name val="Arial"/>
      <family val="0"/>
      <charset val="1"/>
    </font>
    <font>
      <b val="true"/>
      <i val="true"/>
      <vertAlign val="superscript"/>
      <sz val="12"/>
      <color rgb="FFFFFFFF"/>
      <name val="Arial"/>
      <family val="0"/>
      <charset val="1"/>
    </font>
    <font>
      <b val="true"/>
      <i val="true"/>
      <vertAlign val="subscript"/>
      <sz val="12"/>
      <color rgb="FFFFFFFF"/>
      <name val="Arial"/>
      <family val="0"/>
      <charset val="1"/>
    </font>
    <font>
      <b val="true"/>
      <vertAlign val="superscript"/>
      <sz val="12"/>
      <color rgb="FFFFFFFF"/>
      <name val="Calibri"/>
      <family val="0"/>
      <charset val="1"/>
    </font>
    <font>
      <sz val="10"/>
      <color rgb="FFFF0000"/>
      <name val="Calibri"/>
      <family val="0"/>
      <charset val="1"/>
    </font>
    <font>
      <b val="true"/>
      <i val="true"/>
      <sz val="12"/>
      <color rgb="FFFFFFFF"/>
      <name val="Calibri"/>
      <family val="0"/>
      <charset val="1"/>
    </font>
    <font>
      <b val="true"/>
      <i val="true"/>
      <sz val="12"/>
      <color theme="1"/>
      <name val="Noto Sans Symbols"/>
      <family val="0"/>
      <charset val="1"/>
    </font>
    <font>
      <b val="true"/>
      <sz val="12"/>
      <color rgb="FFFFFFFF"/>
      <name val="Calibri"/>
      <family val="0"/>
      <charset val="1"/>
    </font>
    <font>
      <b val="true"/>
      <i val="true"/>
      <sz val="12"/>
      <color theme="1"/>
      <name val="Calibri"/>
      <family val="0"/>
      <charset val="1"/>
    </font>
    <font>
      <i val="true"/>
      <sz val="8"/>
      <color rgb="FF000000"/>
      <name val="Calibri"/>
      <family val="0"/>
      <charset val="1"/>
    </font>
    <font>
      <b val="true"/>
      <sz val="8"/>
      <color rgb="FFFFFFFF"/>
      <name val="Calibri"/>
      <family val="0"/>
      <charset val="1"/>
    </font>
    <font>
      <b val="true"/>
      <sz val="9"/>
      <color rgb="FFFFFFFF"/>
      <name val="Calibri"/>
      <family val="0"/>
      <charset val="1"/>
    </font>
    <font>
      <b val="true"/>
      <i val="true"/>
      <sz val="12"/>
      <color theme="1"/>
      <name val="Times New Roman"/>
      <family val="0"/>
      <charset val="1"/>
    </font>
    <font>
      <b val="true"/>
      <sz val="12"/>
      <color theme="1"/>
      <name val="Times New Roman"/>
      <family val="0"/>
      <charset val="1"/>
    </font>
    <font>
      <b val="true"/>
      <sz val="12"/>
      <color rgb="FFFFFFFF"/>
      <name val="Times New Roman"/>
      <family val="0"/>
      <charset val="1"/>
    </font>
    <font>
      <b val="true"/>
      <i val="true"/>
      <sz val="12"/>
      <color rgb="FFFFFFFF"/>
      <name val="Times New Roman"/>
      <family val="0"/>
      <charset val="1"/>
    </font>
    <font>
      <b val="true"/>
      <sz val="8"/>
      <color theme="1"/>
      <name val="Arial"/>
      <family val="0"/>
      <charset val="1"/>
    </font>
    <font>
      <b val="true"/>
      <sz val="12"/>
      <color theme="1"/>
      <name val="Arial"/>
      <family val="0"/>
      <charset val="1"/>
    </font>
    <font>
      <sz val="7"/>
      <color theme="1"/>
      <name val="Arial"/>
      <family val="0"/>
      <charset val="1"/>
    </font>
    <font>
      <sz val="10"/>
      <color rgb="FF000000"/>
      <name val="Calibri"/>
      <family val="2"/>
    </font>
    <font>
      <b val="true"/>
      <sz val="10"/>
      <color rgb="FF000000"/>
      <name val="Calibri"/>
      <family val="2"/>
    </font>
    <font>
      <sz val="10"/>
      <color rgb="FF1A1A1A"/>
      <name val="Calibri"/>
      <family val="2"/>
    </font>
    <font>
      <b val="true"/>
      <sz val="9"/>
      <color rgb="FF000000"/>
      <name val="Calibri"/>
      <family val="0"/>
      <charset val="1"/>
    </font>
    <font>
      <sz val="9"/>
      <color rgb="FF000000"/>
      <name val="Calibri"/>
      <family val="0"/>
      <charset val="1"/>
    </font>
    <font>
      <sz val="9"/>
      <color theme="1"/>
      <name val="Calibri"/>
      <family val="0"/>
      <charset val="1"/>
    </font>
    <font>
      <b val="true"/>
      <sz val="10"/>
      <color rgb="FF000000"/>
      <name val="Calibri"/>
      <family val="0"/>
      <charset val="1"/>
    </font>
  </fonts>
  <fills count="24">
    <fill>
      <patternFill patternType="none"/>
    </fill>
    <fill>
      <patternFill patternType="gray125"/>
    </fill>
    <fill>
      <patternFill patternType="solid">
        <fgColor rgb="FFFABF8F"/>
        <bgColor rgb="FFFFCC99"/>
      </patternFill>
    </fill>
    <fill>
      <patternFill patternType="solid">
        <fgColor rgb="FFD6E3BC"/>
        <bgColor rgb="FFD9D9D9"/>
      </patternFill>
    </fill>
    <fill>
      <patternFill patternType="solid">
        <fgColor rgb="FFB8CCE4"/>
        <bgColor rgb="FFCCC0D9"/>
      </patternFill>
    </fill>
    <fill>
      <patternFill patternType="solid">
        <fgColor rgb="FFFDE9D9"/>
        <bgColor rgb="FFEAF1DD"/>
      </patternFill>
    </fill>
    <fill>
      <patternFill patternType="solid">
        <fgColor rgb="FF95B3D7"/>
        <bgColor rgb="FF8DB3E2"/>
      </patternFill>
    </fill>
    <fill>
      <patternFill patternType="solid">
        <fgColor rgb="FF244061"/>
        <bgColor rgb="FF003366"/>
      </patternFill>
    </fill>
    <fill>
      <patternFill patternType="solid">
        <fgColor rgb="FFE36C09"/>
        <bgColor rgb="FF993300"/>
      </patternFill>
    </fill>
    <fill>
      <patternFill patternType="solid">
        <fgColor rgb="FF76923C"/>
        <bgColor rgb="FF4F6128"/>
      </patternFill>
    </fill>
    <fill>
      <patternFill patternType="solid">
        <fgColor rgb="FFC2D69B"/>
        <bgColor rgb="FFD6E3BC"/>
      </patternFill>
    </fill>
    <fill>
      <patternFill patternType="solid">
        <fgColor rgb="FFEAF1DD"/>
        <bgColor rgb="FFF2F2F2"/>
      </patternFill>
    </fill>
    <fill>
      <patternFill patternType="solid">
        <fgColor rgb="FFFBD4B4"/>
        <bgColor rgb="FFFFCC99"/>
      </patternFill>
    </fill>
    <fill>
      <patternFill patternType="solid">
        <fgColor rgb="FFDBE5F1"/>
        <bgColor rgb="FFDAEEF3"/>
      </patternFill>
    </fill>
    <fill>
      <patternFill patternType="solid">
        <fgColor rgb="FF366092"/>
        <bgColor rgb="FF666699"/>
      </patternFill>
    </fill>
    <fill>
      <patternFill patternType="solid">
        <fgColor rgb="FFF2F2F2"/>
        <bgColor rgb="FFEAF1DD"/>
      </patternFill>
    </fill>
    <fill>
      <patternFill patternType="solid">
        <fgColor rgb="FFD8D8D8"/>
        <bgColor rgb="FFD9D9D9"/>
      </patternFill>
    </fill>
    <fill>
      <patternFill patternType="solid">
        <fgColor rgb="FFDAEEF3"/>
        <bgColor rgb="FFDBE5F1"/>
      </patternFill>
    </fill>
    <fill>
      <patternFill patternType="solid">
        <fgColor rgb="FFA5A5A5"/>
        <bgColor rgb="FFB2A1C7"/>
      </patternFill>
    </fill>
    <fill>
      <patternFill patternType="solid">
        <fgColor rgb="FF4F6128"/>
        <bgColor rgb="FF366092"/>
      </patternFill>
    </fill>
    <fill>
      <patternFill patternType="solid">
        <fgColor rgb="FF548DD4"/>
        <bgColor rgb="FF666699"/>
      </patternFill>
    </fill>
    <fill>
      <patternFill patternType="solid">
        <fgColor rgb="FF8DB3E2"/>
        <bgColor rgb="FF95B3D7"/>
      </patternFill>
    </fill>
    <fill>
      <patternFill patternType="solid">
        <fgColor rgb="FF003366"/>
        <bgColor rgb="FF244061"/>
      </patternFill>
    </fill>
    <fill>
      <patternFill patternType="solid">
        <fgColor rgb="FFC0C0C0"/>
        <bgColor rgb="FFB7B7B7"/>
      </patternFill>
    </fill>
  </fills>
  <borders count="56">
    <border diagonalUp="false" diagonalDown="false">
      <left/>
      <right/>
      <top/>
      <bottom/>
      <diagonal/>
    </border>
    <border diagonalUp="false" diagonalDown="false">
      <left style="thin"/>
      <right style="thin"/>
      <top style="thin"/>
      <bottom style="thin"/>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thin"/>
      <right/>
      <top/>
      <bottom/>
      <diagonal/>
    </border>
    <border diagonalUp="false" diagonalDown="false">
      <left style="thin"/>
      <right style="thin"/>
      <top/>
      <bottom style="thin"/>
      <diagonal/>
    </border>
    <border diagonalUp="false" diagonalDown="false">
      <left/>
      <right style="thin"/>
      <top/>
      <bottom/>
      <diagonal/>
    </border>
    <border diagonalUp="false" diagonalDown="false">
      <left style="thin"/>
      <right/>
      <top style="thin"/>
      <bottom/>
      <diagonal/>
    </border>
    <border diagonalUp="false" diagonalDown="false">
      <left/>
      <right/>
      <top style="thin"/>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right/>
      <top style="thin"/>
      <bottom/>
      <diagonal/>
    </border>
    <border diagonalUp="false" diagonalDown="false">
      <left style="thin"/>
      <right/>
      <top/>
      <bottom style="thin"/>
      <diagonal/>
    </border>
    <border diagonalUp="false" diagonalDown="false">
      <left/>
      <right/>
      <top/>
      <bottom style="thin"/>
      <diagonal/>
    </border>
    <border diagonalUp="false" diagonalDown="false">
      <left style="medium"/>
      <right style="medium"/>
      <top/>
      <bottom/>
      <diagonal/>
    </border>
    <border diagonalUp="false" diagonalDown="false">
      <left style="medium"/>
      <right style="medium"/>
      <top/>
      <bottom style="mediu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thin"/>
      <right style="medium"/>
      <top style="thin"/>
      <bottom/>
      <diagonal/>
    </border>
    <border diagonalUp="false" diagonalDown="false">
      <left style="medium"/>
      <right style="thin"/>
      <top style="medium"/>
      <bottom style="medium"/>
      <diagonal/>
    </border>
    <border diagonalUp="false" diagonalDown="false">
      <left style="thin"/>
      <right style="medium"/>
      <top style="thin"/>
      <bottom style="thin"/>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bottom/>
      <diagonal/>
    </border>
    <border diagonalUp="false" diagonalDown="false">
      <left style="thin"/>
      <right style="medium"/>
      <top/>
      <bottom style="thin"/>
      <diagonal/>
    </border>
    <border diagonalUp="false" diagonalDown="false">
      <left style="thin"/>
      <right style="medium"/>
      <top/>
      <bottom style="medium"/>
      <diagonal/>
    </border>
    <border diagonalUp="false" diagonalDown="false">
      <left style="medium"/>
      <right style="thin"/>
      <top style="medium"/>
      <bottom style="thin"/>
      <diagonal/>
    </border>
    <border diagonalUp="false" diagonalDown="false">
      <left style="medium"/>
      <right style="thin"/>
      <top style="thin"/>
      <bottom style="thin"/>
      <diagonal/>
    </border>
    <border diagonalUp="false" diagonalDown="false">
      <left style="thin"/>
      <right style="medium"/>
      <top style="medium"/>
      <bottom style="medium"/>
      <diagonal/>
    </border>
    <border diagonalUp="false" diagonalDown="false">
      <left style="thin"/>
      <right style="medium"/>
      <top style="medium"/>
      <bottom/>
      <diagonal/>
    </border>
    <border diagonalUp="false" diagonalDown="false">
      <left style="thin"/>
      <right/>
      <top style="medium"/>
      <bottom style="thin"/>
      <diagonal/>
    </border>
    <border diagonalUp="false" diagonalDown="false">
      <left style="medium"/>
      <right style="medium"/>
      <top style="medium"/>
      <bottom style="thin"/>
      <diagonal/>
    </border>
    <border diagonalUp="false" diagonalDown="false">
      <left style="medium"/>
      <right style="medium"/>
      <top style="thin"/>
      <bottom style="thin"/>
      <diagonal/>
    </border>
    <border diagonalUp="false" diagonalDown="false">
      <left style="thin"/>
      <right/>
      <top style="thin"/>
      <bottom style="medium"/>
      <diagonal/>
    </border>
    <border diagonalUp="false" diagonalDown="false">
      <left style="medium"/>
      <right style="medium"/>
      <top style="thin"/>
      <bottom style="medium"/>
      <diagonal/>
    </border>
    <border diagonalUp="false" diagonalDown="false">
      <left style="medium"/>
      <right style="medium"/>
      <top/>
      <bottom style="thin"/>
      <diagonal/>
    </border>
    <border diagonalUp="false" diagonalDown="false">
      <left style="medium"/>
      <right style="thin"/>
      <top/>
      <bottom style="medium"/>
      <diagonal/>
    </border>
    <border diagonalUp="false" diagonalDown="false">
      <left style="medium"/>
      <right style="medium"/>
      <top style="thin"/>
      <bottom/>
      <diagonal/>
    </border>
    <border diagonalUp="false" diagonalDown="false">
      <left style="thin"/>
      <right style="thin"/>
      <top style="medium"/>
      <bottom style="medium"/>
      <diagonal/>
    </border>
    <border diagonalUp="false" diagonalDown="false">
      <left style="thin"/>
      <right style="thin"/>
      <top/>
      <bottom style="medium"/>
      <diagonal/>
    </border>
    <border diagonalUp="false" diagonalDown="false">
      <left style="thin"/>
      <right style="medium"/>
      <top/>
      <bottom/>
      <diagonal/>
    </border>
    <border diagonalUp="false" diagonalDown="false">
      <left/>
      <right style="thin"/>
      <top style="medium"/>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2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0" borderId="0" xfId="0" applyFont="true" applyBorder="true" applyAlignment="true" applyProtection="true">
      <alignment horizontal="left"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general" vertical="bottom" textRotation="0" wrapText="false" indent="0" shrinkToFit="false"/>
      <protection locked="true" hidden="false"/>
    </xf>
    <xf numFmtId="164" fontId="6" fillId="3" borderId="1" xfId="0" applyFont="true" applyBorder="true" applyAlignment="true" applyProtection="true">
      <alignment horizontal="general" vertical="bottom" textRotation="0" wrapText="false" indent="0" shrinkToFit="false"/>
      <protection locked="true" hidden="false"/>
    </xf>
    <xf numFmtId="164" fontId="6" fillId="4" borderId="1" xfId="0" applyFont="true" applyBorder="true" applyAlignment="true" applyProtection="true">
      <alignment horizontal="general" vertical="bottom" textRotation="0" wrapText="false" indent="0" shrinkToFit="false"/>
      <protection locked="true" hidden="false"/>
    </xf>
    <xf numFmtId="164" fontId="7"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9"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10" fillId="0"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left" vertical="bottom" textRotation="0" wrapText="false" indent="0" shrinkToFit="false"/>
      <protection locked="true" hidden="false"/>
    </xf>
    <xf numFmtId="164" fontId="10" fillId="4" borderId="2"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false" applyAlignment="true" applyProtection="true">
      <alignment horizontal="left" vertical="bottom" textRotation="0" wrapText="false" indent="0" shrinkToFit="false"/>
      <protection locked="true" hidden="false"/>
    </xf>
    <xf numFmtId="164" fontId="11" fillId="0" borderId="3" xfId="0" applyFont="true" applyBorder="true" applyAlignment="true" applyProtection="true">
      <alignment horizontal="general" vertical="bottom" textRotation="0" wrapText="false" indent="0" shrinkToFit="false"/>
      <protection locked="true" hidden="false"/>
    </xf>
    <xf numFmtId="164" fontId="10" fillId="0" borderId="4" xfId="0" applyFont="true" applyBorder="true" applyAlignment="true" applyProtection="true">
      <alignment horizontal="center" vertical="bottom" textRotation="0" wrapText="false" indent="0" shrinkToFit="false"/>
      <protection locked="true" hidden="false"/>
    </xf>
    <xf numFmtId="164" fontId="11" fillId="0" borderId="5" xfId="0" applyFont="true" applyBorder="true" applyAlignment="true" applyProtection="true">
      <alignment horizontal="general" vertical="bottom" textRotation="0" wrapText="false" indent="0" shrinkToFit="false"/>
      <protection locked="true" hidden="false"/>
    </xf>
    <xf numFmtId="164" fontId="11" fillId="0" borderId="6" xfId="0" applyFont="true" applyBorder="true" applyAlignment="true" applyProtection="true">
      <alignment horizontal="general" vertical="bottom" textRotation="0" wrapText="false" indent="0" shrinkToFit="false"/>
      <protection locked="true" hidden="false"/>
    </xf>
    <xf numFmtId="165" fontId="11" fillId="5" borderId="1"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false" applyAlignment="true" applyProtection="true">
      <alignment horizontal="general" vertical="center" textRotation="0" wrapText="false" indent="0" shrinkToFit="false"/>
      <protection locked="true" hidden="false"/>
    </xf>
    <xf numFmtId="164" fontId="11" fillId="0" borderId="7" xfId="0" applyFont="true" applyBorder="true" applyAlignment="true" applyProtection="true">
      <alignment horizontal="general" vertical="bottom" textRotation="0" wrapText="false" indent="0" shrinkToFit="false"/>
      <protection locked="true" hidden="false"/>
    </xf>
    <xf numFmtId="164" fontId="10" fillId="2" borderId="8" xfId="0" applyFont="true" applyBorder="true" applyAlignment="true" applyProtection="true">
      <alignment horizontal="general" vertical="center" textRotation="0" wrapText="false" indent="0" shrinkToFit="false"/>
      <protection locked="true" hidden="false"/>
    </xf>
    <xf numFmtId="164" fontId="4" fillId="2" borderId="9" xfId="0" applyFont="true" applyBorder="true" applyAlignment="true" applyProtection="true">
      <alignment horizontal="general" vertical="center" textRotation="0" wrapText="false" indent="0" shrinkToFit="false"/>
      <protection locked="true" hidden="false"/>
    </xf>
    <xf numFmtId="166" fontId="11" fillId="5" borderId="1" xfId="0" applyFont="true" applyBorder="true" applyAlignment="true" applyProtection="true">
      <alignment horizontal="center" vertical="center" textRotation="0" wrapText="false" indent="0" shrinkToFit="false"/>
      <protection locked="true" hidden="false"/>
    </xf>
    <xf numFmtId="167" fontId="11" fillId="3" borderId="1" xfId="0" applyFont="true" applyBorder="true" applyAlignment="true" applyProtection="true">
      <alignment horizontal="center" vertical="center" textRotation="0" wrapText="false" indent="0" shrinkToFit="false"/>
      <protection locked="true" hidden="false"/>
    </xf>
    <xf numFmtId="167" fontId="11" fillId="6" borderId="1" xfId="0" applyFont="true" applyBorder="true" applyAlignment="true" applyProtection="true">
      <alignment horizontal="center" vertical="center" textRotation="0" wrapText="false" indent="0" shrinkToFit="false"/>
      <protection locked="true" hidden="false"/>
    </xf>
    <xf numFmtId="164" fontId="11" fillId="0" borderId="10" xfId="0" applyFont="true" applyBorder="true" applyAlignment="true" applyProtection="true">
      <alignment horizontal="general" vertical="bottom" textRotation="0" wrapText="false" indent="0" shrinkToFit="false"/>
      <protection locked="true" hidden="false"/>
    </xf>
    <xf numFmtId="164" fontId="11" fillId="0" borderId="11" xfId="0" applyFont="true" applyBorder="true" applyAlignment="true" applyProtection="true">
      <alignment horizontal="general" vertical="bottom" textRotation="0" wrapText="false" indent="0" shrinkToFit="false"/>
      <protection locked="true" hidden="false"/>
    </xf>
    <xf numFmtId="164" fontId="11" fillId="0" borderId="12" xfId="0" applyFont="true" applyBorder="true" applyAlignment="true" applyProtection="true">
      <alignment horizontal="general" vertical="bottom" textRotation="0" wrapText="false" indent="0" shrinkToFit="false"/>
      <protection locked="true" hidden="false"/>
    </xf>
    <xf numFmtId="164" fontId="4" fillId="7" borderId="8" xfId="0" applyFont="true" applyBorder="true" applyAlignment="true" applyProtection="true">
      <alignment horizontal="general" vertical="center" textRotation="0" wrapText="false" indent="0" shrinkToFit="false"/>
      <protection locked="true" hidden="false"/>
    </xf>
    <xf numFmtId="164" fontId="4" fillId="7" borderId="9" xfId="0" applyFont="true" applyBorder="true" applyAlignment="true" applyProtection="true">
      <alignment horizontal="general" vertical="center" textRotation="0" wrapText="false" indent="0" shrinkToFit="false"/>
      <protection locked="true" hidden="false"/>
    </xf>
    <xf numFmtId="166" fontId="11" fillId="6" borderId="1"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false" applyAlignment="true" applyProtection="true">
      <alignment horizontal="general" vertical="bottom" textRotation="0" wrapText="false" indent="0" shrinkToFit="false"/>
      <protection locked="true" hidden="false"/>
    </xf>
    <xf numFmtId="164" fontId="10" fillId="8" borderId="1" xfId="0" applyFont="true" applyBorder="true" applyAlignment="true" applyProtection="true">
      <alignment horizontal="center" vertical="bottom" textRotation="0" wrapText="false" indent="0" shrinkToFit="false"/>
      <protection locked="true" hidden="false"/>
    </xf>
    <xf numFmtId="164" fontId="4" fillId="2" borderId="1" xfId="0" applyFont="true" applyBorder="true" applyAlignment="true" applyProtection="true">
      <alignment horizontal="center" vertical="center" textRotation="0" wrapText="false" indent="0" shrinkToFit="false"/>
      <protection locked="true" hidden="false"/>
    </xf>
    <xf numFmtId="167" fontId="11" fillId="5" borderId="1" xfId="0" applyFont="true" applyBorder="true" applyAlignment="true" applyProtection="true">
      <alignment horizontal="center" vertical="center" textRotation="0" wrapText="false" indent="0" shrinkToFit="false"/>
      <protection locked="true" hidden="false"/>
    </xf>
    <xf numFmtId="164" fontId="11" fillId="0" borderId="0" xfId="0" applyFont="true" applyBorder="fals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right" vertical="center" textRotation="90" wrapText="false" indent="0" shrinkToFit="false"/>
      <protection locked="true" hidden="false"/>
    </xf>
    <xf numFmtId="164" fontId="4" fillId="0" borderId="0" xfId="0" applyFont="true" applyBorder="false" applyAlignment="true" applyProtection="true">
      <alignment horizontal="left" vertical="center" textRotation="0" wrapText="true" indent="0" shrinkToFit="false"/>
      <protection locked="true" hidden="false"/>
    </xf>
    <xf numFmtId="164" fontId="4" fillId="2" borderId="1" xfId="0" applyFont="true" applyBorder="true" applyAlignment="true" applyProtection="true">
      <alignment horizontal="right" vertical="bottom" textRotation="0" wrapText="false" indent="0" shrinkToFit="false"/>
      <protection locked="true" hidden="false"/>
    </xf>
    <xf numFmtId="164" fontId="4" fillId="5"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right" vertical="bottom" textRotation="0" wrapText="true" indent="0" shrinkToFit="false"/>
      <protection locked="true" hidden="false"/>
    </xf>
    <xf numFmtId="164" fontId="10" fillId="8" borderId="1" xfId="0" applyFont="true" applyBorder="true" applyAlignment="true" applyProtection="true">
      <alignment horizontal="center" vertical="center" textRotation="90" wrapText="false" indent="0" shrinkToFit="false"/>
      <protection locked="true" hidden="false"/>
    </xf>
    <xf numFmtId="168" fontId="4" fillId="2" borderId="1" xfId="0" applyFont="true" applyBorder="true" applyAlignment="true" applyProtection="true">
      <alignment horizontal="center" vertical="center"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16" fillId="0" borderId="13" xfId="0" applyFont="true" applyBorder="true" applyAlignment="true" applyProtection="true">
      <alignment horizontal="right" vertical="center" textRotation="90" wrapText="false" indent="0" shrinkToFit="false"/>
      <protection locked="true" hidden="false"/>
    </xf>
    <xf numFmtId="164" fontId="10" fillId="8" borderId="1" xfId="0" applyFont="true" applyBorder="true" applyAlignment="true" applyProtection="true">
      <alignment horizontal="center" vertical="center" textRotation="0" wrapText="true" indent="0" shrinkToFit="false"/>
      <protection locked="true" hidden="false"/>
    </xf>
    <xf numFmtId="164" fontId="10" fillId="7" borderId="1" xfId="0" applyFont="true" applyBorder="true" applyAlignment="true" applyProtection="true">
      <alignment horizontal="center" vertical="bottom" textRotation="0" wrapText="false" indent="0" shrinkToFit="false"/>
      <protection locked="true" hidden="false"/>
    </xf>
    <xf numFmtId="164" fontId="10" fillId="6" borderId="1" xfId="0" applyFont="true" applyBorder="true" applyAlignment="true" applyProtection="true">
      <alignment horizontal="center" vertical="center" textRotation="0" wrapText="false" indent="0" shrinkToFit="false"/>
      <protection locked="true" hidden="false"/>
    </xf>
    <xf numFmtId="167" fontId="11" fillId="4" borderId="1" xfId="0" applyFont="true" applyBorder="true" applyAlignment="true" applyProtection="true">
      <alignment horizontal="center" vertical="center" textRotation="0" wrapText="false" indent="0" shrinkToFit="false"/>
      <protection locked="true" hidden="false"/>
    </xf>
    <xf numFmtId="169" fontId="11" fillId="5" borderId="1" xfId="0" applyFont="true" applyBorder="true" applyAlignment="true" applyProtection="true">
      <alignment horizontal="center" vertical="center" textRotation="0" wrapText="false" indent="0" shrinkToFit="false"/>
      <protection locked="true" hidden="false"/>
    </xf>
    <xf numFmtId="164" fontId="18" fillId="0" borderId="0" xfId="0" applyFont="true" applyBorder="false" applyAlignment="true" applyProtection="true">
      <alignment horizontal="center" vertical="bottom" textRotation="0" wrapText="false" indent="0" shrinkToFit="false"/>
      <protection locked="true" hidden="false"/>
    </xf>
    <xf numFmtId="164" fontId="18" fillId="0" borderId="0" xfId="0" applyFont="true" applyBorder="false" applyAlignment="true" applyProtection="true">
      <alignment horizontal="general" vertical="bottom" textRotation="0" wrapText="false" indent="0" shrinkToFit="false"/>
      <protection locked="true" hidden="false"/>
    </xf>
    <xf numFmtId="164" fontId="19" fillId="0" borderId="0" xfId="0" applyFont="true" applyBorder="false" applyAlignment="true" applyProtection="true">
      <alignment horizontal="left" vertical="bottom" textRotation="0" wrapText="false" indent="0" shrinkToFit="false"/>
      <protection locked="true" hidden="false"/>
    </xf>
    <xf numFmtId="164" fontId="20" fillId="0" borderId="0" xfId="0" applyFont="true" applyBorder="false" applyAlignment="true" applyProtection="true">
      <alignment horizontal="left" vertical="center" textRotation="0" wrapText="true" indent="0" shrinkToFit="false"/>
      <protection locked="true" hidden="false"/>
    </xf>
    <xf numFmtId="164" fontId="19" fillId="2" borderId="1" xfId="0" applyFont="true" applyBorder="true" applyAlignment="true" applyProtection="true">
      <alignment horizontal="left" vertical="center" textRotation="0" wrapText="true" indent="0" shrinkToFit="false"/>
      <protection locked="true" hidden="false"/>
    </xf>
    <xf numFmtId="164" fontId="19" fillId="5" borderId="1" xfId="0"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true" applyProtection="true">
      <alignment horizontal="center" vertical="bottom" textRotation="0" wrapText="true" indent="0" shrinkToFit="false"/>
      <protection locked="true" hidden="false"/>
    </xf>
    <xf numFmtId="164" fontId="19" fillId="0" borderId="0" xfId="0" applyFont="true" applyBorder="false" applyAlignment="true" applyProtection="true">
      <alignment horizontal="left" vertical="bottom" textRotation="0" wrapText="true" indent="0" shrinkToFit="false"/>
      <protection locked="true" hidden="false"/>
    </xf>
    <xf numFmtId="164" fontId="18" fillId="0" borderId="0" xfId="0" applyFont="true" applyBorder="false" applyAlignment="true" applyProtection="true">
      <alignment horizontal="general" vertical="bottom" textRotation="0" wrapText="true" indent="0" shrinkToFit="false"/>
      <protection locked="true" hidden="false"/>
    </xf>
    <xf numFmtId="164" fontId="19" fillId="2" borderId="1" xfId="0" applyFont="true" applyBorder="true" applyAlignment="true" applyProtection="true">
      <alignment horizontal="right" vertical="bottom" textRotation="0" wrapText="false" indent="0" shrinkToFit="false"/>
      <protection locked="true" hidden="false"/>
    </xf>
    <xf numFmtId="164" fontId="19" fillId="2" borderId="1" xfId="0" applyFont="true" applyBorder="true" applyAlignment="true" applyProtection="true">
      <alignment horizontal="right" vertical="bottom" textRotation="0" wrapText="true" indent="0" shrinkToFit="false"/>
      <protection locked="true" hidden="false"/>
    </xf>
    <xf numFmtId="164" fontId="19" fillId="2" borderId="1" xfId="0" applyFont="true" applyBorder="true" applyAlignment="true" applyProtection="true">
      <alignment horizontal="center" vertical="bottom" textRotation="0" wrapText="false" indent="0" shrinkToFit="false"/>
      <protection locked="true" hidden="false"/>
    </xf>
    <xf numFmtId="170" fontId="19" fillId="5" borderId="1" xfId="0" applyFont="true" applyBorder="true" applyAlignment="true" applyProtection="true">
      <alignment horizontal="center" vertical="center" textRotation="0" wrapText="true" indent="0" shrinkToFit="false"/>
      <protection locked="true" hidden="false"/>
    </xf>
    <xf numFmtId="170" fontId="19" fillId="0" borderId="0" xfId="0" applyFont="true" applyBorder="false" applyAlignment="true" applyProtection="true">
      <alignment horizontal="left" vertical="bottom" textRotation="0" wrapText="false" indent="0" shrinkToFit="false"/>
      <protection locked="true" hidden="false"/>
    </xf>
    <xf numFmtId="164" fontId="20" fillId="8" borderId="1" xfId="0" applyFont="true" applyBorder="true" applyAlignment="true" applyProtection="true">
      <alignment horizontal="center" vertical="center" textRotation="0" wrapText="true" indent="0" shrinkToFit="false"/>
      <protection locked="true" hidden="false"/>
    </xf>
    <xf numFmtId="164" fontId="20" fillId="7" borderId="1" xfId="0" applyFont="true" applyBorder="true" applyAlignment="true" applyProtection="true">
      <alignment horizontal="center" vertical="center" textRotation="0" wrapText="true" indent="0" shrinkToFit="false"/>
      <protection locked="true" hidden="false"/>
    </xf>
    <xf numFmtId="164" fontId="20" fillId="8" borderId="8" xfId="0" applyFont="true" applyBorder="true" applyAlignment="true" applyProtection="true">
      <alignment horizontal="center" vertical="center"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4" fontId="18" fillId="5" borderId="8" xfId="0" applyFont="true" applyBorder="true" applyAlignment="true" applyProtection="true">
      <alignment horizontal="center" vertical="bottom" textRotation="0" wrapText="false" indent="0" shrinkToFit="false"/>
      <protection locked="true" hidden="false"/>
    </xf>
    <xf numFmtId="171" fontId="18" fillId="4" borderId="1" xfId="0" applyFont="true" applyBorder="true" applyAlignment="true" applyProtection="true">
      <alignment horizontal="center" vertical="bottom" textRotation="0" wrapText="false" indent="0" shrinkToFit="false"/>
      <protection locked="true" hidden="false"/>
    </xf>
    <xf numFmtId="171" fontId="18" fillId="0" borderId="0" xfId="0" applyFont="true" applyBorder="false" applyAlignment="true" applyProtection="true">
      <alignment horizontal="general" vertical="bottom" textRotation="0" wrapText="false" indent="0" shrinkToFit="false"/>
      <protection locked="true" hidden="false"/>
    </xf>
    <xf numFmtId="167" fontId="10" fillId="9" borderId="1" xfId="0" applyFont="true" applyBorder="true" applyAlignment="true" applyProtection="true">
      <alignment horizontal="center" vertical="center" textRotation="0" wrapText="false" indent="0" shrinkToFit="false"/>
      <protection locked="true" hidden="false"/>
    </xf>
    <xf numFmtId="164" fontId="10" fillId="10" borderId="1" xfId="0" applyFont="true" applyBorder="true" applyAlignment="true" applyProtection="true">
      <alignment horizontal="center" vertical="bottom" textRotation="0" wrapText="false" indent="0" shrinkToFit="false"/>
      <protection locked="true" hidden="false"/>
    </xf>
    <xf numFmtId="164" fontId="4" fillId="10" borderId="8" xfId="0" applyFont="true" applyBorder="true" applyAlignment="true" applyProtection="true">
      <alignment horizontal="left" vertical="bottom" textRotation="0" wrapText="false" indent="0" shrinkToFit="false"/>
      <protection locked="true" hidden="false"/>
    </xf>
    <xf numFmtId="164" fontId="11" fillId="11" borderId="1" xfId="0" applyFont="true" applyBorder="true" applyAlignment="true" applyProtection="true">
      <alignment horizontal="center" vertical="bottom" textRotation="0" wrapText="false" indent="0" shrinkToFit="false"/>
      <protection locked="true" hidden="false"/>
    </xf>
    <xf numFmtId="164" fontId="10" fillId="8" borderId="8" xfId="0" applyFont="true" applyBorder="true" applyAlignment="true" applyProtection="true">
      <alignment horizontal="center" vertical="center" textRotation="0" wrapText="false" indent="0" shrinkToFit="false"/>
      <protection locked="true" hidden="false"/>
    </xf>
    <xf numFmtId="164" fontId="10" fillId="8" borderId="1" xfId="0" applyFont="true" applyBorder="true" applyAlignment="true" applyProtection="true">
      <alignment horizontal="center" vertical="center" textRotation="0" wrapText="false" indent="0" shrinkToFit="false"/>
      <protection locked="true" hidden="false"/>
    </xf>
    <xf numFmtId="164" fontId="12" fillId="2" borderId="8" xfId="0" applyFont="true" applyBorder="true" applyAlignment="true" applyProtection="true">
      <alignment horizontal="left" vertical="bottom" textRotation="0" wrapText="false" indent="0" shrinkToFit="false"/>
      <protection locked="true" hidden="false"/>
    </xf>
    <xf numFmtId="172" fontId="11" fillId="5" borderId="1" xfId="0" applyFont="true" applyBorder="true" applyAlignment="true" applyProtection="true">
      <alignment horizontal="center" vertical="center" textRotation="0" wrapText="false" indent="0" shrinkToFit="false"/>
      <protection locked="true" hidden="false"/>
    </xf>
    <xf numFmtId="172" fontId="11" fillId="0" borderId="0" xfId="0" applyFont="true" applyBorder="false" applyAlignment="true" applyProtection="true">
      <alignment horizontal="general" vertical="bottom" textRotation="0" wrapText="false" indent="0" shrinkToFit="false"/>
      <protection locked="true" hidden="false"/>
    </xf>
    <xf numFmtId="164" fontId="12" fillId="2" borderId="1" xfId="0" applyFont="true" applyBorder="true" applyAlignment="true" applyProtection="true">
      <alignment horizontal="center" vertical="center" textRotation="0" wrapText="false" indent="0" shrinkToFit="false"/>
      <protection locked="true" hidden="false"/>
    </xf>
    <xf numFmtId="172" fontId="11" fillId="12" borderId="14" xfId="0" applyFont="true" applyBorder="true" applyAlignment="true" applyProtection="true">
      <alignment horizontal="center" vertical="center" textRotation="0" wrapText="false" indent="0" shrinkToFit="false"/>
      <protection locked="true" hidden="false"/>
    </xf>
    <xf numFmtId="172" fontId="11" fillId="12" borderId="1" xfId="0" applyFont="true" applyBorder="true" applyAlignment="true" applyProtection="true">
      <alignment horizontal="center" vertical="center" textRotation="0" wrapText="false" indent="0" shrinkToFit="false"/>
      <protection locked="true" hidden="false"/>
    </xf>
    <xf numFmtId="164" fontId="12" fillId="2" borderId="1" xfId="0" applyFont="true" applyBorder="true" applyAlignment="true" applyProtection="true">
      <alignment horizontal="left" vertical="bottom"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4" fillId="0" borderId="0" xfId="0" applyFont="true" applyBorder="false" applyAlignment="true" applyProtection="true">
      <alignment horizontal="right" vertical="bottom"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true" hidden="false"/>
    </xf>
    <xf numFmtId="164" fontId="12" fillId="0" borderId="0" xfId="0" applyFont="true" applyBorder="false" applyAlignment="true" applyProtection="true">
      <alignment horizontal="right" vertical="bottom" textRotation="0" wrapText="false" indent="0" shrinkToFit="false"/>
      <protection locked="true" hidden="false"/>
    </xf>
    <xf numFmtId="173" fontId="11" fillId="12" borderId="1" xfId="0" applyFont="true" applyBorder="true" applyAlignment="true" applyProtection="true">
      <alignment horizontal="general" vertical="bottom" textRotation="0" wrapText="false" indent="0" shrinkToFit="false"/>
      <protection locked="true" hidden="false"/>
    </xf>
    <xf numFmtId="173" fontId="10" fillId="6" borderId="1" xfId="0" applyFont="true" applyBorder="true" applyAlignment="true" applyProtection="true">
      <alignment horizontal="general" vertical="bottom" textRotation="0" wrapText="false" indent="0" shrinkToFit="false"/>
      <protection locked="true" hidden="false"/>
    </xf>
    <xf numFmtId="165" fontId="10" fillId="6" borderId="1" xfId="0" applyFont="true" applyBorder="true" applyAlignment="true" applyProtection="true">
      <alignment horizontal="general" vertical="bottom" textRotation="0" wrapText="false" indent="0" shrinkToFit="false"/>
      <protection locked="true" hidden="false"/>
    </xf>
    <xf numFmtId="174" fontId="12" fillId="12" borderId="1" xfId="0" applyFont="true" applyBorder="true" applyAlignment="true" applyProtection="true">
      <alignment horizontal="general" vertical="bottom" textRotation="0" wrapText="false" indent="0" shrinkToFit="false"/>
      <protection locked="true" hidden="false"/>
    </xf>
    <xf numFmtId="164" fontId="12" fillId="0" borderId="0" xfId="0" applyFont="true" applyBorder="false" applyAlignment="true" applyProtection="true">
      <alignment horizontal="left"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19" fillId="2" borderId="8" xfId="0" applyFont="true" applyBorder="true" applyAlignment="true" applyProtection="true">
      <alignment horizontal="general" vertical="bottom" textRotation="0" wrapText="false" indent="0" shrinkToFit="false"/>
      <protection locked="true" hidden="false"/>
    </xf>
    <xf numFmtId="164" fontId="19" fillId="2" borderId="8" xfId="0" applyFont="true" applyBorder="true" applyAlignment="true" applyProtection="true">
      <alignment horizontal="general" vertical="bottom" textRotation="0" wrapText="true" indent="0" shrinkToFit="false"/>
      <protection locked="true" hidden="false"/>
    </xf>
    <xf numFmtId="175" fontId="11" fillId="5" borderId="1" xfId="0" applyFont="true" applyBorder="true" applyAlignment="true" applyProtection="true">
      <alignment horizontal="center" vertical="center" textRotation="0" wrapText="false" indent="0" shrinkToFit="false"/>
      <protection locked="true" hidden="false"/>
    </xf>
    <xf numFmtId="164" fontId="10" fillId="7" borderId="8" xfId="0" applyFont="true" applyBorder="true" applyAlignment="true" applyProtection="true">
      <alignment horizontal="center" vertical="center" textRotation="0" wrapText="false" indent="0" shrinkToFit="false"/>
      <protection locked="true" hidden="false"/>
    </xf>
    <xf numFmtId="164" fontId="10" fillId="7" borderId="1" xfId="0" applyFont="true" applyBorder="true" applyAlignment="true" applyProtection="true">
      <alignment horizontal="center" vertical="center" textRotation="0" wrapText="false" indent="0" shrinkToFit="false"/>
      <protection locked="true" hidden="false"/>
    </xf>
    <xf numFmtId="164" fontId="12" fillId="6" borderId="8" xfId="0" applyFont="true" applyBorder="true" applyAlignment="true" applyProtection="true">
      <alignment horizontal="left" vertical="bottom" textRotation="0" wrapText="false" indent="0" shrinkToFit="false"/>
      <protection locked="true" hidden="false"/>
    </xf>
    <xf numFmtId="176" fontId="11" fillId="4" borderId="1" xfId="0" applyFont="true" applyBorder="true" applyAlignment="true" applyProtection="true">
      <alignment horizontal="center" vertical="center" textRotation="0" wrapText="false" indent="0" shrinkToFit="false"/>
      <protection locked="true" hidden="false"/>
    </xf>
    <xf numFmtId="164" fontId="4" fillId="0" borderId="0" xfId="0" applyFont="true" applyBorder="false" applyAlignment="true" applyProtection="true">
      <alignment horizontal="center" vertical="bottom" textRotation="0" wrapText="false" indent="0" shrinkToFit="false"/>
      <protection locked="true" hidden="false"/>
    </xf>
    <xf numFmtId="170" fontId="11" fillId="4" borderId="1" xfId="0" applyFont="true" applyBorder="true" applyAlignment="true" applyProtection="true">
      <alignment horizontal="center" vertical="center" textRotation="0" wrapText="false" indent="0" shrinkToFit="false"/>
      <protection locked="true" hidden="false"/>
    </xf>
    <xf numFmtId="164" fontId="23" fillId="7" borderId="1" xfId="0" applyFont="true" applyBorder="true" applyAlignment="true" applyProtection="true">
      <alignment horizontal="left" vertical="center" textRotation="0" wrapText="true" indent="0" shrinkToFit="false"/>
      <protection locked="true" hidden="false"/>
    </xf>
    <xf numFmtId="171" fontId="23" fillId="4" borderId="1" xfId="0" applyFont="true" applyBorder="true" applyAlignment="true" applyProtection="true">
      <alignment horizontal="general" vertical="center" textRotation="0" wrapText="false" indent="0" shrinkToFit="false"/>
      <protection locked="true" hidden="false"/>
    </xf>
    <xf numFmtId="164" fontId="24" fillId="0" borderId="0" xfId="0" applyFont="true" applyBorder="false" applyAlignment="true" applyProtection="true">
      <alignment horizontal="general" vertical="center"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77" fontId="11" fillId="5" borderId="1" xfId="0" applyFont="true" applyBorder="true" applyAlignment="true" applyProtection="true">
      <alignment horizontal="center" vertical="center" textRotation="0" wrapText="false" indent="0" shrinkToFit="false"/>
      <protection locked="true" hidden="false"/>
    </xf>
    <xf numFmtId="164" fontId="12" fillId="6" borderId="1" xfId="0" applyFont="true" applyBorder="true" applyAlignment="true" applyProtection="true">
      <alignment horizontal="left" vertical="bottom" textRotation="0" wrapText="false" indent="0" shrinkToFit="false"/>
      <protection locked="true" hidden="false"/>
    </xf>
    <xf numFmtId="171" fontId="11" fillId="4" borderId="1" xfId="0" applyFont="true" applyBorder="true" applyAlignment="true" applyProtection="true">
      <alignment horizontal="center" vertical="center" textRotation="0" wrapText="false" indent="0" shrinkToFit="false"/>
      <protection locked="true" hidden="false"/>
    </xf>
    <xf numFmtId="175" fontId="11" fillId="13" borderId="1" xfId="0" applyFont="true" applyBorder="true" applyAlignment="true" applyProtection="true">
      <alignment horizontal="center" vertical="center" textRotation="0" wrapText="false" indent="0" shrinkToFit="false"/>
      <protection locked="true" hidden="false"/>
    </xf>
    <xf numFmtId="164" fontId="24" fillId="7" borderId="1" xfId="0" applyFont="true" applyBorder="true" applyAlignment="true" applyProtection="true">
      <alignment horizontal="left" vertical="center" textRotation="0" wrapText="false" indent="0" shrinkToFit="false"/>
      <protection locked="true" hidden="false"/>
    </xf>
    <xf numFmtId="178" fontId="24" fillId="4" borderId="1" xfId="0" applyFont="true" applyBorder="true" applyAlignment="true" applyProtection="true">
      <alignment horizontal="center" vertical="center" textRotation="0" wrapText="false" indent="0" shrinkToFit="false"/>
      <protection locked="true" hidden="false"/>
    </xf>
    <xf numFmtId="164" fontId="26" fillId="0" borderId="0" xfId="0" applyFont="true" applyBorder="false" applyAlignment="true" applyProtection="true">
      <alignment horizontal="right" vertical="bottom" textRotation="0" wrapText="fals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28" fillId="0" borderId="0" xfId="0" applyFont="true" applyBorder="false" applyAlignment="true" applyProtection="true">
      <alignment horizontal="general" vertical="bottom" textRotation="0" wrapText="false" indent="0" shrinkToFit="false"/>
      <protection locked="true" hidden="false"/>
    </xf>
    <xf numFmtId="164" fontId="29" fillId="0" borderId="0" xfId="0" applyFont="true" applyBorder="false" applyAlignment="true" applyProtection="true">
      <alignment horizontal="general" vertical="bottom" textRotation="0" wrapText="false" indent="0" shrinkToFit="false"/>
      <protection locked="true" hidden="false"/>
    </xf>
    <xf numFmtId="164" fontId="26" fillId="0" borderId="0" xfId="0" applyFont="true" applyBorder="false" applyAlignment="true" applyProtection="true">
      <alignment horizontal="left" vertical="bottom" textRotation="0" wrapText="false" indent="0" shrinkToFit="false"/>
      <protection locked="true" hidden="false"/>
    </xf>
    <xf numFmtId="164" fontId="9" fillId="0" borderId="0" xfId="0" applyFont="true" applyBorder="true" applyAlignment="true" applyProtection="true">
      <alignment horizontal="left" vertical="bottom" textRotation="0" wrapText="true" indent="0" shrinkToFit="false"/>
      <protection locked="true" hidden="false"/>
    </xf>
    <xf numFmtId="164" fontId="31" fillId="0" borderId="0" xfId="0" applyFont="true" applyBorder="false" applyAlignment="true" applyProtection="true">
      <alignment horizontal="left" vertical="bottom" textRotation="0" wrapText="false" indent="0" shrinkToFit="false"/>
      <protection locked="true" hidden="false"/>
    </xf>
    <xf numFmtId="164" fontId="27" fillId="0" borderId="0" xfId="0" applyFont="true" applyBorder="true" applyAlignment="true" applyProtection="true">
      <alignment horizontal="left" vertical="bottom" textRotation="0" wrapText="false" indent="0" shrinkToFit="false"/>
      <protection locked="true" hidden="false"/>
    </xf>
    <xf numFmtId="164" fontId="27" fillId="0" borderId="0" xfId="0" applyFont="true" applyBorder="false" applyAlignment="true" applyProtection="true">
      <alignment horizontal="left" vertical="bottom" textRotation="0" wrapText="false" indent="0" shrinkToFit="false"/>
      <protection locked="true" hidden="false"/>
    </xf>
    <xf numFmtId="164" fontId="27" fillId="0" borderId="0" xfId="0" applyFont="true" applyBorder="false" applyAlignment="true" applyProtection="true">
      <alignment horizontal="right" vertical="bottom" textRotation="0" wrapText="false" indent="0" shrinkToFit="false"/>
      <protection locked="true" hidden="false"/>
    </xf>
    <xf numFmtId="164" fontId="27" fillId="0" borderId="15" xfId="0" applyFont="true" applyBorder="true" applyAlignment="true" applyProtection="true">
      <alignment horizontal="left" vertical="bottom" textRotation="0" wrapText="false" indent="0" shrinkToFit="false"/>
      <protection locked="true" hidden="false"/>
    </xf>
    <xf numFmtId="179" fontId="11" fillId="12" borderId="1" xfId="0" applyFont="true" applyBorder="true" applyAlignment="true" applyProtection="true">
      <alignment horizontal="general" vertical="bottom" textRotation="0" wrapText="false" indent="0" shrinkToFit="false"/>
      <protection locked="true" hidden="false"/>
    </xf>
    <xf numFmtId="164" fontId="27" fillId="0" borderId="0" xfId="0" applyFont="true" applyBorder="false" applyAlignment="true" applyProtection="true">
      <alignment horizontal="right" vertical="center" textRotation="0" wrapText="false" indent="0" shrinkToFit="false"/>
      <protection locked="true" hidden="false"/>
    </xf>
    <xf numFmtId="164" fontId="27" fillId="0" borderId="15" xfId="0" applyFont="true" applyBorder="true" applyAlignment="true" applyProtection="true">
      <alignment horizontal="left" vertical="center" textRotation="0" wrapText="true" indent="0" shrinkToFit="false"/>
      <protection locked="true" hidden="false"/>
    </xf>
    <xf numFmtId="180" fontId="11" fillId="10" borderId="1" xfId="0" applyFont="true" applyBorder="true" applyAlignment="true" applyProtection="true">
      <alignment horizontal="general" vertical="center" textRotation="0" wrapText="false" indent="0" shrinkToFit="false"/>
      <protection locked="true" hidden="false"/>
    </xf>
    <xf numFmtId="164" fontId="11" fillId="0" borderId="0" xfId="0" applyFont="true" applyBorder="false" applyAlignment="true" applyProtection="true">
      <alignment horizontal="general" vertical="center" textRotation="0" wrapText="false" indent="0" shrinkToFit="false"/>
      <protection locked="true" hidden="false"/>
    </xf>
    <xf numFmtId="164" fontId="9" fillId="0" borderId="0" xfId="0" applyFont="true" applyBorder="false" applyAlignment="true" applyProtection="true">
      <alignment horizontal="left" vertical="bottom" textRotation="0" wrapText="false" indent="0" shrinkToFit="false"/>
      <protection locked="true" hidden="false"/>
    </xf>
    <xf numFmtId="181" fontId="11" fillId="10" borderId="1" xfId="0" applyFont="true" applyBorder="true" applyAlignment="true" applyProtection="true">
      <alignment horizontal="general" vertical="center" textRotation="0" wrapText="false" indent="0" shrinkToFit="false"/>
      <protection locked="true" hidden="false"/>
    </xf>
    <xf numFmtId="164" fontId="27" fillId="0" borderId="0" xfId="0" applyFont="true" applyBorder="true" applyAlignment="true" applyProtection="true">
      <alignment horizontal="right" vertical="center" textRotation="0" wrapText="false" indent="0" shrinkToFit="false"/>
      <protection locked="true" hidden="false"/>
    </xf>
    <xf numFmtId="164" fontId="27" fillId="0" borderId="0" xfId="0" applyFont="true" applyBorder="true" applyAlignment="true" applyProtection="true">
      <alignment horizontal="left" vertical="center" textRotation="0" wrapText="false" indent="0" shrinkToFit="false"/>
      <protection locked="true" hidden="false"/>
    </xf>
    <xf numFmtId="164" fontId="27" fillId="0" borderId="0" xfId="0" applyFont="true" applyBorder="true" applyAlignment="true" applyProtection="true">
      <alignment horizontal="center" vertical="center" textRotation="0" wrapText="false" indent="0" shrinkToFit="false"/>
      <protection locked="true" hidden="false"/>
    </xf>
    <xf numFmtId="182" fontId="11" fillId="10" borderId="1" xfId="0" applyFont="true" applyBorder="true" applyAlignment="true" applyProtection="true">
      <alignment horizontal="general" vertical="center" textRotation="0" wrapText="false" indent="0" shrinkToFit="false"/>
      <protection locked="true" hidden="false"/>
    </xf>
    <xf numFmtId="178" fontId="11" fillId="6" borderId="1" xfId="0" applyFont="true" applyBorder="true" applyAlignment="true" applyProtection="true">
      <alignment horizontal="general" vertical="bottom" textRotation="0" wrapText="false" indent="0" shrinkToFit="false"/>
      <protection locked="true" hidden="false"/>
    </xf>
    <xf numFmtId="173" fontId="28" fillId="0" borderId="0" xfId="0" applyFont="true" applyBorder="false" applyAlignment="true" applyProtection="true">
      <alignment horizontal="general" vertical="bottom" textRotation="0" wrapText="false" indent="0" shrinkToFit="false"/>
      <protection locked="true" hidden="false"/>
    </xf>
    <xf numFmtId="173" fontId="11" fillId="10" borderId="1" xfId="0" applyFont="true" applyBorder="true" applyAlignment="true" applyProtection="true">
      <alignment horizontal="general" vertical="bottom" textRotation="0" wrapText="false" indent="0" shrinkToFit="false"/>
      <protection locked="true" hidden="false"/>
    </xf>
    <xf numFmtId="179" fontId="11" fillId="10" borderId="1" xfId="0" applyFont="true" applyBorder="true" applyAlignment="true" applyProtection="true">
      <alignment horizontal="general" vertical="bottom" textRotation="0" wrapText="false" indent="0" shrinkToFit="false"/>
      <protection locked="true" hidden="false"/>
    </xf>
    <xf numFmtId="183" fontId="11" fillId="12" borderId="1" xfId="0" applyFont="true" applyBorder="true" applyAlignment="true" applyProtection="true">
      <alignment horizontal="general" vertical="bottom" textRotation="0" wrapText="false" indent="0" shrinkToFit="false"/>
      <protection locked="true" hidden="false"/>
    </xf>
    <xf numFmtId="164" fontId="26" fillId="0" borderId="0" xfId="0" applyFont="true" applyBorder="false" applyAlignment="true" applyProtection="true">
      <alignment horizontal="right" vertical="center" textRotation="0" wrapText="false" indent="0" shrinkToFit="false"/>
      <protection locked="true" hidden="false"/>
    </xf>
    <xf numFmtId="164" fontId="27" fillId="0" borderId="0" xfId="0" applyFont="true" applyBorder="false" applyAlignment="true" applyProtection="true">
      <alignment horizontal="general" vertical="center" textRotation="0" wrapText="false" indent="0" shrinkToFit="false"/>
      <protection locked="true" hidden="false"/>
    </xf>
    <xf numFmtId="183" fontId="11" fillId="10" borderId="1" xfId="0" applyFont="true" applyBorder="true" applyAlignment="true" applyProtection="true">
      <alignment horizontal="general" vertical="center" textRotation="0" wrapText="false" indent="0" shrinkToFit="false"/>
      <protection locked="true" hidden="false"/>
    </xf>
    <xf numFmtId="164" fontId="28" fillId="0" borderId="0" xfId="0" applyFont="true" applyBorder="false" applyAlignment="true" applyProtection="true">
      <alignment horizontal="general" vertical="center" textRotation="0" wrapText="false" indent="0" shrinkToFit="false"/>
      <protection locked="true" hidden="false"/>
    </xf>
    <xf numFmtId="173" fontId="11" fillId="12" borderId="1" xfId="0" applyFont="true" applyBorder="true" applyAlignment="true" applyProtection="true">
      <alignment horizontal="general" vertical="center" textRotation="0" wrapText="false" indent="0" shrinkToFit="false"/>
      <protection locked="true" hidden="false"/>
    </xf>
    <xf numFmtId="164" fontId="9" fillId="0" borderId="0" xfId="0" applyFont="true" applyBorder="false" applyAlignment="true" applyProtection="true">
      <alignment horizontal="general" vertical="center" textRotation="0" wrapText="false" indent="0" shrinkToFit="false"/>
      <protection locked="true" hidden="false"/>
    </xf>
    <xf numFmtId="183" fontId="11" fillId="6" borderId="1" xfId="0" applyFont="true" applyBorder="true" applyAlignment="true" applyProtection="true">
      <alignment horizontal="general" vertical="bottom" textRotation="0" wrapText="false" indent="0" shrinkToFit="false"/>
      <protection locked="true" hidden="false"/>
    </xf>
    <xf numFmtId="164" fontId="27" fillId="0" borderId="0" xfId="0" applyFont="true" applyBorder="false" applyAlignment="true" applyProtection="true">
      <alignment horizontal="left" vertical="center" textRotation="0" wrapText="false" indent="0" shrinkToFit="false"/>
      <protection locked="true" hidden="false"/>
    </xf>
    <xf numFmtId="164" fontId="27" fillId="0" borderId="0" xfId="0" applyFont="true" applyBorder="false" applyAlignment="true" applyProtection="true">
      <alignment horizontal="left" vertical="center" textRotation="0" wrapText="true" indent="0" shrinkToFit="false"/>
      <protection locked="true" hidden="false"/>
    </xf>
    <xf numFmtId="165" fontId="11" fillId="12" borderId="1" xfId="0" applyFont="true" applyBorder="true" applyAlignment="true" applyProtection="true">
      <alignment horizontal="general" vertical="center" textRotation="0" wrapText="false" indent="0" shrinkToFit="false"/>
      <protection locked="true" hidden="false"/>
    </xf>
    <xf numFmtId="183" fontId="11" fillId="12" borderId="1" xfId="0" applyFont="true" applyBorder="true" applyAlignment="true" applyProtection="true">
      <alignment horizontal="general" vertical="center" textRotation="0" wrapText="false" indent="0" shrinkToFit="false"/>
      <protection locked="true" hidden="false"/>
    </xf>
    <xf numFmtId="184" fontId="11" fillId="12" borderId="1" xfId="0" applyFont="true" applyBorder="true" applyAlignment="true" applyProtection="true">
      <alignment horizontal="general" vertical="center" textRotation="0" wrapText="false" indent="0" shrinkToFit="false"/>
      <protection locked="true" hidden="false"/>
    </xf>
    <xf numFmtId="164" fontId="27" fillId="0" borderId="15" xfId="0" applyFont="true" applyBorder="true" applyAlignment="true" applyProtection="true">
      <alignment horizontal="left" vertical="center" textRotation="0" wrapText="false" indent="0" shrinkToFit="false"/>
      <protection locked="true" hidden="false"/>
    </xf>
    <xf numFmtId="164" fontId="26" fillId="0" borderId="0" xfId="0" applyFont="true" applyBorder="false" applyAlignment="true" applyProtection="true">
      <alignment horizontal="general" vertical="bottom" textRotation="0" wrapText="false" indent="0" shrinkToFit="false"/>
      <protection locked="true" hidden="false"/>
    </xf>
    <xf numFmtId="164" fontId="33" fillId="7" borderId="8" xfId="0" applyFont="true" applyBorder="true" applyAlignment="true" applyProtection="true">
      <alignment horizontal="center" vertical="bottom" textRotation="0" wrapText="false" indent="0" shrinkToFit="false"/>
      <protection locked="true" hidden="false"/>
    </xf>
    <xf numFmtId="173" fontId="33" fillId="7" borderId="9" xfId="0" applyFont="true" applyBorder="true" applyAlignment="true" applyProtection="true">
      <alignment horizontal="general" vertical="bottom" textRotation="0" wrapText="false" indent="0" shrinkToFit="false"/>
      <protection locked="true" hidden="false"/>
    </xf>
    <xf numFmtId="164" fontId="33" fillId="0" borderId="0" xfId="0" applyFont="true" applyBorder="false" applyAlignment="true" applyProtection="true">
      <alignment horizontal="general" vertical="bottom" textRotation="0" wrapText="false" indent="0" shrinkToFit="false"/>
      <protection locked="true" hidden="false"/>
    </xf>
    <xf numFmtId="164" fontId="28" fillId="0" borderId="0" xfId="0" applyFont="true" applyBorder="false" applyAlignment="true" applyProtection="true">
      <alignment horizontal="center" vertical="bottom" textRotation="0" wrapText="false" indent="0" shrinkToFit="false"/>
      <protection locked="true" hidden="false"/>
    </xf>
    <xf numFmtId="164" fontId="28" fillId="4" borderId="8" xfId="0" applyFont="true" applyBorder="true" applyAlignment="true" applyProtection="true">
      <alignment horizontal="center" vertical="bottom" textRotation="0" wrapText="false" indent="0" shrinkToFit="false"/>
      <protection locked="true" hidden="false"/>
    </xf>
    <xf numFmtId="173" fontId="28" fillId="4" borderId="9" xfId="0" applyFont="true" applyBorder="true" applyAlignment="true" applyProtection="true">
      <alignment horizontal="general" vertical="bottom" textRotation="0" wrapText="false" indent="0" shrinkToFit="false"/>
      <protection locked="true" hidden="false"/>
    </xf>
    <xf numFmtId="185" fontId="28" fillId="0" borderId="0" xfId="0" applyFont="true" applyBorder="false" applyAlignment="true" applyProtection="true">
      <alignment horizontal="general" vertical="bottom" textRotation="0" wrapText="false" indent="0" shrinkToFit="false"/>
      <protection locked="true" hidden="false"/>
    </xf>
    <xf numFmtId="186" fontId="28" fillId="0" borderId="0" xfId="0" applyFont="true" applyBorder="false" applyAlignment="true" applyProtection="true">
      <alignment horizontal="general" vertical="bottom" textRotation="0" wrapText="false" indent="0" shrinkToFit="false"/>
      <protection locked="true" hidden="false"/>
    </xf>
    <xf numFmtId="187" fontId="28" fillId="0" borderId="0" xfId="0" applyFont="true" applyBorder="false" applyAlignment="true" applyProtection="true">
      <alignment horizontal="general" vertical="bottom" textRotation="0" wrapText="false" indent="0" shrinkToFit="false"/>
      <protection locked="true" hidden="false"/>
    </xf>
    <xf numFmtId="164" fontId="26" fillId="0" borderId="0" xfId="0" applyFont="true" applyBorder="true" applyAlignment="true" applyProtection="true">
      <alignment horizontal="left" vertical="bottom" textRotation="0" wrapText="false" indent="0" shrinkToFit="false"/>
      <protection locked="true" hidden="false"/>
    </xf>
    <xf numFmtId="164" fontId="33" fillId="7" borderId="16" xfId="0" applyFont="true" applyBorder="true" applyAlignment="true" applyProtection="true">
      <alignment horizontal="center" vertical="bottom" textRotation="0" wrapText="false" indent="0" shrinkToFit="false"/>
      <protection locked="true" hidden="false"/>
    </xf>
    <xf numFmtId="164" fontId="33" fillId="7" borderId="17" xfId="0" applyFont="true" applyBorder="true" applyAlignment="true" applyProtection="true">
      <alignment horizontal="center" vertical="bottom" textRotation="0" wrapText="false" indent="0" shrinkToFit="false"/>
      <protection locked="true" hidden="false"/>
    </xf>
    <xf numFmtId="170" fontId="33" fillId="7" borderId="9" xfId="0" applyFont="true" applyBorder="true" applyAlignment="true" applyProtection="true">
      <alignment horizontal="general" vertical="bottom" textRotation="0" wrapText="false" indent="0" shrinkToFit="false"/>
      <protection locked="true" hidden="false"/>
    </xf>
    <xf numFmtId="170" fontId="28" fillId="0" borderId="0" xfId="0" applyFont="true" applyBorder="false" applyAlignment="true" applyProtection="true">
      <alignment horizontal="general" vertical="bottom" textRotation="0" wrapText="false" indent="0" shrinkToFit="false"/>
      <protection locked="true" hidden="false"/>
    </xf>
    <xf numFmtId="164" fontId="26" fillId="0" borderId="15" xfId="0" applyFont="true" applyBorder="true" applyAlignment="true" applyProtection="true">
      <alignment horizontal="left" vertical="bottom" textRotation="0" wrapText="false" indent="0" shrinkToFit="false"/>
      <protection locked="true" hidden="false"/>
    </xf>
    <xf numFmtId="164" fontId="33" fillId="14" borderId="16" xfId="0" applyFont="true" applyBorder="true" applyAlignment="true" applyProtection="true">
      <alignment horizontal="center" vertical="bottom" textRotation="0" wrapText="false" indent="0" shrinkToFit="false"/>
      <protection locked="true" hidden="false"/>
    </xf>
    <xf numFmtId="164" fontId="33" fillId="14" borderId="17" xfId="0" applyFont="true" applyBorder="true" applyAlignment="true" applyProtection="true">
      <alignment horizontal="center" vertical="bottom" textRotation="0" wrapText="false" indent="0" shrinkToFit="false"/>
      <protection locked="true" hidden="false"/>
    </xf>
    <xf numFmtId="170" fontId="33" fillId="14" borderId="9" xfId="0" applyFont="true" applyBorder="true" applyAlignment="true" applyProtection="true">
      <alignment horizontal="general" vertical="bottom" textRotation="0" wrapText="false" indent="0" shrinkToFit="false"/>
      <protection locked="true" hidden="false"/>
    </xf>
    <xf numFmtId="164" fontId="28" fillId="4" borderId="18" xfId="0" applyFont="true" applyBorder="true" applyAlignment="true" applyProtection="true">
      <alignment horizontal="center" vertical="bottom" textRotation="0" wrapText="false" indent="0" shrinkToFit="false"/>
      <protection locked="true" hidden="false"/>
    </xf>
    <xf numFmtId="164" fontId="28" fillId="4" borderId="17" xfId="0" applyFont="true" applyBorder="true" applyAlignment="true" applyProtection="true">
      <alignment horizontal="center" vertical="bottom" textRotation="0" wrapText="false" indent="0" shrinkToFit="false"/>
      <protection locked="true" hidden="false"/>
    </xf>
    <xf numFmtId="170" fontId="28" fillId="4" borderId="9" xfId="0" applyFont="true" applyBorder="true" applyAlignment="true" applyProtection="true">
      <alignment horizontal="general" vertical="bottom" textRotation="0" wrapText="false" indent="0" shrinkToFit="false"/>
      <protection locked="true" hidden="false"/>
    </xf>
    <xf numFmtId="164" fontId="28" fillId="4" borderId="19" xfId="0" applyFont="true" applyBorder="true" applyAlignment="true" applyProtection="true">
      <alignment horizontal="center" vertical="bottom" textRotation="0" wrapText="false" indent="0" shrinkToFit="false"/>
      <protection locked="true" hidden="false"/>
    </xf>
    <xf numFmtId="164" fontId="28" fillId="4" borderId="14" xfId="0" applyFont="true" applyBorder="true" applyAlignment="true" applyProtection="true">
      <alignment horizontal="center" vertical="bottom" textRotation="0" wrapText="false" indent="0" shrinkToFit="false"/>
      <protection locked="true" hidden="false"/>
    </xf>
    <xf numFmtId="170" fontId="33" fillId="14" borderId="17" xfId="0" applyFont="true" applyBorder="true" applyAlignment="true" applyProtection="true">
      <alignment horizontal="general" vertical="bottom" textRotation="0" wrapText="false" indent="0" shrinkToFit="false"/>
      <protection locked="true" hidden="false"/>
    </xf>
    <xf numFmtId="169" fontId="28" fillId="0" borderId="0" xfId="0" applyFont="true" applyBorder="false" applyAlignment="true" applyProtection="true">
      <alignment horizontal="general" vertical="bottom" textRotation="0" wrapText="false" indent="0" shrinkToFit="false"/>
      <protection locked="true" hidden="false"/>
    </xf>
    <xf numFmtId="183" fontId="28" fillId="0" borderId="0" xfId="0" applyFont="true" applyBorder="false" applyAlignment="true" applyProtection="true">
      <alignment horizontal="general" vertical="bottom" textRotation="0" wrapText="false" indent="0" shrinkToFit="false"/>
      <protection locked="true" hidden="false"/>
    </xf>
    <xf numFmtId="164" fontId="33" fillId="14" borderId="8" xfId="0" applyFont="true" applyBorder="true" applyAlignment="true" applyProtection="true">
      <alignment horizontal="center" vertical="bottom" textRotation="0" wrapText="false" indent="0" shrinkToFit="false"/>
      <protection locked="true" hidden="false"/>
    </xf>
    <xf numFmtId="164" fontId="26" fillId="0" borderId="0" xfId="0" applyFont="true" applyBorder="false" applyAlignment="true" applyProtection="true">
      <alignment horizontal="left" vertical="center" textRotation="0" wrapText="false" indent="0" shrinkToFit="false"/>
      <protection locked="true" hidden="false"/>
    </xf>
    <xf numFmtId="164" fontId="26" fillId="0" borderId="0" xfId="0" applyFont="true" applyBorder="false" applyAlignment="true" applyProtection="true">
      <alignment horizontal="general" vertical="center" textRotation="0" wrapText="false" indent="0" shrinkToFit="false"/>
      <protection locked="true" hidden="false"/>
    </xf>
    <xf numFmtId="185" fontId="33" fillId="14" borderId="9" xfId="0" applyFont="true" applyBorder="true" applyAlignment="true" applyProtection="true">
      <alignment horizontal="general" vertical="bottom" textRotation="0" wrapText="false" indent="0" shrinkToFit="false"/>
      <protection locked="true" hidden="false"/>
    </xf>
    <xf numFmtId="188" fontId="33" fillId="7" borderId="9" xfId="0" applyFont="true" applyBorder="true" applyAlignment="true" applyProtection="true">
      <alignment horizontal="general" vertical="bottom" textRotation="0" wrapText="false" indent="0" shrinkToFit="false"/>
      <protection locked="true" hidden="false"/>
    </xf>
    <xf numFmtId="189" fontId="28" fillId="0" borderId="0" xfId="0" applyFont="true" applyBorder="false" applyAlignment="true" applyProtection="true">
      <alignment horizontal="general" vertical="bottom" textRotation="0" wrapText="false" indent="0" shrinkToFit="false"/>
      <protection locked="true" hidden="false"/>
    </xf>
    <xf numFmtId="171" fontId="33" fillId="14" borderId="9" xfId="0" applyFont="true" applyBorder="true" applyAlignment="true" applyProtection="true">
      <alignment horizontal="general" vertical="bottom" textRotation="0" wrapText="false" indent="0" shrinkToFit="false"/>
      <protection locked="true" hidden="false"/>
    </xf>
    <xf numFmtId="164" fontId="20" fillId="0" borderId="1" xfId="0" applyFont="true" applyBorder="true" applyAlignment="true" applyProtection="true">
      <alignment horizontal="center" vertical="bottom" textRotation="0" wrapText="false" indent="0" shrinkToFit="false"/>
      <protection locked="true" hidden="false"/>
    </xf>
    <xf numFmtId="174" fontId="28" fillId="0" borderId="0" xfId="0" applyFont="true" applyBorder="false" applyAlignment="true" applyProtection="true">
      <alignment horizontal="general" vertical="bottom" textRotation="0" wrapText="false" indent="0" shrinkToFit="false"/>
      <protection locked="true" hidden="false"/>
    </xf>
    <xf numFmtId="164" fontId="20" fillId="0" borderId="8" xfId="0" applyFont="true" applyBorder="true" applyAlignment="true" applyProtection="true">
      <alignment horizontal="center" vertical="bottom" textRotation="0" wrapText="false" indent="0" shrinkToFit="false"/>
      <protection locked="true" hidden="false"/>
    </xf>
    <xf numFmtId="164" fontId="18" fillId="0" borderId="1" xfId="0" applyFont="true" applyBorder="true" applyAlignment="true" applyProtection="true">
      <alignment horizontal="center" vertical="bottom" textRotation="0" wrapText="false" indent="0" shrinkToFit="false"/>
      <protection locked="true" hidden="false"/>
    </xf>
    <xf numFmtId="164" fontId="18" fillId="0" borderId="8" xfId="0" applyFont="true" applyBorder="true" applyAlignment="true" applyProtection="true">
      <alignment horizontal="center" vertical="bottom" textRotation="0" wrapText="false" indent="0" shrinkToFit="false"/>
      <protection locked="true" hidden="false"/>
    </xf>
    <xf numFmtId="164" fontId="20" fillId="15" borderId="16" xfId="0" applyFont="true" applyBorder="true" applyAlignment="true" applyProtection="true">
      <alignment horizontal="general" vertical="bottom" textRotation="0" wrapText="false" indent="0" shrinkToFit="false"/>
      <protection locked="true" hidden="false"/>
    </xf>
    <xf numFmtId="164" fontId="18" fillId="15" borderId="20" xfId="0" applyFont="true" applyBorder="true" applyAlignment="true" applyProtection="true">
      <alignment horizontal="general" vertical="bottom" textRotation="0" wrapText="false" indent="0" shrinkToFit="false"/>
      <protection locked="true" hidden="false"/>
    </xf>
    <xf numFmtId="174" fontId="28" fillId="0" borderId="19" xfId="0" applyFont="true" applyBorder="true" applyAlignment="true" applyProtection="true">
      <alignment horizontal="general" vertical="bottom" textRotation="0" wrapText="false" indent="0" shrinkToFit="false"/>
      <protection locked="true" hidden="false"/>
    </xf>
    <xf numFmtId="164" fontId="18" fillId="15" borderId="13" xfId="0" applyFont="true" applyBorder="true" applyAlignment="true" applyProtection="true">
      <alignment horizontal="left" vertical="bottom" textRotation="0" wrapText="false" indent="0" shrinkToFit="false"/>
      <protection locked="true" hidden="false"/>
    </xf>
    <xf numFmtId="169" fontId="18" fillId="15" borderId="0" xfId="0" applyFont="true" applyBorder="true" applyAlignment="true" applyProtection="true">
      <alignment horizontal="general" vertical="bottom" textRotation="0" wrapText="false" indent="0" shrinkToFit="false"/>
      <protection locked="true" hidden="false"/>
    </xf>
    <xf numFmtId="186" fontId="18" fillId="15" borderId="0" xfId="0" applyFont="true" applyBorder="true" applyAlignment="true" applyProtection="true">
      <alignment horizontal="general" vertical="bottom" textRotation="0" wrapText="false" indent="0" shrinkToFit="false"/>
      <protection locked="true" hidden="false"/>
    </xf>
    <xf numFmtId="164" fontId="28" fillId="0" borderId="0" xfId="0" applyFont="true" applyBorder="true" applyAlignment="true" applyProtection="true">
      <alignment horizontal="center" vertical="bottom" textRotation="0" wrapText="false" indent="0" shrinkToFit="false"/>
      <protection locked="true" hidden="false"/>
    </xf>
    <xf numFmtId="164" fontId="18" fillId="15" borderId="21" xfId="0" applyFont="true" applyBorder="true" applyAlignment="true" applyProtection="true">
      <alignment horizontal="left" vertical="bottom" textRotation="0" wrapText="false" indent="0" shrinkToFit="false"/>
      <protection locked="true" hidden="false"/>
    </xf>
    <xf numFmtId="169" fontId="18" fillId="15" borderId="22" xfId="0" applyFont="true" applyBorder="true" applyAlignment="true" applyProtection="true">
      <alignment horizontal="general" vertical="bottom" textRotation="0" wrapText="false" indent="0" shrinkToFit="false"/>
      <protection locked="true" hidden="false"/>
    </xf>
    <xf numFmtId="186" fontId="18" fillId="15" borderId="22" xfId="0" applyFont="true" applyBorder="true" applyAlignment="true" applyProtection="true">
      <alignment horizontal="general" vertical="bottom" textRotation="0" wrapText="false" indent="0" shrinkToFit="false"/>
      <protection locked="true" hidden="false"/>
    </xf>
    <xf numFmtId="164" fontId="20" fillId="15" borderId="1" xfId="0" applyFont="true" applyBorder="true" applyAlignment="true" applyProtection="true">
      <alignment horizontal="right" vertical="bottom" textRotation="0" wrapText="false" indent="0" shrinkToFit="false"/>
      <protection locked="true" hidden="false"/>
    </xf>
    <xf numFmtId="169" fontId="18" fillId="15" borderId="1" xfId="0" applyFont="true" applyBorder="true" applyAlignment="true" applyProtection="true">
      <alignment horizontal="general" vertical="bottom" textRotation="0" wrapText="false" indent="0" shrinkToFit="false"/>
      <protection locked="true" hidden="false"/>
    </xf>
    <xf numFmtId="185" fontId="18" fillId="15" borderId="8" xfId="0" applyFont="true" applyBorder="true" applyAlignment="true" applyProtection="true">
      <alignment horizontal="general" vertical="bottom" textRotation="0" wrapText="false" indent="0" shrinkToFit="false"/>
      <protection locked="true" hidden="false"/>
    </xf>
    <xf numFmtId="164" fontId="20" fillId="16" borderId="16" xfId="0" applyFont="true" applyBorder="true" applyAlignment="true" applyProtection="true">
      <alignment horizontal="general" vertical="bottom" textRotation="0" wrapText="false" indent="0" shrinkToFit="false"/>
      <protection locked="true" hidden="false"/>
    </xf>
    <xf numFmtId="164" fontId="18" fillId="16" borderId="20" xfId="0" applyFont="true" applyBorder="true" applyAlignment="true" applyProtection="true">
      <alignment horizontal="general" vertical="bottom" textRotation="0" wrapText="false" indent="0" shrinkToFit="false"/>
      <protection locked="true" hidden="false"/>
    </xf>
    <xf numFmtId="164" fontId="20" fillId="16" borderId="13" xfId="0" applyFont="true" applyBorder="true" applyAlignment="true" applyProtection="true">
      <alignment horizontal="general" vertical="bottom" textRotation="0" wrapText="false" indent="0" shrinkToFit="false"/>
      <protection locked="true" hidden="false"/>
    </xf>
    <xf numFmtId="164" fontId="18" fillId="16" borderId="0" xfId="0" applyFont="true" applyBorder="true" applyAlignment="true" applyProtection="true">
      <alignment horizontal="general" vertical="bottom" textRotation="0" wrapText="false" indent="0" shrinkToFit="false"/>
      <protection locked="true" hidden="false"/>
    </xf>
    <xf numFmtId="164" fontId="18" fillId="16" borderId="13" xfId="0" applyFont="true" applyBorder="true" applyAlignment="true" applyProtection="true">
      <alignment horizontal="left" vertical="bottom" textRotation="0" wrapText="false" indent="0" shrinkToFit="false"/>
      <protection locked="true" hidden="false"/>
    </xf>
    <xf numFmtId="169" fontId="18" fillId="16" borderId="0" xfId="0" applyFont="true" applyBorder="true" applyAlignment="true" applyProtection="true">
      <alignment horizontal="general" vertical="bottom" textRotation="0" wrapText="false" indent="0" shrinkToFit="false"/>
      <protection locked="true" hidden="false"/>
    </xf>
    <xf numFmtId="186" fontId="18" fillId="16" borderId="0" xfId="0" applyFont="true" applyBorder="true" applyAlignment="true" applyProtection="true">
      <alignment horizontal="general" vertical="bottom" textRotation="0" wrapText="false" indent="0" shrinkToFit="false"/>
      <protection locked="true" hidden="false"/>
    </xf>
    <xf numFmtId="164" fontId="20" fillId="16" borderId="13" xfId="0" applyFont="true" applyBorder="true" applyAlignment="true" applyProtection="true">
      <alignment horizontal="right" vertical="bottom" textRotation="0" wrapText="false" indent="0" shrinkToFit="false"/>
      <protection locked="true" hidden="false"/>
    </xf>
    <xf numFmtId="169" fontId="20" fillId="16" borderId="0" xfId="0" applyFont="true" applyBorder="true" applyAlignment="true" applyProtection="true">
      <alignment horizontal="right" vertical="bottom" textRotation="0" wrapText="false" indent="0" shrinkToFit="false"/>
      <protection locked="true" hidden="false"/>
    </xf>
    <xf numFmtId="186" fontId="20" fillId="16" borderId="0" xfId="0" applyFont="true" applyBorder="true" applyAlignment="true" applyProtection="true">
      <alignment horizontal="right" vertical="bottom" textRotation="0" wrapText="false" indent="0" shrinkToFit="false"/>
      <protection locked="true" hidden="false"/>
    </xf>
    <xf numFmtId="169" fontId="20" fillId="16" borderId="0" xfId="0" applyFont="true" applyBorder="true" applyAlignment="true" applyProtection="true">
      <alignment horizontal="center" vertical="bottom" textRotation="0" wrapText="false" indent="0" shrinkToFit="false"/>
      <protection locked="true" hidden="false"/>
    </xf>
    <xf numFmtId="186" fontId="20" fillId="16" borderId="0" xfId="0" applyFont="true" applyBorder="true" applyAlignment="true" applyProtection="true">
      <alignment horizontal="center" vertical="bottom" textRotation="0" wrapText="false" indent="0" shrinkToFit="false"/>
      <protection locked="true" hidden="false"/>
    </xf>
    <xf numFmtId="164" fontId="18" fillId="16" borderId="0" xfId="0" applyFont="true" applyBorder="true" applyAlignment="true" applyProtection="true">
      <alignment horizontal="left" vertical="bottom" textRotation="0" wrapText="false" indent="0" shrinkToFit="false"/>
      <protection locked="true" hidden="false"/>
    </xf>
    <xf numFmtId="169" fontId="20" fillId="16" borderId="0" xfId="0" applyFont="true" applyBorder="true" applyAlignment="true" applyProtection="true">
      <alignment horizontal="general" vertical="bottom" textRotation="0" wrapText="false" indent="0" shrinkToFit="false"/>
      <protection locked="true" hidden="false"/>
    </xf>
    <xf numFmtId="186" fontId="20" fillId="16" borderId="0" xfId="0" applyFont="true" applyBorder="true" applyAlignment="true" applyProtection="true">
      <alignment horizontal="general" vertical="bottom" textRotation="0" wrapText="false" indent="0" shrinkToFit="false"/>
      <protection locked="true" hidden="false"/>
    </xf>
    <xf numFmtId="164" fontId="20" fillId="16" borderId="13" xfId="0" applyFont="true" applyBorder="true" applyAlignment="true" applyProtection="true">
      <alignment horizontal="left" vertical="bottom" textRotation="0" wrapText="false" indent="0" shrinkToFit="false"/>
      <protection locked="true" hidden="false"/>
    </xf>
    <xf numFmtId="164" fontId="20" fillId="16" borderId="0" xfId="0" applyFont="true" applyBorder="true" applyAlignment="true" applyProtection="true">
      <alignment horizontal="right" vertical="bottom" textRotation="0" wrapText="false" indent="0" shrinkToFit="false"/>
      <protection locked="true" hidden="false"/>
    </xf>
    <xf numFmtId="169" fontId="18" fillId="16" borderId="0" xfId="0" applyFont="true" applyBorder="true" applyAlignment="true" applyProtection="true">
      <alignment horizontal="center" vertical="bottom" textRotation="0" wrapText="false" indent="0" shrinkToFit="false"/>
      <protection locked="true" hidden="false"/>
    </xf>
    <xf numFmtId="186" fontId="18" fillId="16" borderId="0" xfId="0" applyFont="true" applyBorder="true" applyAlignment="true" applyProtection="true">
      <alignment horizontal="right" vertical="bottom" textRotation="0" wrapText="false" indent="0" shrinkToFit="false"/>
      <protection locked="true" hidden="false"/>
    </xf>
    <xf numFmtId="164" fontId="18" fillId="16" borderId="13" xfId="0" applyFont="true" applyBorder="true" applyAlignment="true" applyProtection="true">
      <alignment horizontal="left" vertical="center" textRotation="0" wrapText="false" indent="0" shrinkToFit="false"/>
      <protection locked="true" hidden="false"/>
    </xf>
    <xf numFmtId="164" fontId="20" fillId="16" borderId="21" xfId="0" applyFont="true" applyBorder="true" applyAlignment="true" applyProtection="true">
      <alignment horizontal="right" vertical="bottom" textRotation="0" wrapText="false" indent="0" shrinkToFit="false"/>
      <protection locked="true" hidden="false"/>
    </xf>
    <xf numFmtId="169" fontId="20" fillId="16" borderId="22" xfId="0" applyFont="true" applyBorder="true" applyAlignment="true" applyProtection="true">
      <alignment horizontal="center" vertical="bottom" textRotation="0" wrapText="false" indent="0" shrinkToFit="false"/>
      <protection locked="true" hidden="false"/>
    </xf>
    <xf numFmtId="186" fontId="20" fillId="16" borderId="22" xfId="0" applyFont="true" applyBorder="true" applyAlignment="true" applyProtection="true">
      <alignment horizontal="right" vertical="bottom" textRotation="0" wrapText="false" indent="0" shrinkToFit="false"/>
      <protection locked="true" hidden="false"/>
    </xf>
    <xf numFmtId="164" fontId="20" fillId="16" borderId="8" xfId="0" applyFont="true" applyBorder="true" applyAlignment="true" applyProtection="true">
      <alignment horizontal="right" vertical="bottom" textRotation="0" wrapText="false" indent="0" shrinkToFit="false"/>
      <protection locked="true" hidden="false"/>
    </xf>
    <xf numFmtId="169" fontId="18" fillId="0" borderId="1" xfId="0" applyFont="true" applyBorder="true" applyAlignment="true" applyProtection="true">
      <alignment horizontal="general" vertical="bottom" textRotation="0" wrapText="false" indent="0" shrinkToFit="false"/>
      <protection locked="true" hidden="false"/>
    </xf>
    <xf numFmtId="189" fontId="18" fillId="0" borderId="1" xfId="0" applyFont="true" applyBorder="true" applyAlignment="true" applyProtection="true">
      <alignment horizontal="general" vertical="bottom" textRotation="0" wrapText="false" indent="0" shrinkToFit="false"/>
      <protection locked="true" hidden="false"/>
    </xf>
    <xf numFmtId="185" fontId="18" fillId="0" borderId="8" xfId="0" applyFont="true" applyBorder="true" applyAlignment="true" applyProtection="true">
      <alignment horizontal="general" vertical="bottom" textRotation="0" wrapText="false" indent="0" shrinkToFit="false"/>
      <protection locked="true" hidden="false"/>
    </xf>
    <xf numFmtId="190" fontId="28" fillId="0" borderId="19" xfId="0" applyFont="true" applyBorder="true" applyAlignment="true" applyProtection="true">
      <alignment horizontal="general" vertical="bottom" textRotation="0" wrapText="false" indent="0" shrinkToFit="false"/>
      <protection locked="true" hidden="false"/>
    </xf>
    <xf numFmtId="164" fontId="18" fillId="0" borderId="0" xfId="0" applyFont="true" applyBorder="false" applyAlignment="true" applyProtection="true">
      <alignment horizontal="right" vertical="bottom" textRotation="0" wrapText="false" indent="0" shrinkToFit="false"/>
      <protection locked="true" hidden="false"/>
    </xf>
    <xf numFmtId="164" fontId="20" fillId="17" borderId="8" xfId="0" applyFont="true" applyBorder="true" applyAlignment="true" applyProtection="true">
      <alignment horizontal="right" vertical="bottom" textRotation="0" wrapText="false" indent="0" shrinkToFit="false"/>
      <protection locked="true" hidden="false"/>
    </xf>
    <xf numFmtId="164" fontId="20" fillId="18" borderId="8" xfId="0" applyFont="true" applyBorder="true" applyAlignment="true" applyProtection="true">
      <alignment horizontal="right" vertical="bottom" textRotation="0" wrapText="false" indent="0" shrinkToFit="false"/>
      <protection locked="true" hidden="false"/>
    </xf>
    <xf numFmtId="169" fontId="18" fillId="18" borderId="1" xfId="0" applyFont="true" applyBorder="true" applyAlignment="true" applyProtection="true">
      <alignment horizontal="center" vertical="bottom" textRotation="0" wrapText="false" indent="0" shrinkToFit="false"/>
      <protection locked="true" hidden="false"/>
    </xf>
    <xf numFmtId="164" fontId="20" fillId="18" borderId="16" xfId="0" applyFont="true" applyBorder="true" applyAlignment="true" applyProtection="true">
      <alignment horizontal="left" vertical="bottom" textRotation="0" wrapText="false" indent="0" shrinkToFit="false"/>
      <protection locked="true" hidden="false"/>
    </xf>
    <xf numFmtId="164" fontId="18" fillId="18" borderId="16" xfId="0" applyFont="true" applyBorder="true" applyAlignment="true" applyProtection="true">
      <alignment horizontal="left" vertical="bottom" textRotation="0" wrapText="false" indent="0" shrinkToFit="false"/>
      <protection locked="true" hidden="false"/>
    </xf>
    <xf numFmtId="186" fontId="18" fillId="18" borderId="0" xfId="0" applyFont="true" applyBorder="true" applyAlignment="true" applyProtection="true">
      <alignment horizontal="general" vertical="bottom" textRotation="0" wrapText="false" indent="0" shrinkToFit="false"/>
      <protection locked="true" hidden="false"/>
    </xf>
    <xf numFmtId="164" fontId="18" fillId="18" borderId="13" xfId="0" applyFont="true" applyBorder="true" applyAlignment="true" applyProtection="true">
      <alignment horizontal="left" vertical="bottom" textRotation="0" wrapText="false" indent="0" shrinkToFit="false"/>
      <protection locked="true" hidden="false"/>
    </xf>
    <xf numFmtId="164" fontId="18" fillId="18" borderId="21" xfId="0" applyFont="true" applyBorder="true" applyAlignment="true" applyProtection="true">
      <alignment horizontal="left" vertical="bottom" textRotation="0" wrapText="false" indent="0" shrinkToFit="false"/>
      <protection locked="true" hidden="false"/>
    </xf>
    <xf numFmtId="186" fontId="18" fillId="18" borderId="22" xfId="0" applyFont="true" applyBorder="true" applyAlignment="true" applyProtection="true">
      <alignment horizontal="general" vertical="bottom" textRotation="0" wrapText="false" indent="0" shrinkToFit="false"/>
      <protection locked="true" hidden="false"/>
    </xf>
    <xf numFmtId="174" fontId="28" fillId="0" borderId="14" xfId="0" applyFont="true" applyBorder="true" applyAlignment="true" applyProtection="true">
      <alignment horizontal="general" vertical="bottom" textRotation="0" wrapText="false" indent="0" shrinkToFit="false"/>
      <protection locked="true" hidden="false"/>
    </xf>
    <xf numFmtId="164" fontId="20" fillId="18" borderId="1" xfId="0" applyFont="true" applyBorder="true" applyAlignment="true" applyProtection="true">
      <alignment horizontal="center" vertical="bottom" textRotation="0" wrapText="false" indent="0" shrinkToFit="false"/>
      <protection locked="true" hidden="false"/>
    </xf>
    <xf numFmtId="186" fontId="18" fillId="0" borderId="1" xfId="0" applyFont="true" applyBorder="true" applyAlignment="true" applyProtection="true">
      <alignment horizontal="general" vertical="bottom" textRotation="0" wrapText="false" indent="0" shrinkToFit="false"/>
      <protection locked="true" hidden="false"/>
    </xf>
    <xf numFmtId="164" fontId="20" fillId="17" borderId="1" xfId="0" applyFont="true" applyBorder="true" applyAlignment="true" applyProtection="true">
      <alignment horizontal="right" vertical="bottom" textRotation="0" wrapText="false" indent="0" shrinkToFit="false"/>
      <protection locked="true" hidden="false"/>
    </xf>
    <xf numFmtId="164" fontId="20" fillId="0" borderId="1" xfId="0" applyFont="true" applyBorder="true" applyAlignment="true" applyProtection="true">
      <alignment horizontal="right" vertical="bottom" textRotation="0" wrapText="false" indent="0" shrinkToFit="false"/>
      <protection locked="true" hidden="false"/>
    </xf>
    <xf numFmtId="164" fontId="36" fillId="0" borderId="12" xfId="0" applyFont="true" applyBorder="true" applyAlignment="true" applyProtection="true">
      <alignment horizontal="center" vertical="center" textRotation="0" wrapText="true" indent="0" shrinkToFit="false"/>
      <protection locked="true" hidden="false"/>
    </xf>
    <xf numFmtId="164" fontId="37" fillId="19" borderId="12" xfId="0" applyFont="true" applyBorder="true" applyAlignment="true" applyProtection="true">
      <alignment horizontal="center" vertical="center" textRotation="0" wrapText="true" indent="0" shrinkToFit="false"/>
      <protection locked="true" hidden="false"/>
    </xf>
    <xf numFmtId="164" fontId="7" fillId="19" borderId="23" xfId="0" applyFont="true" applyBorder="true" applyAlignment="true" applyProtection="true">
      <alignment horizontal="center" vertical="center" textRotation="0" wrapText="true" indent="0" shrinkToFit="false"/>
      <protection locked="true" hidden="false"/>
    </xf>
    <xf numFmtId="164" fontId="7" fillId="19" borderId="12" xfId="0" applyFont="true" applyBorder="true" applyAlignment="true" applyProtection="true">
      <alignment horizontal="center" vertical="center" textRotation="0" wrapText="true" indent="0" shrinkToFit="false"/>
      <protection locked="true" hidden="false"/>
    </xf>
    <xf numFmtId="164" fontId="5" fillId="10" borderId="12" xfId="0" applyFont="true" applyBorder="true" applyAlignment="true" applyProtection="true">
      <alignment horizontal="center" vertical="center" textRotation="0" wrapText="true" indent="0" shrinkToFit="false"/>
      <protection locked="true" hidden="false"/>
    </xf>
    <xf numFmtId="164" fontId="18" fillId="19" borderId="23" xfId="0" applyFont="true" applyBorder="true" applyAlignment="true" applyProtection="true">
      <alignment horizontal="general" vertical="top" textRotation="0" wrapText="true" indent="0" shrinkToFit="false"/>
      <protection locked="true" hidden="false"/>
    </xf>
    <xf numFmtId="164" fontId="18" fillId="19" borderId="24" xfId="0" applyFont="true" applyBorder="true" applyAlignment="true" applyProtection="true">
      <alignment horizontal="general" vertical="top" textRotation="0" wrapText="true" indent="0" shrinkToFit="false"/>
      <protection locked="true" hidden="false"/>
    </xf>
    <xf numFmtId="164" fontId="40" fillId="0" borderId="0" xfId="0" applyFont="true" applyBorder="false" applyAlignment="true" applyProtection="true">
      <alignment horizontal="general" vertical="bottom" textRotation="0" wrapText="false" indent="0" shrinkToFit="false"/>
      <protection locked="true" hidden="false"/>
    </xf>
    <xf numFmtId="164" fontId="41" fillId="19" borderId="15" xfId="0" applyFont="true" applyBorder="true" applyAlignment="true" applyProtection="true">
      <alignment horizontal="center" vertical="center" textRotation="0" wrapText="true" indent="0" shrinkToFit="false"/>
      <protection locked="true" hidden="false"/>
    </xf>
    <xf numFmtId="164" fontId="42" fillId="19" borderId="8" xfId="0" applyFont="true" applyBorder="true" applyAlignment="true" applyProtection="true">
      <alignment horizontal="right" vertical="center" textRotation="0" wrapText="true" indent="0" shrinkToFit="false"/>
      <protection locked="true" hidden="false"/>
    </xf>
    <xf numFmtId="164" fontId="7" fillId="19" borderId="9" xfId="0" applyFont="true" applyBorder="true" applyAlignment="true" applyProtection="true">
      <alignment horizontal="left" vertical="center" textRotation="0" wrapText="true" indent="0" shrinkToFit="false"/>
      <protection locked="true" hidden="false"/>
    </xf>
    <xf numFmtId="164" fontId="5" fillId="10" borderId="14" xfId="0" applyFont="true" applyBorder="true" applyAlignment="true" applyProtection="true">
      <alignment horizontal="center" vertical="center" textRotation="0" wrapText="true" indent="0" shrinkToFit="false"/>
      <protection locked="true" hidden="false"/>
    </xf>
    <xf numFmtId="164" fontId="43" fillId="19" borderId="15" xfId="0" applyFont="true" applyBorder="true" applyAlignment="true" applyProtection="true">
      <alignment horizontal="center" vertical="center" textRotation="0" wrapText="true" indent="0" shrinkToFit="false"/>
      <protection locked="true" hidden="false"/>
    </xf>
    <xf numFmtId="164" fontId="44" fillId="19" borderId="1" xfId="0" applyFont="true" applyBorder="true" applyAlignment="true" applyProtection="true">
      <alignment horizontal="center" vertical="center" textRotation="0" wrapText="true" indent="0" shrinkToFit="false"/>
      <protection locked="true" hidden="false"/>
    </xf>
    <xf numFmtId="164" fontId="5" fillId="10" borderId="1" xfId="0" applyFont="true" applyBorder="true" applyAlignment="true" applyProtection="true">
      <alignment horizontal="center" vertical="center" textRotation="0" wrapText="true" indent="0" shrinkToFit="false"/>
      <protection locked="true" hidden="false"/>
    </xf>
    <xf numFmtId="164" fontId="12" fillId="10" borderId="1" xfId="0" applyFont="true" applyBorder="true" applyAlignment="true" applyProtection="true">
      <alignment horizontal="center" vertical="bottom" textRotation="0" wrapText="false" indent="0" shrinkToFit="false"/>
      <protection locked="true" hidden="false"/>
    </xf>
    <xf numFmtId="172" fontId="11" fillId="3" borderId="1" xfId="0" applyFont="true" applyBorder="true" applyAlignment="true" applyProtection="true">
      <alignment horizontal="center" vertical="center" textRotation="0" wrapText="false" indent="0" shrinkToFit="false"/>
      <protection locked="true" hidden="false"/>
    </xf>
    <xf numFmtId="191" fontId="11" fillId="3" borderId="1" xfId="0" applyFont="true" applyBorder="true" applyAlignment="true" applyProtection="true">
      <alignment horizontal="center" vertical="center" textRotation="0" wrapText="false" indent="0" shrinkToFit="false"/>
      <protection locked="true" hidden="false"/>
    </xf>
    <xf numFmtId="164" fontId="10" fillId="19" borderId="1" xfId="0" applyFont="true" applyBorder="true" applyAlignment="true" applyProtection="true">
      <alignment horizontal="center" vertical="center" textRotation="0" wrapText="false" indent="0" shrinkToFit="false"/>
      <protection locked="true" hidden="false"/>
    </xf>
    <xf numFmtId="164" fontId="14" fillId="19" borderId="1" xfId="0" applyFont="true" applyBorder="true" applyAlignment="true" applyProtection="true">
      <alignment horizontal="center" vertical="center" textRotation="0" wrapText="false" indent="0" shrinkToFit="false"/>
      <protection locked="true" hidden="false"/>
    </xf>
    <xf numFmtId="164" fontId="12" fillId="10" borderId="1" xfId="0" applyFont="true" applyBorder="true" applyAlignment="true" applyProtection="true">
      <alignment horizontal="left" vertical="bottom" textRotation="0" wrapText="false" indent="0" shrinkToFit="false"/>
      <protection locked="true" hidden="false"/>
    </xf>
    <xf numFmtId="164" fontId="16" fillId="0" borderId="13" xfId="0" applyFont="true" applyBorder="true" applyAlignment="true" applyProtection="true">
      <alignment horizontal="left" vertical="center" textRotation="90" wrapText="false" indent="0" shrinkToFit="false"/>
      <protection locked="true" hidden="false"/>
    </xf>
    <xf numFmtId="164" fontId="10" fillId="19" borderId="1" xfId="0" applyFont="true" applyBorder="true" applyAlignment="true" applyProtection="true">
      <alignment horizontal="center" vertical="center" textRotation="0" wrapText="true" indent="0" shrinkToFit="false"/>
      <protection locked="true" hidden="false"/>
    </xf>
    <xf numFmtId="172" fontId="11" fillId="3" borderId="1" xfId="0" applyFont="true" applyBorder="true" applyAlignment="true" applyProtection="true">
      <alignment horizontal="center" vertical="center" textRotation="0" wrapText="true" indent="0" shrinkToFit="false"/>
      <protection locked="true" hidden="false"/>
    </xf>
    <xf numFmtId="164" fontId="16" fillId="0" borderId="0" xfId="0" applyFont="true" applyBorder="true" applyAlignment="true" applyProtection="true">
      <alignment horizontal="left" vertical="center" textRotation="90" wrapText="false" indent="0" shrinkToFit="false"/>
      <protection locked="true" hidden="false"/>
    </xf>
    <xf numFmtId="175" fontId="11" fillId="3" borderId="1" xfId="0" applyFont="true" applyBorder="true" applyAlignment="true" applyProtection="true">
      <alignment horizontal="center" vertical="center" textRotation="0" wrapText="false" indent="0" shrinkToFit="false"/>
      <protection locked="true" hidden="false"/>
    </xf>
    <xf numFmtId="164" fontId="10" fillId="7" borderId="8" xfId="0" applyFont="true" applyBorder="true" applyAlignment="true" applyProtection="true">
      <alignment horizontal="center" vertical="center" textRotation="0" wrapText="true" indent="0" shrinkToFit="false"/>
      <protection locked="true" hidden="false"/>
    </xf>
    <xf numFmtId="164" fontId="10" fillId="7" borderId="1" xfId="0" applyFont="true" applyBorder="true" applyAlignment="true" applyProtection="true">
      <alignment horizontal="center" vertical="center" textRotation="0" wrapText="true" indent="0" shrinkToFit="false"/>
      <protection locked="true" hidden="false"/>
    </xf>
    <xf numFmtId="172" fontId="12" fillId="6" borderId="8" xfId="0" applyFont="true" applyBorder="true" applyAlignment="true" applyProtection="true">
      <alignment horizontal="center" vertical="bottom" textRotation="0" wrapText="false" indent="0" shrinkToFit="false"/>
      <protection locked="true" hidden="false"/>
    </xf>
    <xf numFmtId="175" fontId="11" fillId="4" borderId="1" xfId="0" applyFont="true" applyBorder="true" applyAlignment="true" applyProtection="true">
      <alignment horizontal="right" vertical="center" textRotation="0" wrapText="false" indent="0" shrinkToFit="false"/>
      <protection locked="true" hidden="false"/>
    </xf>
    <xf numFmtId="191" fontId="12" fillId="6" borderId="8" xfId="0" applyFont="true" applyBorder="true" applyAlignment="true" applyProtection="true">
      <alignment horizontal="center" vertical="bottom" textRotation="0" wrapText="false" indent="0" shrinkToFit="false"/>
      <protection locked="true" hidden="false"/>
    </xf>
    <xf numFmtId="171" fontId="12" fillId="6" borderId="8" xfId="0" applyFont="true" applyBorder="true" applyAlignment="true" applyProtection="true">
      <alignment horizontal="center" vertical="bottom" textRotation="0" wrapText="false" indent="0" shrinkToFit="false"/>
      <protection locked="true" hidden="false"/>
    </xf>
    <xf numFmtId="164" fontId="43" fillId="19" borderId="1" xfId="0" applyFont="true" applyBorder="true" applyAlignment="true" applyProtection="true">
      <alignment horizontal="center" vertical="center" textRotation="0" wrapText="true" indent="0" shrinkToFit="false"/>
      <protection locked="true" hidden="false"/>
    </xf>
    <xf numFmtId="164" fontId="41" fillId="19" borderId="1" xfId="0" applyFont="true" applyBorder="true" applyAlignment="true" applyProtection="true">
      <alignment horizontal="center" vertical="center" textRotation="0" wrapText="true" indent="0" shrinkToFit="false"/>
      <protection locked="true" hidden="false"/>
    </xf>
    <xf numFmtId="164" fontId="10" fillId="4" borderId="25" xfId="0" applyFont="true" applyBorder="true" applyAlignment="true" applyProtection="true">
      <alignment horizontal="center" vertical="center" textRotation="0" wrapText="false" indent="0" shrinkToFit="false"/>
      <protection locked="true" hidden="false"/>
    </xf>
    <xf numFmtId="164" fontId="10" fillId="4" borderId="26" xfId="0" applyFont="true" applyBorder="true" applyAlignment="true" applyProtection="true">
      <alignment horizontal="center" vertical="center" textRotation="0" wrapText="false" indent="0" shrinkToFit="false"/>
      <protection locked="true" hidden="false"/>
    </xf>
    <xf numFmtId="164" fontId="10" fillId="4" borderId="27" xfId="0" applyFont="true" applyBorder="true" applyAlignment="true" applyProtection="true">
      <alignment horizontal="center" vertical="center" textRotation="0" wrapText="false" indent="0" shrinkToFit="false"/>
      <protection locked="true" hidden="false"/>
    </xf>
    <xf numFmtId="164" fontId="4" fillId="0" borderId="1" xfId="0" applyFont="true" applyBorder="true" applyAlignment="true" applyProtection="true">
      <alignment horizontal="center" vertical="bottom" textRotation="0" wrapText="false" indent="0" shrinkToFit="false"/>
      <protection locked="true" hidden="false"/>
    </xf>
    <xf numFmtId="185" fontId="5" fillId="10" borderId="1" xfId="0" applyFont="true" applyBorder="true" applyAlignment="true" applyProtection="true">
      <alignment horizontal="center" vertical="center" textRotation="0" wrapText="true" indent="0" shrinkToFit="false"/>
      <protection locked="true" hidden="false"/>
    </xf>
    <xf numFmtId="164" fontId="7" fillId="19" borderId="1" xfId="0" applyFont="true" applyBorder="true" applyAlignment="true" applyProtection="true">
      <alignment horizontal="center" vertical="center" textRotation="0" wrapText="true" indent="0" shrinkToFit="false"/>
      <protection locked="true" hidden="false"/>
    </xf>
    <xf numFmtId="164" fontId="10" fillId="19" borderId="8" xfId="0" applyFont="true" applyBorder="true" applyAlignment="true" applyProtection="true">
      <alignment horizontal="center" vertical="center" textRotation="0" wrapText="false" indent="0" shrinkToFit="false"/>
      <protection locked="true" hidden="false"/>
    </xf>
    <xf numFmtId="164" fontId="12" fillId="10" borderId="8" xfId="0" applyFont="true" applyBorder="true" applyAlignment="true" applyProtection="true">
      <alignment horizontal="left" vertical="bottom" textRotation="0" wrapText="false" indent="0" shrinkToFit="false"/>
      <protection locked="true" hidden="false"/>
    </xf>
    <xf numFmtId="172" fontId="11" fillId="11" borderId="1" xfId="0" applyFont="true" applyBorder="true" applyAlignment="true" applyProtection="true">
      <alignment horizontal="center" vertical="center" textRotation="0" wrapText="false" indent="0" shrinkToFit="false"/>
      <protection locked="true" hidden="false"/>
    </xf>
    <xf numFmtId="185" fontId="11" fillId="11" borderId="1" xfId="0" applyFont="true" applyBorder="true" applyAlignment="true" applyProtection="true">
      <alignment horizontal="center" vertical="center" textRotation="0" wrapText="false" indent="0" shrinkToFit="false"/>
      <protection locked="true" hidden="false"/>
    </xf>
    <xf numFmtId="185" fontId="11" fillId="11" borderId="8" xfId="0" applyFont="true" applyBorder="true" applyAlignment="true" applyProtection="true">
      <alignment horizontal="center" vertical="center" textRotation="0" wrapText="false" indent="0" shrinkToFit="false"/>
      <protection locked="true" hidden="false"/>
    </xf>
    <xf numFmtId="172" fontId="11" fillId="0" borderId="0" xfId="0" applyFont="true" applyBorder="false" applyAlignment="true" applyProtection="true">
      <alignment horizontal="center" vertical="center" textRotation="0" wrapText="false" indent="0" shrinkToFit="false"/>
      <protection locked="true" hidden="false"/>
    </xf>
    <xf numFmtId="185" fontId="11" fillId="0" borderId="0" xfId="0" applyFont="true" applyBorder="fals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left" vertical="center" textRotation="90" wrapText="false" indent="0" shrinkToFit="false"/>
      <protection locked="true" hidden="false"/>
    </xf>
    <xf numFmtId="164" fontId="4" fillId="3" borderId="1" xfId="0" applyFont="true" applyBorder="true" applyAlignment="true" applyProtection="true">
      <alignment horizontal="general" vertical="bottom" textRotation="0" wrapText="false" indent="0" shrinkToFit="false"/>
      <protection locked="true" hidden="false"/>
    </xf>
    <xf numFmtId="164" fontId="4" fillId="3" borderId="1" xfId="0" applyFont="true" applyBorder="true" applyAlignment="true" applyProtection="true">
      <alignment horizontal="center" vertical="bottom" textRotation="0" wrapText="false" indent="0" shrinkToFit="false"/>
      <protection locked="true" hidden="false"/>
    </xf>
    <xf numFmtId="164" fontId="4" fillId="3" borderId="1" xfId="0" applyFont="true" applyBorder="true" applyAlignment="true" applyProtection="true">
      <alignment horizontal="left" vertical="bottom" textRotation="0" wrapText="false" indent="0" shrinkToFit="false"/>
      <protection locked="true" hidden="false"/>
    </xf>
    <xf numFmtId="192" fontId="11" fillId="3" borderId="1" xfId="0" applyFont="true" applyBorder="true" applyAlignment="true" applyProtection="true">
      <alignment horizontal="center" vertical="bottom" textRotation="0" wrapText="false" indent="0" shrinkToFit="false"/>
      <protection locked="true" hidden="false"/>
    </xf>
    <xf numFmtId="192" fontId="11" fillId="0" borderId="0" xfId="0" applyFont="true" applyBorder="false" applyAlignment="true" applyProtection="true">
      <alignment horizontal="general" vertical="bottom" textRotation="0" wrapText="false" indent="0" shrinkToFit="false"/>
      <protection locked="true" hidden="false"/>
    </xf>
    <xf numFmtId="164" fontId="10" fillId="0" borderId="28" xfId="0" applyFont="true" applyBorder="true" applyAlignment="true" applyProtection="true">
      <alignment horizontal="center" vertical="center" textRotation="0" wrapText="false" indent="0" shrinkToFit="false"/>
      <protection locked="true" hidden="false"/>
    </xf>
    <xf numFmtId="164" fontId="10" fillId="0" borderId="29" xfId="0" applyFont="true" applyBorder="true" applyAlignment="true" applyProtection="true">
      <alignment horizontal="center" vertical="center" textRotation="0" wrapText="false" indent="0" shrinkToFit="false"/>
      <protection locked="true" hidden="false"/>
    </xf>
    <xf numFmtId="164" fontId="10" fillId="0" borderId="30" xfId="0" applyFont="true" applyBorder="true" applyAlignment="true" applyProtection="true">
      <alignment horizontal="center" vertical="center" textRotation="0" wrapText="false" indent="0" shrinkToFit="false"/>
      <protection locked="true" hidden="false"/>
    </xf>
    <xf numFmtId="164" fontId="10" fillId="0" borderId="31" xfId="0" applyFont="true" applyBorder="true" applyAlignment="true" applyProtection="true">
      <alignment horizontal="center" vertical="center" textRotation="0" wrapText="false" indent="0" shrinkToFit="false"/>
      <protection locked="true" hidden="false"/>
    </xf>
    <xf numFmtId="164" fontId="10" fillId="0" borderId="18" xfId="0" applyFont="true" applyBorder="true" applyAlignment="true" applyProtection="true">
      <alignment horizontal="center" vertical="center" textRotation="0" wrapText="false" indent="0" shrinkToFit="false"/>
      <protection locked="true" hidden="false"/>
    </xf>
    <xf numFmtId="164" fontId="10" fillId="0" borderId="32" xfId="0" applyFont="true" applyBorder="true" applyAlignment="true" applyProtection="true">
      <alignment horizontal="center" vertical="center" textRotation="0" wrapText="false" indent="0" shrinkToFit="false"/>
      <protection locked="true" hidden="false"/>
    </xf>
    <xf numFmtId="164" fontId="12" fillId="0" borderId="33" xfId="0" applyFont="true" applyBorder="true" applyAlignment="true" applyProtection="true">
      <alignment horizontal="center" vertical="center" textRotation="0" wrapText="false" indent="0" shrinkToFit="false"/>
      <protection locked="true" hidden="false"/>
    </xf>
    <xf numFmtId="172" fontId="11" fillId="0" borderId="30" xfId="0" applyFont="true" applyBorder="true" applyAlignment="true" applyProtection="true">
      <alignment horizontal="center" vertical="center" textRotation="0" wrapText="false" indent="0" shrinkToFit="false"/>
      <protection locked="true" hidden="false"/>
    </xf>
    <xf numFmtId="172" fontId="11" fillId="4" borderId="30" xfId="0" applyFont="true" applyBorder="true" applyAlignment="true" applyProtection="true">
      <alignment horizontal="center" vertical="center" textRotation="0" wrapText="false" indent="0" shrinkToFit="false"/>
      <protection locked="true" hidden="false"/>
    </xf>
    <xf numFmtId="172" fontId="11" fillId="4" borderId="31" xfId="0" applyFont="true" applyBorder="true" applyAlignment="true" applyProtection="true">
      <alignment horizontal="center" vertical="center" textRotation="0" wrapText="false" indent="0" shrinkToFit="false"/>
      <protection locked="true" hidden="false"/>
    </xf>
    <xf numFmtId="172" fontId="11" fillId="0" borderId="1" xfId="0" applyFont="true" applyBorder="true" applyAlignment="true" applyProtection="true">
      <alignment horizontal="center" vertical="center" textRotation="0" wrapText="false" indent="0" shrinkToFit="false"/>
      <protection locked="true" hidden="false"/>
    </xf>
    <xf numFmtId="172" fontId="11" fillId="4" borderId="1" xfId="0" applyFont="true" applyBorder="true" applyAlignment="true" applyProtection="true">
      <alignment horizontal="center" vertical="center" textRotation="0" wrapText="false" indent="0" shrinkToFit="false"/>
      <protection locked="true" hidden="false"/>
    </xf>
    <xf numFmtId="172" fontId="11" fillId="4" borderId="34" xfId="0" applyFont="true" applyBorder="true" applyAlignment="true" applyProtection="true">
      <alignment horizontal="center" vertical="center" textRotation="0" wrapText="false" indent="0" shrinkToFit="false"/>
      <protection locked="true" hidden="false"/>
    </xf>
    <xf numFmtId="172" fontId="11" fillId="0" borderId="35" xfId="0" applyFont="true" applyBorder="true" applyAlignment="true" applyProtection="true">
      <alignment horizontal="center" vertical="center" textRotation="0" wrapText="false" indent="0" shrinkToFit="false"/>
      <protection locked="true" hidden="false"/>
    </xf>
    <xf numFmtId="172" fontId="11" fillId="4" borderId="35" xfId="0" applyFont="true" applyBorder="true" applyAlignment="true" applyProtection="true">
      <alignment horizontal="center" vertical="center" textRotation="0" wrapText="false" indent="0" shrinkToFit="false"/>
      <protection locked="true" hidden="false"/>
    </xf>
    <xf numFmtId="172" fontId="11" fillId="4" borderId="36" xfId="0" applyFont="true" applyBorder="true" applyAlignment="true" applyProtection="true">
      <alignment horizontal="center" vertical="center" textRotation="0" wrapText="false" indent="0" shrinkToFit="false"/>
      <protection locked="true" hidden="false"/>
    </xf>
    <xf numFmtId="164" fontId="12" fillId="0" borderId="28" xfId="0" applyFont="true" applyBorder="true" applyAlignment="true" applyProtection="true">
      <alignment horizontal="center" vertical="center" textRotation="0" wrapText="false" indent="0" shrinkToFit="false"/>
      <protection locked="true" hidden="false"/>
    </xf>
    <xf numFmtId="172" fontId="11" fillId="0" borderId="18" xfId="0" applyFont="true" applyBorder="true" applyAlignment="true" applyProtection="true">
      <alignment horizontal="center" vertical="center" textRotation="0" wrapText="false" indent="0" shrinkToFit="false"/>
      <protection locked="true" hidden="false"/>
    </xf>
    <xf numFmtId="172" fontId="11" fillId="4" borderId="18" xfId="0" applyFont="true" applyBorder="true" applyAlignment="true" applyProtection="true">
      <alignment horizontal="center" vertical="center" textRotation="0" wrapText="false" indent="0" shrinkToFit="false"/>
      <protection locked="true" hidden="false"/>
    </xf>
    <xf numFmtId="172" fontId="11" fillId="4" borderId="32" xfId="0" applyFont="true" applyBorder="true" applyAlignment="true" applyProtection="true">
      <alignment horizontal="center" vertical="center" textRotation="0" wrapText="false" indent="0" shrinkToFit="false"/>
      <protection locked="true" hidden="false"/>
    </xf>
    <xf numFmtId="164" fontId="12" fillId="0" borderId="37" xfId="0" applyFont="true" applyBorder="true" applyAlignment="true" applyProtection="true">
      <alignment horizontal="center" vertical="center" textRotation="0" wrapText="false" indent="0" shrinkToFit="false"/>
      <protection locked="true" hidden="false"/>
    </xf>
    <xf numFmtId="172" fontId="11" fillId="0" borderId="14" xfId="0" applyFont="true" applyBorder="true" applyAlignment="true" applyProtection="true">
      <alignment horizontal="center" vertical="center" textRotation="0" wrapText="false" indent="0" shrinkToFit="false"/>
      <protection locked="true" hidden="false"/>
    </xf>
    <xf numFmtId="172" fontId="11" fillId="4" borderId="14" xfId="0" applyFont="true" applyBorder="true" applyAlignment="true" applyProtection="true">
      <alignment horizontal="center" vertical="center" textRotation="0" wrapText="false" indent="0" shrinkToFit="false"/>
      <protection locked="true" hidden="false"/>
    </xf>
    <xf numFmtId="172" fontId="11" fillId="4" borderId="38" xfId="0" applyFont="true" applyBorder="true" applyAlignment="true" applyProtection="true">
      <alignment horizontal="center" vertical="center" textRotation="0" wrapText="false" indent="0" shrinkToFit="false"/>
      <protection locked="true" hidden="false"/>
    </xf>
    <xf numFmtId="164" fontId="10" fillId="7" borderId="18" xfId="0" applyFont="true" applyBorder="true" applyAlignment="true" applyProtection="true">
      <alignment horizontal="center" vertical="center" textRotation="0" wrapText="false" indent="0" shrinkToFit="false"/>
      <protection locked="true" hidden="false"/>
    </xf>
    <xf numFmtId="164" fontId="12" fillId="20" borderId="33" xfId="0" applyFont="true" applyBorder="true" applyAlignment="true" applyProtection="true">
      <alignment horizontal="center" vertical="center" textRotation="0" wrapText="false" indent="0" shrinkToFit="false"/>
      <protection locked="true" hidden="false"/>
    </xf>
    <xf numFmtId="172" fontId="11" fillId="20" borderId="30" xfId="0" applyFont="true" applyBorder="true" applyAlignment="true" applyProtection="true">
      <alignment horizontal="center" vertical="center" textRotation="0" wrapText="false" indent="0" shrinkToFit="false"/>
      <protection locked="true" hidden="false"/>
    </xf>
    <xf numFmtId="193" fontId="11" fillId="4" borderId="30" xfId="0" applyFont="true" applyBorder="true" applyAlignment="true" applyProtection="true">
      <alignment horizontal="center" vertical="center" textRotation="0" wrapText="false" indent="0" shrinkToFit="false"/>
      <protection locked="true" hidden="false"/>
    </xf>
    <xf numFmtId="192" fontId="11" fillId="6" borderId="31" xfId="0" applyFont="true" applyBorder="true" applyAlignment="true" applyProtection="true">
      <alignment horizontal="center" vertical="bottom" textRotation="0" wrapText="false" indent="0" shrinkToFit="false"/>
      <protection locked="true" hidden="false"/>
    </xf>
    <xf numFmtId="172" fontId="11" fillId="20" borderId="1" xfId="0" applyFont="true" applyBorder="true" applyAlignment="true" applyProtection="true">
      <alignment horizontal="center" vertical="center" textRotation="0" wrapText="false" indent="0" shrinkToFit="false"/>
      <protection locked="true" hidden="false"/>
    </xf>
    <xf numFmtId="193" fontId="11" fillId="4" borderId="1" xfId="0" applyFont="true" applyBorder="true" applyAlignment="true" applyProtection="true">
      <alignment horizontal="center" vertical="center" textRotation="0" wrapText="false" indent="0" shrinkToFit="false"/>
      <protection locked="true" hidden="false"/>
    </xf>
    <xf numFmtId="192" fontId="11" fillId="6" borderId="34" xfId="0" applyFont="true" applyBorder="true" applyAlignment="true" applyProtection="true">
      <alignment horizontal="center" vertical="bottom" textRotation="0" wrapText="false" indent="0" shrinkToFit="false"/>
      <protection locked="true" hidden="false"/>
    </xf>
    <xf numFmtId="172" fontId="11" fillId="20" borderId="35" xfId="0" applyFont="true" applyBorder="true" applyAlignment="true" applyProtection="true">
      <alignment horizontal="center" vertical="center" textRotation="0" wrapText="false" indent="0" shrinkToFit="false"/>
      <protection locked="true" hidden="false"/>
    </xf>
    <xf numFmtId="193" fontId="11" fillId="4" borderId="35" xfId="0" applyFont="true" applyBorder="true" applyAlignment="true" applyProtection="true">
      <alignment horizontal="center" vertical="center" textRotation="0" wrapText="false" indent="0" shrinkToFit="false"/>
      <protection locked="true" hidden="false"/>
    </xf>
    <xf numFmtId="192" fontId="11" fillId="6" borderId="36" xfId="0" applyFont="true" applyBorder="true" applyAlignment="true" applyProtection="true">
      <alignment horizontal="center" vertical="bottom" textRotation="0" wrapText="false" indent="0" shrinkToFit="false"/>
      <protection locked="true" hidden="false"/>
    </xf>
    <xf numFmtId="192" fontId="11" fillId="6" borderId="38" xfId="0" applyFont="true" applyBorder="true" applyAlignment="true" applyProtection="true">
      <alignment horizontal="center" vertical="bottom" textRotation="0" wrapText="false" indent="0" shrinkToFit="false"/>
      <protection locked="true" hidden="false"/>
    </xf>
    <xf numFmtId="192" fontId="11" fillId="6" borderId="39" xfId="0" applyFont="true" applyBorder="true" applyAlignment="true" applyProtection="true">
      <alignment horizontal="center" vertical="bottom" textRotation="0" wrapText="false" indent="0" shrinkToFit="false"/>
      <protection locked="true" hidden="false"/>
    </xf>
    <xf numFmtId="164" fontId="10" fillId="7" borderId="40" xfId="0" applyFont="true" applyBorder="true" applyAlignment="true" applyProtection="true">
      <alignment horizontal="center" vertical="center" textRotation="0" wrapText="false" indent="0" shrinkToFit="false"/>
      <protection locked="true" hidden="false"/>
    </xf>
    <xf numFmtId="164" fontId="10" fillId="7" borderId="30" xfId="0" applyFont="true" applyBorder="true" applyAlignment="true" applyProtection="true">
      <alignment horizontal="center" vertical="center" textRotation="0" wrapText="false" indent="0" shrinkToFit="false"/>
      <protection locked="true" hidden="false"/>
    </xf>
    <xf numFmtId="164" fontId="10" fillId="7" borderId="31"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true" applyAlignment="true" applyProtection="true">
      <alignment horizontal="center" vertical="center" textRotation="0" wrapText="false" indent="0" shrinkToFit="false"/>
      <protection locked="true" hidden="false"/>
    </xf>
    <xf numFmtId="164" fontId="10" fillId="7" borderId="34" xfId="0" applyFont="true" applyBorder="true" applyAlignment="true" applyProtection="true">
      <alignment horizontal="center" vertical="center" textRotation="0" wrapText="false" indent="0" shrinkToFit="false"/>
      <protection locked="true" hidden="false"/>
    </xf>
    <xf numFmtId="164" fontId="12" fillId="20" borderId="41" xfId="0" applyFont="true" applyBorder="true" applyAlignment="true" applyProtection="true">
      <alignment horizontal="center" vertical="center" textRotation="0" wrapText="false" indent="0" shrinkToFit="false"/>
      <protection locked="true" hidden="false"/>
    </xf>
    <xf numFmtId="172" fontId="11" fillId="20" borderId="14" xfId="0" applyFont="true" applyBorder="true" applyAlignment="true" applyProtection="true">
      <alignment horizontal="center" vertical="center" textRotation="0" wrapText="false" indent="0" shrinkToFit="false"/>
      <protection locked="true" hidden="false"/>
    </xf>
    <xf numFmtId="175" fontId="11" fillId="4" borderId="1" xfId="0" applyFont="true" applyBorder="true" applyAlignment="true" applyProtection="true">
      <alignment horizontal="center" vertical="center" textRotation="0" wrapText="false" indent="0" shrinkToFit="false"/>
      <protection locked="true" hidden="false"/>
    </xf>
    <xf numFmtId="192" fontId="11" fillId="0" borderId="0" xfId="0" applyFont="true" applyBorder="false" applyAlignment="true" applyProtection="true">
      <alignment horizontal="center" vertical="bottom" textRotation="0" wrapText="false" indent="0" shrinkToFit="false"/>
      <protection locked="true" hidden="false"/>
    </xf>
    <xf numFmtId="164" fontId="12" fillId="20" borderId="1" xfId="0" applyFont="true" applyBorder="true" applyAlignment="true" applyProtection="true">
      <alignment horizontal="center" vertical="center" textRotation="0" wrapText="false" indent="0" shrinkToFit="false"/>
      <protection locked="true" hidden="false"/>
    </xf>
    <xf numFmtId="164" fontId="23" fillId="7" borderId="15" xfId="0" applyFont="true" applyBorder="true" applyAlignment="true" applyProtection="true">
      <alignment horizontal="center" vertical="center" textRotation="0" wrapText="false" indent="0" shrinkToFit="false"/>
      <protection locked="true" hidden="false"/>
    </xf>
    <xf numFmtId="178" fontId="24" fillId="4" borderId="42" xfId="0" applyFont="true" applyBorder="true" applyAlignment="true" applyProtection="true">
      <alignment horizontal="center" vertical="center" textRotation="0" wrapText="false" indent="0" shrinkToFit="false"/>
      <protection locked="true" hidden="false"/>
    </xf>
    <xf numFmtId="164" fontId="7" fillId="19" borderId="14" xfId="0" applyFont="true" applyBorder="true" applyAlignment="true" applyProtection="true">
      <alignment horizontal="center" vertical="center" textRotation="0" wrapText="true" indent="0" shrinkToFit="false"/>
      <protection locked="true" hidden="false"/>
    </xf>
    <xf numFmtId="190" fontId="11" fillId="4" borderId="1"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right" vertical="bottom" textRotation="0" wrapText="false" indent="0" shrinkToFit="false"/>
      <protection locked="true" hidden="false"/>
    </xf>
    <xf numFmtId="186" fontId="5" fillId="10" borderId="1" xfId="0" applyFont="true" applyBorder="true" applyAlignment="true" applyProtection="true">
      <alignment horizontal="center" vertical="center" textRotation="0" wrapText="true" indent="0" shrinkToFit="false"/>
      <protection locked="true" hidden="false"/>
    </xf>
    <xf numFmtId="169" fontId="11" fillId="0" borderId="0" xfId="0" applyFont="true" applyBorder="false" applyAlignment="true" applyProtection="true">
      <alignment horizontal="general" vertical="bottom" textRotation="0" wrapText="false" indent="0" shrinkToFit="false"/>
      <protection locked="true" hidden="false"/>
    </xf>
    <xf numFmtId="178" fontId="11" fillId="0" borderId="0" xfId="0" applyFont="true" applyBorder="false" applyAlignment="true" applyProtection="true">
      <alignment horizontal="general" vertical="bottom" textRotation="0" wrapText="false" indent="0" shrinkToFit="false"/>
      <protection locked="true" hidden="false"/>
    </xf>
    <xf numFmtId="164" fontId="43" fillId="19" borderId="18"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bottom" textRotation="0" wrapText="false" indent="0" shrinkToFit="false"/>
      <protection locked="true" hidden="false"/>
    </xf>
    <xf numFmtId="185" fontId="11" fillId="0" borderId="1" xfId="0" applyFont="true" applyBorder="true" applyAlignment="true" applyProtection="true">
      <alignment horizontal="center" vertical="bottom" textRotation="0" wrapText="false" indent="0" shrinkToFit="false"/>
      <protection locked="true" hidden="false"/>
    </xf>
    <xf numFmtId="194" fontId="11" fillId="0" borderId="0" xfId="0" applyFont="true" applyBorder="false" applyAlignment="true" applyProtection="true">
      <alignment horizontal="general" vertical="bottom" textRotation="0" wrapText="false" indent="0" shrinkToFit="false"/>
      <protection locked="true" hidden="false"/>
    </xf>
    <xf numFmtId="164" fontId="10" fillId="0" borderId="1" xfId="0" applyFont="true" applyBorder="true" applyAlignment="true" applyProtection="true">
      <alignment horizontal="center" vertical="center" textRotation="0" wrapText="false" indent="0" shrinkToFit="false"/>
      <protection locked="true" hidden="false"/>
    </xf>
    <xf numFmtId="164" fontId="43" fillId="19" borderId="43" xfId="0" applyFont="true" applyBorder="true" applyAlignment="true" applyProtection="true">
      <alignment horizontal="center" vertical="center" textRotation="0" wrapText="false" indent="0" shrinkToFit="false"/>
      <protection locked="true" hidden="false"/>
    </xf>
    <xf numFmtId="172" fontId="11" fillId="4" borderId="44" xfId="0" applyFont="true" applyBorder="true" applyAlignment="true" applyProtection="true">
      <alignment horizontal="center" vertical="center" textRotation="0" wrapText="false" indent="0" shrinkToFit="false"/>
      <protection locked="true" hidden="false"/>
    </xf>
    <xf numFmtId="194" fontId="11" fillId="11" borderId="45" xfId="0" applyFont="true" applyBorder="true" applyAlignment="true" applyProtection="true">
      <alignment horizontal="center" vertical="center" textRotation="0" wrapText="false" indent="0" shrinkToFit="false"/>
      <protection locked="true" hidden="false"/>
    </xf>
    <xf numFmtId="172" fontId="11" fillId="4" borderId="8" xfId="0" applyFont="true" applyBorder="true" applyAlignment="true" applyProtection="true">
      <alignment horizontal="center" vertical="center" textRotation="0" wrapText="false" indent="0" shrinkToFit="false"/>
      <protection locked="true" hidden="false"/>
    </xf>
    <xf numFmtId="194" fontId="11" fillId="11" borderId="46" xfId="0" applyFont="true" applyBorder="true" applyAlignment="true" applyProtection="true">
      <alignment horizontal="center" vertical="center" textRotation="0" wrapText="false" indent="0" shrinkToFit="false"/>
      <protection locked="true" hidden="false"/>
    </xf>
    <xf numFmtId="172" fontId="11" fillId="4" borderId="47" xfId="0" applyFont="true" applyBorder="true" applyAlignment="true" applyProtection="true">
      <alignment horizontal="center" vertical="center" textRotation="0" wrapText="false" indent="0" shrinkToFit="false"/>
      <protection locked="true" hidden="false"/>
    </xf>
    <xf numFmtId="194" fontId="11" fillId="11" borderId="48" xfId="0" applyFont="true" applyBorder="true" applyAlignment="true" applyProtection="true">
      <alignment horizontal="center" vertical="center" textRotation="0" wrapText="false" indent="0" shrinkToFit="false"/>
      <protection locked="true" hidden="false"/>
    </xf>
    <xf numFmtId="194" fontId="11" fillId="11" borderId="49" xfId="0" applyFont="true" applyBorder="true" applyAlignment="true" applyProtection="true">
      <alignment horizontal="center" vertical="center" textRotation="0" wrapText="false" indent="0" shrinkToFit="false"/>
      <protection locked="true" hidden="false"/>
    </xf>
    <xf numFmtId="164" fontId="12" fillId="0" borderId="50" xfId="0" applyFont="true" applyBorder="true" applyAlignment="true" applyProtection="true">
      <alignment horizontal="center" vertical="center" textRotation="0" wrapText="false" indent="0" shrinkToFit="false"/>
      <protection locked="true" hidden="false"/>
    </xf>
    <xf numFmtId="172" fontId="11" fillId="4" borderId="21" xfId="0" applyFont="true" applyBorder="true" applyAlignment="true" applyProtection="true">
      <alignment horizontal="center" vertical="center" textRotation="0" wrapText="false" indent="0" shrinkToFit="false"/>
      <protection locked="true" hidden="false"/>
    </xf>
    <xf numFmtId="194" fontId="11" fillId="11" borderId="38" xfId="0" applyFont="true" applyBorder="true" applyAlignment="true" applyProtection="true">
      <alignment horizontal="center" vertical="center" textRotation="0" wrapText="false" indent="0" shrinkToFit="false"/>
      <protection locked="true" hidden="false"/>
    </xf>
    <xf numFmtId="194" fontId="11" fillId="11" borderId="34" xfId="0" applyFont="true" applyBorder="true" applyAlignment="true" applyProtection="true">
      <alignment horizontal="center" vertical="center" textRotation="0" wrapText="false" indent="0" shrinkToFit="false"/>
      <protection locked="true" hidden="false"/>
    </xf>
    <xf numFmtId="194" fontId="11" fillId="11" borderId="32" xfId="0" applyFont="true" applyBorder="true" applyAlignment="true" applyProtection="true">
      <alignment horizontal="center" vertical="center" textRotation="0" wrapText="false" indent="0" shrinkToFit="false"/>
      <protection locked="true" hidden="false"/>
    </xf>
    <xf numFmtId="194" fontId="11" fillId="11" borderId="51" xfId="0" applyFont="true" applyBorder="true" applyAlignment="true" applyProtection="true">
      <alignment horizontal="center" vertical="center" textRotation="0" wrapText="false" indent="0" shrinkToFit="false"/>
      <protection locked="true" hidden="false"/>
    </xf>
    <xf numFmtId="164" fontId="12" fillId="0" borderId="25" xfId="0" applyFont="true" applyBorder="true" applyAlignment="true" applyProtection="true">
      <alignment horizontal="center" vertical="center" textRotation="0" wrapText="false" indent="0" shrinkToFit="false"/>
      <protection locked="true" hidden="false"/>
    </xf>
    <xf numFmtId="195" fontId="11" fillId="21" borderId="30" xfId="0" applyFont="true" applyBorder="true" applyAlignment="true" applyProtection="true">
      <alignment horizontal="center" vertical="center" textRotation="0" wrapText="false" indent="0" shrinkToFit="false"/>
      <protection locked="true" hidden="false"/>
    </xf>
    <xf numFmtId="195" fontId="11" fillId="21" borderId="31" xfId="0" applyFont="true" applyBorder="true" applyAlignment="true" applyProtection="true">
      <alignment horizontal="center" vertical="center" textRotation="0" wrapText="false" indent="0" shrinkToFit="false"/>
      <protection locked="true" hidden="false"/>
    </xf>
    <xf numFmtId="195" fontId="11" fillId="21" borderId="1" xfId="0" applyFont="true" applyBorder="true" applyAlignment="true" applyProtection="true">
      <alignment horizontal="center" vertical="center" textRotation="0" wrapText="false" indent="0" shrinkToFit="false"/>
      <protection locked="true" hidden="false"/>
    </xf>
    <xf numFmtId="195" fontId="11" fillId="21" borderId="34" xfId="0" applyFont="true" applyBorder="true" applyAlignment="true" applyProtection="true">
      <alignment horizontal="center" vertical="center" textRotation="0" wrapText="false" indent="0" shrinkToFit="false"/>
      <protection locked="true" hidden="false"/>
    </xf>
    <xf numFmtId="195" fontId="11" fillId="21" borderId="35" xfId="0" applyFont="true" applyBorder="true" applyAlignment="true" applyProtection="true">
      <alignment horizontal="center" vertical="center" textRotation="0" wrapText="false" indent="0" shrinkToFit="false"/>
      <protection locked="true" hidden="false"/>
    </xf>
    <xf numFmtId="195" fontId="11" fillId="21" borderId="36" xfId="0" applyFont="true" applyBorder="true" applyAlignment="true" applyProtection="true">
      <alignment horizontal="center" vertical="center" textRotation="0" wrapText="false" indent="0" shrinkToFit="false"/>
      <protection locked="true" hidden="false"/>
    </xf>
    <xf numFmtId="164" fontId="12" fillId="20" borderId="28" xfId="0" applyFont="true" applyBorder="true" applyAlignment="true" applyProtection="true">
      <alignment horizontal="center" vertical="center" textRotation="0" wrapText="false" indent="0" shrinkToFit="false"/>
      <protection locked="true" hidden="false"/>
    </xf>
    <xf numFmtId="172" fontId="11" fillId="20" borderId="18" xfId="0" applyFont="true" applyBorder="true" applyAlignment="true" applyProtection="true">
      <alignment horizontal="center" vertical="center" textRotation="0" wrapText="false" indent="0" shrinkToFit="false"/>
      <protection locked="true" hidden="false"/>
    </xf>
    <xf numFmtId="195" fontId="11" fillId="21" borderId="18" xfId="0" applyFont="true" applyBorder="true" applyAlignment="true" applyProtection="true">
      <alignment horizontal="center" vertical="center" textRotation="0" wrapText="false" indent="0" shrinkToFit="false"/>
      <protection locked="true" hidden="false"/>
    </xf>
    <xf numFmtId="195" fontId="11" fillId="21" borderId="32" xfId="0" applyFont="true" applyBorder="true" applyAlignment="true" applyProtection="true">
      <alignment horizontal="center" vertical="center" textRotation="0" wrapText="false" indent="0" shrinkToFit="false"/>
      <protection locked="true" hidden="false"/>
    </xf>
    <xf numFmtId="164" fontId="12" fillId="20" borderId="50" xfId="0" applyFont="true" applyBorder="true" applyAlignment="true" applyProtection="true">
      <alignment horizontal="center" vertical="center" textRotation="0" wrapText="false" indent="0" shrinkToFit="false"/>
      <protection locked="true" hidden="false"/>
    </xf>
    <xf numFmtId="195" fontId="11" fillId="21" borderId="14" xfId="0" applyFont="true" applyBorder="true" applyAlignment="true" applyProtection="true">
      <alignment horizontal="center" vertical="center" textRotation="0" wrapText="false" indent="0" shrinkToFit="false"/>
      <protection locked="true" hidden="false"/>
    </xf>
    <xf numFmtId="195" fontId="11" fillId="21" borderId="38" xfId="0" applyFont="true" applyBorder="true" applyAlignment="true" applyProtection="true">
      <alignment horizontal="center" vertical="center" textRotation="0" wrapText="false" indent="0" shrinkToFit="false"/>
      <protection locked="true" hidden="false"/>
    </xf>
    <xf numFmtId="164" fontId="12" fillId="20" borderId="10" xfId="0" applyFont="true" applyBorder="true" applyAlignment="true" applyProtection="true">
      <alignment horizontal="center" vertical="center" textRotation="0" wrapText="false" indent="0" shrinkToFit="false"/>
      <protection locked="true" hidden="false"/>
    </xf>
    <xf numFmtId="172" fontId="11" fillId="20" borderId="44" xfId="0" applyFont="true" applyBorder="true" applyAlignment="true" applyProtection="true">
      <alignment horizontal="center" vertical="center" textRotation="0" wrapText="false" indent="0" shrinkToFit="false"/>
      <protection locked="true" hidden="false"/>
    </xf>
    <xf numFmtId="172" fontId="11" fillId="4" borderId="33" xfId="0" applyFont="true" applyBorder="true" applyAlignment="true" applyProtection="true">
      <alignment horizontal="center" vertical="center" textRotation="0" wrapText="false" indent="0" shrinkToFit="false"/>
      <protection locked="true" hidden="false"/>
    </xf>
    <xf numFmtId="172" fontId="11" fillId="4" borderId="52" xfId="0" applyFont="true" applyBorder="true" applyAlignment="true" applyProtection="true">
      <alignment horizontal="center" vertical="center" textRotation="0" wrapText="false" indent="0" shrinkToFit="false"/>
      <protection locked="true" hidden="false"/>
    </xf>
    <xf numFmtId="172" fontId="11" fillId="4" borderId="42" xfId="0" applyFont="true" applyBorder="true" applyAlignment="true" applyProtection="true">
      <alignment horizontal="center" vertical="center" textRotation="0" wrapText="false" indent="0" shrinkToFit="false"/>
      <protection locked="true" hidden="false"/>
    </xf>
    <xf numFmtId="172" fontId="11" fillId="20" borderId="8" xfId="0" applyFont="true" applyBorder="true" applyAlignment="true" applyProtection="true">
      <alignment horizontal="center" vertical="center" textRotation="0" wrapText="false" indent="0" shrinkToFit="false"/>
      <protection locked="true" hidden="false"/>
    </xf>
    <xf numFmtId="172" fontId="11" fillId="20" borderId="47" xfId="0" applyFont="true" applyBorder="true" applyAlignment="true" applyProtection="true">
      <alignment horizontal="center" vertical="center" textRotation="0" wrapText="false" indent="0" shrinkToFit="false"/>
      <protection locked="true" hidden="false"/>
    </xf>
    <xf numFmtId="172" fontId="11" fillId="4" borderId="28" xfId="0" applyFont="true" applyBorder="true" applyAlignment="true" applyProtection="true">
      <alignment horizontal="center" vertical="center" textRotation="0" wrapText="false" indent="0" shrinkToFit="false"/>
      <protection locked="true" hidden="false"/>
    </xf>
    <xf numFmtId="172" fontId="11" fillId="4" borderId="29" xfId="0" applyFont="true" applyBorder="true" applyAlignment="true" applyProtection="true">
      <alignment horizontal="center" vertical="center" textRotation="0" wrapText="false" indent="0" shrinkToFit="false"/>
      <protection locked="true" hidden="false"/>
    </xf>
    <xf numFmtId="172" fontId="11" fillId="4" borderId="43" xfId="0" applyFont="true" applyBorder="true" applyAlignment="true" applyProtection="true">
      <alignment horizontal="center" vertical="center" textRotation="0" wrapText="false" indent="0" shrinkToFit="false"/>
      <protection locked="true" hidden="false"/>
    </xf>
    <xf numFmtId="172" fontId="11" fillId="20" borderId="16" xfId="0" applyFont="true" applyBorder="true" applyAlignment="true" applyProtection="true">
      <alignment horizontal="center" vertical="center" textRotation="0" wrapText="false" indent="0" shrinkToFit="false"/>
      <protection locked="true" hidden="false"/>
    </xf>
    <xf numFmtId="172" fontId="11" fillId="4" borderId="53" xfId="0" applyFont="true" applyBorder="true" applyAlignment="true" applyProtection="true">
      <alignment horizontal="center" vertical="center" textRotation="0" wrapText="false" indent="0" shrinkToFit="false"/>
      <protection locked="true" hidden="false"/>
    </xf>
    <xf numFmtId="172" fontId="11" fillId="4" borderId="39" xfId="0" applyFont="true" applyBorder="true" applyAlignment="true" applyProtection="true">
      <alignment horizontal="center" vertical="center" textRotation="0" wrapText="false" indent="0" shrinkToFit="false"/>
      <protection locked="true" hidden="false"/>
    </xf>
    <xf numFmtId="164" fontId="12" fillId="20" borderId="37" xfId="0" applyFont="true" applyBorder="true" applyAlignment="true" applyProtection="true">
      <alignment horizontal="center" vertical="center" textRotation="0" wrapText="false" indent="0" shrinkToFit="false"/>
      <protection locked="true" hidden="false"/>
    </xf>
    <xf numFmtId="172" fontId="11" fillId="20" borderId="21" xfId="0" applyFont="true" applyBorder="true" applyAlignment="true" applyProtection="true">
      <alignment horizontal="center" vertical="center" textRotation="0" wrapText="false" indent="0" shrinkToFit="false"/>
      <protection locked="true" hidden="false"/>
    </xf>
    <xf numFmtId="172" fontId="11" fillId="4" borderId="37" xfId="0" applyFont="true" applyBorder="true" applyAlignment="true" applyProtection="true">
      <alignment horizontal="center" vertical="center" textRotation="0" wrapText="false" indent="0" shrinkToFit="false"/>
      <protection locked="true" hidden="false"/>
    </xf>
    <xf numFmtId="172" fontId="11" fillId="4" borderId="19" xfId="0" applyFont="true" applyBorder="true" applyAlignment="true" applyProtection="true">
      <alignment horizontal="center" vertical="center" textRotation="0" wrapText="false" indent="0" shrinkToFit="false"/>
      <protection locked="true" hidden="false"/>
    </xf>
    <xf numFmtId="172" fontId="11" fillId="4" borderId="54" xfId="0" applyFont="true" applyBorder="true" applyAlignment="true" applyProtection="true">
      <alignment horizontal="center" vertical="center" textRotation="0" wrapText="false" indent="0" shrinkToFit="false"/>
      <protection locked="true" hidden="false"/>
    </xf>
    <xf numFmtId="172" fontId="11" fillId="4" borderId="55" xfId="0" applyFont="true" applyBorder="true" applyAlignment="true" applyProtection="true">
      <alignment horizontal="center" vertical="center" textRotation="0" wrapText="false" indent="0" shrinkToFit="false"/>
      <protection locked="true" hidden="false"/>
    </xf>
    <xf numFmtId="164" fontId="7" fillId="14" borderId="1" xfId="0" applyFont="true" applyBorder="true" applyAlignment="true" applyProtection="true">
      <alignment horizontal="center" vertical="center" textRotation="0" wrapText="true" indent="0" shrinkToFit="false"/>
      <protection locked="true" hidden="false"/>
    </xf>
    <xf numFmtId="164" fontId="7" fillId="14" borderId="8" xfId="0" applyFont="true" applyBorder="true" applyAlignment="true" applyProtection="true">
      <alignment horizontal="center" vertical="center" textRotation="0" wrapText="true" indent="0" shrinkToFit="false"/>
      <protection locked="true" hidden="false"/>
    </xf>
    <xf numFmtId="164" fontId="7" fillId="14" borderId="9" xfId="0" applyFont="true" applyBorder="true" applyAlignment="true" applyProtection="true">
      <alignment horizontal="center" vertical="center" textRotation="0" wrapText="true" indent="0" shrinkToFit="false"/>
      <protection locked="true" hidden="false"/>
    </xf>
    <xf numFmtId="164" fontId="43" fillId="14" borderId="1" xfId="0" applyFont="true" applyBorder="true" applyAlignment="true" applyProtection="true">
      <alignment horizontal="center" vertical="center" textRotation="0" wrapText="true" indent="0" shrinkToFit="false"/>
      <protection locked="true" hidden="false"/>
    </xf>
    <xf numFmtId="164" fontId="42" fillId="14" borderId="9" xfId="0" applyFont="true" applyBorder="true" applyAlignment="true" applyProtection="true">
      <alignment horizontal="center" vertical="center" textRotation="0" wrapText="true" indent="0" shrinkToFit="false"/>
      <protection locked="true" hidden="false"/>
    </xf>
    <xf numFmtId="186" fontId="7" fillId="6" borderId="1" xfId="0" applyFont="true" applyBorder="true" applyAlignment="true" applyProtection="true">
      <alignment horizontal="left" vertical="center" textRotation="0" wrapText="false" indent="0" shrinkToFit="false"/>
      <protection locked="true" hidden="false"/>
    </xf>
    <xf numFmtId="164" fontId="48" fillId="14" borderId="9" xfId="0" applyFont="true" applyBorder="true" applyAlignment="true" applyProtection="true">
      <alignment horizontal="center" vertical="center" textRotation="0" wrapText="true" indent="0" shrinkToFit="false"/>
      <protection locked="true" hidden="false"/>
    </xf>
    <xf numFmtId="164" fontId="7" fillId="19" borderId="8" xfId="0" applyFont="true" applyBorder="true" applyAlignment="true" applyProtection="true">
      <alignment horizontal="center" vertical="center" textRotation="0" wrapText="true" indent="0" shrinkToFit="false"/>
      <protection locked="true" hidden="false"/>
    </xf>
    <xf numFmtId="164" fontId="7" fillId="19" borderId="9" xfId="0" applyFont="true" applyBorder="true" applyAlignment="true" applyProtection="true">
      <alignment horizontal="center" vertical="center" textRotation="0" wrapText="true" indent="0" shrinkToFit="false"/>
      <protection locked="true" hidden="false"/>
    </xf>
    <xf numFmtId="164" fontId="42" fillId="19" borderId="9" xfId="0" applyFont="true" applyBorder="true" applyAlignment="true" applyProtection="true">
      <alignment horizontal="center" vertical="center" textRotation="0" wrapText="true" indent="0" shrinkToFit="false"/>
      <protection locked="true" hidden="false"/>
    </xf>
    <xf numFmtId="186" fontId="7" fillId="10" borderId="1" xfId="0" applyFont="true" applyBorder="true" applyAlignment="true" applyProtection="true">
      <alignment horizontal="center" vertical="center" textRotation="0" wrapText="true" indent="0" shrinkToFit="false"/>
      <protection locked="true" hidden="false"/>
    </xf>
    <xf numFmtId="164" fontId="48" fillId="19" borderId="9" xfId="0" applyFont="true" applyBorder="true" applyAlignment="true" applyProtection="true">
      <alignment horizontal="center" vertical="center" textRotation="0" wrapText="true" indent="0" shrinkToFit="false"/>
      <protection locked="true" hidden="false"/>
    </xf>
    <xf numFmtId="178" fontId="10" fillId="4" borderId="1" xfId="0" applyFont="true" applyBorder="true" applyAlignment="true" applyProtection="true">
      <alignment horizontal="center" vertical="bottom" textRotation="0" wrapText="false" indent="0" shrinkToFit="false"/>
      <protection locked="true" hidden="false"/>
    </xf>
    <xf numFmtId="178" fontId="11" fillId="0" borderId="0" xfId="0" applyFont="true" applyBorder="false" applyAlignment="true" applyProtection="true">
      <alignment horizontal="right" vertical="bottom" textRotation="0" wrapText="false" indent="0" shrinkToFit="false"/>
      <protection locked="true" hidden="false"/>
    </xf>
    <xf numFmtId="164" fontId="10" fillId="14" borderId="1" xfId="0" applyFont="true" applyBorder="true" applyAlignment="true" applyProtection="true">
      <alignment horizontal="general" vertical="bottom" textRotation="0" wrapText="false" indent="0" shrinkToFit="false"/>
      <protection locked="true" hidden="false"/>
    </xf>
    <xf numFmtId="190" fontId="10" fillId="6" borderId="1" xfId="0" applyFont="true" applyBorder="true" applyAlignment="true" applyProtection="true">
      <alignment horizontal="general" vertical="bottom" textRotation="0" wrapText="false" indent="0" shrinkToFit="false"/>
      <protection locked="true" hidden="false"/>
    </xf>
    <xf numFmtId="164" fontId="10" fillId="19" borderId="8" xfId="0" applyFont="true" applyBorder="true" applyAlignment="true" applyProtection="true">
      <alignment horizontal="general" vertical="bottom" textRotation="0" wrapText="false" indent="0" shrinkToFit="false"/>
      <protection locked="true" hidden="false"/>
    </xf>
    <xf numFmtId="185" fontId="10" fillId="10" borderId="1" xfId="0" applyFont="true" applyBorder="true" applyAlignment="true" applyProtection="true">
      <alignment horizontal="center" vertical="bottom" textRotation="0" wrapText="false" indent="0" shrinkToFit="false"/>
      <protection locked="true" hidden="false"/>
    </xf>
    <xf numFmtId="164" fontId="10" fillId="22" borderId="1" xfId="0" applyFont="true" applyBorder="true" applyAlignment="true" applyProtection="true">
      <alignment horizontal="center" vertical="bottom" textRotation="0" wrapText="false" indent="0" shrinkToFit="false"/>
      <protection locked="true" hidden="false"/>
    </xf>
    <xf numFmtId="184" fontId="10" fillId="6" borderId="1" xfId="0" applyFont="true" applyBorder="true" applyAlignment="true" applyProtection="true">
      <alignment horizontal="center" vertical="bottom" textRotation="0" wrapText="false" indent="0" shrinkToFit="false"/>
      <protection locked="true" hidden="false"/>
    </xf>
    <xf numFmtId="164" fontId="49" fillId="0" borderId="18" xfId="0" applyFont="true" applyBorder="true" applyAlignment="true" applyProtection="true">
      <alignment horizontal="center" vertical="center" textRotation="0" wrapText="true" indent="0" shrinkToFit="false"/>
      <protection locked="true" hidden="false"/>
    </xf>
    <xf numFmtId="164" fontId="49" fillId="0" borderId="9" xfId="0" applyFont="true" applyBorder="true" applyAlignment="true" applyProtection="true">
      <alignment horizontal="general" vertical="center" textRotation="0" wrapText="true" indent="0" shrinkToFit="false"/>
      <protection locked="true" hidden="false"/>
    </xf>
    <xf numFmtId="164" fontId="50" fillId="19" borderId="19" xfId="0" applyFont="true" applyBorder="true" applyAlignment="true" applyProtection="true">
      <alignment horizontal="center" vertical="center" textRotation="0" wrapText="true" indent="0" shrinkToFit="false"/>
      <protection locked="true" hidden="false"/>
    </xf>
    <xf numFmtId="184" fontId="7" fillId="3" borderId="9" xfId="0" applyFont="true" applyBorder="true" applyAlignment="true" applyProtection="true">
      <alignment horizontal="center" vertical="center" textRotation="0" wrapText="true" indent="0" shrinkToFit="false"/>
      <protection locked="true" hidden="false"/>
    </xf>
    <xf numFmtId="164" fontId="50" fillId="20" borderId="19" xfId="0" applyFont="true" applyBorder="true" applyAlignment="true" applyProtection="true">
      <alignment horizontal="center" vertical="center" textRotation="0" wrapText="true" indent="0" shrinkToFit="false"/>
      <protection locked="true" hidden="false"/>
    </xf>
    <xf numFmtId="184" fontId="7" fillId="20" borderId="9" xfId="0" applyFont="true" applyBorder="true" applyAlignment="true" applyProtection="true">
      <alignment horizontal="center" vertical="center" textRotation="0" wrapText="true" indent="0" shrinkToFit="false"/>
      <protection locked="true" hidden="false"/>
    </xf>
    <xf numFmtId="164" fontId="49" fillId="0" borderId="14" xfId="0" applyFont="true" applyBorder="true" applyAlignment="true" applyProtection="true">
      <alignment horizontal="center" vertical="center" textRotation="0" wrapText="true" indent="0" shrinkToFit="false"/>
      <protection locked="true" hidden="false"/>
    </xf>
    <xf numFmtId="184" fontId="7" fillId="0" borderId="9" xfId="0" applyFont="true" applyBorder="true" applyAlignment="true" applyProtection="true">
      <alignment horizontal="center" vertical="center" textRotation="0" wrapText="true" indent="0" shrinkToFit="false"/>
      <protection locked="true" hidden="false"/>
    </xf>
    <xf numFmtId="164" fontId="4" fillId="7" borderId="1" xfId="0" applyFont="true" applyBorder="true" applyAlignment="true" applyProtection="true">
      <alignment horizontal="center" vertical="bottom" textRotation="0" wrapText="false" indent="0" shrinkToFit="false"/>
      <protection locked="true" hidden="false"/>
    </xf>
    <xf numFmtId="196" fontId="10" fillId="4" borderId="1" xfId="0" applyFont="true" applyBorder="true" applyAlignment="true" applyProtection="true">
      <alignment horizontal="center" vertical="bottom" textRotation="0" wrapText="false" indent="0" shrinkToFit="false"/>
      <protection locked="true" hidden="false"/>
    </xf>
    <xf numFmtId="164" fontId="10" fillId="19" borderId="1" xfId="0" applyFont="true" applyBorder="true" applyAlignment="true" applyProtection="true">
      <alignment horizontal="center" vertical="bottom" textRotation="0" wrapText="false" indent="0" shrinkToFit="false"/>
      <protection locked="true" hidden="false"/>
    </xf>
    <xf numFmtId="174" fontId="10" fillId="3" borderId="1" xfId="0" applyFont="true" applyBorder="true" applyAlignment="true" applyProtection="true">
      <alignment horizontal="center" vertical="bottom" textRotation="0" wrapText="false" indent="0" shrinkToFit="false"/>
      <protection locked="true" hidden="false"/>
    </xf>
    <xf numFmtId="167" fontId="10" fillId="19" borderId="1" xfId="0" applyFont="true" applyBorder="true" applyAlignment="true" applyProtection="true">
      <alignment horizontal="center" vertical="center" textRotation="0" wrapText="false" indent="0" shrinkToFit="false"/>
      <protection locked="true" hidden="false"/>
    </xf>
    <xf numFmtId="197" fontId="10" fillId="10" borderId="1" xfId="0" applyFont="true" applyBorder="true" applyAlignment="true" applyProtection="true">
      <alignment horizontal="center" vertical="center" textRotation="0" wrapText="false" indent="0" shrinkToFit="false"/>
      <protection locked="true" hidden="false"/>
    </xf>
    <xf numFmtId="167" fontId="10" fillId="19" borderId="1" xfId="0" applyFont="true" applyBorder="true" applyAlignment="true" applyProtection="true">
      <alignment horizontal="center" vertical="center" textRotation="0" wrapText="true" indent="0" shrinkToFit="false"/>
      <protection locked="true" hidden="false"/>
    </xf>
    <xf numFmtId="197" fontId="10" fillId="10" borderId="9" xfId="0" applyFont="true" applyBorder="true" applyAlignment="true" applyProtection="true">
      <alignment horizontal="center" vertical="center" textRotation="0" wrapText="false" indent="0" shrinkToFit="false"/>
      <protection locked="true" hidden="false"/>
    </xf>
    <xf numFmtId="170" fontId="11" fillId="3" borderId="1" xfId="0" applyFont="true" applyBorder="true" applyAlignment="true" applyProtection="true">
      <alignment horizontal="center" vertical="center" textRotation="0" wrapText="false" indent="0" shrinkToFit="false"/>
      <protection locked="true" hidden="false"/>
    </xf>
    <xf numFmtId="164" fontId="33" fillId="0" borderId="0" xfId="0" applyFont="true" applyBorder="false" applyAlignment="true" applyProtection="true">
      <alignment horizontal="left" vertical="center" textRotation="0" wrapText="false" indent="0" shrinkToFit="false"/>
      <protection locked="true" hidden="false"/>
    </xf>
    <xf numFmtId="164" fontId="10" fillId="0" borderId="0" xfId="0" applyFont="true" applyBorder="false" applyAlignment="true" applyProtection="true">
      <alignment horizontal="right" vertical="bottom" textRotation="0" wrapText="false" indent="0" shrinkToFit="false"/>
      <protection locked="true" hidden="false"/>
    </xf>
    <xf numFmtId="167" fontId="43" fillId="9" borderId="1" xfId="0" applyFont="true" applyBorder="true" applyAlignment="true" applyProtection="true">
      <alignment horizontal="center" vertical="center" textRotation="0" wrapText="false" indent="0" shrinkToFit="false"/>
      <protection locked="true" hidden="false"/>
    </xf>
    <xf numFmtId="167" fontId="11" fillId="9" borderId="1" xfId="0" applyFont="true" applyBorder="true" applyAlignment="true" applyProtection="true">
      <alignment horizontal="center" vertical="center" textRotation="0" wrapText="false" indent="0" shrinkToFit="false"/>
      <protection locked="true" hidden="false"/>
    </xf>
    <xf numFmtId="186" fontId="11" fillId="3" borderId="1" xfId="0" applyFont="true" applyBorder="true" applyAlignment="true" applyProtection="true">
      <alignment horizontal="center" vertical="center" textRotation="0" wrapText="false" indent="0" shrinkToFit="false"/>
      <protection locked="true" hidden="false"/>
    </xf>
    <xf numFmtId="164" fontId="28" fillId="0" borderId="0" xfId="0" applyFont="true" applyBorder="false" applyAlignment="true" applyProtection="true">
      <alignment horizontal="right" vertical="bottom" textRotation="0" wrapText="false" indent="0" shrinkToFit="false"/>
      <protection locked="true" hidden="false"/>
    </xf>
    <xf numFmtId="164" fontId="19" fillId="2" borderId="1" xfId="0" applyFont="true" applyBorder="true" applyAlignment="true" applyProtection="true">
      <alignment horizontal="center" vertical="bottom" textRotation="0" wrapText="true" indent="0" shrinkToFit="false"/>
      <protection locked="true" hidden="false"/>
    </xf>
    <xf numFmtId="185" fontId="28" fillId="0" borderId="0" xfId="0" applyFont="true" applyBorder="false" applyAlignment="true" applyProtection="true">
      <alignment horizontal="center" vertical="bottom" textRotation="0" wrapText="false" indent="0" shrinkToFit="false"/>
      <protection locked="true" hidden="false"/>
    </xf>
    <xf numFmtId="186" fontId="11" fillId="0" borderId="0" xfId="0" applyFont="true" applyBorder="false" applyAlignment="true" applyProtection="true">
      <alignment horizontal="center" vertical="center" textRotation="0" wrapText="false" indent="0" shrinkToFit="false"/>
      <protection locked="true" hidden="false"/>
    </xf>
    <xf numFmtId="198" fontId="28" fillId="0" borderId="0" xfId="0" applyFont="true" applyBorder="false" applyAlignment="true" applyProtection="true">
      <alignment horizontal="general" vertical="bottom" textRotation="0" wrapText="false" indent="0" shrinkToFit="false"/>
      <protection locked="true" hidden="false"/>
    </xf>
    <xf numFmtId="186" fontId="28" fillId="0" borderId="0" xfId="0" applyFont="true" applyBorder="false" applyAlignment="true" applyProtection="true">
      <alignment horizontal="center" vertical="bottom" textRotation="0" wrapText="false" indent="0" shrinkToFit="false"/>
      <protection locked="true" hidden="false"/>
    </xf>
    <xf numFmtId="185" fontId="28" fillId="0" borderId="0" xfId="0" applyFont="true" applyBorder="false" applyAlignment="true" applyProtection="true">
      <alignment horizontal="general" vertical="center" textRotation="0" wrapText="true" indent="0" shrinkToFit="false"/>
      <protection locked="true" hidden="false"/>
    </xf>
    <xf numFmtId="198" fontId="28" fillId="0" borderId="0" xfId="0" applyFont="true" applyBorder="false" applyAlignment="true" applyProtection="true">
      <alignment horizontal="center" vertical="bottom" textRotation="0" wrapText="false" indent="0" shrinkToFit="false"/>
      <protection locked="true" hidden="false"/>
    </xf>
    <xf numFmtId="164" fontId="52" fillId="0" borderId="3" xfId="0" applyFont="true" applyBorder="true" applyAlignment="true" applyProtection="true">
      <alignment horizontal="center" vertical="bottom" textRotation="0" wrapText="false" indent="0" shrinkToFit="false"/>
      <protection locked="true" hidden="false"/>
    </xf>
    <xf numFmtId="164" fontId="52" fillId="0" borderId="4" xfId="0" applyFont="true" applyBorder="true" applyAlignment="true" applyProtection="true">
      <alignment horizontal="center" vertical="bottom" textRotation="0" wrapText="false" indent="0" shrinkToFit="false"/>
      <protection locked="true" hidden="false"/>
    </xf>
    <xf numFmtId="164" fontId="52" fillId="0" borderId="5" xfId="0" applyFont="true" applyBorder="true" applyAlignment="true" applyProtection="true">
      <alignment horizontal="center" vertical="bottom" textRotation="0" wrapText="false" indent="0" shrinkToFit="false"/>
      <protection locked="true" hidden="false"/>
    </xf>
    <xf numFmtId="186" fontId="53" fillId="0" borderId="6" xfId="0" applyFont="true" applyBorder="true" applyAlignment="true" applyProtection="true">
      <alignment horizontal="center" vertical="center" textRotation="0" wrapText="false" indent="0" shrinkToFit="false"/>
      <protection locked="true" hidden="false"/>
    </xf>
    <xf numFmtId="186" fontId="53" fillId="0" borderId="0" xfId="0" applyFont="true" applyBorder="false" applyAlignment="true" applyProtection="true">
      <alignment horizontal="center" vertical="center" textRotation="0" wrapText="false" indent="0" shrinkToFit="false"/>
      <protection locked="true" hidden="false"/>
    </xf>
    <xf numFmtId="186" fontId="53" fillId="0" borderId="7" xfId="0" applyFont="true" applyBorder="true" applyAlignment="true" applyProtection="true">
      <alignment horizontal="center" vertical="center" textRotation="0" wrapText="false" indent="0" shrinkToFit="false"/>
      <protection locked="true" hidden="false"/>
    </xf>
    <xf numFmtId="164" fontId="54" fillId="0" borderId="24" xfId="0" applyFont="true" applyBorder="true" applyAlignment="true" applyProtection="true">
      <alignment horizontal="center" vertical="bottom" textRotation="0" wrapText="true" indent="0" shrinkToFit="false"/>
      <protection locked="true" hidden="false"/>
    </xf>
    <xf numFmtId="186" fontId="10" fillId="3" borderId="1" xfId="0" applyFont="true" applyBorder="true" applyAlignment="true" applyProtection="true">
      <alignment horizontal="center" vertical="bottom" textRotation="0" wrapText="false" indent="0" shrinkToFit="false"/>
      <protection locked="true" hidden="false"/>
    </xf>
    <xf numFmtId="199" fontId="10" fillId="6" borderId="1" xfId="0" applyFont="true" applyBorder="true" applyAlignment="true" applyProtection="true">
      <alignment horizontal="center" vertical="center" textRotation="0" wrapText="false" indent="0" shrinkToFit="false"/>
      <protection locked="true" hidden="false"/>
    </xf>
    <xf numFmtId="164" fontId="28" fillId="0" borderId="0" xfId="0" applyFont="true" applyBorder="false" applyAlignment="true" applyProtection="true">
      <alignment horizontal="center" vertical="center" textRotation="0" wrapText="false" indent="0" shrinkToFit="false"/>
      <protection locked="true" hidden="false"/>
    </xf>
    <xf numFmtId="164" fontId="4" fillId="0" borderId="0" xfId="0" applyFont="true" applyBorder="false" applyAlignment="true" applyProtection="true">
      <alignment horizontal="right" vertical="center" textRotation="0" wrapText="false" indent="0" shrinkToFit="false"/>
      <protection locked="true" hidden="false"/>
    </xf>
    <xf numFmtId="164" fontId="4" fillId="0" borderId="0" xfId="0" applyFont="true" applyBorder="false" applyAlignment="true" applyProtection="true">
      <alignment horizontal="left" vertical="center" textRotation="0" wrapText="false" indent="0" shrinkToFit="false"/>
      <protection locked="true" hidden="false"/>
    </xf>
    <xf numFmtId="164" fontId="11" fillId="0" borderId="3" xfId="0" applyFont="true" applyBorder="true" applyAlignment="true" applyProtection="true">
      <alignment horizontal="center" vertical="center" textRotation="0" wrapText="false" indent="0" shrinkToFit="false"/>
      <protection locked="true" hidden="false"/>
    </xf>
    <xf numFmtId="164" fontId="11" fillId="0" borderId="6" xfId="0" applyFont="true" applyBorder="true" applyAlignment="true" applyProtection="true">
      <alignment horizontal="center" vertical="center" textRotation="0" wrapText="false" indent="0" shrinkToFit="false"/>
      <protection locked="true" hidden="false"/>
    </xf>
    <xf numFmtId="164" fontId="58" fillId="23" borderId="1" xfId="0" applyFont="true" applyBorder="true" applyAlignment="true" applyProtection="true">
      <alignment horizontal="center" vertical="center" textRotation="0" wrapText="false" indent="0" shrinkToFit="false"/>
      <protection locked="true" hidden="false"/>
    </xf>
    <xf numFmtId="164" fontId="58" fillId="23" borderId="1" xfId="0" applyFont="true" applyBorder="true" applyAlignment="true" applyProtection="true">
      <alignment horizontal="center" vertical="center" textRotation="0" wrapText="true" indent="0" shrinkToFit="false"/>
      <protection locked="true" hidden="false"/>
    </xf>
    <xf numFmtId="164" fontId="11" fillId="0" borderId="10" xfId="0" applyFont="true" applyBorder="true" applyAlignment="true" applyProtection="true">
      <alignment horizontal="center" vertical="center" textRotation="0" wrapText="false" indent="0" shrinkToFit="false"/>
      <protection locked="true" hidden="false"/>
    </xf>
    <xf numFmtId="164" fontId="59" fillId="0" borderId="1" xfId="0" applyFont="true" applyBorder="true" applyAlignment="true" applyProtection="true">
      <alignment horizontal="center" vertical="center" textRotation="0" wrapText="true" indent="0" shrinkToFit="false"/>
      <protection locked="true" hidden="false"/>
    </xf>
    <xf numFmtId="164" fontId="28" fillId="5" borderId="1" xfId="0" applyFont="true" applyBorder="true" applyAlignment="true" applyProtection="true">
      <alignment horizontal="center" vertical="center" textRotation="0" wrapText="false" indent="0" shrinkToFit="false"/>
      <protection locked="true" hidden="false"/>
    </xf>
    <xf numFmtId="164" fontId="59" fillId="5" borderId="1" xfId="0" applyFont="true" applyBorder="true" applyAlignment="true" applyProtection="true">
      <alignment horizontal="center" vertical="center" textRotation="0" wrapText="true" indent="0" shrinkToFit="false"/>
      <protection locked="true" hidden="false"/>
    </xf>
    <xf numFmtId="164" fontId="28" fillId="0" borderId="13" xfId="0" applyFont="true" applyBorder="true" applyAlignment="true" applyProtection="true">
      <alignment horizontal="center" vertical="center" textRotation="0" wrapText="false" indent="0" shrinkToFit="false"/>
      <protection locked="true" hidden="false"/>
    </xf>
    <xf numFmtId="164" fontId="28" fillId="0" borderId="0" xfId="0" applyFont="true" applyBorder="true" applyAlignment="true" applyProtection="true">
      <alignment horizontal="center" vertical="center" textRotation="0" wrapText="false" indent="0" shrinkToFit="false"/>
      <protection locked="true" hidden="false"/>
    </xf>
    <xf numFmtId="164" fontId="59" fillId="0" borderId="14" xfId="0" applyFont="true" applyBorder="true" applyAlignment="true" applyProtection="true">
      <alignment horizontal="center" vertical="center" textRotation="0" wrapText="true" indent="0" shrinkToFit="false"/>
      <protection locked="true" hidden="false"/>
    </xf>
    <xf numFmtId="164" fontId="59" fillId="0" borderId="18" xfId="0" applyFont="true" applyBorder="true" applyAlignment="true" applyProtection="true">
      <alignment horizontal="center" vertical="center" textRotation="0" wrapText="true" indent="0" shrinkToFit="false"/>
      <protection locked="true" hidden="false"/>
    </xf>
    <xf numFmtId="164" fontId="59" fillId="0" borderId="8" xfId="0" applyFont="true" applyBorder="true" applyAlignment="true" applyProtection="true">
      <alignment horizontal="center" vertical="center" textRotation="0" wrapText="true" indent="0" shrinkToFit="false"/>
      <protection locked="true" hidden="false"/>
    </xf>
    <xf numFmtId="164" fontId="59" fillId="0" borderId="0" xfId="0" applyFont="true" applyBorder="false" applyAlignment="true" applyProtection="true">
      <alignment horizontal="center" vertical="center" textRotation="0" wrapText="true" indent="0" shrinkToFit="false"/>
      <protection locked="true" hidden="false"/>
    </xf>
    <xf numFmtId="164" fontId="60" fillId="0" borderId="0" xfId="0" applyFont="true" applyBorder="false" applyAlignment="true" applyProtection="true">
      <alignment horizontal="center" vertical="center" textRotation="0" wrapText="true" indent="0" shrinkToFit="false"/>
      <protection locked="true" hidden="false"/>
    </xf>
    <xf numFmtId="164" fontId="60" fillId="0" borderId="0" xfId="0" applyFont="true" applyBorder="true" applyAlignment="true" applyProtection="true">
      <alignment horizontal="center" vertical="center" textRotation="0" wrapText="true" indent="0" shrinkToFit="false"/>
      <protection locked="true" hidden="false"/>
    </xf>
    <xf numFmtId="164" fontId="60" fillId="0" borderId="0" xfId="0" applyFont="true" applyBorder="false" applyAlignment="true" applyProtection="true">
      <alignment horizontal="center" vertical="center" textRotation="0" wrapText="false" indent="0" shrinkToFit="false"/>
      <protection locked="true" hidden="false"/>
    </xf>
    <xf numFmtId="164" fontId="59" fillId="0" borderId="0" xfId="0" applyFont="true" applyBorder="false" applyAlignment="true" applyProtection="true">
      <alignment horizontal="general" vertical="top" textRotation="0" wrapText="true" indent="0" shrinkToFit="false"/>
      <protection locked="true" hidden="false"/>
    </xf>
    <xf numFmtId="164" fontId="59" fillId="0" borderId="1" xfId="0" applyFont="true" applyBorder="true" applyAlignment="true" applyProtection="true">
      <alignment horizontal="center" vertical="center" textRotation="0" wrapText="false" indent="0" shrinkToFit="false"/>
      <protection locked="true" hidden="false"/>
    </xf>
    <xf numFmtId="164" fontId="28" fillId="0" borderId="1" xfId="0" applyFont="true" applyBorder="true" applyAlignment="true" applyProtection="true">
      <alignment horizontal="center" vertical="bottom" textRotation="0" wrapText="false" indent="0" shrinkToFit="false"/>
      <protection locked="true" hidden="false"/>
    </xf>
    <xf numFmtId="164" fontId="59" fillId="0" borderId="1" xfId="0" applyFont="true" applyBorder="true" applyAlignment="true" applyProtection="true">
      <alignment horizontal="general" vertical="top" textRotation="0" wrapText="true" indent="0" shrinkToFit="false"/>
      <protection locked="true" hidden="false"/>
    </xf>
    <xf numFmtId="200" fontId="28" fillId="0" borderId="1" xfId="0" applyFont="true" applyBorder="true" applyAlignment="true" applyProtection="true">
      <alignment horizontal="center" vertical="bottom" textRotation="0" wrapText="false" indent="0" shrinkToFit="false"/>
      <protection locked="true" hidden="false"/>
    </xf>
    <xf numFmtId="186" fontId="28" fillId="0" borderId="1" xfId="0" applyFont="true" applyBorder="true" applyAlignment="true" applyProtection="true">
      <alignment horizontal="center" vertical="bottom" textRotation="0" wrapText="false" indent="0" shrinkToFit="false"/>
      <protection locked="true" hidden="false"/>
    </xf>
    <xf numFmtId="170" fontId="28" fillId="0" borderId="1" xfId="0" applyFont="true" applyBorder="true" applyAlignment="true" applyProtection="true">
      <alignment horizontal="general" vertical="bottom" textRotation="0" wrapText="false" indent="0" shrinkToFit="false"/>
      <protection locked="true" hidden="false"/>
    </xf>
    <xf numFmtId="164" fontId="59" fillId="0" borderId="1" xfId="0" applyFont="true" applyBorder="true" applyAlignment="true" applyProtection="true">
      <alignment horizontal="left" vertical="center" textRotation="0" wrapText="true" indent="0" shrinkToFit="false"/>
      <protection locked="true" hidden="false"/>
    </xf>
    <xf numFmtId="164" fontId="59" fillId="0" borderId="1" xfId="0" applyFont="true" applyBorder="true" applyAlignment="true" applyProtection="true">
      <alignment horizontal="left" vertical="top" textRotation="0" wrapText="true" indent="0" shrinkToFit="false"/>
      <protection locked="true" hidden="false"/>
    </xf>
    <xf numFmtId="201" fontId="28" fillId="0" borderId="1" xfId="0" applyFont="true" applyBorder="true" applyAlignment="true" applyProtection="true">
      <alignment horizontal="center" vertical="bottom" textRotation="0" wrapText="false" indent="0" shrinkToFit="false"/>
      <protection locked="true" hidden="false"/>
    </xf>
    <xf numFmtId="164" fontId="59" fillId="0" borderId="0" xfId="0" applyFont="true" applyBorder="false" applyAlignment="true" applyProtection="true">
      <alignment horizontal="left" vertical="top" textRotation="0" wrapText="true" indent="0" shrinkToFit="false"/>
      <protection locked="true" hidden="false"/>
    </xf>
    <xf numFmtId="202" fontId="28" fillId="0" borderId="0" xfId="0" applyFont="true" applyBorder="false" applyAlignment="true" applyProtection="true">
      <alignment horizontal="center" vertical="bottom" textRotation="0" wrapText="false" indent="0" shrinkToFit="false"/>
      <protection locked="true" hidden="false"/>
    </xf>
    <xf numFmtId="164" fontId="28" fillId="0" borderId="1" xfId="0" applyFont="true" applyBorder="true" applyAlignment="true" applyProtection="true">
      <alignment horizontal="general" vertical="bottom" textRotation="0" wrapText="false" indent="0" shrinkToFit="false"/>
      <protection locked="true" hidden="false"/>
    </xf>
    <xf numFmtId="185" fontId="28" fillId="0" borderId="1" xfId="0" applyFont="true" applyBorder="true" applyAlignment="true" applyProtection="true">
      <alignment horizontal="center" vertical="bottom" textRotation="0" wrapText="false" indent="0" shrinkToFit="false"/>
      <protection locked="true" hidden="false"/>
    </xf>
    <xf numFmtId="167" fontId="10" fillId="6" borderId="1" xfId="0" applyFont="true" applyBorder="true" applyAlignment="true" applyProtection="true">
      <alignment horizontal="center" vertical="center" textRotation="0" wrapText="false" indent="0" shrinkToFit="false"/>
      <protection locked="true" hidden="false"/>
    </xf>
    <xf numFmtId="203" fontId="10" fillId="6" borderId="1" xfId="0" applyFont="true" applyBorder="true" applyAlignment="true" applyProtection="true">
      <alignment horizontal="center" vertical="center" textRotation="0" wrapText="false" indent="0" shrinkToFit="false"/>
      <protection locked="true" hidden="false"/>
    </xf>
    <xf numFmtId="170" fontId="18" fillId="0" borderId="0" xfId="0" applyFont="true" applyBorder="false" applyAlignment="true" applyProtection="true">
      <alignment horizontal="center" vertical="center" textRotation="0" wrapText="false" indent="0" shrinkToFit="false"/>
      <protection locked="true" hidden="false"/>
    </xf>
    <xf numFmtId="164" fontId="61" fillId="0" borderId="1" xfId="0" applyFont="true" applyBorder="true" applyAlignment="true" applyProtection="true">
      <alignment horizontal="center" vertical="center" textRotation="0" wrapText="true" indent="0" shrinkToFit="false"/>
      <protection locked="true" hidden="false"/>
    </xf>
    <xf numFmtId="164" fontId="61" fillId="0" borderId="1" xfId="0" applyFont="true" applyBorder="true" applyAlignment="true" applyProtection="true">
      <alignment horizontal="center" vertical="center" textRotation="0" wrapText="false" indent="0" shrinkToFit="false"/>
      <protection locked="true" hidden="false"/>
    </xf>
    <xf numFmtId="170" fontId="61" fillId="0" borderId="1" xfId="0" applyFont="true" applyBorder="true" applyAlignment="true" applyProtection="true">
      <alignment horizontal="center" vertical="center" textRotation="0" wrapText="false" indent="0" shrinkToFit="false"/>
      <protection locked="true" hidden="false"/>
    </xf>
    <xf numFmtId="164" fontId="61" fillId="0" borderId="14" xfId="0" applyFont="true" applyBorder="true" applyAlignment="true" applyProtection="true">
      <alignment horizontal="center" vertical="center" textRotation="0" wrapText="false" indent="0" shrinkToFit="false"/>
      <protection locked="true" hidden="false"/>
    </xf>
    <xf numFmtId="164" fontId="20" fillId="0" borderId="14" xfId="0" applyFont="true" applyBorder="true" applyAlignment="true" applyProtection="true">
      <alignment horizontal="center" vertical="center" textRotation="0" wrapText="false" indent="0" shrinkToFit="false"/>
      <protection locked="true" hidden="false"/>
    </xf>
    <xf numFmtId="164" fontId="0" fillId="0" borderId="1" xfId="0" applyFont="true" applyBorder="true" applyAlignment="true" applyProtection="true">
      <alignment horizontal="center" vertical="bottom" textRotation="0" wrapText="false" indent="0" shrinkToFit="false"/>
      <protection locked="true" hidden="false"/>
    </xf>
    <xf numFmtId="198" fontId="18" fillId="0" borderId="1" xfId="0" applyFont="true" applyBorder="true" applyAlignment="true" applyProtection="true">
      <alignment horizontal="center" vertical="center" textRotation="0" wrapText="false" indent="0" shrinkToFit="false"/>
      <protection locked="true" hidden="false"/>
    </xf>
    <xf numFmtId="186" fontId="18" fillId="0" borderId="1" xfId="0" applyFont="true" applyBorder="true" applyAlignment="true" applyProtection="true">
      <alignment horizontal="center" vertical="center" textRotation="0" wrapText="false" indent="0" shrinkToFit="false"/>
      <protection locked="true" hidden="false"/>
    </xf>
    <xf numFmtId="200" fontId="18" fillId="0" borderId="1" xfId="0" applyFont="true" applyBorder="true" applyAlignment="true" applyProtection="true">
      <alignment horizontal="center" vertical="center" textRotation="0" wrapText="false" indent="0" shrinkToFit="false"/>
      <protection locked="true" hidden="false"/>
    </xf>
    <xf numFmtId="164" fontId="18" fillId="0" borderId="1" xfId="0" applyFont="true" applyBorder="true" applyAlignment="true" applyProtection="true">
      <alignment horizontal="center" vertical="center" textRotation="0" wrapText="true" indent="0" shrinkToFit="false"/>
      <protection locked="true" hidden="false"/>
    </xf>
    <xf numFmtId="164" fontId="18" fillId="0" borderId="1" xfId="0" applyFont="true" applyBorder="true" applyAlignment="true" applyProtection="true">
      <alignment horizontal="center" vertical="bottom" textRotation="0" wrapText="true" indent="0" shrinkToFit="false"/>
      <protection locked="true" hidden="false"/>
    </xf>
    <xf numFmtId="164" fontId="0" fillId="0" borderId="1" xfId="0" applyFont="true" applyBorder="true" applyAlignment="true" applyProtection="true">
      <alignment horizontal="center" vertical="center" textRotation="0" wrapText="false" indent="0" shrinkToFit="false"/>
      <protection locked="true" hidden="false"/>
    </xf>
    <xf numFmtId="164" fontId="18" fillId="0" borderId="1" xfId="0" applyFont="true" applyBorder="true" applyAlignment="true" applyProtection="true">
      <alignment horizontal="center" vertical="center" textRotation="0" wrapText="false" indent="0" shrinkToFit="false"/>
      <protection locked="true" hidden="false"/>
    </xf>
    <xf numFmtId="164" fontId="18" fillId="0" borderId="0" xfId="0" applyFont="true" applyBorder="false" applyAlignment="true" applyProtection="true">
      <alignment horizontal="center" vertical="center" textRotation="0" wrapText="false" indent="0" shrinkToFit="false"/>
      <protection locked="true" hidden="false"/>
    </xf>
    <xf numFmtId="164" fontId="40" fillId="0" borderId="0" xfId="0" applyFont="true" applyBorder="false" applyAlignment="true" applyProtection="true">
      <alignment horizontal="center" vertical="bottom" textRotation="0" wrapText="false" indent="0" shrinkToFit="false"/>
      <protection locked="true" hidden="false"/>
    </xf>
    <xf numFmtId="169" fontId="28" fillId="5" borderId="1" xfId="0" applyFont="true" applyBorder="true" applyAlignment="true" applyProtection="true">
      <alignment horizontal="general" vertical="bottom" textRotation="0" wrapText="false" indent="0" shrinkToFit="false"/>
      <protection locked="true" hidden="false"/>
    </xf>
    <xf numFmtId="164" fontId="33" fillId="0" borderId="0" xfId="0" applyFont="true" applyBorder="false" applyAlignment="true" applyProtection="true">
      <alignment horizontal="right" vertical="bottom" textRotation="0" wrapText="false" indent="0" shrinkToFit="false"/>
      <protection locked="true" hidden="false"/>
    </xf>
    <xf numFmtId="169" fontId="28" fillId="6" borderId="1" xfId="0" applyFont="true" applyBorder="true" applyAlignment="true" applyProtection="true">
      <alignment horizontal="general" vertical="bottom" textRotation="0" wrapText="false" indent="0" shrinkToFit="false"/>
      <protection locked="true" hidden="false"/>
    </xf>
    <xf numFmtId="204" fontId="0" fillId="0" borderId="0" xfId="0" applyFont="true" applyBorder="false" applyAlignment="true" applyProtection="true">
      <alignment horizontal="general" vertical="bottom" textRotation="0" wrapText="true" indent="0" shrinkToFit="false"/>
      <protection locked="true" hidden="false"/>
    </xf>
    <xf numFmtId="164" fontId="33" fillId="0" borderId="1" xfId="0" applyFont="true" applyBorder="true" applyAlignment="true" applyProtection="true">
      <alignment horizontal="right" vertical="bottom" textRotation="0" wrapText="false" indent="0" shrinkToFit="false"/>
      <protection locked="true" hidden="false"/>
    </xf>
    <xf numFmtId="169" fontId="33" fillId="6" borderId="1"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9">
    <dxf>
      <fill>
        <patternFill>
          <bgColor rgb="FFE5DFEC"/>
        </patternFill>
      </fill>
    </dxf>
    <dxf>
      <fill>
        <patternFill>
          <bgColor rgb="FFEAF1DD"/>
        </patternFill>
      </fill>
    </dxf>
    <dxf>
      <fill>
        <patternFill>
          <bgColor rgb="FFF2DBDB"/>
        </patternFill>
      </fill>
    </dxf>
    <dxf>
      <fill>
        <patternFill>
          <bgColor rgb="FFCCC0D9"/>
        </patternFill>
      </fill>
    </dxf>
    <dxf>
      <fill>
        <patternFill>
          <bgColor rgb="FFD6E3BC"/>
        </patternFill>
      </fill>
    </dxf>
    <dxf>
      <fill>
        <patternFill>
          <bgColor rgb="FFE5B8B7"/>
        </patternFill>
      </fill>
    </dxf>
    <dxf>
      <fill>
        <patternFill>
          <bgColor rgb="FFB2A1C7"/>
        </patternFill>
      </fill>
    </dxf>
    <dxf>
      <fill>
        <patternFill>
          <bgColor rgb="FFC2D69B"/>
        </patternFill>
      </fill>
    </dxf>
    <dxf>
      <fill>
        <patternFill>
          <bgColor rgb="FFE5B8B7"/>
        </patternFill>
      </fill>
    </dxf>
  </dxfs>
  <colors>
    <indexedColors>
      <rgbColor rgb="FF000000"/>
      <rgbColor rgb="FFFFFFFF"/>
      <rgbColor rgb="FFFF0000"/>
      <rgbColor rgb="FF00FF00"/>
      <rgbColor rgb="FF0000FF"/>
      <rgbColor rgb="FFFBD4B4"/>
      <rgbColor rgb="FFFF00FF"/>
      <rgbColor rgb="FFE5DFEC"/>
      <rgbColor rgb="FF800000"/>
      <rgbColor rgb="FF008000"/>
      <rgbColor rgb="FF000080"/>
      <rgbColor rgb="FF76923C"/>
      <rgbColor rgb="FF800080"/>
      <rgbColor rgb="FF008080"/>
      <rgbColor rgb="FFC0C0C0"/>
      <rgbColor rgb="FF4F6128"/>
      <rgbColor rgb="FF8DB3E2"/>
      <rgbColor rgb="FF993366"/>
      <rgbColor rgb="FFEAF1DD"/>
      <rgbColor rgb="FFDAEEF3"/>
      <rgbColor rgb="FF660066"/>
      <rgbColor rgb="FFB7B7B7"/>
      <rgbColor rgb="FF366092"/>
      <rgbColor rgb="FFB8CCE4"/>
      <rgbColor rgb="FF000080"/>
      <rgbColor rgb="FFFF00FF"/>
      <rgbColor rgb="FFD6E3BC"/>
      <rgbColor rgb="FFF2F2F2"/>
      <rgbColor rgb="FF800080"/>
      <rgbColor rgb="FF800000"/>
      <rgbColor rgb="FF008080"/>
      <rgbColor rgb="FF0000FF"/>
      <rgbColor rgb="FFD9D9D9"/>
      <rgbColor rgb="FFDBE5F1"/>
      <rgbColor rgb="FFCCFFCC"/>
      <rgbColor rgb="FFFDE9D9"/>
      <rgbColor rgb="FF99CCFF"/>
      <rgbColor rgb="FFE5B8B7"/>
      <rgbColor rgb="FFB2A1C7"/>
      <rgbColor rgb="FFFFCC99"/>
      <rgbColor rgb="FF548DD4"/>
      <rgbColor rgb="FF95B3D7"/>
      <rgbColor rgb="FFC2D69B"/>
      <rgbColor rgb="FFFABF8F"/>
      <rgbColor rgb="FFCCC0D9"/>
      <rgbColor rgb="FFE36C09"/>
      <rgbColor rgb="FF666699"/>
      <rgbColor rgb="FFA5A5A5"/>
      <rgbColor rgb="FF003366"/>
      <rgbColor rgb="FFD8D8D8"/>
      <rgbColor rgb="FF003300"/>
      <rgbColor rgb="FF1A1A1A"/>
      <rgbColor rgb="FF993300"/>
      <rgbColor rgb="FFF2DBDB"/>
      <rgbColor rgb="FF333399"/>
      <rgbColor rgb="FF244061"/>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worksheet" Target="worksheets/sheet16.xml"/><Relationship Id="rId19" Type="http://schemas.openxmlformats.org/officeDocument/2006/relationships/worksheet" Target="worksheets/sheet17.xml"/><Relationship Id="rId20" Type="http://schemas.openxmlformats.org/officeDocument/2006/relationships/worksheet" Target="worksheets/sheet18.xml"/><Relationship Id="rId21" Type="http://schemas.openxmlformats.org/officeDocument/2006/relationships/worksheet" Target="worksheets/sheet19.xml"/><Relationship Id="rId22" Type="http://schemas.openxmlformats.org/officeDocument/2006/relationships/worksheet" Target="worksheets/sheet20.xml"/><Relationship Id="rId23" Type="http://schemas.openxmlformats.org/officeDocument/2006/relationships/worksheet" Target="worksheets/sheet21.xml"/><Relationship Id="rId24" Type="http://schemas.openxmlformats.org/officeDocument/2006/relationships/worksheet" Target="worksheets/sheet22.xml"/><Relationship Id="rId25" Type="http://schemas.openxmlformats.org/officeDocument/2006/relationships/worksheet" Target="worksheets/sheet23.xml"/><Relationship Id="rId26" Type="http://schemas.openxmlformats.org/officeDocument/2006/relationships/worksheet" Target="worksheets/sheet24.xml"/><Relationship Id="rId27" Type="http://schemas.openxmlformats.org/officeDocument/2006/relationships/worksheet" Target="worksheets/sheet25.xml"/><Relationship Id="rId28" Type="http://schemas.openxmlformats.org/officeDocument/2006/relationships/worksheet" Target="worksheets/sheet26.xml"/><Relationship Id="rId29" Type="http://schemas.openxmlformats.org/officeDocument/2006/relationships/worksheet" Target="worksheets/sheet27.xml"/><Relationship Id="rId30" Type="http://schemas.openxmlformats.org/officeDocument/2006/relationships/worksheet" Target="worksheets/sheet28.xml"/><Relationship Id="rId31" Type="http://schemas.openxmlformats.org/officeDocument/2006/relationships/worksheet" Target="worksheets/sheet29.xml"/><Relationship Id="rId32" Type="http://schemas.openxmlformats.org/officeDocument/2006/relationships/worksheet" Target="worksheets/sheet30.xml"/><Relationship Id="rId33" Type="http://schemas.openxmlformats.org/officeDocument/2006/relationships/worksheet" Target="worksheets/sheet31.xml"/><Relationship Id="rId34" Type="http://schemas.openxmlformats.org/officeDocument/2006/relationships/worksheet" Target="worksheets/sheet32.xml"/><Relationship Id="rId35" Type="http://schemas.openxmlformats.org/officeDocument/2006/relationships/worksheet" Target="worksheets/sheet33.xml"/><Relationship Id="rId36" Type="http://schemas.openxmlformats.org/officeDocument/2006/relationships/worksheet" Target="worksheets/sheet34.xml"/><Relationship Id="rId37" Type="http://schemas.openxmlformats.org/officeDocument/2006/relationships/worksheet" Target="worksheets/sheet35.xml"/><Relationship Id="rId38" Type="http://schemas.openxmlformats.org/officeDocument/2006/relationships/worksheet" Target="worksheets/sheet36.xml"/><Relationship Id="rId39"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autoTitleDeleted val="1"/>
    <c:plotArea>
      <c:scatterChart>
        <c:scatterStyle val="lineMarker"/>
        <c:varyColors val="0"/>
        <c:ser>
          <c:idx val="0"/>
          <c:order val="0"/>
          <c:spPr>
            <a:solidFill>
              <a:srgbClr val="666699"/>
            </a:solidFill>
            <a:ln w="19080">
              <a:noFill/>
            </a:ln>
          </c:spPr>
          <c:marker>
            <c:symbol val="circle"/>
            <c:size val="7"/>
            <c:spPr>
              <a:solidFill>
                <a:srgbClr val="666699"/>
              </a:solidFill>
            </c:spPr>
          </c:marker>
          <c:dLbls>
            <c:txPr>
              <a:bodyPr wrap="square"/>
              <a:lstStyle/>
              <a:p>
                <a:pPr>
                  <a:defRPr b="0" sz="1000" spc="-1" strike="noStrike">
                    <a:solidFill>
                      <a:srgbClr val="000000"/>
                    </a:solidFill>
                    <a:latin typeface="Calibri"/>
                    <a:ea typeface="Calibri"/>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'A.XV. RPS (Simplificado)'!$T$17:$T$19</c:f>
              <c:numCache>
                <c:formatCode>General</c:formatCode>
                <c:ptCount val="3"/>
                <c:pt idx="0">
                  <c:v>0.0502</c:v>
                </c:pt>
                <c:pt idx="1">
                  <c:v>0.0731</c:v>
                </c:pt>
                <c:pt idx="2">
                  <c:v>0.12</c:v>
                </c:pt>
              </c:numCache>
            </c:numRef>
          </c:xVal>
          <c:yVal>
            <c:numRef>
              <c:f>'A.XV. RPS (Simplificado)'!$T$20:$T$22</c:f>
              <c:numCache>
                <c:formatCode>General</c:formatCode>
                <c:ptCount val="3"/>
                <c:pt idx="0">
                  <c:v>0.0393</c:v>
                </c:pt>
                <c:pt idx="1">
                  <c:v>0.0571</c:v>
                </c:pt>
                <c:pt idx="2">
                  <c:v>0.0938</c:v>
                </c:pt>
              </c:numCache>
            </c:numRef>
          </c:yVal>
          <c:smooth val="1"/>
        </c:ser>
        <c:ser>
          <c:idx val="1"/>
          <c:order val="1"/>
          <c:spPr>
            <a:solidFill>
              <a:srgbClr val="993366"/>
            </a:solidFill>
            <a:ln w="19080">
              <a:noFill/>
            </a:ln>
          </c:spPr>
          <c:marker>
            <c:symbol val="circle"/>
            <c:size val="7"/>
            <c:spPr>
              <a:solidFill>
                <a:srgbClr val="993366"/>
              </a:solidFill>
            </c:spPr>
          </c:marker>
          <c:dLbls>
            <c:txPr>
              <a:bodyPr wrap="square"/>
              <a:lstStyle/>
              <a:p>
                <a:pPr>
                  <a:defRPr b="0" sz="1000" spc="-1" strike="noStrike">
                    <a:solidFill>
                      <a:srgbClr val="000000"/>
                    </a:solidFill>
                    <a:latin typeface="Calibri"/>
                    <a:ea typeface="Calibri"/>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'A.XV. RPS (Simplificado)'!$T$17:$T$19</c:f>
              <c:numCache>
                <c:formatCode>General</c:formatCode>
                <c:ptCount val="3"/>
                <c:pt idx="0">
                  <c:v>0.0502</c:v>
                </c:pt>
                <c:pt idx="1">
                  <c:v>0.0731</c:v>
                </c:pt>
                <c:pt idx="2">
                  <c:v>0.12</c:v>
                </c:pt>
              </c:numCache>
            </c:numRef>
          </c:xVal>
          <c:yVal>
            <c:numRef>
              <c:f>'A.XV. RPS (Simplificado)'!$T$23:$T$25</c:f>
              <c:numCache>
                <c:formatCode>General</c:formatCode>
                <c:ptCount val="3"/>
                <c:pt idx="0">
                  <c:v>0.0315</c:v>
                </c:pt>
                <c:pt idx="1">
                  <c:v>0.0458</c:v>
                </c:pt>
                <c:pt idx="2">
                  <c:v>0.0753</c:v>
                </c:pt>
              </c:numCache>
            </c:numRef>
          </c:yVal>
          <c:smooth val="1"/>
        </c:ser>
        <c:axId val="69170262"/>
        <c:axId val="21171491"/>
      </c:scatterChart>
      <c:valAx>
        <c:axId val="69170262"/>
        <c:scaling>
          <c:orientation val="minMax"/>
        </c:scaling>
        <c:delete val="0"/>
        <c:axPos val="b"/>
        <c:title>
          <c:tx>
            <c:rich>
              <a:bodyPr rot="0"/>
              <a:lstStyle/>
              <a:p>
                <a:pPr>
                  <a:defRPr b="1" sz="1000" spc="-1" strike="noStrike">
                    <a:solidFill>
                      <a:srgbClr val="000000"/>
                    </a:solidFill>
                    <a:latin typeface="Calibri"/>
                    <a:ea typeface="Calibri"/>
                  </a:defRPr>
                </a:pPr>
                <a:r>
                  <a:rPr b="1" sz="1000" spc="-1" strike="noStrike">
                    <a:solidFill>
                      <a:srgbClr val="000000"/>
                    </a:solidFill>
                    <a:latin typeface="Calibri"/>
                    <a:ea typeface="Calibri"/>
                  </a:rPr>
                  <a:t>Risco a ser assumido (%)</a:t>
                </a:r>
              </a:p>
            </c:rich>
          </c:tx>
          <c:overlay val="0"/>
          <c:spPr>
            <a:noFill/>
            <a:ln w="0">
              <a:noFill/>
            </a:ln>
          </c:spPr>
        </c:title>
        <c:numFmt formatCode="0.000" sourceLinked="0"/>
        <c:majorTickMark val="none"/>
        <c:minorTickMark val="none"/>
        <c:tickLblPos val="nextTo"/>
        <c:spPr>
          <a:ln w="6480">
            <a:noFill/>
          </a:ln>
        </c:spPr>
        <c:txPr>
          <a:bodyPr/>
          <a:lstStyle/>
          <a:p>
            <a:pPr>
              <a:defRPr b="0" sz="1000" spc="-1" strike="noStrike">
                <a:solidFill>
                  <a:srgbClr val="000000"/>
                </a:solidFill>
                <a:latin typeface="Calibri"/>
                <a:ea typeface="Calibri"/>
              </a:defRPr>
            </a:pPr>
          </a:p>
        </c:txPr>
        <c:crossAx val="21171491"/>
        <c:crosses val="autoZero"/>
        <c:crossBetween val="midCat"/>
      </c:valAx>
      <c:valAx>
        <c:axId val="21171491"/>
        <c:scaling>
          <c:orientation val="minMax"/>
          <c:max val="0.15"/>
        </c:scaling>
        <c:delete val="0"/>
        <c:axPos val="l"/>
        <c:majorGridlines>
          <c:spPr>
            <a:ln w="6480">
              <a:solidFill>
                <a:srgbClr val="b7b7b7"/>
              </a:solidFill>
              <a:round/>
            </a:ln>
          </c:spPr>
        </c:majorGridlines>
        <c:title>
          <c:tx>
            <c:rich>
              <a:bodyPr rot="-5400000"/>
              <a:lstStyle/>
              <a:p>
                <a:pPr>
                  <a:defRPr b="1" sz="1000" spc="-1" strike="noStrike">
                    <a:solidFill>
                      <a:srgbClr val="000000"/>
                    </a:solidFill>
                    <a:latin typeface="Calibri"/>
                    <a:ea typeface="Calibri"/>
                  </a:defRPr>
                </a:pPr>
                <a:r>
                  <a:rPr b="1" sz="1000" spc="-1" strike="noStrike">
                    <a:solidFill>
                      <a:srgbClr val="000000"/>
                    </a:solidFill>
                    <a:latin typeface="Calibri"/>
                    <a:ea typeface="Calibri"/>
                  </a:rPr>
                  <a:t>Coeficiente do RPS (Ɣ)</a:t>
                </a:r>
              </a:p>
            </c:rich>
          </c:tx>
          <c:overlay val="0"/>
          <c:spPr>
            <a:noFill/>
            <a:ln w="0">
              <a:noFill/>
            </a:ln>
          </c:spPr>
        </c:title>
        <c:numFmt formatCode="0.000" sourceLinked="0"/>
        <c:majorTickMark val="none"/>
        <c:minorTickMark val="none"/>
        <c:tickLblPos val="nextTo"/>
        <c:spPr>
          <a:ln w="6480">
            <a:noFill/>
          </a:ln>
        </c:spPr>
        <c:txPr>
          <a:bodyPr/>
          <a:lstStyle/>
          <a:p>
            <a:pPr>
              <a:defRPr b="0" sz="1000" spc="-1" strike="noStrike">
                <a:solidFill>
                  <a:srgbClr val="000000"/>
                </a:solidFill>
                <a:latin typeface="Calibri"/>
                <a:ea typeface="Calibri"/>
              </a:defRPr>
            </a:pPr>
          </a:p>
        </c:txPr>
        <c:crossAx val="69170262"/>
        <c:crosses val="autoZero"/>
        <c:crossBetween val="midCat"/>
      </c:valAx>
      <c:spPr>
        <a:noFill/>
        <a:ln w="0">
          <a:noFill/>
        </a:ln>
      </c:spPr>
    </c:plotArea>
    <c:legend>
      <c:legendPos val="r"/>
      <c:overlay val="0"/>
      <c:spPr>
        <a:noFill/>
        <a:ln w="0">
          <a:noFill/>
        </a:ln>
      </c:spPr>
      <c:txPr>
        <a:bodyPr/>
        <a:lstStyle/>
        <a:p>
          <a:pPr>
            <a:defRPr b="0" sz="1000" spc="-1" strike="noStrike">
              <a:solidFill>
                <a:srgbClr val="1a1a1a"/>
              </a:solidFill>
              <a:latin typeface="Calibri"/>
              <a:ea typeface="Calibri"/>
            </a:defRPr>
          </a:pPr>
        </a:p>
      </c:txPr>
    </c:legend>
    <c:plotVisOnly val="1"/>
    <c:dispBlanksAs val="zero"/>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324000</xdr:colOff>
      <xdr:row>7</xdr:row>
      <xdr:rowOff>0</xdr:rowOff>
    </xdr:from>
    <xdr:to>
      <xdr:col>12</xdr:col>
      <xdr:colOff>60120</xdr:colOff>
      <xdr:row>25</xdr:row>
      <xdr:rowOff>18000</xdr:rowOff>
    </xdr:to>
    <xdr:graphicFrame>
      <xdr:nvGraphicFramePr>
        <xdr:cNvPr id="0" name="Chart 1"/>
        <xdr:cNvGraphicFramePr/>
      </xdr:nvGraphicFramePr>
      <xdr:xfrm>
        <a:off x="324000" y="1200240"/>
        <a:ext cx="7525080" cy="31802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pitchFamily="0" charset="1"/>
        <a:ea typeface="Calibri" pitchFamily="0" charset="1"/>
        <a:cs typeface="Calibri" pitchFamily="0" charset="1"/>
      </a:majorFont>
      <a:minorFont>
        <a:latin typeface="Calibri" pitchFamily="0" charset="1"/>
        <a:ea typeface="Calibri" pitchFamily="0" charset="1"/>
        <a:cs typeface="Calibri" pitchFamily="0" charset="1"/>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32.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0000"/>
    <pageSetUpPr fitToPage="false"/>
  </sheetPr>
  <dimension ref="A1:X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21.29"/>
    <col collapsed="false" customWidth="true" hidden="false" outlineLevel="0" max="2" min="2" style="1" width="2.28"/>
    <col collapsed="false" customWidth="true" hidden="false" outlineLevel="0" max="3" min="3" style="1" width="11.29"/>
    <col collapsed="false" customWidth="true" hidden="false" outlineLevel="0" max="4" min="4" style="1" width="1.14"/>
    <col collapsed="false" customWidth="true" hidden="false" outlineLevel="0" max="24" min="5" style="1" width="11.29"/>
    <col collapsed="false" customWidth="true" hidden="false" outlineLevel="0" max="26" min="25" style="1" width="12.71"/>
  </cols>
  <sheetData>
    <row r="1" customFormat="false" ht="15.75" hidden="false" customHeight="true" outlineLevel="0" collapsed="false">
      <c r="A1" s="2" t="s">
        <v>0</v>
      </c>
      <c r="B1" s="2"/>
      <c r="C1" s="2"/>
      <c r="D1" s="2"/>
      <c r="E1" s="2"/>
      <c r="F1" s="2"/>
      <c r="G1" s="2"/>
      <c r="H1" s="2"/>
      <c r="I1" s="2"/>
      <c r="J1" s="2"/>
      <c r="K1" s="2"/>
      <c r="L1" s="2"/>
      <c r="M1" s="3"/>
      <c r="N1" s="3"/>
      <c r="O1" s="3"/>
      <c r="P1" s="3"/>
      <c r="Q1" s="3"/>
      <c r="R1" s="3"/>
      <c r="S1" s="3"/>
      <c r="T1" s="3"/>
      <c r="U1" s="3"/>
      <c r="V1" s="3"/>
      <c r="W1" s="3"/>
      <c r="X1" s="3"/>
    </row>
    <row r="2" customFormat="false" ht="15.75" hidden="false" customHeight="true" outlineLevel="0" collapsed="false">
      <c r="A2" s="3"/>
      <c r="B2" s="3"/>
      <c r="C2" s="3"/>
      <c r="D2" s="3"/>
      <c r="E2" s="3"/>
      <c r="F2" s="3"/>
      <c r="G2" s="3"/>
      <c r="H2" s="3"/>
      <c r="I2" s="3"/>
      <c r="J2" s="3"/>
      <c r="K2" s="3"/>
      <c r="L2" s="3"/>
      <c r="M2" s="3"/>
      <c r="N2" s="3"/>
      <c r="O2" s="3"/>
      <c r="P2" s="3"/>
      <c r="Q2" s="3"/>
      <c r="R2" s="3"/>
      <c r="S2" s="3"/>
      <c r="T2" s="3"/>
      <c r="U2" s="3"/>
      <c r="V2" s="3"/>
      <c r="W2" s="3"/>
      <c r="X2" s="3"/>
    </row>
    <row r="3" customFormat="false" ht="15.75" hidden="false" customHeight="true" outlineLevel="0" collapsed="false">
      <c r="A3" s="4" t="s">
        <v>1</v>
      </c>
      <c r="B3" s="4"/>
      <c r="C3" s="4"/>
      <c r="D3" s="4"/>
      <c r="E3" s="4"/>
      <c r="F3" s="4"/>
      <c r="G3" s="4"/>
      <c r="H3" s="4"/>
      <c r="I3" s="4"/>
      <c r="J3" s="4"/>
      <c r="K3" s="4"/>
      <c r="L3" s="4"/>
      <c r="M3" s="4"/>
      <c r="N3" s="4"/>
      <c r="O3" s="4"/>
      <c r="P3" s="4"/>
      <c r="Q3" s="4"/>
      <c r="R3" s="4"/>
      <c r="S3" s="4"/>
      <c r="T3" s="4"/>
      <c r="U3" s="4"/>
      <c r="V3" s="4"/>
      <c r="W3" s="4"/>
      <c r="X3" s="4"/>
    </row>
    <row r="4" customFormat="false" ht="15.75" hidden="false" customHeight="true" outlineLevel="0" collapsed="false">
      <c r="A4" s="4" t="s">
        <v>2</v>
      </c>
      <c r="B4" s="4"/>
      <c r="C4" s="4"/>
      <c r="D4" s="4"/>
      <c r="E4" s="4"/>
      <c r="F4" s="4"/>
      <c r="G4" s="4"/>
      <c r="H4" s="4"/>
      <c r="I4" s="4"/>
      <c r="J4" s="4"/>
      <c r="K4" s="4"/>
      <c r="L4" s="4"/>
      <c r="M4" s="4"/>
      <c r="N4" s="4"/>
      <c r="O4" s="4"/>
      <c r="P4" s="4"/>
      <c r="Q4" s="4"/>
      <c r="R4" s="4"/>
      <c r="S4" s="4"/>
      <c r="T4" s="4"/>
      <c r="U4" s="4"/>
      <c r="V4" s="4"/>
      <c r="W4" s="4"/>
      <c r="X4" s="4"/>
    </row>
    <row r="5" customFormat="false" ht="15.75" hidden="false" customHeight="true" outlineLevel="0" collapsed="false">
      <c r="A5" s="4" t="s">
        <v>3</v>
      </c>
      <c r="B5" s="4"/>
      <c r="C5" s="4"/>
      <c r="D5" s="4"/>
      <c r="E5" s="4"/>
      <c r="F5" s="4"/>
      <c r="G5" s="4"/>
      <c r="H5" s="4"/>
      <c r="I5" s="4"/>
      <c r="J5" s="4"/>
      <c r="K5" s="4"/>
      <c r="L5" s="4"/>
      <c r="M5" s="4"/>
      <c r="N5" s="4"/>
      <c r="O5" s="4"/>
      <c r="P5" s="4"/>
      <c r="Q5" s="4"/>
      <c r="R5" s="4"/>
      <c r="S5" s="4"/>
      <c r="T5" s="4"/>
      <c r="U5" s="4"/>
      <c r="V5" s="4"/>
      <c r="W5" s="4"/>
      <c r="X5" s="4"/>
    </row>
    <row r="6" customFormat="false" ht="15.75" hidden="false" customHeight="true" outlineLevel="0" collapsed="false">
      <c r="A6" s="4" t="s">
        <v>4</v>
      </c>
      <c r="B6" s="4"/>
      <c r="C6" s="5"/>
      <c r="D6" s="4"/>
      <c r="E6" s="4" t="s">
        <v>5</v>
      </c>
      <c r="F6" s="4"/>
      <c r="G6" s="4"/>
      <c r="H6" s="4"/>
      <c r="I6" s="4"/>
      <c r="J6" s="4"/>
      <c r="K6" s="4"/>
      <c r="L6" s="4"/>
      <c r="M6" s="4"/>
      <c r="N6" s="4"/>
      <c r="O6" s="4"/>
      <c r="P6" s="4"/>
      <c r="Q6" s="4"/>
      <c r="R6" s="4"/>
      <c r="S6" s="4"/>
      <c r="T6" s="4"/>
      <c r="U6" s="4"/>
      <c r="V6" s="4"/>
      <c r="W6" s="4"/>
      <c r="X6" s="4"/>
    </row>
    <row r="7" customFormat="false" ht="15.75" hidden="false" customHeight="true" outlineLevel="0" collapsed="false">
      <c r="A7" s="4" t="s">
        <v>6</v>
      </c>
      <c r="B7" s="4"/>
      <c r="C7" s="6"/>
      <c r="D7" s="4"/>
      <c r="E7" s="4" t="s">
        <v>7</v>
      </c>
      <c r="F7" s="4"/>
      <c r="G7" s="4"/>
      <c r="H7" s="4"/>
      <c r="I7" s="4"/>
      <c r="J7" s="4"/>
      <c r="K7" s="4"/>
      <c r="L7" s="4"/>
      <c r="M7" s="4"/>
      <c r="N7" s="4"/>
      <c r="O7" s="4"/>
      <c r="P7" s="4"/>
      <c r="Q7" s="4"/>
      <c r="R7" s="4"/>
      <c r="S7" s="4"/>
      <c r="T7" s="4"/>
      <c r="U7" s="4"/>
      <c r="V7" s="4"/>
      <c r="W7" s="4"/>
      <c r="X7" s="4"/>
    </row>
    <row r="8" customFormat="false" ht="15.75" hidden="false" customHeight="true" outlineLevel="0" collapsed="false">
      <c r="A8" s="4" t="s">
        <v>8</v>
      </c>
      <c r="B8" s="4"/>
      <c r="C8" s="7"/>
      <c r="D8" s="4"/>
      <c r="E8" s="4" t="s">
        <v>9</v>
      </c>
      <c r="F8" s="4"/>
      <c r="G8" s="4"/>
      <c r="H8" s="4"/>
      <c r="I8" s="4"/>
      <c r="J8" s="4"/>
      <c r="K8" s="4"/>
      <c r="L8" s="4"/>
      <c r="M8" s="4"/>
      <c r="N8" s="4"/>
      <c r="O8" s="4"/>
      <c r="P8" s="4"/>
      <c r="Q8" s="4"/>
      <c r="R8" s="4"/>
      <c r="S8" s="4"/>
      <c r="T8" s="4"/>
      <c r="U8" s="4"/>
      <c r="V8" s="4"/>
      <c r="W8" s="4"/>
      <c r="X8" s="4"/>
    </row>
    <row r="9" customFormat="false" ht="15.75" hidden="false" customHeight="true" outlineLevel="0" collapsed="false">
      <c r="A9" s="3"/>
      <c r="B9" s="3"/>
      <c r="C9" s="3"/>
      <c r="D9" s="3"/>
      <c r="E9" s="3"/>
      <c r="F9" s="3"/>
      <c r="G9" s="3"/>
      <c r="H9" s="3"/>
      <c r="I9" s="3"/>
      <c r="J9" s="3"/>
      <c r="K9" s="3"/>
      <c r="L9" s="3"/>
      <c r="M9" s="3"/>
      <c r="N9" s="3"/>
      <c r="O9" s="3"/>
      <c r="P9" s="3"/>
      <c r="Q9" s="3"/>
      <c r="R9" s="3"/>
      <c r="S9" s="3"/>
      <c r="T9" s="3"/>
      <c r="U9" s="3"/>
      <c r="V9" s="3"/>
      <c r="W9" s="3"/>
      <c r="X9" s="3"/>
    </row>
    <row r="10" customFormat="false" ht="15.75" hidden="false" customHeight="true" outlineLevel="0" collapsed="false">
      <c r="A10" s="8" t="s">
        <v>10</v>
      </c>
      <c r="B10" s="3"/>
      <c r="C10" s="3"/>
      <c r="D10" s="3"/>
      <c r="E10" s="3"/>
      <c r="F10" s="3"/>
      <c r="G10" s="3"/>
      <c r="H10" s="3"/>
      <c r="I10" s="3"/>
      <c r="J10" s="3"/>
      <c r="K10" s="3"/>
      <c r="L10" s="3"/>
      <c r="M10" s="3"/>
      <c r="N10" s="3"/>
      <c r="O10" s="3"/>
      <c r="P10" s="3"/>
      <c r="Q10" s="3"/>
      <c r="R10" s="3"/>
      <c r="S10" s="3"/>
      <c r="T10" s="3"/>
      <c r="U10" s="3"/>
      <c r="V10" s="3"/>
      <c r="W10" s="3"/>
      <c r="X10" s="3"/>
    </row>
    <row r="11" customFormat="false" ht="15.75" hidden="false" customHeight="true" outlineLevel="0" collapsed="false">
      <c r="A11" s="3" t="s">
        <v>11</v>
      </c>
      <c r="B11" s="3"/>
      <c r="C11" s="3"/>
      <c r="D11" s="3"/>
      <c r="E11" s="3"/>
      <c r="F11" s="3"/>
      <c r="G11" s="3"/>
      <c r="H11" s="3"/>
      <c r="I11" s="3"/>
      <c r="J11" s="3"/>
      <c r="K11" s="3"/>
      <c r="L11" s="3"/>
      <c r="M11" s="3"/>
      <c r="N11" s="3"/>
      <c r="O11" s="3"/>
      <c r="P11" s="3"/>
      <c r="Q11" s="3"/>
      <c r="R11" s="3"/>
      <c r="S11" s="3"/>
      <c r="T11" s="3"/>
      <c r="U11" s="3"/>
      <c r="V11" s="3"/>
      <c r="W11" s="3"/>
      <c r="X11" s="3"/>
    </row>
    <row r="12" customFormat="false" ht="15.75" hidden="false" customHeight="true" outlineLevel="0" collapsed="false">
      <c r="A12" s="3" t="s">
        <v>12</v>
      </c>
      <c r="B12" s="3"/>
      <c r="C12" s="3"/>
      <c r="D12" s="3"/>
      <c r="E12" s="3"/>
      <c r="F12" s="3"/>
      <c r="G12" s="3"/>
      <c r="H12" s="3"/>
      <c r="I12" s="3"/>
      <c r="J12" s="3"/>
      <c r="K12" s="3"/>
      <c r="L12" s="3"/>
      <c r="M12" s="3"/>
      <c r="N12" s="3"/>
      <c r="O12" s="3"/>
      <c r="P12" s="3"/>
      <c r="Q12" s="3"/>
      <c r="R12" s="3"/>
      <c r="S12" s="3"/>
      <c r="T12" s="3"/>
      <c r="U12" s="3"/>
      <c r="V12" s="3"/>
      <c r="W12" s="3"/>
      <c r="X12" s="3"/>
    </row>
    <row r="13" customFormat="false" ht="15.75" hidden="false" customHeight="true" outlineLevel="0" collapsed="false">
      <c r="A13" s="3" t="s">
        <v>13</v>
      </c>
      <c r="B13" s="3"/>
      <c r="C13" s="3"/>
      <c r="D13" s="3"/>
      <c r="E13" s="3"/>
      <c r="F13" s="3"/>
      <c r="G13" s="3"/>
      <c r="H13" s="3"/>
      <c r="I13" s="3"/>
      <c r="J13" s="3"/>
      <c r="K13" s="3"/>
      <c r="L13" s="3"/>
      <c r="M13" s="3"/>
      <c r="N13" s="3"/>
      <c r="O13" s="3"/>
      <c r="P13" s="3"/>
      <c r="Q13" s="3"/>
      <c r="R13" s="3"/>
      <c r="S13" s="3"/>
      <c r="T13" s="3"/>
      <c r="U13" s="3"/>
      <c r="V13" s="3"/>
      <c r="W13" s="3"/>
      <c r="X13" s="3"/>
    </row>
    <row r="14" customFormat="false" ht="15.75" hidden="false" customHeight="true" outlineLevel="0" collapsed="false">
      <c r="A14" s="3" t="s">
        <v>14</v>
      </c>
      <c r="B14" s="3"/>
      <c r="C14" s="3"/>
      <c r="D14" s="3"/>
      <c r="E14" s="3"/>
      <c r="F14" s="3"/>
      <c r="G14" s="3"/>
      <c r="H14" s="3"/>
      <c r="I14" s="3"/>
      <c r="J14" s="3"/>
      <c r="K14" s="3"/>
      <c r="L14" s="3"/>
      <c r="M14" s="3"/>
      <c r="N14" s="3"/>
      <c r="O14" s="3"/>
      <c r="P14" s="3"/>
      <c r="Q14" s="3"/>
      <c r="R14" s="3"/>
      <c r="S14" s="3"/>
      <c r="T14" s="3"/>
      <c r="U14" s="3"/>
      <c r="V14" s="3"/>
      <c r="W14" s="3"/>
      <c r="X14" s="3"/>
    </row>
    <row r="15" customFormat="false" ht="15.75" hidden="false" customHeight="true" outlineLevel="0" collapsed="false">
      <c r="A15" s="3"/>
      <c r="B15" s="3"/>
      <c r="C15" s="3"/>
      <c r="D15" s="3"/>
      <c r="E15" s="3"/>
      <c r="F15" s="3"/>
      <c r="G15" s="3"/>
      <c r="H15" s="3"/>
      <c r="I15" s="3"/>
      <c r="J15" s="3"/>
      <c r="K15" s="3"/>
      <c r="L15" s="3"/>
      <c r="M15" s="3"/>
      <c r="N15" s="3"/>
      <c r="O15" s="3"/>
      <c r="P15" s="3"/>
      <c r="Q15" s="3"/>
      <c r="R15" s="3"/>
      <c r="S15" s="3"/>
      <c r="T15" s="3"/>
      <c r="U15" s="3"/>
      <c r="V15" s="3"/>
      <c r="W15" s="3"/>
      <c r="X15" s="3"/>
    </row>
    <row r="16" customFormat="false" ht="15.75" hidden="false" customHeight="true" outlineLevel="0" collapsed="false">
      <c r="A16" s="3"/>
      <c r="B16" s="3"/>
      <c r="C16" s="3"/>
      <c r="D16" s="3"/>
      <c r="E16" s="3"/>
      <c r="F16" s="3"/>
      <c r="G16" s="3"/>
      <c r="H16" s="3"/>
      <c r="I16" s="3"/>
      <c r="J16" s="3"/>
      <c r="K16" s="3"/>
      <c r="L16" s="3"/>
      <c r="M16" s="3"/>
      <c r="N16" s="3"/>
      <c r="O16" s="3"/>
      <c r="P16" s="3"/>
      <c r="Q16" s="3"/>
      <c r="R16" s="3"/>
      <c r="S16" s="3"/>
      <c r="T16" s="3"/>
      <c r="U16" s="3"/>
      <c r="V16" s="3"/>
      <c r="W16" s="3"/>
      <c r="X16" s="3"/>
    </row>
    <row r="17" customFormat="false" ht="15.75" hidden="false" customHeight="true" outlineLevel="0" collapsed="false">
      <c r="A17" s="9" t="s">
        <v>15</v>
      </c>
      <c r="B17" s="3"/>
      <c r="C17" s="3"/>
      <c r="D17" s="3"/>
      <c r="E17" s="3"/>
      <c r="F17" s="3"/>
      <c r="G17" s="3"/>
      <c r="H17" s="3"/>
      <c r="I17" s="3"/>
      <c r="J17" s="3"/>
      <c r="K17" s="3"/>
      <c r="L17" s="3"/>
      <c r="M17" s="3"/>
      <c r="N17" s="3"/>
      <c r="O17" s="3"/>
      <c r="P17" s="3"/>
      <c r="Q17" s="3"/>
      <c r="R17" s="3"/>
      <c r="S17" s="3"/>
      <c r="T17" s="3"/>
      <c r="U17" s="3"/>
      <c r="V17" s="3"/>
      <c r="W17" s="3"/>
      <c r="X17" s="3"/>
    </row>
    <row r="18" customFormat="false" ht="15.75" hidden="false" customHeight="true" outlineLevel="0" collapsed="false">
      <c r="A18" s="3"/>
      <c r="B18" s="3"/>
      <c r="C18" s="3"/>
      <c r="D18" s="3"/>
      <c r="E18" s="3"/>
      <c r="F18" s="3"/>
      <c r="G18" s="3"/>
      <c r="H18" s="3"/>
      <c r="I18" s="3"/>
      <c r="J18" s="3"/>
      <c r="K18" s="3"/>
      <c r="L18" s="3"/>
      <c r="M18" s="3"/>
      <c r="N18" s="3"/>
      <c r="O18" s="3"/>
      <c r="P18" s="3"/>
      <c r="Q18" s="3"/>
      <c r="R18" s="3"/>
      <c r="S18" s="3"/>
      <c r="T18" s="3"/>
      <c r="U18" s="3"/>
      <c r="V18" s="3"/>
      <c r="W18" s="3"/>
      <c r="X18" s="3"/>
    </row>
    <row r="19" customFormat="false" ht="15.75" hidden="false" customHeight="true" outlineLevel="0" collapsed="false">
      <c r="A19" s="3"/>
      <c r="B19" s="3"/>
      <c r="C19" s="3"/>
      <c r="D19" s="3"/>
      <c r="E19" s="3"/>
      <c r="F19" s="3"/>
      <c r="G19" s="3"/>
      <c r="H19" s="3"/>
      <c r="I19" s="3"/>
      <c r="J19" s="3"/>
      <c r="K19" s="3"/>
      <c r="L19" s="3"/>
      <c r="M19" s="3"/>
      <c r="N19" s="3"/>
      <c r="O19" s="3"/>
      <c r="P19" s="3"/>
      <c r="Q19" s="3"/>
      <c r="R19" s="3"/>
      <c r="S19" s="3"/>
      <c r="T19" s="3"/>
      <c r="U19" s="3"/>
      <c r="V19" s="3"/>
      <c r="W19" s="3"/>
      <c r="X19" s="3"/>
    </row>
    <row r="20" customFormat="false" ht="15.75" hidden="false" customHeight="true" outlineLevel="0" collapsed="false">
      <c r="A20" s="3"/>
      <c r="B20" s="3"/>
      <c r="C20" s="3"/>
      <c r="D20" s="3"/>
      <c r="E20" s="3"/>
      <c r="F20" s="3"/>
      <c r="G20" s="3"/>
      <c r="H20" s="3"/>
      <c r="I20" s="3"/>
      <c r="J20" s="3"/>
      <c r="K20" s="3"/>
      <c r="L20" s="3"/>
      <c r="M20" s="3"/>
      <c r="N20" s="3"/>
      <c r="O20" s="3"/>
      <c r="P20" s="3"/>
      <c r="Q20" s="3"/>
      <c r="R20" s="3"/>
      <c r="S20" s="3"/>
      <c r="T20" s="3"/>
      <c r="U20" s="3"/>
      <c r="V20" s="3"/>
      <c r="W20" s="3"/>
      <c r="X20" s="3"/>
    </row>
    <row r="21" customFormat="false" ht="15.75" hidden="false" customHeight="true" outlineLevel="0" collapsed="false">
      <c r="A21" s="3"/>
      <c r="B21" s="3"/>
      <c r="C21" s="3"/>
      <c r="D21" s="3"/>
      <c r="E21" s="3"/>
      <c r="F21" s="3"/>
      <c r="G21" s="3"/>
      <c r="H21" s="3"/>
      <c r="I21" s="3"/>
      <c r="J21" s="3"/>
      <c r="K21" s="3"/>
      <c r="L21" s="3"/>
      <c r="M21" s="3"/>
      <c r="N21" s="3"/>
      <c r="O21" s="3"/>
      <c r="P21" s="3"/>
      <c r="Q21" s="3"/>
      <c r="R21" s="3"/>
      <c r="S21" s="3"/>
      <c r="T21" s="3"/>
      <c r="U21" s="3"/>
      <c r="V21" s="3"/>
      <c r="W21" s="3"/>
      <c r="X21" s="3"/>
    </row>
    <row r="22" customFormat="false" ht="15.75" hidden="false" customHeight="true" outlineLevel="0" collapsed="false">
      <c r="A22" s="3"/>
      <c r="B22" s="3"/>
      <c r="C22" s="3"/>
      <c r="D22" s="3"/>
      <c r="E22" s="3"/>
      <c r="F22" s="3"/>
      <c r="G22" s="3"/>
      <c r="H22" s="3"/>
      <c r="I22" s="3"/>
      <c r="J22" s="3"/>
      <c r="K22" s="3"/>
      <c r="L22" s="3"/>
      <c r="M22" s="3"/>
      <c r="N22" s="3"/>
      <c r="O22" s="3"/>
      <c r="P22" s="3"/>
      <c r="Q22" s="3"/>
      <c r="R22" s="3"/>
      <c r="S22" s="3"/>
      <c r="T22" s="3"/>
      <c r="U22" s="3"/>
      <c r="V22" s="3"/>
      <c r="W22" s="3"/>
      <c r="X22" s="3"/>
    </row>
    <row r="23" customFormat="false" ht="15.75" hidden="false" customHeight="true" outlineLevel="0" collapsed="false">
      <c r="A23" s="3"/>
      <c r="B23" s="3"/>
      <c r="C23" s="3"/>
      <c r="D23" s="3"/>
      <c r="E23" s="3"/>
      <c r="F23" s="3"/>
      <c r="G23" s="3"/>
      <c r="H23" s="3"/>
      <c r="I23" s="3"/>
      <c r="J23" s="3"/>
      <c r="K23" s="3"/>
      <c r="L23" s="3"/>
      <c r="M23" s="3"/>
      <c r="N23" s="3"/>
      <c r="O23" s="3"/>
      <c r="P23" s="3"/>
      <c r="Q23" s="3"/>
      <c r="R23" s="3"/>
      <c r="S23" s="3"/>
      <c r="T23" s="3"/>
      <c r="U23" s="3"/>
      <c r="V23" s="3"/>
      <c r="W23" s="3"/>
      <c r="X23" s="3"/>
    </row>
    <row r="24" customFormat="false" ht="15.75" hidden="false" customHeight="true" outlineLevel="0" collapsed="false">
      <c r="A24" s="3"/>
      <c r="B24" s="3"/>
      <c r="C24" s="3"/>
      <c r="D24" s="3"/>
      <c r="E24" s="3"/>
      <c r="F24" s="3"/>
      <c r="G24" s="3"/>
      <c r="H24" s="3"/>
      <c r="I24" s="3"/>
      <c r="J24" s="3"/>
      <c r="K24" s="3"/>
      <c r="L24" s="3"/>
      <c r="M24" s="3"/>
      <c r="N24" s="3"/>
      <c r="O24" s="3"/>
      <c r="P24" s="3"/>
      <c r="Q24" s="3"/>
      <c r="R24" s="3"/>
      <c r="S24" s="3"/>
      <c r="T24" s="3"/>
      <c r="U24" s="3"/>
      <c r="V24" s="3"/>
      <c r="W24" s="3"/>
      <c r="X24" s="3"/>
    </row>
    <row r="25" customFormat="false" ht="15.75" hidden="false" customHeight="true" outlineLevel="0" collapsed="false">
      <c r="A25" s="3"/>
      <c r="B25" s="3"/>
      <c r="C25" s="3"/>
      <c r="D25" s="3"/>
      <c r="E25" s="3"/>
      <c r="F25" s="3"/>
      <c r="G25" s="3"/>
      <c r="H25" s="3"/>
      <c r="I25" s="3"/>
      <c r="J25" s="3"/>
      <c r="K25" s="3"/>
      <c r="L25" s="3"/>
      <c r="M25" s="3"/>
      <c r="N25" s="3"/>
      <c r="O25" s="3"/>
      <c r="P25" s="3"/>
      <c r="Q25" s="3"/>
      <c r="R25" s="3"/>
      <c r="S25" s="3"/>
      <c r="T25" s="3"/>
      <c r="U25" s="3"/>
      <c r="V25" s="3"/>
      <c r="W25" s="3"/>
      <c r="X25" s="3"/>
    </row>
    <row r="26" customFormat="false" ht="15.75" hidden="false" customHeight="true" outlineLevel="0" collapsed="false">
      <c r="A26" s="3"/>
      <c r="B26" s="3"/>
      <c r="C26" s="3"/>
      <c r="D26" s="3"/>
      <c r="E26" s="3"/>
      <c r="F26" s="3"/>
      <c r="G26" s="3"/>
      <c r="H26" s="3"/>
      <c r="I26" s="3"/>
      <c r="J26" s="3"/>
      <c r="K26" s="3"/>
      <c r="L26" s="3"/>
      <c r="M26" s="3"/>
      <c r="N26" s="3"/>
      <c r="O26" s="3"/>
      <c r="P26" s="3"/>
      <c r="Q26" s="3"/>
      <c r="R26" s="3"/>
      <c r="S26" s="3"/>
      <c r="T26" s="3"/>
      <c r="U26" s="3"/>
      <c r="V26" s="3"/>
      <c r="W26" s="3"/>
      <c r="X26" s="3"/>
    </row>
    <row r="27" customFormat="false" ht="15.75" hidden="false" customHeight="true" outlineLevel="0" collapsed="false">
      <c r="A27" s="3"/>
      <c r="B27" s="3"/>
      <c r="C27" s="3"/>
      <c r="D27" s="3"/>
      <c r="E27" s="3"/>
      <c r="F27" s="3"/>
      <c r="G27" s="3"/>
      <c r="H27" s="3"/>
      <c r="I27" s="3"/>
      <c r="J27" s="3"/>
      <c r="K27" s="3"/>
      <c r="L27" s="3"/>
      <c r="M27" s="3"/>
      <c r="N27" s="3"/>
      <c r="O27" s="3"/>
      <c r="P27" s="3"/>
      <c r="Q27" s="3"/>
      <c r="R27" s="3"/>
      <c r="S27" s="3"/>
      <c r="T27" s="3"/>
      <c r="U27" s="3"/>
      <c r="V27" s="3"/>
      <c r="W27" s="3"/>
      <c r="X27" s="3"/>
    </row>
    <row r="28" customFormat="false" ht="15.75" hidden="false" customHeight="true" outlineLevel="0" collapsed="false">
      <c r="A28" s="3"/>
      <c r="B28" s="3"/>
      <c r="C28" s="3"/>
      <c r="D28" s="3"/>
      <c r="E28" s="3"/>
      <c r="F28" s="3"/>
      <c r="G28" s="3"/>
      <c r="H28" s="3"/>
      <c r="I28" s="3"/>
      <c r="J28" s="3"/>
      <c r="K28" s="3"/>
      <c r="L28" s="3"/>
      <c r="M28" s="3"/>
      <c r="N28" s="3"/>
      <c r="O28" s="3"/>
      <c r="P28" s="3"/>
      <c r="Q28" s="3"/>
      <c r="R28" s="3"/>
      <c r="S28" s="3"/>
      <c r="T28" s="3"/>
      <c r="U28" s="3"/>
      <c r="V28" s="3"/>
      <c r="W28" s="3"/>
      <c r="X28" s="3"/>
    </row>
    <row r="29" customFormat="false" ht="15.75" hidden="false" customHeight="true" outlineLevel="0" collapsed="false">
      <c r="A29" s="3"/>
      <c r="B29" s="3"/>
      <c r="C29" s="3"/>
      <c r="D29" s="3"/>
      <c r="E29" s="3"/>
      <c r="F29" s="3"/>
      <c r="G29" s="3"/>
      <c r="H29" s="3"/>
      <c r="I29" s="3"/>
      <c r="J29" s="3"/>
      <c r="K29" s="3"/>
      <c r="L29" s="3"/>
      <c r="M29" s="3"/>
      <c r="N29" s="3"/>
      <c r="O29" s="3"/>
      <c r="P29" s="3"/>
      <c r="Q29" s="3"/>
      <c r="R29" s="3"/>
      <c r="S29" s="3"/>
      <c r="T29" s="3"/>
      <c r="U29" s="3"/>
      <c r="V29" s="3"/>
      <c r="W29" s="3"/>
      <c r="X29" s="3"/>
    </row>
    <row r="30" customFormat="false" ht="15.75" hidden="false" customHeight="true" outlineLevel="0" collapsed="false">
      <c r="A30" s="3"/>
      <c r="B30" s="3"/>
      <c r="C30" s="3"/>
      <c r="D30" s="3"/>
      <c r="E30" s="3"/>
      <c r="F30" s="3"/>
      <c r="G30" s="3"/>
      <c r="H30" s="3"/>
      <c r="I30" s="3"/>
      <c r="J30" s="3"/>
      <c r="K30" s="3"/>
      <c r="L30" s="3"/>
      <c r="M30" s="3"/>
      <c r="N30" s="3"/>
      <c r="O30" s="3"/>
      <c r="P30" s="3"/>
      <c r="Q30" s="3"/>
      <c r="R30" s="3"/>
      <c r="S30" s="3"/>
      <c r="T30" s="3"/>
      <c r="U30" s="3"/>
      <c r="V30" s="3"/>
      <c r="W30" s="3"/>
      <c r="X30" s="3"/>
    </row>
    <row r="31" customFormat="false" ht="15.75" hidden="false" customHeight="true" outlineLevel="0" collapsed="false">
      <c r="A31" s="3"/>
      <c r="B31" s="3"/>
      <c r="C31" s="3"/>
      <c r="D31" s="3"/>
      <c r="E31" s="3"/>
      <c r="F31" s="3"/>
      <c r="G31" s="3"/>
      <c r="H31" s="3"/>
      <c r="I31" s="3"/>
      <c r="J31" s="3"/>
      <c r="K31" s="3"/>
      <c r="L31" s="3"/>
      <c r="M31" s="3"/>
      <c r="N31" s="3"/>
      <c r="O31" s="3"/>
      <c r="P31" s="3"/>
      <c r="Q31" s="3"/>
      <c r="R31" s="3"/>
      <c r="S31" s="3"/>
      <c r="T31" s="3"/>
      <c r="U31" s="3"/>
      <c r="V31" s="3"/>
      <c r="W31" s="3"/>
      <c r="X31" s="3"/>
    </row>
    <row r="32" customFormat="false" ht="15.75" hidden="false" customHeight="true" outlineLevel="0" collapsed="false">
      <c r="A32" s="3"/>
      <c r="B32" s="3"/>
      <c r="C32" s="3"/>
      <c r="D32" s="3"/>
      <c r="E32" s="3"/>
      <c r="F32" s="3"/>
      <c r="G32" s="3"/>
      <c r="H32" s="3"/>
      <c r="I32" s="3"/>
      <c r="J32" s="3"/>
      <c r="K32" s="3"/>
      <c r="L32" s="3"/>
      <c r="M32" s="3"/>
      <c r="N32" s="3"/>
      <c r="O32" s="3"/>
      <c r="P32" s="3"/>
      <c r="Q32" s="3"/>
      <c r="R32" s="3"/>
      <c r="S32" s="3"/>
      <c r="T32" s="3"/>
      <c r="U32" s="3"/>
      <c r="V32" s="3"/>
      <c r="W32" s="3"/>
      <c r="X32" s="3"/>
    </row>
    <row r="33" customFormat="false" ht="15.75" hidden="false" customHeight="true" outlineLevel="0" collapsed="false">
      <c r="A33" s="3"/>
      <c r="B33" s="3"/>
      <c r="C33" s="3"/>
      <c r="D33" s="3"/>
      <c r="E33" s="3"/>
      <c r="F33" s="3"/>
      <c r="G33" s="3"/>
      <c r="H33" s="3"/>
      <c r="I33" s="3"/>
      <c r="J33" s="3"/>
      <c r="K33" s="3"/>
      <c r="L33" s="3"/>
      <c r="M33" s="3"/>
      <c r="N33" s="3"/>
      <c r="O33" s="3"/>
      <c r="P33" s="3"/>
      <c r="Q33" s="3"/>
      <c r="R33" s="3"/>
      <c r="S33" s="3"/>
      <c r="T33" s="3"/>
      <c r="U33" s="3"/>
      <c r="V33" s="3"/>
      <c r="W33" s="3"/>
      <c r="X33" s="3"/>
    </row>
    <row r="34" customFormat="false" ht="15.75" hidden="false" customHeight="true" outlineLevel="0" collapsed="false">
      <c r="A34" s="3"/>
      <c r="B34" s="3"/>
      <c r="C34" s="3"/>
      <c r="D34" s="3"/>
      <c r="E34" s="3"/>
      <c r="F34" s="3"/>
      <c r="G34" s="3"/>
      <c r="H34" s="3"/>
      <c r="I34" s="10"/>
      <c r="J34" s="3"/>
      <c r="K34" s="3"/>
      <c r="L34" s="3"/>
      <c r="M34" s="3"/>
      <c r="N34" s="3"/>
      <c r="O34" s="3"/>
      <c r="P34" s="3"/>
      <c r="Q34" s="3"/>
      <c r="R34" s="3"/>
      <c r="S34" s="3"/>
      <c r="T34" s="3"/>
      <c r="U34" s="3"/>
      <c r="V34" s="3"/>
      <c r="W34" s="3"/>
      <c r="X34" s="3"/>
    </row>
    <row r="35" customFormat="false" ht="15.75" hidden="false" customHeight="true" outlineLevel="0" collapsed="false">
      <c r="A35" s="3"/>
      <c r="B35" s="3"/>
      <c r="C35" s="3"/>
      <c r="D35" s="3"/>
      <c r="E35" s="3"/>
      <c r="F35" s="3"/>
      <c r="G35" s="3"/>
      <c r="H35" s="3"/>
      <c r="I35" s="3"/>
      <c r="J35" s="3"/>
      <c r="K35" s="3"/>
      <c r="L35" s="3"/>
      <c r="M35" s="3"/>
      <c r="N35" s="3"/>
      <c r="O35" s="3"/>
      <c r="P35" s="3"/>
      <c r="Q35" s="3"/>
      <c r="R35" s="3"/>
      <c r="S35" s="3"/>
      <c r="T35" s="3"/>
      <c r="U35" s="3"/>
      <c r="V35" s="3"/>
      <c r="W35" s="3"/>
      <c r="X35" s="3"/>
    </row>
    <row r="36" customFormat="false" ht="15.75" hidden="false" customHeight="true" outlineLevel="0" collapsed="false">
      <c r="A36" s="3"/>
      <c r="B36" s="3"/>
      <c r="C36" s="3"/>
      <c r="D36" s="3"/>
      <c r="E36" s="3"/>
      <c r="F36" s="3"/>
      <c r="G36" s="3"/>
      <c r="H36" s="3"/>
      <c r="I36" s="3"/>
      <c r="J36" s="3"/>
      <c r="K36" s="3"/>
      <c r="L36" s="3"/>
      <c r="M36" s="3"/>
      <c r="N36" s="3"/>
      <c r="O36" s="3"/>
      <c r="P36" s="3"/>
      <c r="Q36" s="3"/>
      <c r="R36" s="3"/>
      <c r="S36" s="3"/>
      <c r="T36" s="3"/>
      <c r="U36" s="3"/>
      <c r="V36" s="3"/>
      <c r="W36" s="3"/>
      <c r="X36" s="3"/>
    </row>
    <row r="37" customFormat="false" ht="15.75" hidden="false" customHeight="true" outlineLevel="0" collapsed="false">
      <c r="A37" s="3"/>
      <c r="B37" s="3"/>
      <c r="C37" s="3"/>
      <c r="D37" s="3"/>
      <c r="E37" s="3"/>
      <c r="F37" s="3"/>
      <c r="G37" s="3"/>
      <c r="H37" s="3"/>
      <c r="I37" s="3"/>
      <c r="J37" s="3"/>
      <c r="K37" s="3"/>
      <c r="L37" s="3"/>
      <c r="M37" s="3"/>
      <c r="N37" s="3"/>
      <c r="O37" s="3"/>
      <c r="P37" s="3"/>
      <c r="Q37" s="3"/>
      <c r="R37" s="3"/>
      <c r="S37" s="3"/>
      <c r="T37" s="3"/>
      <c r="U37" s="3"/>
      <c r="V37" s="3"/>
      <c r="W37" s="3"/>
      <c r="X37" s="3"/>
    </row>
    <row r="38" customFormat="false" ht="15.75" hidden="false" customHeight="true" outlineLevel="0" collapsed="false">
      <c r="A38" s="3"/>
      <c r="B38" s="3"/>
      <c r="C38" s="3"/>
      <c r="D38" s="3"/>
      <c r="E38" s="3"/>
      <c r="F38" s="3"/>
      <c r="G38" s="3"/>
      <c r="H38" s="3"/>
      <c r="I38" s="3"/>
      <c r="J38" s="3"/>
      <c r="K38" s="3"/>
      <c r="L38" s="3"/>
      <c r="M38" s="3"/>
      <c r="N38" s="3"/>
      <c r="O38" s="3"/>
      <c r="P38" s="3"/>
      <c r="Q38" s="3"/>
      <c r="R38" s="3"/>
      <c r="S38" s="3"/>
      <c r="T38" s="3"/>
      <c r="U38" s="3"/>
      <c r="V38" s="3"/>
      <c r="W38" s="3"/>
      <c r="X38" s="3"/>
    </row>
    <row r="39" customFormat="false" ht="15.75" hidden="false" customHeight="true" outlineLevel="0" collapsed="false">
      <c r="A39" s="3"/>
      <c r="B39" s="3"/>
      <c r="C39" s="3"/>
      <c r="D39" s="3"/>
      <c r="E39" s="3"/>
      <c r="F39" s="3"/>
      <c r="G39" s="3"/>
      <c r="H39" s="3"/>
      <c r="I39" s="3"/>
      <c r="J39" s="3"/>
      <c r="K39" s="3"/>
      <c r="L39" s="3"/>
      <c r="M39" s="3"/>
      <c r="N39" s="3"/>
      <c r="O39" s="3"/>
      <c r="P39" s="3"/>
      <c r="Q39" s="3"/>
      <c r="R39" s="3"/>
      <c r="S39" s="3"/>
      <c r="T39" s="3"/>
      <c r="U39" s="3"/>
      <c r="V39" s="3"/>
      <c r="W39" s="3"/>
      <c r="X39" s="3"/>
    </row>
    <row r="40" customFormat="false" ht="15.75" hidden="false" customHeight="true" outlineLevel="0" collapsed="false">
      <c r="A40" s="3"/>
      <c r="B40" s="3"/>
      <c r="C40" s="3"/>
      <c r="D40" s="3"/>
      <c r="E40" s="3"/>
      <c r="F40" s="3"/>
      <c r="G40" s="3"/>
      <c r="H40" s="3"/>
      <c r="I40" s="3"/>
      <c r="J40" s="3"/>
      <c r="K40" s="3"/>
      <c r="L40" s="3"/>
      <c r="M40" s="3"/>
      <c r="N40" s="3"/>
      <c r="O40" s="3"/>
      <c r="P40" s="3"/>
      <c r="Q40" s="3"/>
      <c r="R40" s="3"/>
      <c r="S40" s="3"/>
      <c r="T40" s="3"/>
      <c r="U40" s="3"/>
      <c r="V40" s="3"/>
      <c r="W40" s="3"/>
      <c r="X40" s="3"/>
    </row>
    <row r="41" customFormat="false" ht="15.75" hidden="false" customHeight="true" outlineLevel="0" collapsed="false">
      <c r="A41" s="3"/>
      <c r="B41" s="3"/>
      <c r="C41" s="3"/>
      <c r="D41" s="3"/>
      <c r="E41" s="3"/>
      <c r="F41" s="3"/>
      <c r="G41" s="3"/>
      <c r="H41" s="3"/>
      <c r="I41" s="3"/>
      <c r="J41" s="3"/>
      <c r="K41" s="3"/>
      <c r="L41" s="3"/>
      <c r="M41" s="3"/>
      <c r="N41" s="3"/>
      <c r="O41" s="3"/>
      <c r="P41" s="3"/>
      <c r="Q41" s="3"/>
      <c r="R41" s="3"/>
      <c r="S41" s="3"/>
      <c r="T41" s="3"/>
      <c r="U41" s="3"/>
      <c r="V41" s="3"/>
      <c r="W41" s="3"/>
      <c r="X41" s="3"/>
    </row>
    <row r="42" customFormat="false" ht="15.75" hidden="false" customHeight="true" outlineLevel="0" collapsed="false">
      <c r="A42" s="3"/>
      <c r="B42" s="3"/>
      <c r="C42" s="3"/>
      <c r="D42" s="3"/>
      <c r="E42" s="3"/>
      <c r="F42" s="3"/>
      <c r="G42" s="3"/>
      <c r="H42" s="3"/>
      <c r="I42" s="3"/>
      <c r="J42" s="3"/>
      <c r="K42" s="3"/>
      <c r="L42" s="3"/>
      <c r="M42" s="3"/>
      <c r="N42" s="3"/>
      <c r="O42" s="3"/>
      <c r="P42" s="3"/>
      <c r="Q42" s="3"/>
      <c r="R42" s="3"/>
      <c r="S42" s="3"/>
      <c r="T42" s="3"/>
      <c r="U42" s="3"/>
      <c r="V42" s="3"/>
      <c r="W42" s="3"/>
      <c r="X42" s="3"/>
    </row>
    <row r="43" customFormat="false" ht="15.75" hidden="false" customHeight="true" outlineLevel="0" collapsed="false">
      <c r="A43" s="3"/>
      <c r="B43" s="3"/>
      <c r="C43" s="3"/>
      <c r="D43" s="3"/>
      <c r="E43" s="3"/>
      <c r="F43" s="3"/>
      <c r="G43" s="3"/>
      <c r="H43" s="3"/>
      <c r="I43" s="3"/>
      <c r="J43" s="3"/>
      <c r="K43" s="3"/>
      <c r="L43" s="3"/>
      <c r="M43" s="3"/>
      <c r="N43" s="3"/>
      <c r="O43" s="3"/>
      <c r="P43" s="3"/>
      <c r="Q43" s="3"/>
      <c r="R43" s="3"/>
      <c r="S43" s="3"/>
      <c r="T43" s="3"/>
      <c r="U43" s="3"/>
      <c r="V43" s="3"/>
      <c r="W43" s="3"/>
      <c r="X43" s="3"/>
    </row>
    <row r="44" customFormat="false" ht="15.75" hidden="false" customHeight="true" outlineLevel="0" collapsed="false">
      <c r="A44" s="3"/>
      <c r="B44" s="3"/>
      <c r="C44" s="3"/>
      <c r="D44" s="3"/>
      <c r="E44" s="3"/>
      <c r="F44" s="3"/>
      <c r="G44" s="3"/>
      <c r="H44" s="3"/>
      <c r="I44" s="3"/>
      <c r="J44" s="3"/>
      <c r="K44" s="3"/>
      <c r="L44" s="3"/>
      <c r="M44" s="3"/>
      <c r="N44" s="3"/>
      <c r="O44" s="3"/>
      <c r="P44" s="3"/>
      <c r="Q44" s="3"/>
      <c r="R44" s="3"/>
      <c r="S44" s="3"/>
      <c r="T44" s="3"/>
      <c r="U44" s="3"/>
      <c r="V44" s="3"/>
      <c r="W44" s="3"/>
      <c r="X44" s="3"/>
    </row>
    <row r="45" customFormat="false" ht="15.75" hidden="false" customHeight="true" outlineLevel="0" collapsed="false">
      <c r="A45" s="3"/>
      <c r="B45" s="3"/>
      <c r="C45" s="3"/>
      <c r="D45" s="3"/>
      <c r="E45" s="3"/>
      <c r="F45" s="3"/>
      <c r="G45" s="3"/>
      <c r="H45" s="3"/>
      <c r="I45" s="3"/>
      <c r="J45" s="3"/>
      <c r="K45" s="3"/>
      <c r="L45" s="3"/>
      <c r="M45" s="3"/>
      <c r="N45" s="3"/>
      <c r="O45" s="3"/>
      <c r="P45" s="3"/>
      <c r="Q45" s="3"/>
      <c r="R45" s="3"/>
      <c r="S45" s="3"/>
      <c r="T45" s="3"/>
      <c r="U45" s="3"/>
      <c r="V45" s="3"/>
      <c r="W45" s="3"/>
      <c r="X45" s="3"/>
    </row>
    <row r="46" customFormat="false" ht="15.75" hidden="false" customHeight="true" outlineLevel="0" collapsed="false">
      <c r="A46" s="3"/>
      <c r="B46" s="3"/>
      <c r="C46" s="3"/>
      <c r="D46" s="3"/>
      <c r="E46" s="3"/>
      <c r="F46" s="3"/>
      <c r="G46" s="3"/>
      <c r="H46" s="3"/>
      <c r="I46" s="3"/>
      <c r="J46" s="3"/>
      <c r="K46" s="3"/>
      <c r="L46" s="3"/>
      <c r="M46" s="3"/>
      <c r="N46" s="3"/>
      <c r="O46" s="3"/>
      <c r="P46" s="3"/>
      <c r="Q46" s="3"/>
      <c r="R46" s="3"/>
      <c r="S46" s="3"/>
      <c r="T46" s="3"/>
      <c r="U46" s="3"/>
      <c r="V46" s="3"/>
      <c r="W46" s="3"/>
      <c r="X46" s="3"/>
    </row>
    <row r="47" customFormat="false" ht="15.75" hidden="false" customHeight="true" outlineLevel="0" collapsed="false">
      <c r="A47" s="3"/>
      <c r="B47" s="3"/>
      <c r="C47" s="3"/>
      <c r="D47" s="3"/>
      <c r="E47" s="3"/>
      <c r="F47" s="3"/>
      <c r="G47" s="3"/>
      <c r="H47" s="3"/>
      <c r="I47" s="3"/>
      <c r="J47" s="3"/>
      <c r="K47" s="3"/>
      <c r="L47" s="3"/>
      <c r="M47" s="3"/>
      <c r="N47" s="3"/>
      <c r="O47" s="3"/>
      <c r="P47" s="3"/>
      <c r="Q47" s="3"/>
      <c r="R47" s="3"/>
      <c r="S47" s="3"/>
      <c r="T47" s="3"/>
      <c r="U47" s="3"/>
      <c r="V47" s="3"/>
      <c r="W47" s="3"/>
      <c r="X47" s="3"/>
    </row>
    <row r="48" customFormat="false" ht="15.75" hidden="false" customHeight="true" outlineLevel="0" collapsed="false">
      <c r="A48" s="3"/>
      <c r="B48" s="3"/>
      <c r="C48" s="3"/>
      <c r="D48" s="3"/>
      <c r="E48" s="3"/>
      <c r="F48" s="3"/>
      <c r="G48" s="3"/>
      <c r="H48" s="3"/>
      <c r="I48" s="3"/>
      <c r="J48" s="3"/>
      <c r="K48" s="3"/>
      <c r="L48" s="3"/>
      <c r="M48" s="3"/>
      <c r="N48" s="3"/>
      <c r="O48" s="3"/>
      <c r="P48" s="3"/>
      <c r="Q48" s="3"/>
      <c r="R48" s="3"/>
      <c r="S48" s="3"/>
      <c r="T48" s="3"/>
      <c r="U48" s="3"/>
      <c r="V48" s="3"/>
      <c r="W48" s="3"/>
      <c r="X48" s="3"/>
    </row>
    <row r="49" customFormat="false" ht="15.75" hidden="false" customHeight="true" outlineLevel="0" collapsed="false">
      <c r="A49" s="3"/>
      <c r="B49" s="3"/>
      <c r="C49" s="3"/>
      <c r="D49" s="3"/>
      <c r="E49" s="3"/>
      <c r="F49" s="3"/>
      <c r="G49" s="3"/>
      <c r="H49" s="3"/>
      <c r="I49" s="3"/>
      <c r="J49" s="3"/>
      <c r="K49" s="3"/>
      <c r="L49" s="3"/>
      <c r="M49" s="3"/>
      <c r="N49" s="3"/>
      <c r="O49" s="3"/>
      <c r="P49" s="3"/>
      <c r="Q49" s="3"/>
      <c r="R49" s="3"/>
      <c r="S49" s="3"/>
      <c r="T49" s="3"/>
      <c r="U49" s="3"/>
      <c r="V49" s="3"/>
      <c r="W49" s="3"/>
      <c r="X49" s="3"/>
    </row>
    <row r="50" customFormat="false" ht="15.75" hidden="false" customHeight="true" outlineLevel="0" collapsed="false">
      <c r="A50" s="3"/>
      <c r="B50" s="3"/>
      <c r="C50" s="3"/>
      <c r="D50" s="3"/>
      <c r="E50" s="3"/>
      <c r="F50" s="3"/>
      <c r="G50" s="3"/>
      <c r="H50" s="3"/>
      <c r="I50" s="3"/>
      <c r="J50" s="3"/>
      <c r="K50" s="3"/>
      <c r="L50" s="3"/>
      <c r="M50" s="3"/>
      <c r="N50" s="3"/>
      <c r="O50" s="3"/>
      <c r="P50" s="3"/>
      <c r="Q50" s="3"/>
      <c r="R50" s="3"/>
      <c r="S50" s="3"/>
      <c r="T50" s="3"/>
      <c r="U50" s="3"/>
      <c r="V50" s="3"/>
      <c r="W50" s="3"/>
      <c r="X50" s="3"/>
    </row>
    <row r="51" customFormat="false" ht="15.75" hidden="false" customHeight="true" outlineLevel="0" collapsed="false">
      <c r="A51" s="3"/>
      <c r="B51" s="3"/>
      <c r="C51" s="3"/>
      <c r="D51" s="3"/>
      <c r="E51" s="3"/>
      <c r="F51" s="3"/>
      <c r="G51" s="3"/>
      <c r="H51" s="3"/>
      <c r="I51" s="3"/>
      <c r="J51" s="3"/>
      <c r="K51" s="3"/>
      <c r="L51" s="3"/>
      <c r="M51" s="3"/>
      <c r="N51" s="3"/>
      <c r="O51" s="3"/>
      <c r="P51" s="3"/>
      <c r="Q51" s="3"/>
      <c r="R51" s="3"/>
      <c r="S51" s="3"/>
      <c r="T51" s="3"/>
      <c r="U51" s="3"/>
      <c r="V51" s="3"/>
      <c r="W51" s="3"/>
      <c r="X51" s="3"/>
    </row>
    <row r="52" customFormat="false" ht="15.75" hidden="false" customHeight="true" outlineLevel="0" collapsed="false">
      <c r="A52" s="3"/>
      <c r="B52" s="3"/>
      <c r="C52" s="3"/>
      <c r="D52" s="3"/>
      <c r="E52" s="3"/>
      <c r="F52" s="3"/>
      <c r="G52" s="3"/>
      <c r="H52" s="3"/>
      <c r="I52" s="3"/>
      <c r="J52" s="3"/>
      <c r="K52" s="3"/>
      <c r="L52" s="3"/>
      <c r="M52" s="3"/>
      <c r="N52" s="3"/>
      <c r="O52" s="3"/>
      <c r="P52" s="3"/>
      <c r="Q52" s="3"/>
      <c r="R52" s="3"/>
      <c r="S52" s="3"/>
      <c r="T52" s="3"/>
      <c r="U52" s="3"/>
      <c r="V52" s="3"/>
      <c r="W52" s="3"/>
      <c r="X52" s="3"/>
    </row>
    <row r="53" customFormat="false" ht="15.75" hidden="false" customHeight="true" outlineLevel="0" collapsed="false">
      <c r="A53" s="3"/>
      <c r="B53" s="3"/>
      <c r="C53" s="3"/>
      <c r="D53" s="3"/>
      <c r="E53" s="3"/>
      <c r="F53" s="3"/>
      <c r="G53" s="3"/>
      <c r="H53" s="3"/>
      <c r="I53" s="3"/>
      <c r="J53" s="3"/>
      <c r="K53" s="3"/>
      <c r="L53" s="3"/>
      <c r="M53" s="3"/>
      <c r="N53" s="3"/>
      <c r="O53" s="3"/>
      <c r="P53" s="3"/>
      <c r="Q53" s="3"/>
      <c r="R53" s="3"/>
      <c r="S53" s="3"/>
      <c r="T53" s="3"/>
      <c r="U53" s="3"/>
      <c r="V53" s="3"/>
      <c r="W53" s="3"/>
      <c r="X53" s="3"/>
    </row>
    <row r="54" customFormat="false" ht="15.75" hidden="false" customHeight="true" outlineLevel="0" collapsed="false">
      <c r="A54" s="3"/>
      <c r="B54" s="3"/>
      <c r="C54" s="3"/>
      <c r="D54" s="3"/>
      <c r="E54" s="3"/>
      <c r="F54" s="3"/>
      <c r="G54" s="3"/>
      <c r="H54" s="3"/>
      <c r="I54" s="3"/>
      <c r="J54" s="3"/>
      <c r="K54" s="3"/>
      <c r="L54" s="3"/>
      <c r="M54" s="3"/>
      <c r="N54" s="3"/>
      <c r="O54" s="3"/>
      <c r="P54" s="3"/>
      <c r="Q54" s="3"/>
      <c r="R54" s="3"/>
      <c r="S54" s="3"/>
      <c r="T54" s="3"/>
      <c r="U54" s="3"/>
      <c r="V54" s="3"/>
      <c r="W54" s="3"/>
      <c r="X54" s="3"/>
    </row>
    <row r="55" customFormat="false" ht="15.75" hidden="false" customHeight="true" outlineLevel="0" collapsed="false">
      <c r="A55" s="3"/>
      <c r="B55" s="3"/>
      <c r="C55" s="3"/>
      <c r="D55" s="3"/>
      <c r="E55" s="3"/>
      <c r="F55" s="3"/>
      <c r="G55" s="3"/>
      <c r="H55" s="3"/>
      <c r="I55" s="3"/>
      <c r="J55" s="3"/>
      <c r="K55" s="3"/>
      <c r="L55" s="3"/>
      <c r="M55" s="3"/>
      <c r="N55" s="3"/>
      <c r="O55" s="3"/>
      <c r="P55" s="3"/>
      <c r="Q55" s="3"/>
      <c r="R55" s="3"/>
      <c r="S55" s="3"/>
      <c r="T55" s="3"/>
      <c r="U55" s="3"/>
      <c r="V55" s="3"/>
      <c r="W55" s="3"/>
      <c r="X55" s="3"/>
    </row>
    <row r="56" customFormat="false" ht="15.75" hidden="false" customHeight="true" outlineLevel="0" collapsed="false">
      <c r="A56" s="3"/>
      <c r="B56" s="3"/>
      <c r="C56" s="3"/>
      <c r="D56" s="3"/>
      <c r="E56" s="3"/>
      <c r="F56" s="3"/>
      <c r="G56" s="3"/>
      <c r="H56" s="3"/>
      <c r="I56" s="3"/>
      <c r="J56" s="3"/>
      <c r="K56" s="3"/>
      <c r="L56" s="3"/>
      <c r="M56" s="3"/>
      <c r="N56" s="3"/>
      <c r="O56" s="3"/>
      <c r="P56" s="3"/>
      <c r="Q56" s="3"/>
      <c r="R56" s="3"/>
      <c r="S56" s="3"/>
      <c r="T56" s="3"/>
      <c r="U56" s="3"/>
      <c r="V56" s="3"/>
      <c r="W56" s="3"/>
      <c r="X56" s="3"/>
    </row>
    <row r="57" customFormat="false" ht="15.75" hidden="false" customHeight="true" outlineLevel="0" collapsed="false">
      <c r="A57" s="3"/>
      <c r="B57" s="3"/>
      <c r="C57" s="3"/>
      <c r="D57" s="3"/>
      <c r="E57" s="3"/>
      <c r="F57" s="3"/>
      <c r="G57" s="3"/>
      <c r="H57" s="3"/>
      <c r="I57" s="3"/>
      <c r="J57" s="3"/>
      <c r="K57" s="3"/>
      <c r="L57" s="3"/>
      <c r="M57" s="3"/>
      <c r="N57" s="3"/>
      <c r="O57" s="3"/>
      <c r="P57" s="3"/>
      <c r="Q57" s="3"/>
      <c r="R57" s="3"/>
      <c r="S57" s="3"/>
      <c r="T57" s="3"/>
      <c r="U57" s="3"/>
      <c r="V57" s="3"/>
      <c r="W57" s="3"/>
      <c r="X57" s="3"/>
    </row>
    <row r="58" customFormat="false" ht="15.75" hidden="false" customHeight="true" outlineLevel="0" collapsed="false">
      <c r="A58" s="3"/>
      <c r="B58" s="3"/>
      <c r="C58" s="3"/>
      <c r="D58" s="3"/>
      <c r="E58" s="3"/>
      <c r="F58" s="3"/>
      <c r="G58" s="3"/>
      <c r="H58" s="3"/>
      <c r="I58" s="3"/>
      <c r="J58" s="3"/>
      <c r="K58" s="3"/>
      <c r="L58" s="3"/>
      <c r="M58" s="3"/>
      <c r="N58" s="3"/>
      <c r="O58" s="3"/>
      <c r="P58" s="3"/>
      <c r="Q58" s="3"/>
      <c r="R58" s="3"/>
      <c r="S58" s="3"/>
      <c r="T58" s="3"/>
      <c r="U58" s="3"/>
      <c r="V58" s="3"/>
      <c r="W58" s="3"/>
      <c r="X58" s="3"/>
    </row>
    <row r="59" customFormat="false" ht="15.75" hidden="false" customHeight="true" outlineLevel="0" collapsed="false">
      <c r="A59" s="3"/>
      <c r="B59" s="3"/>
      <c r="C59" s="3"/>
      <c r="D59" s="3"/>
      <c r="E59" s="3"/>
      <c r="F59" s="3"/>
      <c r="G59" s="3"/>
      <c r="H59" s="3"/>
      <c r="I59" s="3"/>
      <c r="J59" s="3"/>
      <c r="K59" s="3"/>
      <c r="L59" s="3"/>
      <c r="M59" s="3"/>
      <c r="N59" s="3"/>
      <c r="O59" s="3"/>
      <c r="P59" s="3"/>
      <c r="Q59" s="3"/>
      <c r="R59" s="3"/>
      <c r="S59" s="3"/>
      <c r="T59" s="3"/>
      <c r="U59" s="3"/>
      <c r="V59" s="3"/>
      <c r="W59" s="3"/>
      <c r="X59" s="3"/>
    </row>
    <row r="60" customFormat="false" ht="15.75" hidden="false" customHeight="true" outlineLevel="0" collapsed="false">
      <c r="A60" s="3"/>
      <c r="B60" s="3"/>
      <c r="C60" s="3"/>
      <c r="D60" s="3"/>
      <c r="E60" s="3"/>
      <c r="F60" s="3"/>
      <c r="G60" s="3"/>
      <c r="H60" s="3"/>
      <c r="I60" s="3"/>
      <c r="J60" s="3"/>
      <c r="K60" s="3"/>
      <c r="L60" s="3"/>
      <c r="M60" s="3"/>
      <c r="N60" s="3"/>
      <c r="O60" s="3"/>
      <c r="P60" s="3"/>
      <c r="Q60" s="3"/>
      <c r="R60" s="3"/>
      <c r="S60" s="3"/>
      <c r="T60" s="3"/>
      <c r="U60" s="3"/>
      <c r="V60" s="3"/>
      <c r="W60" s="3"/>
      <c r="X60" s="3"/>
    </row>
    <row r="61" customFormat="false" ht="15.75" hidden="false" customHeight="true" outlineLevel="0" collapsed="false">
      <c r="A61" s="3"/>
      <c r="B61" s="3"/>
      <c r="C61" s="3"/>
      <c r="D61" s="3"/>
      <c r="E61" s="3"/>
      <c r="F61" s="3"/>
      <c r="G61" s="3"/>
      <c r="H61" s="3"/>
      <c r="I61" s="3"/>
      <c r="J61" s="3"/>
      <c r="K61" s="3"/>
      <c r="L61" s="3"/>
      <c r="M61" s="3"/>
      <c r="N61" s="3"/>
      <c r="O61" s="3"/>
      <c r="P61" s="3"/>
      <c r="Q61" s="3"/>
      <c r="R61" s="3"/>
      <c r="S61" s="3"/>
      <c r="T61" s="3"/>
      <c r="U61" s="3"/>
      <c r="V61" s="3"/>
      <c r="W61" s="3"/>
      <c r="X61" s="3"/>
    </row>
    <row r="62" customFormat="false" ht="15.75" hidden="false" customHeight="true" outlineLevel="0" collapsed="false">
      <c r="A62" s="3"/>
      <c r="B62" s="3"/>
      <c r="C62" s="3"/>
      <c r="D62" s="3"/>
      <c r="E62" s="3"/>
      <c r="F62" s="3"/>
      <c r="G62" s="3"/>
      <c r="H62" s="3"/>
      <c r="I62" s="3"/>
      <c r="J62" s="3"/>
      <c r="K62" s="3"/>
      <c r="L62" s="3"/>
      <c r="M62" s="3"/>
      <c r="N62" s="3"/>
      <c r="O62" s="3"/>
      <c r="P62" s="3"/>
      <c r="Q62" s="3"/>
      <c r="R62" s="3"/>
      <c r="S62" s="3"/>
      <c r="T62" s="3"/>
      <c r="U62" s="3"/>
      <c r="V62" s="3"/>
      <c r="W62" s="3"/>
      <c r="X62" s="3"/>
    </row>
    <row r="63" customFormat="false" ht="15.75" hidden="false" customHeight="true" outlineLevel="0" collapsed="false">
      <c r="A63" s="3"/>
      <c r="B63" s="3"/>
      <c r="C63" s="3"/>
      <c r="D63" s="3"/>
      <c r="E63" s="3"/>
      <c r="F63" s="3"/>
      <c r="G63" s="3"/>
      <c r="H63" s="3"/>
      <c r="I63" s="3"/>
      <c r="J63" s="3"/>
      <c r="K63" s="3"/>
      <c r="L63" s="3"/>
      <c r="M63" s="3"/>
      <c r="N63" s="3"/>
      <c r="O63" s="3"/>
      <c r="P63" s="3"/>
      <c r="Q63" s="3"/>
      <c r="R63" s="3"/>
      <c r="S63" s="3"/>
      <c r="T63" s="3"/>
      <c r="U63" s="3"/>
      <c r="V63" s="3"/>
      <c r="W63" s="3"/>
      <c r="X63" s="3"/>
    </row>
    <row r="64" customFormat="false" ht="15.75" hidden="false" customHeight="true" outlineLevel="0" collapsed="false">
      <c r="A64" s="3"/>
      <c r="B64" s="3"/>
      <c r="C64" s="3"/>
      <c r="D64" s="3"/>
      <c r="E64" s="3"/>
      <c r="F64" s="3"/>
      <c r="G64" s="3"/>
      <c r="H64" s="3"/>
      <c r="I64" s="3"/>
      <c r="J64" s="3"/>
      <c r="K64" s="3"/>
      <c r="L64" s="3"/>
      <c r="M64" s="3"/>
      <c r="N64" s="3"/>
      <c r="O64" s="3"/>
      <c r="P64" s="3"/>
      <c r="Q64" s="3"/>
      <c r="R64" s="3"/>
      <c r="S64" s="3"/>
      <c r="T64" s="3"/>
      <c r="U64" s="3"/>
      <c r="V64" s="3"/>
      <c r="W64" s="3"/>
      <c r="X64" s="3"/>
    </row>
    <row r="65" customFormat="false" ht="15.75" hidden="false" customHeight="true" outlineLevel="0" collapsed="false">
      <c r="A65" s="3"/>
      <c r="B65" s="3"/>
      <c r="C65" s="3"/>
      <c r="D65" s="3"/>
      <c r="E65" s="3"/>
      <c r="F65" s="3"/>
      <c r="G65" s="3"/>
      <c r="H65" s="3"/>
      <c r="I65" s="3"/>
      <c r="J65" s="3"/>
      <c r="K65" s="3"/>
      <c r="L65" s="3"/>
      <c r="M65" s="3"/>
      <c r="N65" s="3"/>
      <c r="O65" s="3"/>
      <c r="P65" s="3"/>
      <c r="Q65" s="3"/>
      <c r="R65" s="3"/>
      <c r="S65" s="3"/>
      <c r="T65" s="3"/>
      <c r="U65" s="3"/>
      <c r="V65" s="3"/>
      <c r="W65" s="3"/>
      <c r="X65" s="3"/>
    </row>
    <row r="66" customFormat="false" ht="15.75" hidden="false" customHeight="true" outlineLevel="0" collapsed="false">
      <c r="A66" s="3"/>
      <c r="B66" s="3"/>
      <c r="C66" s="3"/>
      <c r="D66" s="3"/>
      <c r="E66" s="3"/>
      <c r="F66" s="3"/>
      <c r="G66" s="3"/>
      <c r="H66" s="3"/>
      <c r="I66" s="3"/>
      <c r="J66" s="3"/>
      <c r="K66" s="3"/>
      <c r="L66" s="3"/>
      <c r="M66" s="3"/>
      <c r="N66" s="3"/>
      <c r="O66" s="3"/>
      <c r="P66" s="3"/>
      <c r="Q66" s="3"/>
      <c r="R66" s="3"/>
      <c r="S66" s="3"/>
      <c r="T66" s="3"/>
      <c r="U66" s="3"/>
      <c r="V66" s="3"/>
      <c r="W66" s="3"/>
      <c r="X66" s="3"/>
    </row>
    <row r="67" customFormat="false" ht="15.75" hidden="false" customHeight="true" outlineLevel="0" collapsed="false">
      <c r="A67" s="3"/>
      <c r="B67" s="3"/>
      <c r="C67" s="3"/>
      <c r="D67" s="3"/>
      <c r="E67" s="3"/>
      <c r="F67" s="3"/>
      <c r="G67" s="3"/>
      <c r="H67" s="3"/>
      <c r="I67" s="3"/>
      <c r="J67" s="3"/>
      <c r="K67" s="3"/>
      <c r="L67" s="3"/>
      <c r="M67" s="3"/>
      <c r="N67" s="3"/>
      <c r="O67" s="3"/>
      <c r="P67" s="3"/>
      <c r="Q67" s="3"/>
      <c r="R67" s="3"/>
      <c r="S67" s="3"/>
      <c r="T67" s="3"/>
      <c r="U67" s="3"/>
      <c r="V67" s="3"/>
      <c r="W67" s="3"/>
      <c r="X67" s="3"/>
    </row>
    <row r="68" customFormat="false" ht="15.75" hidden="false" customHeight="true" outlineLevel="0" collapsed="false">
      <c r="A68" s="3"/>
      <c r="B68" s="3"/>
      <c r="C68" s="3"/>
      <c r="D68" s="3"/>
      <c r="E68" s="3"/>
      <c r="F68" s="3"/>
      <c r="G68" s="3"/>
      <c r="H68" s="3"/>
      <c r="I68" s="3"/>
      <c r="J68" s="3"/>
      <c r="K68" s="3"/>
      <c r="L68" s="3"/>
      <c r="M68" s="3"/>
      <c r="N68" s="3"/>
      <c r="O68" s="3"/>
      <c r="P68" s="3"/>
      <c r="Q68" s="3"/>
      <c r="R68" s="3"/>
      <c r="S68" s="3"/>
      <c r="T68" s="3"/>
      <c r="U68" s="3"/>
      <c r="V68" s="3"/>
      <c r="W68" s="3"/>
      <c r="X68" s="3"/>
    </row>
    <row r="69" customFormat="false" ht="15.75" hidden="false" customHeight="true" outlineLevel="0" collapsed="false">
      <c r="A69" s="3"/>
      <c r="B69" s="3"/>
      <c r="C69" s="3"/>
      <c r="D69" s="3"/>
      <c r="E69" s="3"/>
      <c r="F69" s="3"/>
      <c r="G69" s="3"/>
      <c r="H69" s="3"/>
      <c r="I69" s="3"/>
      <c r="J69" s="3"/>
      <c r="K69" s="3"/>
      <c r="L69" s="3"/>
      <c r="M69" s="3"/>
      <c r="N69" s="3"/>
      <c r="O69" s="3"/>
      <c r="P69" s="3"/>
      <c r="Q69" s="3"/>
      <c r="R69" s="3"/>
      <c r="S69" s="3"/>
      <c r="T69" s="3"/>
      <c r="U69" s="3"/>
      <c r="V69" s="3"/>
      <c r="W69" s="3"/>
      <c r="X69" s="3"/>
    </row>
    <row r="70" customFormat="false" ht="15.75" hidden="false" customHeight="true" outlineLevel="0" collapsed="false">
      <c r="A70" s="3"/>
      <c r="B70" s="3"/>
      <c r="C70" s="3"/>
      <c r="D70" s="3"/>
      <c r="E70" s="3"/>
      <c r="F70" s="3"/>
      <c r="G70" s="3"/>
      <c r="H70" s="3"/>
      <c r="I70" s="3"/>
      <c r="J70" s="3"/>
      <c r="K70" s="3"/>
      <c r="L70" s="3"/>
      <c r="M70" s="3"/>
      <c r="N70" s="3"/>
      <c r="O70" s="3"/>
      <c r="P70" s="3"/>
      <c r="Q70" s="3"/>
      <c r="R70" s="3"/>
      <c r="S70" s="3"/>
      <c r="T70" s="3"/>
      <c r="U70" s="3"/>
      <c r="V70" s="3"/>
      <c r="W70" s="3"/>
      <c r="X70" s="3"/>
    </row>
    <row r="71" customFormat="false" ht="15.75" hidden="false" customHeight="true" outlineLevel="0" collapsed="false">
      <c r="A71" s="3"/>
      <c r="B71" s="3"/>
      <c r="C71" s="3"/>
      <c r="D71" s="3"/>
      <c r="E71" s="3"/>
      <c r="F71" s="3"/>
      <c r="G71" s="3"/>
      <c r="H71" s="3"/>
      <c r="I71" s="3"/>
      <c r="J71" s="3"/>
      <c r="K71" s="3"/>
      <c r="L71" s="3"/>
      <c r="M71" s="3"/>
      <c r="N71" s="3"/>
      <c r="O71" s="3"/>
      <c r="P71" s="3"/>
      <c r="Q71" s="3"/>
      <c r="R71" s="3"/>
      <c r="S71" s="3"/>
      <c r="T71" s="3"/>
      <c r="U71" s="3"/>
      <c r="V71" s="3"/>
      <c r="W71" s="3"/>
      <c r="X71" s="3"/>
    </row>
    <row r="72" customFormat="false" ht="15.75" hidden="false" customHeight="true" outlineLevel="0" collapsed="false">
      <c r="A72" s="3"/>
      <c r="B72" s="3"/>
      <c r="C72" s="3"/>
      <c r="D72" s="3"/>
      <c r="E72" s="3"/>
      <c r="F72" s="3"/>
      <c r="G72" s="3"/>
      <c r="H72" s="3"/>
      <c r="I72" s="3"/>
      <c r="J72" s="3"/>
      <c r="K72" s="3"/>
      <c r="L72" s="3"/>
      <c r="M72" s="3"/>
      <c r="N72" s="3"/>
      <c r="O72" s="3"/>
      <c r="P72" s="3"/>
      <c r="Q72" s="3"/>
      <c r="R72" s="3"/>
      <c r="S72" s="3"/>
      <c r="T72" s="3"/>
      <c r="U72" s="3"/>
      <c r="V72" s="3"/>
      <c r="W72" s="3"/>
      <c r="X72" s="3"/>
    </row>
    <row r="73" customFormat="false" ht="15.75" hidden="false" customHeight="true" outlineLevel="0" collapsed="false">
      <c r="A73" s="3"/>
      <c r="B73" s="3"/>
      <c r="C73" s="3"/>
      <c r="D73" s="3"/>
      <c r="E73" s="3"/>
      <c r="F73" s="3"/>
      <c r="G73" s="3"/>
      <c r="H73" s="3"/>
      <c r="I73" s="3"/>
      <c r="J73" s="3"/>
      <c r="K73" s="3"/>
      <c r="L73" s="3"/>
      <c r="M73" s="3"/>
      <c r="N73" s="3"/>
      <c r="O73" s="3"/>
      <c r="P73" s="3"/>
      <c r="Q73" s="3"/>
      <c r="R73" s="3"/>
      <c r="S73" s="3"/>
      <c r="T73" s="3"/>
      <c r="U73" s="3"/>
      <c r="V73" s="3"/>
      <c r="W73" s="3"/>
      <c r="X73" s="3"/>
    </row>
    <row r="74" customFormat="false" ht="15.75" hidden="false" customHeight="true" outlineLevel="0" collapsed="false">
      <c r="A74" s="3"/>
      <c r="B74" s="3"/>
      <c r="C74" s="3"/>
      <c r="D74" s="3"/>
      <c r="E74" s="3"/>
      <c r="F74" s="3"/>
      <c r="G74" s="3"/>
      <c r="H74" s="3"/>
      <c r="I74" s="3"/>
      <c r="J74" s="3"/>
      <c r="K74" s="3"/>
      <c r="L74" s="3"/>
      <c r="M74" s="3"/>
      <c r="N74" s="3"/>
      <c r="O74" s="3"/>
      <c r="P74" s="3"/>
      <c r="Q74" s="3"/>
      <c r="R74" s="3"/>
      <c r="S74" s="3"/>
      <c r="T74" s="3"/>
      <c r="U74" s="3"/>
      <c r="V74" s="3"/>
      <c r="W74" s="3"/>
      <c r="X74" s="3"/>
    </row>
    <row r="75" customFormat="false" ht="15.75" hidden="false" customHeight="true" outlineLevel="0" collapsed="false">
      <c r="A75" s="3"/>
      <c r="B75" s="3"/>
      <c r="C75" s="3"/>
      <c r="D75" s="3"/>
      <c r="E75" s="3"/>
      <c r="F75" s="3"/>
      <c r="G75" s="3"/>
      <c r="H75" s="3"/>
      <c r="I75" s="3"/>
      <c r="J75" s="3"/>
      <c r="K75" s="3"/>
      <c r="L75" s="3"/>
      <c r="M75" s="3"/>
      <c r="N75" s="3"/>
      <c r="O75" s="3"/>
      <c r="P75" s="3"/>
      <c r="Q75" s="3"/>
      <c r="R75" s="3"/>
      <c r="S75" s="3"/>
      <c r="T75" s="3"/>
      <c r="U75" s="3"/>
      <c r="V75" s="3"/>
      <c r="W75" s="3"/>
      <c r="X75" s="3"/>
    </row>
    <row r="76" customFormat="false" ht="15.75" hidden="false" customHeight="true" outlineLevel="0" collapsed="false">
      <c r="A76" s="3"/>
      <c r="B76" s="3"/>
      <c r="C76" s="3"/>
      <c r="D76" s="3"/>
      <c r="E76" s="3"/>
      <c r="F76" s="3"/>
      <c r="G76" s="3"/>
      <c r="H76" s="3"/>
      <c r="I76" s="3"/>
      <c r="J76" s="3"/>
      <c r="K76" s="3"/>
      <c r="L76" s="3"/>
      <c r="M76" s="3"/>
      <c r="N76" s="3"/>
      <c r="O76" s="3"/>
      <c r="P76" s="3"/>
      <c r="Q76" s="3"/>
      <c r="R76" s="3"/>
      <c r="S76" s="3"/>
      <c r="T76" s="3"/>
      <c r="U76" s="3"/>
      <c r="V76" s="3"/>
      <c r="W76" s="3"/>
      <c r="X76" s="3"/>
    </row>
    <row r="77" customFormat="false" ht="15.75" hidden="false" customHeight="true" outlineLevel="0" collapsed="false">
      <c r="A77" s="3"/>
      <c r="B77" s="3"/>
      <c r="C77" s="3"/>
      <c r="D77" s="3"/>
      <c r="E77" s="3"/>
      <c r="F77" s="3"/>
      <c r="G77" s="3"/>
      <c r="H77" s="3"/>
      <c r="I77" s="3"/>
      <c r="J77" s="3"/>
      <c r="K77" s="3"/>
      <c r="L77" s="3"/>
      <c r="M77" s="3"/>
      <c r="N77" s="3"/>
      <c r="O77" s="3"/>
      <c r="P77" s="3"/>
      <c r="Q77" s="3"/>
      <c r="R77" s="3"/>
      <c r="S77" s="3"/>
      <c r="T77" s="3"/>
      <c r="U77" s="3"/>
      <c r="V77" s="3"/>
      <c r="W77" s="3"/>
      <c r="X77" s="3"/>
    </row>
    <row r="78" customFormat="false" ht="15.75" hidden="false" customHeight="true" outlineLevel="0" collapsed="false">
      <c r="A78" s="3"/>
      <c r="B78" s="3"/>
      <c r="C78" s="3"/>
      <c r="D78" s="3"/>
      <c r="E78" s="3"/>
      <c r="F78" s="3"/>
      <c r="G78" s="3"/>
      <c r="H78" s="3"/>
      <c r="I78" s="3"/>
      <c r="J78" s="3"/>
      <c r="K78" s="3"/>
      <c r="L78" s="3"/>
      <c r="M78" s="3"/>
      <c r="N78" s="3"/>
      <c r="O78" s="3"/>
      <c r="P78" s="3"/>
      <c r="Q78" s="3"/>
      <c r="R78" s="3"/>
      <c r="S78" s="3"/>
      <c r="T78" s="3"/>
      <c r="U78" s="3"/>
      <c r="V78" s="3"/>
      <c r="W78" s="3"/>
      <c r="X78" s="3"/>
    </row>
    <row r="79" customFormat="false" ht="15.75" hidden="false" customHeight="true" outlineLevel="0" collapsed="false">
      <c r="A79" s="3"/>
      <c r="B79" s="3"/>
      <c r="C79" s="3"/>
      <c r="D79" s="3"/>
      <c r="E79" s="3"/>
      <c r="F79" s="3"/>
      <c r="G79" s="3"/>
      <c r="H79" s="3"/>
      <c r="I79" s="3"/>
      <c r="J79" s="3"/>
      <c r="K79" s="3"/>
      <c r="L79" s="3"/>
      <c r="M79" s="3"/>
      <c r="N79" s="3"/>
      <c r="O79" s="3"/>
      <c r="P79" s="3"/>
      <c r="Q79" s="3"/>
      <c r="R79" s="3"/>
      <c r="S79" s="3"/>
      <c r="T79" s="3"/>
      <c r="U79" s="3"/>
      <c r="V79" s="3"/>
      <c r="W79" s="3"/>
      <c r="X79" s="3"/>
    </row>
    <row r="80" customFormat="false" ht="15.75" hidden="false" customHeight="true" outlineLevel="0" collapsed="false">
      <c r="A80" s="3"/>
      <c r="B80" s="3"/>
      <c r="C80" s="3"/>
      <c r="D80" s="3"/>
      <c r="E80" s="3"/>
      <c r="F80" s="3"/>
      <c r="G80" s="3"/>
      <c r="H80" s="3"/>
      <c r="I80" s="3"/>
      <c r="J80" s="3"/>
      <c r="K80" s="3"/>
      <c r="L80" s="3"/>
      <c r="M80" s="3"/>
      <c r="N80" s="3"/>
      <c r="O80" s="3"/>
      <c r="P80" s="3"/>
      <c r="Q80" s="3"/>
      <c r="R80" s="3"/>
      <c r="S80" s="3"/>
      <c r="T80" s="3"/>
      <c r="U80" s="3"/>
      <c r="V80" s="3"/>
      <c r="W80" s="3"/>
      <c r="X80" s="3"/>
    </row>
    <row r="81" customFormat="false" ht="15.75" hidden="false" customHeight="true" outlineLevel="0" collapsed="false">
      <c r="A81" s="3"/>
      <c r="B81" s="3"/>
      <c r="C81" s="3"/>
      <c r="D81" s="3"/>
      <c r="E81" s="3"/>
      <c r="F81" s="3"/>
      <c r="G81" s="3"/>
      <c r="H81" s="3"/>
      <c r="I81" s="3"/>
      <c r="J81" s="3"/>
      <c r="K81" s="3"/>
      <c r="L81" s="3"/>
      <c r="M81" s="3"/>
      <c r="N81" s="3"/>
      <c r="O81" s="3"/>
      <c r="P81" s="3"/>
      <c r="Q81" s="3"/>
      <c r="R81" s="3"/>
      <c r="S81" s="3"/>
      <c r="T81" s="3"/>
      <c r="U81" s="3"/>
      <c r="V81" s="3"/>
      <c r="W81" s="3"/>
      <c r="X81" s="3"/>
    </row>
    <row r="82" customFormat="false" ht="15.75" hidden="false" customHeight="true" outlineLevel="0" collapsed="false">
      <c r="A82" s="3"/>
      <c r="B82" s="3"/>
      <c r="C82" s="3"/>
      <c r="D82" s="3"/>
      <c r="E82" s="3"/>
      <c r="F82" s="3"/>
      <c r="G82" s="3"/>
      <c r="H82" s="3"/>
      <c r="I82" s="3"/>
      <c r="J82" s="3"/>
      <c r="K82" s="3"/>
      <c r="L82" s="3"/>
      <c r="M82" s="3"/>
      <c r="N82" s="3"/>
      <c r="O82" s="3"/>
      <c r="P82" s="3"/>
      <c r="Q82" s="3"/>
      <c r="R82" s="3"/>
      <c r="S82" s="3"/>
      <c r="T82" s="3"/>
      <c r="U82" s="3"/>
      <c r="V82" s="3"/>
      <c r="W82" s="3"/>
      <c r="X82" s="3"/>
    </row>
    <row r="83" customFormat="false" ht="15.75" hidden="false" customHeight="true" outlineLevel="0" collapsed="false">
      <c r="A83" s="3"/>
      <c r="B83" s="3"/>
      <c r="C83" s="3"/>
      <c r="D83" s="3"/>
      <c r="E83" s="3"/>
      <c r="F83" s="3"/>
      <c r="G83" s="3"/>
      <c r="H83" s="3"/>
      <c r="I83" s="3"/>
      <c r="J83" s="3"/>
      <c r="K83" s="3"/>
      <c r="L83" s="3"/>
      <c r="M83" s="3"/>
      <c r="N83" s="3"/>
      <c r="O83" s="3"/>
      <c r="P83" s="3"/>
      <c r="Q83" s="3"/>
      <c r="R83" s="3"/>
      <c r="S83" s="3"/>
      <c r="T83" s="3"/>
      <c r="U83" s="3"/>
      <c r="V83" s="3"/>
      <c r="W83" s="3"/>
      <c r="X83" s="3"/>
    </row>
    <row r="84" customFormat="false" ht="15.75" hidden="false" customHeight="true" outlineLevel="0" collapsed="false">
      <c r="A84" s="3"/>
      <c r="B84" s="3"/>
      <c r="C84" s="3"/>
      <c r="D84" s="3"/>
      <c r="E84" s="3"/>
      <c r="F84" s="3"/>
      <c r="G84" s="3"/>
      <c r="H84" s="3"/>
      <c r="I84" s="3"/>
      <c r="J84" s="3"/>
      <c r="K84" s="3"/>
      <c r="L84" s="3"/>
      <c r="M84" s="3"/>
      <c r="N84" s="3"/>
      <c r="O84" s="3"/>
      <c r="P84" s="3"/>
      <c r="Q84" s="3"/>
      <c r="R84" s="3"/>
      <c r="S84" s="3"/>
      <c r="T84" s="3"/>
      <c r="U84" s="3"/>
      <c r="V84" s="3"/>
      <c r="W84" s="3"/>
      <c r="X84" s="3"/>
    </row>
    <row r="85" customFormat="false" ht="15.75" hidden="false" customHeight="true" outlineLevel="0" collapsed="false">
      <c r="A85" s="3"/>
      <c r="B85" s="3"/>
      <c r="C85" s="3"/>
      <c r="D85" s="3"/>
      <c r="E85" s="3"/>
      <c r="F85" s="3"/>
      <c r="G85" s="3"/>
      <c r="H85" s="3"/>
      <c r="I85" s="3"/>
      <c r="J85" s="3"/>
      <c r="K85" s="3"/>
      <c r="L85" s="3"/>
      <c r="M85" s="3"/>
      <c r="N85" s="3"/>
      <c r="O85" s="3"/>
      <c r="P85" s="3"/>
      <c r="Q85" s="3"/>
      <c r="R85" s="3"/>
      <c r="S85" s="3"/>
      <c r="T85" s="3"/>
      <c r="U85" s="3"/>
      <c r="V85" s="3"/>
      <c r="W85" s="3"/>
      <c r="X85" s="3"/>
    </row>
    <row r="86" customFormat="false" ht="15.75" hidden="false" customHeight="true" outlineLevel="0" collapsed="false">
      <c r="A86" s="3"/>
      <c r="B86" s="3"/>
      <c r="C86" s="3"/>
      <c r="D86" s="3"/>
      <c r="E86" s="3"/>
      <c r="F86" s="3"/>
      <c r="G86" s="3"/>
      <c r="H86" s="3"/>
      <c r="I86" s="3"/>
      <c r="J86" s="3"/>
      <c r="K86" s="3"/>
      <c r="L86" s="3"/>
      <c r="M86" s="3"/>
      <c r="N86" s="3"/>
      <c r="O86" s="3"/>
      <c r="P86" s="3"/>
      <c r="Q86" s="3"/>
      <c r="R86" s="3"/>
      <c r="S86" s="3"/>
      <c r="T86" s="3"/>
      <c r="U86" s="3"/>
      <c r="V86" s="3"/>
      <c r="W86" s="3"/>
      <c r="X86" s="3"/>
    </row>
    <row r="87" customFormat="false" ht="15.75" hidden="false" customHeight="true" outlineLevel="0" collapsed="false">
      <c r="A87" s="3"/>
      <c r="B87" s="3"/>
      <c r="C87" s="3"/>
      <c r="D87" s="3"/>
      <c r="E87" s="3"/>
      <c r="F87" s="3"/>
      <c r="G87" s="3"/>
      <c r="H87" s="3"/>
      <c r="I87" s="3"/>
      <c r="J87" s="3"/>
      <c r="K87" s="3"/>
      <c r="L87" s="3"/>
      <c r="M87" s="3"/>
      <c r="N87" s="3"/>
      <c r="O87" s="3"/>
      <c r="P87" s="3"/>
      <c r="Q87" s="3"/>
      <c r="R87" s="3"/>
      <c r="S87" s="3"/>
      <c r="T87" s="3"/>
      <c r="U87" s="3"/>
      <c r="V87" s="3"/>
      <c r="W87" s="3"/>
      <c r="X87" s="3"/>
    </row>
    <row r="88" customFormat="false" ht="15.75" hidden="false" customHeight="true" outlineLevel="0" collapsed="false">
      <c r="A88" s="3"/>
      <c r="B88" s="3"/>
      <c r="C88" s="3"/>
      <c r="D88" s="3"/>
      <c r="E88" s="3"/>
      <c r="F88" s="3"/>
      <c r="G88" s="3"/>
      <c r="H88" s="3"/>
      <c r="I88" s="3"/>
      <c r="J88" s="3"/>
      <c r="K88" s="3"/>
      <c r="L88" s="3"/>
      <c r="M88" s="3"/>
      <c r="N88" s="3"/>
      <c r="O88" s="3"/>
      <c r="P88" s="3"/>
      <c r="Q88" s="3"/>
      <c r="R88" s="3"/>
      <c r="S88" s="3"/>
      <c r="T88" s="3"/>
      <c r="U88" s="3"/>
      <c r="V88" s="3"/>
      <c r="W88" s="3"/>
      <c r="X88" s="3"/>
    </row>
    <row r="89" customFormat="false" ht="15.75" hidden="false" customHeight="true" outlineLevel="0" collapsed="false">
      <c r="A89" s="3"/>
      <c r="B89" s="3"/>
      <c r="C89" s="3"/>
      <c r="D89" s="3"/>
      <c r="E89" s="3"/>
      <c r="F89" s="3"/>
      <c r="G89" s="3"/>
      <c r="H89" s="3"/>
      <c r="I89" s="3"/>
      <c r="J89" s="3"/>
      <c r="K89" s="3"/>
      <c r="L89" s="3"/>
      <c r="M89" s="3"/>
      <c r="N89" s="3"/>
      <c r="O89" s="3"/>
      <c r="P89" s="3"/>
      <c r="Q89" s="3"/>
      <c r="R89" s="3"/>
      <c r="S89" s="3"/>
      <c r="T89" s="3"/>
      <c r="U89" s="3"/>
      <c r="V89" s="3"/>
      <c r="W89" s="3"/>
      <c r="X89" s="3"/>
    </row>
    <row r="90" customFormat="false" ht="15.75" hidden="false" customHeight="true" outlineLevel="0" collapsed="false">
      <c r="A90" s="3"/>
      <c r="B90" s="3"/>
      <c r="C90" s="3"/>
      <c r="D90" s="3"/>
      <c r="E90" s="3"/>
      <c r="F90" s="3"/>
      <c r="G90" s="3"/>
      <c r="H90" s="3"/>
      <c r="I90" s="3"/>
      <c r="J90" s="3"/>
      <c r="K90" s="3"/>
      <c r="L90" s="3"/>
      <c r="M90" s="3"/>
      <c r="N90" s="3"/>
      <c r="O90" s="3"/>
      <c r="P90" s="3"/>
      <c r="Q90" s="3"/>
      <c r="R90" s="3"/>
      <c r="S90" s="3"/>
      <c r="T90" s="3"/>
      <c r="U90" s="3"/>
      <c r="V90" s="3"/>
      <c r="W90" s="3"/>
      <c r="X90" s="3"/>
    </row>
    <row r="91" customFormat="false" ht="15.75" hidden="false" customHeight="true" outlineLevel="0" collapsed="false">
      <c r="A91" s="3"/>
      <c r="B91" s="3"/>
      <c r="C91" s="3"/>
      <c r="D91" s="3"/>
      <c r="E91" s="3"/>
      <c r="F91" s="3"/>
      <c r="G91" s="3"/>
      <c r="H91" s="3"/>
      <c r="I91" s="3"/>
      <c r="J91" s="3"/>
      <c r="K91" s="3"/>
      <c r="L91" s="3"/>
      <c r="M91" s="3"/>
      <c r="N91" s="3"/>
      <c r="O91" s="3"/>
      <c r="P91" s="3"/>
      <c r="Q91" s="3"/>
      <c r="R91" s="3"/>
      <c r="S91" s="3"/>
      <c r="T91" s="3"/>
      <c r="U91" s="3"/>
      <c r="V91" s="3"/>
      <c r="W91" s="3"/>
      <c r="X91" s="3"/>
    </row>
    <row r="92" customFormat="false" ht="15.75" hidden="false" customHeight="true" outlineLevel="0" collapsed="false">
      <c r="A92" s="3"/>
      <c r="B92" s="3"/>
      <c r="C92" s="3"/>
      <c r="D92" s="3"/>
      <c r="E92" s="3"/>
      <c r="F92" s="3"/>
      <c r="G92" s="3"/>
      <c r="H92" s="3"/>
      <c r="I92" s="3"/>
      <c r="J92" s="3"/>
      <c r="K92" s="3"/>
      <c r="L92" s="3"/>
      <c r="M92" s="3"/>
      <c r="N92" s="3"/>
      <c r="O92" s="3"/>
      <c r="P92" s="3"/>
      <c r="Q92" s="3"/>
      <c r="R92" s="3"/>
      <c r="S92" s="3"/>
      <c r="T92" s="3"/>
      <c r="U92" s="3"/>
      <c r="V92" s="3"/>
      <c r="W92" s="3"/>
      <c r="X92" s="3"/>
    </row>
    <row r="93" customFormat="false" ht="15.75" hidden="false" customHeight="true" outlineLevel="0" collapsed="false">
      <c r="A93" s="3"/>
      <c r="B93" s="3"/>
      <c r="C93" s="3"/>
      <c r="D93" s="3"/>
      <c r="E93" s="3"/>
      <c r="F93" s="3"/>
      <c r="G93" s="3"/>
      <c r="H93" s="3"/>
      <c r="I93" s="3"/>
      <c r="J93" s="3"/>
      <c r="K93" s="3"/>
      <c r="L93" s="3"/>
      <c r="M93" s="3"/>
      <c r="N93" s="3"/>
      <c r="O93" s="3"/>
      <c r="P93" s="3"/>
      <c r="Q93" s="3"/>
      <c r="R93" s="3"/>
      <c r="S93" s="3"/>
      <c r="T93" s="3"/>
      <c r="U93" s="3"/>
      <c r="V93" s="3"/>
      <c r="W93" s="3"/>
      <c r="X93" s="3"/>
    </row>
    <row r="94" customFormat="false" ht="15.75" hidden="false" customHeight="true" outlineLevel="0" collapsed="false">
      <c r="A94" s="3"/>
      <c r="B94" s="3"/>
      <c r="C94" s="3"/>
      <c r="D94" s="3"/>
      <c r="E94" s="3"/>
      <c r="F94" s="3"/>
      <c r="G94" s="3"/>
      <c r="H94" s="3"/>
      <c r="I94" s="3"/>
      <c r="J94" s="3"/>
      <c r="K94" s="3"/>
      <c r="L94" s="3"/>
      <c r="M94" s="3"/>
      <c r="N94" s="3"/>
      <c r="O94" s="3"/>
      <c r="P94" s="3"/>
      <c r="Q94" s="3"/>
      <c r="R94" s="3"/>
      <c r="S94" s="3"/>
      <c r="T94" s="3"/>
      <c r="U94" s="3"/>
      <c r="V94" s="3"/>
      <c r="W94" s="3"/>
      <c r="X94" s="3"/>
    </row>
    <row r="95" customFormat="false" ht="15.75" hidden="false" customHeight="true" outlineLevel="0" collapsed="false">
      <c r="A95" s="3"/>
      <c r="B95" s="3"/>
      <c r="C95" s="3"/>
      <c r="D95" s="3"/>
      <c r="E95" s="3"/>
      <c r="F95" s="3"/>
      <c r="G95" s="3"/>
      <c r="H95" s="3"/>
      <c r="I95" s="3"/>
      <c r="J95" s="3"/>
      <c r="K95" s="3"/>
      <c r="L95" s="3"/>
      <c r="M95" s="3"/>
      <c r="N95" s="3"/>
      <c r="O95" s="3"/>
      <c r="P95" s="3"/>
      <c r="Q95" s="3"/>
      <c r="R95" s="3"/>
      <c r="S95" s="3"/>
      <c r="T95" s="3"/>
      <c r="U95" s="3"/>
      <c r="V95" s="3"/>
      <c r="W95" s="3"/>
      <c r="X95" s="3"/>
    </row>
    <row r="96" customFormat="false" ht="15.75" hidden="false" customHeight="true" outlineLevel="0" collapsed="false">
      <c r="A96" s="3"/>
      <c r="B96" s="3"/>
      <c r="C96" s="3"/>
      <c r="D96" s="3"/>
      <c r="E96" s="3"/>
      <c r="F96" s="3"/>
      <c r="G96" s="3"/>
      <c r="H96" s="3"/>
      <c r="I96" s="3"/>
      <c r="J96" s="3"/>
      <c r="K96" s="3"/>
      <c r="L96" s="3"/>
      <c r="M96" s="3"/>
      <c r="N96" s="3"/>
      <c r="O96" s="3"/>
      <c r="P96" s="3"/>
      <c r="Q96" s="3"/>
      <c r="R96" s="3"/>
      <c r="S96" s="3"/>
      <c r="T96" s="3"/>
      <c r="U96" s="3"/>
      <c r="V96" s="3"/>
      <c r="W96" s="3"/>
      <c r="X96" s="3"/>
    </row>
    <row r="97" customFormat="false" ht="15.75" hidden="false" customHeight="true" outlineLevel="0" collapsed="false">
      <c r="A97" s="3"/>
      <c r="B97" s="3"/>
      <c r="C97" s="3"/>
      <c r="D97" s="3"/>
      <c r="E97" s="3"/>
      <c r="F97" s="3"/>
      <c r="G97" s="3"/>
      <c r="H97" s="3"/>
      <c r="I97" s="3"/>
      <c r="J97" s="3"/>
      <c r="K97" s="3"/>
      <c r="L97" s="3"/>
      <c r="M97" s="3"/>
      <c r="N97" s="3"/>
      <c r="O97" s="3"/>
      <c r="P97" s="3"/>
      <c r="Q97" s="3"/>
      <c r="R97" s="3"/>
      <c r="S97" s="3"/>
      <c r="T97" s="3"/>
      <c r="U97" s="3"/>
      <c r="V97" s="3"/>
      <c r="W97" s="3"/>
      <c r="X97" s="3"/>
    </row>
    <row r="98" customFormat="false" ht="15.75" hidden="false" customHeight="true" outlineLevel="0" collapsed="false">
      <c r="A98" s="3"/>
      <c r="B98" s="3"/>
      <c r="C98" s="3"/>
      <c r="D98" s="3"/>
      <c r="E98" s="3"/>
      <c r="F98" s="3"/>
      <c r="G98" s="3"/>
      <c r="H98" s="3"/>
      <c r="I98" s="3"/>
      <c r="J98" s="3"/>
      <c r="K98" s="3"/>
      <c r="L98" s="3"/>
      <c r="M98" s="3"/>
      <c r="N98" s="3"/>
      <c r="O98" s="3"/>
      <c r="P98" s="3"/>
      <c r="Q98" s="3"/>
      <c r="R98" s="3"/>
      <c r="S98" s="3"/>
      <c r="T98" s="3"/>
      <c r="U98" s="3"/>
      <c r="V98" s="3"/>
      <c r="W98" s="3"/>
      <c r="X98" s="3"/>
    </row>
    <row r="99" customFormat="false" ht="15.75" hidden="false" customHeight="true" outlineLevel="0" collapsed="false">
      <c r="A99" s="3"/>
      <c r="B99" s="3"/>
      <c r="C99" s="3"/>
      <c r="D99" s="3"/>
      <c r="E99" s="3"/>
      <c r="F99" s="3"/>
      <c r="G99" s="3"/>
      <c r="H99" s="3"/>
      <c r="I99" s="3"/>
      <c r="J99" s="3"/>
      <c r="K99" s="3"/>
      <c r="L99" s="3"/>
      <c r="M99" s="3"/>
      <c r="N99" s="3"/>
      <c r="O99" s="3"/>
      <c r="P99" s="3"/>
      <c r="Q99" s="3"/>
      <c r="R99" s="3"/>
      <c r="S99" s="3"/>
      <c r="T99" s="3"/>
      <c r="U99" s="3"/>
      <c r="V99" s="3"/>
      <c r="W99" s="3"/>
      <c r="X99" s="3"/>
    </row>
    <row r="100" customFormat="false" ht="15.75" hidden="false" customHeight="true" outlineLevel="0" collapsed="false">
      <c r="A100" s="3"/>
      <c r="B100" s="3"/>
      <c r="C100" s="3"/>
      <c r="D100" s="3"/>
      <c r="E100" s="3"/>
      <c r="F100" s="3"/>
      <c r="G100" s="3"/>
      <c r="H100" s="3"/>
      <c r="I100" s="3"/>
      <c r="J100" s="3"/>
      <c r="K100" s="3"/>
      <c r="L100" s="3"/>
      <c r="M100" s="3"/>
      <c r="N100" s="3"/>
      <c r="O100" s="3"/>
      <c r="P100" s="3"/>
      <c r="Q100" s="3"/>
      <c r="R100" s="3"/>
      <c r="S100" s="3"/>
      <c r="T100" s="3"/>
      <c r="U100" s="3"/>
      <c r="V100" s="3"/>
      <c r="W100" s="3"/>
      <c r="X100" s="3"/>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row>
  </sheetData>
  <mergeCells count="1">
    <mergeCell ref="A1:L1"/>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M1000"/>
  <sheetViews>
    <sheetView showFormulas="false" showGridLines="true" showRowColHeaders="true" showZeros="true" rightToLeft="false" tabSelected="false" showOutlineSymbols="true" defaultGridColor="true" view="normal" topLeftCell="A7"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4.29"/>
    <col collapsed="false" customWidth="true" hidden="false" outlineLevel="0" max="2" min="2" style="1" width="15.28"/>
    <col collapsed="false" customWidth="true" hidden="false" outlineLevel="0" max="3" min="3" style="1" width="20.29"/>
    <col collapsed="false" customWidth="true" hidden="false" outlineLevel="0" max="9" min="4" style="1" width="12.71"/>
    <col collapsed="false" customWidth="true" hidden="false" outlineLevel="0" max="12" min="10" style="1" width="10.29"/>
    <col collapsed="false" customWidth="true" hidden="false" outlineLevel="0" max="13" min="13" style="1" width="9.29"/>
    <col collapsed="false" customWidth="true" hidden="false" outlineLevel="0" max="26" min="14" style="1" width="12.71"/>
  </cols>
  <sheetData>
    <row r="1" customFormat="false" ht="15.75" hidden="false" customHeight="true" outlineLevel="0" collapsed="false">
      <c r="A1" s="12" t="s">
        <v>16</v>
      </c>
      <c r="B1" s="12"/>
      <c r="C1" s="12"/>
      <c r="D1" s="12"/>
      <c r="E1" s="12"/>
      <c r="F1" s="12"/>
      <c r="G1" s="12"/>
      <c r="H1" s="12"/>
      <c r="I1" s="12"/>
      <c r="J1" s="12"/>
      <c r="K1" s="12"/>
      <c r="L1" s="12"/>
      <c r="M1" s="13"/>
    </row>
    <row r="2" customFormat="false" ht="15.75" hidden="false" customHeight="true" outlineLevel="0" collapsed="false">
      <c r="A2" s="14"/>
      <c r="B2" s="13"/>
      <c r="C2" s="13"/>
      <c r="D2" s="13"/>
      <c r="E2" s="13"/>
      <c r="F2" s="14"/>
      <c r="G2" s="14"/>
      <c r="H2" s="15" t="s">
        <v>17</v>
      </c>
      <c r="I2" s="15"/>
      <c r="J2" s="15"/>
      <c r="K2" s="15"/>
      <c r="L2" s="14"/>
      <c r="M2" s="13"/>
    </row>
    <row r="3" customFormat="false" ht="12.75" hidden="false" customHeight="true" outlineLevel="0" collapsed="false">
      <c r="A3" s="16" t="s">
        <v>18</v>
      </c>
      <c r="B3" s="14"/>
      <c r="C3" s="14"/>
      <c r="D3" s="13"/>
      <c r="E3" s="13"/>
      <c r="F3" s="14"/>
      <c r="G3" s="14"/>
      <c r="H3" s="17"/>
      <c r="I3" s="18"/>
      <c r="J3" s="18"/>
      <c r="K3" s="19"/>
      <c r="L3" s="14"/>
      <c r="M3" s="13"/>
    </row>
    <row r="4" customFormat="false" ht="12.75" hidden="false" customHeight="true" outlineLevel="0" collapsed="false">
      <c r="A4" s="14"/>
      <c r="B4" s="14"/>
      <c r="C4" s="14"/>
      <c r="D4" s="13"/>
      <c r="E4" s="13"/>
      <c r="F4" s="14"/>
      <c r="G4" s="14"/>
      <c r="H4" s="20"/>
      <c r="I4" s="21"/>
      <c r="J4" s="22" t="s">
        <v>19</v>
      </c>
      <c r="K4" s="23"/>
      <c r="L4" s="14"/>
      <c r="M4" s="13"/>
    </row>
    <row r="5" customFormat="false" ht="12.75" hidden="false" customHeight="true" outlineLevel="0" collapsed="false">
      <c r="A5" s="13"/>
      <c r="B5" s="24" t="s">
        <v>20</v>
      </c>
      <c r="C5" s="25"/>
      <c r="D5" s="26" t="n">
        <v>258000</v>
      </c>
      <c r="E5" s="13"/>
      <c r="F5" s="14"/>
      <c r="G5" s="14"/>
      <c r="H5" s="20"/>
      <c r="I5" s="27"/>
      <c r="J5" s="22" t="s">
        <v>21</v>
      </c>
      <c r="K5" s="23"/>
      <c r="L5" s="14"/>
      <c r="M5" s="13"/>
    </row>
    <row r="6" customFormat="false" ht="12.75" hidden="false" customHeight="true" outlineLevel="0" collapsed="false">
      <c r="A6" s="13"/>
      <c r="B6" s="24" t="s">
        <v>22</v>
      </c>
      <c r="C6" s="25"/>
      <c r="D6" s="26" t="n">
        <v>387000</v>
      </c>
      <c r="E6" s="13"/>
      <c r="F6" s="14"/>
      <c r="G6" s="14"/>
      <c r="H6" s="20"/>
      <c r="I6" s="28"/>
      <c r="J6" s="22" t="s">
        <v>23</v>
      </c>
      <c r="K6" s="23"/>
      <c r="L6" s="14"/>
      <c r="M6" s="13"/>
    </row>
    <row r="7" customFormat="false" ht="15.75" hidden="false" customHeight="true" outlineLevel="0" collapsed="false">
      <c r="A7" s="13"/>
      <c r="B7" s="24" t="s">
        <v>24</v>
      </c>
      <c r="C7" s="25"/>
      <c r="D7" s="26" t="n">
        <v>115000</v>
      </c>
      <c r="E7" s="13"/>
      <c r="F7" s="14"/>
      <c r="G7" s="14"/>
      <c r="H7" s="29"/>
      <c r="I7" s="30"/>
      <c r="J7" s="30"/>
      <c r="K7" s="31"/>
      <c r="L7" s="14"/>
      <c r="M7" s="13"/>
    </row>
    <row r="8" customFormat="false" ht="12.75" hidden="false" customHeight="true" outlineLevel="0" collapsed="false">
      <c r="A8" s="13"/>
      <c r="B8" s="24" t="s">
        <v>25</v>
      </c>
      <c r="C8" s="25"/>
      <c r="D8" s="26" t="n">
        <v>250000</v>
      </c>
      <c r="E8" s="13"/>
      <c r="F8" s="14"/>
      <c r="G8" s="14"/>
      <c r="H8" s="14"/>
      <c r="I8" s="14"/>
      <c r="J8" s="14"/>
      <c r="K8" s="14"/>
      <c r="L8" s="14"/>
      <c r="M8" s="13"/>
    </row>
    <row r="9" customFormat="false" ht="12.75" hidden="false" customHeight="true" outlineLevel="0" collapsed="false">
      <c r="A9" s="13"/>
      <c r="B9" s="24" t="s">
        <v>26</v>
      </c>
      <c r="C9" s="25"/>
      <c r="D9" s="26"/>
      <c r="E9" s="13"/>
      <c r="F9" s="14"/>
      <c r="G9" s="14"/>
      <c r="H9" s="14"/>
      <c r="I9" s="14"/>
      <c r="J9" s="14"/>
      <c r="K9" s="14"/>
      <c r="L9" s="14"/>
      <c r="M9" s="13"/>
    </row>
    <row r="10" customFormat="false" ht="12.75" hidden="false" customHeight="true" outlineLevel="0" collapsed="false">
      <c r="A10" s="13"/>
      <c r="B10" s="13"/>
      <c r="C10" s="13"/>
      <c r="D10" s="14"/>
      <c r="E10" s="14"/>
      <c r="F10" s="14"/>
      <c r="G10" s="14"/>
      <c r="H10" s="14"/>
      <c r="I10" s="14"/>
      <c r="J10" s="14"/>
      <c r="K10" s="14"/>
      <c r="L10" s="14"/>
      <c r="M10" s="13"/>
    </row>
    <row r="11" customFormat="false" ht="12.75" hidden="false" customHeight="true" outlineLevel="0" collapsed="false">
      <c r="A11" s="13"/>
      <c r="B11" s="32" t="s">
        <v>27</v>
      </c>
      <c r="C11" s="33"/>
      <c r="D11" s="34" t="n">
        <f aca="false">D5+D6+D7+D8+D9+D57</f>
        <v>1010000</v>
      </c>
      <c r="E11" s="14"/>
      <c r="F11" s="14"/>
      <c r="G11" s="14"/>
      <c r="H11" s="14"/>
      <c r="I11" s="14"/>
      <c r="J11" s="14"/>
      <c r="K11" s="14"/>
      <c r="L11" s="14"/>
      <c r="M11" s="13"/>
    </row>
    <row r="12" customFormat="false" ht="12.75" hidden="false" customHeight="true" outlineLevel="0" collapsed="false">
      <c r="A12" s="14"/>
      <c r="B12" s="14"/>
      <c r="C12" s="14"/>
      <c r="D12" s="14"/>
      <c r="E12" s="14"/>
      <c r="F12" s="14"/>
      <c r="G12" s="14"/>
      <c r="H12" s="14"/>
      <c r="I12" s="14"/>
      <c r="J12" s="14"/>
      <c r="K12" s="14"/>
      <c r="L12" s="14"/>
      <c r="M12" s="13"/>
    </row>
    <row r="13" customFormat="false" ht="12.75" hidden="false" customHeight="true" outlineLevel="0" collapsed="false">
      <c r="A13" s="16" t="s">
        <v>28</v>
      </c>
      <c r="B13" s="14"/>
      <c r="C13" s="14"/>
      <c r="D13" s="14"/>
      <c r="E13" s="14"/>
      <c r="F13" s="14"/>
      <c r="G13" s="14"/>
      <c r="H13" s="14"/>
      <c r="I13" s="14"/>
      <c r="J13" s="14"/>
      <c r="K13" s="14"/>
      <c r="L13" s="14"/>
      <c r="M13" s="13"/>
    </row>
    <row r="14" customFormat="false" ht="12.75" hidden="false" customHeight="true" outlineLevel="0" collapsed="false">
      <c r="A14" s="14"/>
      <c r="B14" s="14"/>
      <c r="C14" s="14"/>
      <c r="D14" s="14"/>
      <c r="E14" s="14"/>
      <c r="F14" s="14"/>
      <c r="G14" s="14"/>
      <c r="H14" s="14"/>
      <c r="I14" s="14"/>
      <c r="J14" s="14"/>
      <c r="K14" s="14"/>
      <c r="L14" s="14"/>
      <c r="M14" s="13"/>
    </row>
    <row r="15" customFormat="false" ht="12.75" hidden="false" customHeight="true" outlineLevel="0" collapsed="false">
      <c r="A15" s="35" t="s">
        <v>29</v>
      </c>
      <c r="B15" s="35"/>
      <c r="C15" s="35"/>
      <c r="D15" s="35"/>
      <c r="E15" s="35"/>
      <c r="F15" s="35"/>
      <c r="G15" s="35"/>
      <c r="H15" s="35"/>
      <c r="I15" s="35"/>
      <c r="J15" s="35"/>
      <c r="K15" s="35"/>
      <c r="L15" s="35"/>
      <c r="M15" s="13"/>
    </row>
    <row r="16" customFormat="false" ht="12.75" hidden="false" customHeight="true" outlineLevel="0" collapsed="false">
      <c r="A16" s="35"/>
      <c r="B16" s="35"/>
      <c r="C16" s="35"/>
      <c r="D16" s="35"/>
      <c r="E16" s="35"/>
      <c r="F16" s="35"/>
      <c r="G16" s="35"/>
      <c r="H16" s="35"/>
      <c r="I16" s="35"/>
      <c r="J16" s="35"/>
      <c r="K16" s="35"/>
      <c r="L16" s="35"/>
      <c r="M16" s="13"/>
    </row>
    <row r="17" customFormat="false" ht="15.75" hidden="false" customHeight="true" outlineLevel="0" collapsed="false">
      <c r="A17" s="13"/>
      <c r="B17" s="36" t="s">
        <v>30</v>
      </c>
      <c r="C17" s="36"/>
      <c r="D17" s="36"/>
      <c r="E17" s="36"/>
      <c r="F17" s="36"/>
      <c r="G17" s="36"/>
      <c r="H17" s="36"/>
      <c r="I17" s="36"/>
      <c r="J17" s="36"/>
      <c r="K17" s="36"/>
      <c r="L17" s="13"/>
      <c r="M17" s="13"/>
    </row>
    <row r="18" customFormat="false" ht="18" hidden="false" customHeight="true" outlineLevel="0" collapsed="false">
      <c r="A18" s="13"/>
      <c r="B18" s="37" t="s">
        <v>31</v>
      </c>
      <c r="C18" s="37" t="s">
        <v>32</v>
      </c>
      <c r="D18" s="37" t="s">
        <v>33</v>
      </c>
      <c r="E18" s="37" t="s">
        <v>34</v>
      </c>
      <c r="F18" s="37" t="s">
        <v>35</v>
      </c>
      <c r="G18" s="37" t="s">
        <v>36</v>
      </c>
      <c r="H18" s="37" t="s">
        <v>37</v>
      </c>
      <c r="I18" s="37" t="s">
        <v>38</v>
      </c>
      <c r="J18" s="37" t="s">
        <v>39</v>
      </c>
      <c r="K18" s="37" t="s">
        <v>40</v>
      </c>
      <c r="L18" s="13"/>
      <c r="M18" s="13"/>
    </row>
    <row r="19" customFormat="false" ht="12.75" hidden="false" customHeight="true" outlineLevel="0" collapsed="false">
      <c r="A19" s="13"/>
      <c r="B19" s="38" t="n">
        <v>6</v>
      </c>
      <c r="C19" s="38"/>
      <c r="D19" s="38"/>
      <c r="E19" s="38"/>
      <c r="F19" s="38"/>
      <c r="G19" s="38"/>
      <c r="H19" s="38"/>
      <c r="I19" s="38"/>
      <c r="J19" s="38"/>
      <c r="K19" s="38"/>
      <c r="L19" s="13"/>
      <c r="M19" s="13"/>
    </row>
    <row r="20" customFormat="false" ht="12.75" hidden="false" customHeight="true" outlineLevel="0" collapsed="false">
      <c r="A20" s="13"/>
      <c r="B20" s="39"/>
      <c r="C20" s="39"/>
      <c r="D20" s="39"/>
      <c r="E20" s="39"/>
      <c r="F20" s="39"/>
      <c r="G20" s="39"/>
      <c r="H20" s="39"/>
      <c r="I20" s="39"/>
      <c r="J20" s="39"/>
      <c r="K20" s="39"/>
      <c r="L20" s="39"/>
      <c r="M20" s="40"/>
    </row>
    <row r="21" customFormat="false" ht="15.75" hidden="false" customHeight="true" outlineLevel="0" collapsed="false">
      <c r="A21" s="16" t="s">
        <v>41</v>
      </c>
      <c r="B21" s="14"/>
      <c r="C21" s="14"/>
      <c r="D21" s="14"/>
      <c r="E21" s="14"/>
      <c r="F21" s="39"/>
      <c r="G21" s="39"/>
      <c r="H21" s="39"/>
      <c r="I21" s="39"/>
      <c r="J21" s="39"/>
      <c r="K21" s="39"/>
      <c r="L21" s="39"/>
      <c r="M21" s="40"/>
    </row>
    <row r="22" customFormat="false" ht="15.75" hidden="false" customHeight="true" outlineLevel="0" collapsed="false">
      <c r="A22" s="41"/>
      <c r="B22" s="42" t="s">
        <v>42</v>
      </c>
      <c r="C22" s="42"/>
      <c r="D22" s="43"/>
      <c r="E22" s="14" t="s">
        <v>43</v>
      </c>
      <c r="F22" s="39"/>
      <c r="G22" s="39"/>
      <c r="H22" s="39"/>
      <c r="I22" s="39"/>
      <c r="J22" s="39"/>
      <c r="K22" s="39"/>
      <c r="L22" s="39"/>
      <c r="M22" s="40"/>
    </row>
    <row r="23" customFormat="false" ht="15.75" hidden="false" customHeight="true" outlineLevel="0" collapsed="false">
      <c r="A23" s="41"/>
      <c r="B23" s="44" t="s">
        <v>44</v>
      </c>
      <c r="C23" s="44"/>
      <c r="D23" s="43" t="s">
        <v>45</v>
      </c>
      <c r="E23" s="14" t="s">
        <v>46</v>
      </c>
      <c r="F23" s="39"/>
      <c r="G23" s="39"/>
      <c r="H23" s="39"/>
      <c r="I23" s="39"/>
      <c r="J23" s="39"/>
      <c r="K23" s="39"/>
      <c r="L23" s="39"/>
      <c r="M23" s="40"/>
    </row>
    <row r="24" customFormat="false" ht="15.75" hidden="false" customHeight="true" outlineLevel="0" collapsed="false">
      <c r="A24" s="13"/>
      <c r="B24" s="39"/>
      <c r="C24" s="39"/>
      <c r="D24" s="39"/>
      <c r="E24" s="39"/>
      <c r="F24" s="39"/>
      <c r="G24" s="39"/>
      <c r="H24" s="39"/>
      <c r="I24" s="39"/>
      <c r="J24" s="39"/>
      <c r="K24" s="39"/>
      <c r="L24" s="39"/>
      <c r="M24" s="40"/>
    </row>
    <row r="25" customFormat="false" ht="15.75" hidden="false" customHeight="true" outlineLevel="0" collapsed="false">
      <c r="A25" s="35" t="s">
        <v>47</v>
      </c>
      <c r="B25" s="35"/>
      <c r="C25" s="35"/>
      <c r="D25" s="35"/>
      <c r="E25" s="35"/>
      <c r="F25" s="35"/>
      <c r="G25" s="35"/>
      <c r="H25" s="35"/>
      <c r="I25" s="35"/>
      <c r="J25" s="35"/>
      <c r="K25" s="35"/>
      <c r="L25" s="35"/>
      <c r="M25" s="40"/>
    </row>
    <row r="26" customFormat="false" ht="15.75" hidden="false" customHeight="true" outlineLevel="0" collapsed="false">
      <c r="A26" s="35"/>
      <c r="B26" s="35"/>
      <c r="C26" s="35"/>
      <c r="D26" s="35"/>
      <c r="E26" s="35"/>
      <c r="F26" s="35"/>
      <c r="G26" s="35"/>
      <c r="H26" s="35"/>
      <c r="I26" s="35"/>
      <c r="J26" s="35"/>
      <c r="K26" s="35"/>
      <c r="L26" s="35"/>
      <c r="M26" s="40"/>
    </row>
    <row r="27" customFormat="false" ht="15.75" hidden="false" customHeight="true" outlineLevel="0" collapsed="false">
      <c r="A27" s="13"/>
      <c r="B27" s="39"/>
      <c r="C27" s="36" t="s">
        <v>48</v>
      </c>
      <c r="D27" s="36"/>
      <c r="E27" s="36"/>
      <c r="F27" s="36"/>
      <c r="G27" s="36"/>
      <c r="H27" s="36"/>
      <c r="I27" s="36"/>
      <c r="J27" s="36"/>
      <c r="K27" s="36"/>
      <c r="L27" s="36"/>
      <c r="M27" s="13"/>
    </row>
    <row r="28" customFormat="false" ht="18" hidden="false" customHeight="true" outlineLevel="0" collapsed="false">
      <c r="A28" s="13"/>
      <c r="B28" s="39"/>
      <c r="C28" s="37" t="s">
        <v>31</v>
      </c>
      <c r="D28" s="37" t="s">
        <v>32</v>
      </c>
      <c r="E28" s="37" t="s">
        <v>33</v>
      </c>
      <c r="F28" s="37" t="s">
        <v>34</v>
      </c>
      <c r="G28" s="37" t="s">
        <v>35</v>
      </c>
      <c r="H28" s="37" t="s">
        <v>36</v>
      </c>
      <c r="I28" s="37" t="s">
        <v>37</v>
      </c>
      <c r="J28" s="37" t="s">
        <v>38</v>
      </c>
      <c r="K28" s="37" t="s">
        <v>39</v>
      </c>
      <c r="L28" s="37" t="s">
        <v>40</v>
      </c>
      <c r="M28" s="13"/>
    </row>
    <row r="29" customFormat="false" ht="15.75" hidden="false" customHeight="true" outlineLevel="0" collapsed="false">
      <c r="A29" s="45" t="s">
        <v>49</v>
      </c>
      <c r="B29" s="46" t="n">
        <v>45658</v>
      </c>
      <c r="C29" s="21"/>
      <c r="D29" s="21"/>
      <c r="E29" s="21"/>
      <c r="F29" s="21"/>
      <c r="G29" s="21"/>
      <c r="H29" s="21"/>
      <c r="I29" s="21"/>
      <c r="J29" s="21"/>
      <c r="K29" s="21"/>
      <c r="L29" s="21"/>
      <c r="M29" s="13"/>
    </row>
    <row r="30" customFormat="false" ht="15.75" hidden="false" customHeight="true" outlineLevel="0" collapsed="false">
      <c r="A30" s="45"/>
      <c r="B30" s="46" t="n">
        <v>45689</v>
      </c>
      <c r="C30" s="21"/>
      <c r="D30" s="21"/>
      <c r="E30" s="21"/>
      <c r="F30" s="21"/>
      <c r="G30" s="21"/>
      <c r="H30" s="21"/>
      <c r="I30" s="21"/>
      <c r="J30" s="21"/>
      <c r="K30" s="21"/>
      <c r="L30" s="21"/>
      <c r="M30" s="13"/>
    </row>
    <row r="31" customFormat="false" ht="15.75" hidden="false" customHeight="true" outlineLevel="0" collapsed="false">
      <c r="A31" s="45"/>
      <c r="B31" s="46" t="n">
        <v>45717</v>
      </c>
      <c r="C31" s="21"/>
      <c r="D31" s="21"/>
      <c r="E31" s="21"/>
      <c r="F31" s="21"/>
      <c r="G31" s="21"/>
      <c r="H31" s="21"/>
      <c r="I31" s="21"/>
      <c r="J31" s="21"/>
      <c r="K31" s="21"/>
      <c r="L31" s="21"/>
      <c r="M31" s="13"/>
    </row>
    <row r="32" customFormat="false" ht="15.75" hidden="false" customHeight="true" outlineLevel="0" collapsed="false">
      <c r="A32" s="45"/>
      <c r="B32" s="46" t="n">
        <v>45748</v>
      </c>
      <c r="C32" s="21"/>
      <c r="D32" s="21"/>
      <c r="E32" s="21"/>
      <c r="F32" s="21"/>
      <c r="G32" s="21"/>
      <c r="H32" s="21"/>
      <c r="I32" s="21"/>
      <c r="J32" s="21"/>
      <c r="K32" s="21"/>
      <c r="L32" s="21"/>
      <c r="M32" s="13"/>
    </row>
    <row r="33" customFormat="false" ht="15.75" hidden="false" customHeight="true" outlineLevel="0" collapsed="false">
      <c r="A33" s="45"/>
      <c r="B33" s="46" t="n">
        <v>45778</v>
      </c>
      <c r="C33" s="21"/>
      <c r="D33" s="21"/>
      <c r="E33" s="21"/>
      <c r="F33" s="21"/>
      <c r="G33" s="21"/>
      <c r="H33" s="21"/>
      <c r="I33" s="21"/>
      <c r="J33" s="21"/>
      <c r="K33" s="21"/>
      <c r="L33" s="21"/>
      <c r="M33" s="13"/>
    </row>
    <row r="34" customFormat="false" ht="15.75" hidden="false" customHeight="true" outlineLevel="0" collapsed="false">
      <c r="A34" s="45"/>
      <c r="B34" s="46" t="n">
        <v>45809</v>
      </c>
      <c r="C34" s="21"/>
      <c r="D34" s="21"/>
      <c r="E34" s="21"/>
      <c r="F34" s="21"/>
      <c r="G34" s="21"/>
      <c r="H34" s="21"/>
      <c r="I34" s="21"/>
      <c r="J34" s="21"/>
      <c r="K34" s="21"/>
      <c r="L34" s="21"/>
      <c r="M34" s="13"/>
    </row>
    <row r="35" customFormat="false" ht="15.75" hidden="false" customHeight="true" outlineLevel="0" collapsed="false">
      <c r="A35" s="45"/>
      <c r="B35" s="46" t="n">
        <v>45839</v>
      </c>
      <c r="C35" s="21"/>
      <c r="D35" s="21"/>
      <c r="E35" s="21"/>
      <c r="F35" s="21"/>
      <c r="G35" s="21"/>
      <c r="H35" s="21"/>
      <c r="I35" s="21"/>
      <c r="J35" s="21"/>
      <c r="K35" s="21"/>
      <c r="L35" s="21"/>
      <c r="M35" s="13"/>
    </row>
    <row r="36" customFormat="false" ht="15.75" hidden="false" customHeight="true" outlineLevel="0" collapsed="false">
      <c r="A36" s="45"/>
      <c r="B36" s="46" t="n">
        <v>45870</v>
      </c>
      <c r="C36" s="21"/>
      <c r="D36" s="21"/>
      <c r="E36" s="21"/>
      <c r="F36" s="21"/>
      <c r="G36" s="21"/>
      <c r="H36" s="21"/>
      <c r="I36" s="21"/>
      <c r="J36" s="21"/>
      <c r="K36" s="21"/>
      <c r="L36" s="21"/>
      <c r="M36" s="13"/>
    </row>
    <row r="37" customFormat="false" ht="15.75" hidden="false" customHeight="true" outlineLevel="0" collapsed="false">
      <c r="A37" s="45"/>
      <c r="B37" s="46" t="n">
        <v>45901</v>
      </c>
      <c r="C37" s="21"/>
      <c r="D37" s="21"/>
      <c r="E37" s="21"/>
      <c r="F37" s="21"/>
      <c r="G37" s="21"/>
      <c r="H37" s="21"/>
      <c r="I37" s="21"/>
      <c r="J37" s="21"/>
      <c r="K37" s="21"/>
      <c r="L37" s="21"/>
      <c r="M37" s="13"/>
    </row>
    <row r="38" customFormat="false" ht="15.75" hidden="false" customHeight="true" outlineLevel="0" collapsed="false">
      <c r="A38" s="45"/>
      <c r="B38" s="46" t="n">
        <v>45931</v>
      </c>
      <c r="C38" s="21"/>
      <c r="D38" s="21"/>
      <c r="E38" s="21"/>
      <c r="F38" s="21"/>
      <c r="G38" s="21"/>
      <c r="H38" s="21"/>
      <c r="I38" s="21"/>
      <c r="J38" s="21"/>
      <c r="K38" s="21"/>
      <c r="L38" s="21"/>
      <c r="M38" s="13"/>
    </row>
    <row r="39" customFormat="false" ht="15.75" hidden="false" customHeight="true" outlineLevel="0" collapsed="false">
      <c r="A39" s="45"/>
      <c r="B39" s="46" t="n">
        <v>45962</v>
      </c>
      <c r="C39" s="21"/>
      <c r="D39" s="21"/>
      <c r="E39" s="21"/>
      <c r="F39" s="21"/>
      <c r="G39" s="21"/>
      <c r="H39" s="21"/>
      <c r="I39" s="21"/>
      <c r="J39" s="21"/>
      <c r="K39" s="21"/>
      <c r="L39" s="21"/>
      <c r="M39" s="13"/>
    </row>
    <row r="40" customFormat="false" ht="15.75" hidden="false" customHeight="true" outlineLevel="0" collapsed="false">
      <c r="A40" s="45"/>
      <c r="B40" s="46" t="n">
        <v>45992</v>
      </c>
      <c r="C40" s="21"/>
      <c r="D40" s="21"/>
      <c r="E40" s="21"/>
      <c r="F40" s="21"/>
      <c r="G40" s="21"/>
      <c r="H40" s="21"/>
      <c r="I40" s="21"/>
      <c r="J40" s="21"/>
      <c r="K40" s="21"/>
      <c r="L40" s="21"/>
      <c r="M40" s="13"/>
    </row>
    <row r="41" customFormat="false" ht="15.75" hidden="false" customHeight="true" outlineLevel="0" collapsed="false">
      <c r="A41" s="13"/>
      <c r="B41" s="39"/>
      <c r="C41" s="39"/>
      <c r="D41" s="39"/>
      <c r="E41" s="39"/>
      <c r="F41" s="39"/>
      <c r="G41" s="39"/>
      <c r="H41" s="39"/>
      <c r="I41" s="39"/>
      <c r="J41" s="39"/>
      <c r="K41" s="39"/>
      <c r="L41" s="39"/>
      <c r="M41" s="13"/>
    </row>
    <row r="42" customFormat="false" ht="15.75" hidden="false" customHeight="true" outlineLevel="0" collapsed="false">
      <c r="A42" s="47" t="s">
        <v>50</v>
      </c>
      <c r="B42" s="47"/>
      <c r="C42" s="47"/>
      <c r="D42" s="47"/>
      <c r="E42" s="47"/>
      <c r="F42" s="47"/>
      <c r="G42" s="47"/>
      <c r="H42" s="47"/>
      <c r="I42" s="47"/>
      <c r="J42" s="47"/>
      <c r="K42" s="47"/>
      <c r="L42" s="47"/>
      <c r="M42" s="13"/>
    </row>
    <row r="43" customFormat="false" ht="15.75" hidden="false" customHeight="true" outlineLevel="0" collapsed="false">
      <c r="A43" s="14"/>
      <c r="B43" s="14"/>
      <c r="C43" s="14"/>
      <c r="D43" s="14"/>
      <c r="E43" s="14"/>
      <c r="F43" s="14"/>
      <c r="G43" s="14"/>
      <c r="H43" s="14"/>
      <c r="I43" s="14"/>
      <c r="J43" s="14"/>
      <c r="K43" s="14"/>
      <c r="L43" s="14"/>
      <c r="M43" s="13"/>
    </row>
    <row r="44" customFormat="false" ht="18" hidden="false" customHeight="true" outlineLevel="0" collapsed="false">
      <c r="A44" s="14"/>
      <c r="B44" s="14"/>
      <c r="C44" s="37" t="s">
        <v>31</v>
      </c>
      <c r="D44" s="37" t="s">
        <v>32</v>
      </c>
      <c r="E44" s="37" t="s">
        <v>33</v>
      </c>
      <c r="F44" s="37" t="s">
        <v>34</v>
      </c>
      <c r="G44" s="37" t="s">
        <v>35</v>
      </c>
      <c r="H44" s="37" t="s">
        <v>36</v>
      </c>
      <c r="I44" s="37" t="s">
        <v>37</v>
      </c>
      <c r="J44" s="37" t="s">
        <v>38</v>
      </c>
      <c r="K44" s="37" t="s">
        <v>39</v>
      </c>
      <c r="L44" s="37" t="s">
        <v>40</v>
      </c>
      <c r="M44" s="48"/>
    </row>
    <row r="45" customFormat="false" ht="15.75" hidden="false" customHeight="true" outlineLevel="0" collapsed="false">
      <c r="A45" s="49" t="s">
        <v>51</v>
      </c>
      <c r="B45" s="49"/>
      <c r="C45" s="21" t="n">
        <v>702000</v>
      </c>
      <c r="D45" s="21"/>
      <c r="E45" s="21"/>
      <c r="F45" s="21"/>
      <c r="G45" s="21"/>
      <c r="H45" s="21"/>
      <c r="I45" s="21"/>
      <c r="J45" s="21"/>
      <c r="K45" s="21"/>
      <c r="L45" s="21"/>
      <c r="M45" s="48"/>
    </row>
    <row r="46" customFormat="false" ht="15.75" hidden="false" customHeight="true" outlineLevel="0" collapsed="false">
      <c r="A46" s="49"/>
      <c r="B46" s="49"/>
      <c r="C46" s="21"/>
      <c r="D46" s="21"/>
      <c r="E46" s="21"/>
      <c r="F46" s="21"/>
      <c r="G46" s="21"/>
      <c r="H46" s="21"/>
      <c r="I46" s="21"/>
      <c r="J46" s="21"/>
      <c r="K46" s="21"/>
      <c r="L46" s="21"/>
      <c r="M46" s="48"/>
    </row>
    <row r="47" customFormat="false" ht="15.75" hidden="false" customHeight="true" outlineLevel="0" collapsed="false">
      <c r="A47" s="13"/>
      <c r="B47" s="13"/>
      <c r="C47" s="13"/>
      <c r="D47" s="13"/>
      <c r="E47" s="13"/>
      <c r="F47" s="13"/>
      <c r="G47" s="13"/>
      <c r="H47" s="13"/>
      <c r="I47" s="13"/>
      <c r="J47" s="13"/>
      <c r="K47" s="13"/>
      <c r="L47" s="13"/>
      <c r="M47" s="13"/>
    </row>
    <row r="48" customFormat="false" ht="15.75" hidden="false" customHeight="true" outlineLevel="0" collapsed="false">
      <c r="A48" s="2" t="s">
        <v>52</v>
      </c>
      <c r="B48" s="2"/>
      <c r="C48" s="2"/>
      <c r="D48" s="2"/>
      <c r="E48" s="2"/>
      <c r="F48" s="2"/>
      <c r="G48" s="2"/>
      <c r="H48" s="2"/>
      <c r="I48" s="2"/>
      <c r="J48" s="2"/>
      <c r="K48" s="2"/>
      <c r="L48" s="2"/>
      <c r="M48" s="13"/>
    </row>
    <row r="49" customFormat="false" ht="15.75" hidden="false" customHeight="true" outlineLevel="0" collapsed="false">
      <c r="A49" s="14"/>
      <c r="B49" s="14"/>
      <c r="C49" s="14"/>
      <c r="D49" s="14"/>
      <c r="E49" s="14"/>
      <c r="F49" s="14"/>
      <c r="G49" s="14"/>
      <c r="H49" s="14"/>
      <c r="I49" s="14"/>
      <c r="J49" s="14"/>
      <c r="K49" s="14"/>
      <c r="L49" s="14"/>
      <c r="M49" s="13"/>
    </row>
    <row r="50" customFormat="false" ht="15.75" hidden="false" customHeight="true" outlineLevel="0" collapsed="false">
      <c r="A50" s="13"/>
      <c r="B50" s="13"/>
      <c r="C50" s="50" t="s">
        <v>53</v>
      </c>
      <c r="D50" s="50"/>
      <c r="E50" s="50"/>
      <c r="F50" s="50"/>
      <c r="G50" s="50"/>
      <c r="H50" s="50"/>
      <c r="I50" s="50"/>
      <c r="J50" s="50"/>
      <c r="K50" s="50"/>
      <c r="L50" s="50"/>
      <c r="M50" s="13"/>
    </row>
    <row r="51" customFormat="false" ht="18" hidden="false" customHeight="true" outlineLevel="0" collapsed="false">
      <c r="A51" s="13"/>
      <c r="B51" s="13"/>
      <c r="C51" s="51" t="s">
        <v>54</v>
      </c>
      <c r="D51" s="51" t="s">
        <v>55</v>
      </c>
      <c r="E51" s="51" t="s">
        <v>56</v>
      </c>
      <c r="F51" s="51" t="s">
        <v>57</v>
      </c>
      <c r="G51" s="51" t="s">
        <v>58</v>
      </c>
      <c r="H51" s="51" t="s">
        <v>59</v>
      </c>
      <c r="I51" s="51" t="s">
        <v>60</v>
      </c>
      <c r="J51" s="51" t="s">
        <v>61</v>
      </c>
      <c r="K51" s="51" t="s">
        <v>62</v>
      </c>
      <c r="L51" s="51" t="s">
        <v>63</v>
      </c>
      <c r="M51" s="13"/>
    </row>
    <row r="52" customFormat="false" ht="15.75" hidden="false" customHeight="true" outlineLevel="0" collapsed="false">
      <c r="A52" s="13"/>
      <c r="B52" s="13"/>
      <c r="C52" s="52" t="n">
        <f aca="false">IFERROR(IF($D$22&lt;&gt;0,AVERAGE(C29:C40)*B19,C45*B19),"")</f>
        <v>4212000</v>
      </c>
      <c r="D52" s="52" t="n">
        <f aca="false">IFERROR(IF($D$22&lt;&gt;0,AVERAGE(D29:D40)*C19,D45*C19),"")</f>
        <v>0</v>
      </c>
      <c r="E52" s="52" t="n">
        <f aca="false">IFERROR(IF($D$22&lt;&gt;0,AVERAGE(E29:E40)*D19,E45*D19),"")</f>
        <v>0</v>
      </c>
      <c r="F52" s="52" t="n">
        <f aca="false">IFERROR(IF($D$22&lt;&gt;0,AVERAGE(F29:F40)*E19,F45*E19),"")</f>
        <v>0</v>
      </c>
      <c r="G52" s="52" t="n">
        <f aca="false">IFERROR(IF($D$22&lt;&gt;0,AVERAGE(G29:G40)*F19,G45*F19),"")</f>
        <v>0</v>
      </c>
      <c r="H52" s="52" t="n">
        <f aca="false">IFERROR(IF($D$22&lt;&gt;0,AVERAGE(H29:H40)*G19,H45*G19),"")</f>
        <v>0</v>
      </c>
      <c r="I52" s="52" t="n">
        <f aca="false">IFERROR(IF($D$22&lt;&gt;0,AVERAGE(I29:I40)*H19,I45*H19),"")</f>
        <v>0</v>
      </c>
      <c r="J52" s="52" t="n">
        <f aca="false">IFERROR(IF($D$22&lt;&gt;0,AVERAGE(J29:J40)*I19,J45*I19),"")</f>
        <v>0</v>
      </c>
      <c r="K52" s="52" t="n">
        <f aca="false">IFERROR(IF($D$22&lt;&gt;0,AVERAGE(K29:K40)*J19,K45*J19),"")</f>
        <v>0</v>
      </c>
      <c r="L52" s="52" t="n">
        <f aca="false">IFERROR(IF($D$22&lt;&gt;0,AVERAGE(L29:L40)*K19,L45*K19),"")</f>
        <v>0</v>
      </c>
      <c r="M52" s="13"/>
    </row>
    <row r="53" customFormat="false" ht="15.75" hidden="false" customHeight="true" outlineLevel="0" collapsed="false">
      <c r="A53" s="13"/>
      <c r="B53" s="13"/>
      <c r="C53" s="13"/>
      <c r="D53" s="13"/>
      <c r="E53" s="13"/>
      <c r="F53" s="13"/>
      <c r="G53" s="13"/>
      <c r="H53" s="13"/>
      <c r="I53" s="13"/>
      <c r="J53" s="13"/>
      <c r="K53" s="13"/>
      <c r="L53" s="13"/>
      <c r="M53" s="13"/>
    </row>
    <row r="54" customFormat="false" ht="15.75" hidden="false" customHeight="true" outlineLevel="0" collapsed="false">
      <c r="A54" s="13"/>
      <c r="B54" s="13"/>
      <c r="C54" s="13"/>
      <c r="D54" s="13"/>
      <c r="E54" s="13"/>
      <c r="F54" s="13"/>
      <c r="G54" s="13"/>
      <c r="H54" s="13"/>
      <c r="I54" s="13"/>
      <c r="J54" s="13"/>
      <c r="K54" s="13"/>
      <c r="L54" s="13"/>
      <c r="M54" s="13"/>
    </row>
    <row r="55" customFormat="false" ht="15.75" hidden="false" customHeight="true" outlineLevel="0" collapsed="false">
      <c r="A55" s="47" t="s">
        <v>64</v>
      </c>
      <c r="B55" s="47"/>
      <c r="C55" s="47"/>
      <c r="D55" s="47"/>
      <c r="E55" s="47"/>
      <c r="F55" s="47"/>
      <c r="G55" s="47"/>
      <c r="H55" s="47"/>
      <c r="I55" s="47"/>
      <c r="J55" s="47"/>
      <c r="K55" s="47"/>
      <c r="L55" s="47"/>
      <c r="M55" s="13"/>
    </row>
    <row r="56" customFormat="false" ht="15.75" hidden="false" customHeight="true" outlineLevel="0" collapsed="false">
      <c r="A56" s="13"/>
      <c r="B56" s="13"/>
      <c r="C56" s="13"/>
      <c r="D56" s="13"/>
      <c r="E56" s="13"/>
      <c r="F56" s="13"/>
      <c r="G56" s="13"/>
      <c r="H56" s="13"/>
      <c r="I56" s="13"/>
      <c r="J56" s="13"/>
      <c r="K56" s="13"/>
      <c r="L56" s="13"/>
      <c r="M56" s="13"/>
    </row>
    <row r="57" customFormat="false" ht="15.75" hidden="false" customHeight="true" outlineLevel="0" collapsed="false">
      <c r="A57" s="13"/>
      <c r="B57" s="24" t="s">
        <v>65</v>
      </c>
      <c r="C57" s="25"/>
      <c r="D57" s="53"/>
      <c r="E57" s="13"/>
      <c r="F57" s="13"/>
      <c r="G57" s="13"/>
      <c r="H57" s="13"/>
      <c r="I57" s="13"/>
      <c r="J57" s="13"/>
      <c r="K57" s="13"/>
      <c r="L57" s="13"/>
      <c r="M57" s="13"/>
    </row>
    <row r="58" customFormat="false" ht="15.75" hidden="false" customHeight="true" outlineLevel="0" collapsed="false">
      <c r="A58" s="13"/>
      <c r="B58" s="13"/>
      <c r="C58" s="13"/>
      <c r="D58" s="13"/>
      <c r="E58" s="13"/>
      <c r="F58" s="13"/>
      <c r="G58" s="13"/>
      <c r="H58" s="13"/>
      <c r="I58" s="13"/>
      <c r="J58" s="13"/>
      <c r="K58" s="13"/>
      <c r="L58" s="13"/>
      <c r="M58" s="13"/>
    </row>
    <row r="59" customFormat="false" ht="15.75" hidden="false" customHeight="true" outlineLevel="0" collapsed="false">
      <c r="A59" s="13"/>
      <c r="B59" s="13"/>
      <c r="C59" s="13"/>
      <c r="D59" s="13"/>
      <c r="E59" s="13"/>
      <c r="F59" s="13"/>
      <c r="G59" s="13"/>
      <c r="H59" s="13"/>
      <c r="I59" s="13"/>
      <c r="J59" s="13"/>
      <c r="K59" s="13"/>
      <c r="L59" s="13"/>
      <c r="M59" s="13"/>
    </row>
    <row r="60" customFormat="false" ht="15.75" hidden="false" customHeight="true" outlineLevel="0" collapsed="false">
      <c r="A60" s="13"/>
      <c r="B60" s="13"/>
      <c r="C60" s="13"/>
      <c r="D60" s="13"/>
      <c r="E60" s="13"/>
      <c r="F60" s="13"/>
      <c r="G60" s="13"/>
      <c r="H60" s="13"/>
      <c r="I60" s="13"/>
      <c r="J60" s="13"/>
      <c r="K60" s="13"/>
      <c r="L60" s="13"/>
      <c r="M60" s="13"/>
    </row>
    <row r="61" customFormat="false" ht="15.75" hidden="false" customHeight="true" outlineLevel="0" collapsed="false">
      <c r="A61" s="13"/>
      <c r="B61" s="13"/>
      <c r="C61" s="13"/>
      <c r="D61" s="13"/>
      <c r="E61" s="13"/>
      <c r="F61" s="13"/>
      <c r="G61" s="13"/>
      <c r="H61" s="13"/>
      <c r="I61" s="13"/>
      <c r="J61" s="13"/>
      <c r="K61" s="13"/>
      <c r="L61" s="13"/>
      <c r="M61" s="13"/>
    </row>
    <row r="62" customFormat="false" ht="15.75" hidden="false" customHeight="true" outlineLevel="0" collapsed="false">
      <c r="A62" s="13"/>
      <c r="B62" s="13"/>
      <c r="C62" s="13"/>
      <c r="D62" s="13"/>
      <c r="E62" s="13"/>
      <c r="F62" s="13"/>
      <c r="G62" s="13"/>
      <c r="H62" s="13"/>
      <c r="I62" s="13"/>
      <c r="J62" s="13"/>
      <c r="K62" s="13"/>
      <c r="L62" s="13"/>
      <c r="M62" s="13"/>
    </row>
    <row r="63" customFormat="false" ht="15.75" hidden="false" customHeight="true" outlineLevel="0" collapsed="false">
      <c r="A63" s="13"/>
      <c r="B63" s="13"/>
      <c r="C63" s="13"/>
      <c r="D63" s="13"/>
      <c r="E63" s="13"/>
      <c r="F63" s="13"/>
      <c r="G63" s="13"/>
      <c r="H63" s="13"/>
      <c r="I63" s="13"/>
      <c r="J63" s="13"/>
      <c r="K63" s="13"/>
      <c r="L63" s="13"/>
      <c r="M63" s="13"/>
    </row>
    <row r="64" customFormat="false" ht="15.75" hidden="false" customHeight="true" outlineLevel="0" collapsed="false">
      <c r="A64" s="13"/>
      <c r="B64" s="13"/>
      <c r="C64" s="13"/>
      <c r="D64" s="13"/>
      <c r="E64" s="13"/>
      <c r="F64" s="13"/>
      <c r="G64" s="13"/>
      <c r="H64" s="13"/>
      <c r="I64" s="13"/>
      <c r="J64" s="13"/>
      <c r="K64" s="13"/>
      <c r="L64" s="13"/>
      <c r="M64" s="13"/>
    </row>
    <row r="65" customFormat="false" ht="15.75" hidden="false" customHeight="true" outlineLevel="0" collapsed="false">
      <c r="A65" s="13"/>
      <c r="B65" s="13"/>
      <c r="C65" s="13"/>
      <c r="D65" s="13"/>
      <c r="E65" s="13"/>
      <c r="F65" s="13"/>
      <c r="G65" s="13"/>
      <c r="H65" s="13"/>
      <c r="I65" s="13"/>
      <c r="J65" s="13"/>
      <c r="K65" s="13"/>
      <c r="L65" s="13"/>
      <c r="M65" s="13"/>
    </row>
    <row r="66" customFormat="false" ht="15.75" hidden="false" customHeight="true" outlineLevel="0" collapsed="false">
      <c r="A66" s="13"/>
      <c r="B66" s="13"/>
      <c r="C66" s="13"/>
      <c r="D66" s="13"/>
      <c r="E66" s="13"/>
      <c r="F66" s="13"/>
      <c r="G66" s="13"/>
      <c r="H66" s="13"/>
      <c r="I66" s="13"/>
      <c r="J66" s="13"/>
      <c r="K66" s="13"/>
      <c r="L66" s="13"/>
      <c r="M66" s="13"/>
    </row>
    <row r="67" customFormat="false" ht="15.75" hidden="false" customHeight="true" outlineLevel="0" collapsed="false">
      <c r="A67" s="13"/>
      <c r="B67" s="13"/>
      <c r="C67" s="13"/>
      <c r="D67" s="13"/>
      <c r="E67" s="13"/>
      <c r="F67" s="13"/>
      <c r="G67" s="13"/>
      <c r="H67" s="13"/>
      <c r="I67" s="13"/>
      <c r="J67" s="13"/>
      <c r="K67" s="13"/>
      <c r="L67" s="13"/>
      <c r="M67" s="13"/>
    </row>
    <row r="68" customFormat="false" ht="15.75" hidden="false" customHeight="true" outlineLevel="0" collapsed="false">
      <c r="A68" s="13"/>
      <c r="B68" s="13"/>
      <c r="C68" s="13"/>
      <c r="D68" s="13"/>
      <c r="E68" s="13"/>
      <c r="F68" s="13"/>
      <c r="G68" s="13"/>
      <c r="H68" s="13"/>
      <c r="I68" s="13"/>
      <c r="J68" s="13"/>
      <c r="K68" s="13"/>
      <c r="L68" s="13"/>
      <c r="M68" s="13"/>
    </row>
    <row r="69" customFormat="false" ht="15.75" hidden="false" customHeight="true" outlineLevel="0" collapsed="false">
      <c r="A69" s="13"/>
      <c r="B69" s="13"/>
      <c r="C69" s="13"/>
      <c r="D69" s="13"/>
      <c r="E69" s="13"/>
      <c r="F69" s="13"/>
      <c r="G69" s="13"/>
      <c r="H69" s="13"/>
      <c r="I69" s="13"/>
      <c r="J69" s="13"/>
      <c r="K69" s="13"/>
      <c r="L69" s="13"/>
      <c r="M69" s="13"/>
    </row>
    <row r="70" customFormat="false" ht="15.75" hidden="false" customHeight="true" outlineLevel="0" collapsed="false">
      <c r="A70" s="13"/>
      <c r="B70" s="13"/>
      <c r="C70" s="13"/>
      <c r="D70" s="13"/>
      <c r="E70" s="13"/>
      <c r="F70" s="13"/>
      <c r="G70" s="13"/>
      <c r="H70" s="13"/>
      <c r="I70" s="13"/>
      <c r="J70" s="13"/>
      <c r="K70" s="13"/>
      <c r="L70" s="13"/>
      <c r="M70" s="13"/>
    </row>
    <row r="71" customFormat="false" ht="15.75" hidden="false" customHeight="true" outlineLevel="0" collapsed="false">
      <c r="A71" s="13"/>
      <c r="B71" s="13"/>
      <c r="C71" s="13"/>
      <c r="D71" s="13"/>
      <c r="E71" s="13"/>
      <c r="F71" s="13"/>
      <c r="G71" s="13"/>
      <c r="H71" s="13"/>
      <c r="I71" s="13"/>
      <c r="J71" s="13"/>
      <c r="K71" s="13"/>
      <c r="L71" s="13"/>
      <c r="M71" s="13"/>
    </row>
    <row r="72" customFormat="false" ht="15.75" hidden="false" customHeight="true" outlineLevel="0" collapsed="false">
      <c r="A72" s="13"/>
      <c r="B72" s="13"/>
      <c r="C72" s="13"/>
      <c r="D72" s="13"/>
      <c r="E72" s="13"/>
      <c r="F72" s="13"/>
      <c r="G72" s="13"/>
      <c r="H72" s="13"/>
      <c r="I72" s="13"/>
      <c r="J72" s="13"/>
      <c r="K72" s="13"/>
      <c r="L72" s="13"/>
      <c r="M72" s="13"/>
    </row>
    <row r="73" customFormat="false" ht="15.75" hidden="false" customHeight="true" outlineLevel="0" collapsed="false">
      <c r="A73" s="13"/>
      <c r="B73" s="13"/>
      <c r="C73" s="13"/>
      <c r="D73" s="13"/>
      <c r="E73" s="13"/>
      <c r="F73" s="13"/>
      <c r="G73" s="13"/>
      <c r="H73" s="13"/>
      <c r="I73" s="13"/>
      <c r="J73" s="13"/>
      <c r="K73" s="13"/>
      <c r="L73" s="13"/>
      <c r="M73" s="13"/>
    </row>
    <row r="74" customFormat="false" ht="15.75" hidden="false" customHeight="true" outlineLevel="0" collapsed="false">
      <c r="A74" s="13"/>
      <c r="B74" s="13"/>
      <c r="C74" s="13"/>
      <c r="D74" s="13"/>
      <c r="E74" s="13"/>
      <c r="F74" s="13"/>
      <c r="G74" s="13"/>
      <c r="H74" s="13"/>
      <c r="I74" s="13"/>
      <c r="J74" s="13"/>
      <c r="K74" s="13"/>
      <c r="L74" s="13"/>
      <c r="M74" s="13"/>
    </row>
    <row r="75" customFormat="false" ht="15.75" hidden="false" customHeight="true" outlineLevel="0" collapsed="false">
      <c r="A75" s="13"/>
      <c r="B75" s="13"/>
      <c r="C75" s="13"/>
      <c r="D75" s="13"/>
      <c r="E75" s="13"/>
      <c r="F75" s="13"/>
      <c r="G75" s="13"/>
      <c r="H75" s="13"/>
      <c r="I75" s="13"/>
      <c r="J75" s="13"/>
      <c r="K75" s="13"/>
      <c r="L75" s="13"/>
      <c r="M75" s="13"/>
    </row>
    <row r="76" customFormat="false" ht="15.75" hidden="false" customHeight="true" outlineLevel="0" collapsed="false">
      <c r="A76" s="13"/>
      <c r="B76" s="13"/>
      <c r="C76" s="13"/>
      <c r="D76" s="13"/>
      <c r="E76" s="13"/>
      <c r="F76" s="13"/>
      <c r="G76" s="13"/>
      <c r="H76" s="13"/>
      <c r="I76" s="13"/>
      <c r="J76" s="13"/>
      <c r="K76" s="13"/>
      <c r="L76" s="13"/>
      <c r="M76" s="13"/>
    </row>
    <row r="77" customFormat="false" ht="15.75" hidden="false" customHeight="true" outlineLevel="0" collapsed="false">
      <c r="A77" s="13"/>
      <c r="B77" s="13"/>
      <c r="C77" s="13"/>
      <c r="D77" s="13"/>
      <c r="E77" s="13"/>
      <c r="F77" s="13"/>
      <c r="G77" s="13"/>
      <c r="H77" s="13"/>
      <c r="I77" s="13"/>
      <c r="J77" s="13"/>
      <c r="K77" s="13"/>
      <c r="L77" s="13"/>
      <c r="M77" s="13"/>
    </row>
    <row r="78" customFormat="false" ht="15.75" hidden="false" customHeight="true" outlineLevel="0" collapsed="false">
      <c r="A78" s="13"/>
      <c r="B78" s="13"/>
      <c r="C78" s="13"/>
      <c r="D78" s="13"/>
      <c r="E78" s="13"/>
      <c r="F78" s="13"/>
      <c r="G78" s="13"/>
      <c r="H78" s="13"/>
      <c r="I78" s="13"/>
      <c r="J78" s="13"/>
      <c r="K78" s="13"/>
      <c r="L78" s="13"/>
      <c r="M78" s="13"/>
    </row>
    <row r="79" customFormat="false" ht="15.75" hidden="false" customHeight="true" outlineLevel="0" collapsed="false">
      <c r="A79" s="13"/>
      <c r="B79" s="13"/>
      <c r="C79" s="13"/>
      <c r="D79" s="13"/>
      <c r="E79" s="13"/>
      <c r="F79" s="13"/>
      <c r="G79" s="13"/>
      <c r="H79" s="13"/>
      <c r="I79" s="13"/>
      <c r="J79" s="13"/>
      <c r="K79" s="13"/>
      <c r="L79" s="13"/>
      <c r="M79" s="13"/>
    </row>
    <row r="80" customFormat="false" ht="15.75" hidden="false" customHeight="true" outlineLevel="0" collapsed="false">
      <c r="A80" s="13"/>
      <c r="B80" s="13"/>
      <c r="C80" s="13"/>
      <c r="D80" s="13"/>
      <c r="E80" s="13"/>
      <c r="F80" s="13"/>
      <c r="G80" s="13"/>
      <c r="H80" s="13"/>
      <c r="I80" s="13"/>
      <c r="J80" s="13"/>
      <c r="K80" s="13"/>
      <c r="L80" s="13"/>
      <c r="M80" s="13"/>
    </row>
    <row r="81" customFormat="false" ht="15.75" hidden="false" customHeight="true" outlineLevel="0" collapsed="false">
      <c r="A81" s="13"/>
      <c r="B81" s="13"/>
      <c r="C81" s="13"/>
      <c r="D81" s="13"/>
      <c r="E81" s="13"/>
      <c r="F81" s="13"/>
      <c r="G81" s="13"/>
      <c r="H81" s="13"/>
      <c r="I81" s="13"/>
      <c r="J81" s="13"/>
      <c r="K81" s="13"/>
      <c r="L81" s="13"/>
      <c r="M81" s="13"/>
    </row>
    <row r="82" customFormat="false" ht="15.75" hidden="false" customHeight="true" outlineLevel="0" collapsed="false">
      <c r="A82" s="13"/>
      <c r="B82" s="13"/>
      <c r="C82" s="13"/>
      <c r="D82" s="13"/>
      <c r="E82" s="13"/>
      <c r="F82" s="13"/>
      <c r="G82" s="13"/>
      <c r="H82" s="13"/>
      <c r="I82" s="13"/>
      <c r="J82" s="13"/>
      <c r="K82" s="13"/>
      <c r="L82" s="13"/>
      <c r="M82" s="13"/>
    </row>
    <row r="83" customFormat="false" ht="15.75" hidden="false" customHeight="true" outlineLevel="0" collapsed="false">
      <c r="A83" s="13"/>
      <c r="B83" s="13"/>
      <c r="C83" s="13"/>
      <c r="D83" s="13"/>
      <c r="E83" s="13"/>
      <c r="F83" s="13"/>
      <c r="G83" s="13"/>
      <c r="H83" s="13"/>
      <c r="I83" s="13"/>
      <c r="J83" s="13"/>
      <c r="K83" s="13"/>
      <c r="L83" s="13"/>
      <c r="M83" s="13"/>
    </row>
    <row r="84" customFormat="false" ht="15.75" hidden="false" customHeight="true" outlineLevel="0" collapsed="false">
      <c r="A84" s="13"/>
      <c r="B84" s="13"/>
      <c r="C84" s="13"/>
      <c r="D84" s="13"/>
      <c r="E84" s="13"/>
      <c r="F84" s="13"/>
      <c r="G84" s="13"/>
      <c r="H84" s="13"/>
      <c r="I84" s="13"/>
      <c r="J84" s="13"/>
      <c r="K84" s="13"/>
      <c r="L84" s="13"/>
      <c r="M84" s="13"/>
    </row>
    <row r="85" customFormat="false" ht="15.75" hidden="false" customHeight="true" outlineLevel="0" collapsed="false">
      <c r="A85" s="13"/>
      <c r="B85" s="13"/>
      <c r="C85" s="13"/>
      <c r="D85" s="13"/>
      <c r="E85" s="13"/>
      <c r="F85" s="13"/>
      <c r="G85" s="13"/>
      <c r="H85" s="13"/>
      <c r="I85" s="13"/>
      <c r="J85" s="13"/>
      <c r="K85" s="13"/>
      <c r="L85" s="13"/>
      <c r="M85" s="13"/>
    </row>
    <row r="86" customFormat="false" ht="15.75" hidden="false" customHeight="true" outlineLevel="0" collapsed="false">
      <c r="A86" s="13"/>
      <c r="B86" s="13"/>
      <c r="C86" s="13"/>
      <c r="D86" s="13"/>
      <c r="E86" s="13"/>
      <c r="F86" s="13"/>
      <c r="G86" s="13"/>
      <c r="H86" s="13"/>
      <c r="I86" s="13"/>
      <c r="J86" s="13"/>
      <c r="K86" s="13"/>
      <c r="L86" s="13"/>
      <c r="M86" s="13"/>
    </row>
    <row r="87" customFormat="false" ht="15.75" hidden="false" customHeight="true" outlineLevel="0" collapsed="false">
      <c r="A87" s="13"/>
      <c r="B87" s="13"/>
      <c r="C87" s="13"/>
      <c r="D87" s="13"/>
      <c r="E87" s="13"/>
      <c r="F87" s="13"/>
      <c r="G87" s="13"/>
      <c r="H87" s="13"/>
      <c r="I87" s="13"/>
      <c r="J87" s="13"/>
      <c r="K87" s="13"/>
      <c r="L87" s="13"/>
      <c r="M87" s="13"/>
    </row>
    <row r="88" customFormat="false" ht="15.75" hidden="false" customHeight="true" outlineLevel="0" collapsed="false">
      <c r="A88" s="13"/>
      <c r="B88" s="13"/>
      <c r="C88" s="13"/>
      <c r="D88" s="13"/>
      <c r="E88" s="13"/>
      <c r="F88" s="13"/>
      <c r="G88" s="13"/>
      <c r="H88" s="13"/>
      <c r="I88" s="13"/>
      <c r="J88" s="13"/>
      <c r="K88" s="13"/>
      <c r="L88" s="13"/>
      <c r="M88" s="13"/>
    </row>
    <row r="89" customFormat="false" ht="15.75" hidden="false" customHeight="true" outlineLevel="0" collapsed="false">
      <c r="A89" s="13"/>
      <c r="B89" s="13"/>
      <c r="C89" s="13"/>
      <c r="D89" s="13"/>
      <c r="E89" s="13"/>
      <c r="F89" s="13"/>
      <c r="G89" s="13"/>
      <c r="H89" s="13"/>
      <c r="I89" s="13"/>
      <c r="J89" s="13"/>
      <c r="K89" s="13"/>
      <c r="L89" s="13"/>
      <c r="M89" s="13"/>
    </row>
    <row r="90" customFormat="false" ht="15.75" hidden="false" customHeight="true" outlineLevel="0" collapsed="false">
      <c r="A90" s="13"/>
      <c r="B90" s="13"/>
      <c r="C90" s="13"/>
      <c r="D90" s="13"/>
      <c r="E90" s="13"/>
      <c r="F90" s="13"/>
      <c r="G90" s="13"/>
      <c r="H90" s="13"/>
      <c r="I90" s="13"/>
      <c r="J90" s="13"/>
      <c r="K90" s="13"/>
      <c r="L90" s="13"/>
      <c r="M90" s="13"/>
    </row>
    <row r="91" customFormat="false" ht="15.75" hidden="false" customHeight="true" outlineLevel="0" collapsed="false">
      <c r="A91" s="13"/>
      <c r="B91" s="13"/>
      <c r="C91" s="13"/>
      <c r="D91" s="13"/>
      <c r="E91" s="13"/>
      <c r="F91" s="13"/>
      <c r="G91" s="13"/>
      <c r="H91" s="13"/>
      <c r="I91" s="13"/>
      <c r="J91" s="13"/>
      <c r="K91" s="13"/>
      <c r="L91" s="13"/>
      <c r="M91" s="13"/>
    </row>
    <row r="92" customFormat="false" ht="15.75" hidden="false" customHeight="true" outlineLevel="0" collapsed="false">
      <c r="A92" s="13"/>
      <c r="B92" s="13"/>
      <c r="C92" s="13"/>
      <c r="D92" s="13"/>
      <c r="E92" s="13"/>
      <c r="F92" s="13"/>
      <c r="G92" s="13"/>
      <c r="H92" s="13"/>
      <c r="I92" s="13"/>
      <c r="J92" s="13"/>
      <c r="K92" s="13"/>
      <c r="L92" s="13"/>
      <c r="M92" s="13"/>
    </row>
    <row r="93" customFormat="false" ht="15.75" hidden="false" customHeight="true" outlineLevel="0" collapsed="false">
      <c r="A93" s="13"/>
      <c r="B93" s="13"/>
      <c r="C93" s="13"/>
      <c r="D93" s="13"/>
      <c r="E93" s="13"/>
      <c r="F93" s="13"/>
      <c r="G93" s="13"/>
      <c r="H93" s="13"/>
      <c r="I93" s="13"/>
      <c r="J93" s="13"/>
      <c r="K93" s="13"/>
      <c r="L93" s="13"/>
      <c r="M93" s="13"/>
    </row>
    <row r="94" customFormat="false" ht="15.75" hidden="false" customHeight="true" outlineLevel="0" collapsed="false">
      <c r="A94" s="13"/>
      <c r="B94" s="13"/>
      <c r="C94" s="13"/>
      <c r="D94" s="13"/>
      <c r="E94" s="13"/>
      <c r="F94" s="13"/>
      <c r="G94" s="13"/>
      <c r="H94" s="13"/>
      <c r="I94" s="13"/>
      <c r="J94" s="13"/>
      <c r="K94" s="13"/>
      <c r="L94" s="13"/>
      <c r="M94" s="13"/>
    </row>
    <row r="95" customFormat="false" ht="15.75" hidden="false" customHeight="true" outlineLevel="0" collapsed="false">
      <c r="A95" s="13"/>
      <c r="B95" s="13"/>
      <c r="C95" s="13"/>
      <c r="D95" s="13"/>
      <c r="E95" s="13"/>
      <c r="F95" s="13"/>
      <c r="G95" s="13"/>
      <c r="H95" s="13"/>
      <c r="I95" s="13"/>
      <c r="J95" s="13"/>
      <c r="K95" s="13"/>
      <c r="L95" s="13"/>
      <c r="M95" s="13"/>
    </row>
    <row r="96" customFormat="false" ht="15.75" hidden="false" customHeight="true" outlineLevel="0" collapsed="false">
      <c r="A96" s="13"/>
      <c r="B96" s="13"/>
      <c r="C96" s="13"/>
      <c r="D96" s="13"/>
      <c r="E96" s="13"/>
      <c r="F96" s="13"/>
      <c r="G96" s="13"/>
      <c r="H96" s="13"/>
      <c r="I96" s="13"/>
      <c r="J96" s="13"/>
      <c r="K96" s="13"/>
      <c r="L96" s="13"/>
      <c r="M96" s="13"/>
    </row>
    <row r="97" customFormat="false" ht="15.75" hidden="false" customHeight="true" outlineLevel="0" collapsed="false">
      <c r="A97" s="13"/>
      <c r="B97" s="13"/>
      <c r="C97" s="13"/>
      <c r="D97" s="13"/>
      <c r="E97" s="13"/>
      <c r="F97" s="13"/>
      <c r="G97" s="13"/>
      <c r="H97" s="13"/>
      <c r="I97" s="13"/>
      <c r="J97" s="13"/>
      <c r="K97" s="13"/>
      <c r="L97" s="13"/>
      <c r="M97" s="13"/>
    </row>
    <row r="98" customFormat="false" ht="15.75" hidden="false" customHeight="true" outlineLevel="0" collapsed="false">
      <c r="A98" s="13"/>
      <c r="B98" s="13"/>
      <c r="C98" s="13"/>
      <c r="D98" s="13"/>
      <c r="E98" s="13"/>
      <c r="F98" s="13"/>
      <c r="G98" s="13"/>
      <c r="H98" s="13"/>
      <c r="I98" s="13"/>
      <c r="J98" s="13"/>
      <c r="K98" s="13"/>
      <c r="L98" s="13"/>
      <c r="M98" s="13"/>
    </row>
    <row r="99" customFormat="false" ht="15.75" hidden="false" customHeight="true" outlineLevel="0" collapsed="false">
      <c r="A99" s="13"/>
      <c r="B99" s="13"/>
      <c r="C99" s="13"/>
      <c r="D99" s="13"/>
      <c r="E99" s="13"/>
      <c r="F99" s="13"/>
      <c r="G99" s="13"/>
      <c r="H99" s="13"/>
      <c r="I99" s="13"/>
      <c r="J99" s="13"/>
      <c r="K99" s="13"/>
      <c r="L99" s="13"/>
      <c r="M99" s="13"/>
    </row>
    <row r="100" customFormat="false" ht="15.75" hidden="false" customHeight="true" outlineLevel="0" collapsed="false">
      <c r="A100" s="13"/>
      <c r="B100" s="13"/>
      <c r="C100" s="13"/>
      <c r="D100" s="13"/>
      <c r="E100" s="13"/>
      <c r="F100" s="13"/>
      <c r="G100" s="13"/>
      <c r="H100" s="13"/>
      <c r="I100" s="13"/>
      <c r="J100" s="13"/>
      <c r="K100" s="13"/>
      <c r="L100" s="13"/>
      <c r="M100" s="13"/>
    </row>
    <row r="101" customFormat="false" ht="12.75" hidden="false" customHeight="true" outlineLevel="0" collapsed="false">
      <c r="A101" s="11"/>
      <c r="B101" s="11"/>
      <c r="C101" s="11"/>
      <c r="J101" s="11"/>
      <c r="K101" s="11"/>
      <c r="L101" s="11"/>
      <c r="M101" s="11"/>
    </row>
    <row r="102" customFormat="false" ht="12.75" hidden="false" customHeight="true" outlineLevel="0" collapsed="false">
      <c r="A102" s="11"/>
      <c r="B102" s="11"/>
      <c r="C102" s="11"/>
      <c r="J102" s="11"/>
      <c r="K102" s="11"/>
      <c r="L102" s="11"/>
      <c r="M102" s="11"/>
    </row>
    <row r="103" customFormat="false" ht="12.75" hidden="false" customHeight="true" outlineLevel="0" collapsed="false">
      <c r="A103" s="11"/>
      <c r="B103" s="11"/>
      <c r="C103" s="11"/>
      <c r="J103" s="11"/>
      <c r="K103" s="11"/>
      <c r="L103" s="11"/>
      <c r="M103" s="11"/>
    </row>
    <row r="104" customFormat="false" ht="12.75" hidden="false" customHeight="true" outlineLevel="0" collapsed="false">
      <c r="A104" s="11"/>
      <c r="B104" s="11"/>
      <c r="C104" s="11"/>
      <c r="J104" s="11"/>
      <c r="K104" s="11"/>
      <c r="L104" s="11"/>
      <c r="M104" s="11"/>
    </row>
    <row r="105" customFormat="false" ht="12.75" hidden="false" customHeight="true" outlineLevel="0" collapsed="false">
      <c r="A105" s="11"/>
      <c r="B105" s="11"/>
      <c r="C105" s="11"/>
      <c r="J105" s="11"/>
      <c r="K105" s="11"/>
      <c r="L105" s="11"/>
      <c r="M105" s="11"/>
    </row>
    <row r="106" customFormat="false" ht="12.75" hidden="false" customHeight="true" outlineLevel="0" collapsed="false">
      <c r="A106" s="11"/>
      <c r="B106" s="11"/>
      <c r="C106" s="11"/>
      <c r="J106" s="11"/>
      <c r="K106" s="11"/>
      <c r="L106" s="11"/>
      <c r="M106" s="11"/>
    </row>
    <row r="107" customFormat="false" ht="12.75" hidden="false" customHeight="true" outlineLevel="0" collapsed="false">
      <c r="A107" s="11"/>
      <c r="B107" s="11"/>
      <c r="C107" s="11"/>
      <c r="J107" s="11"/>
      <c r="K107" s="11"/>
      <c r="L107" s="11"/>
      <c r="M107" s="11"/>
    </row>
    <row r="108" customFormat="false" ht="12.75" hidden="false" customHeight="true" outlineLevel="0" collapsed="false">
      <c r="A108" s="11"/>
      <c r="B108" s="11"/>
      <c r="C108" s="11"/>
      <c r="J108" s="11"/>
      <c r="K108" s="11"/>
      <c r="L108" s="11"/>
      <c r="M108" s="11"/>
    </row>
    <row r="109" customFormat="false" ht="12.75" hidden="false" customHeight="true" outlineLevel="0" collapsed="false">
      <c r="A109" s="11"/>
      <c r="B109" s="11"/>
      <c r="C109" s="11"/>
      <c r="J109" s="11"/>
      <c r="K109" s="11"/>
      <c r="L109" s="11"/>
      <c r="M109" s="11"/>
    </row>
    <row r="110" customFormat="false" ht="12.75" hidden="false" customHeight="true" outlineLevel="0" collapsed="false">
      <c r="A110" s="11"/>
      <c r="B110" s="11"/>
      <c r="C110" s="11"/>
      <c r="J110" s="11"/>
      <c r="K110" s="11"/>
      <c r="L110" s="11"/>
      <c r="M110" s="11"/>
    </row>
    <row r="111" customFormat="false" ht="12.75" hidden="false" customHeight="true" outlineLevel="0" collapsed="false">
      <c r="A111" s="11"/>
      <c r="B111" s="11"/>
      <c r="C111" s="11"/>
      <c r="J111" s="11"/>
      <c r="K111" s="11"/>
      <c r="L111" s="11"/>
      <c r="M111" s="11"/>
    </row>
    <row r="112" customFormat="false" ht="12.75" hidden="false" customHeight="true" outlineLevel="0" collapsed="false">
      <c r="A112" s="11"/>
      <c r="B112" s="11"/>
      <c r="C112" s="11"/>
      <c r="J112" s="11"/>
      <c r="K112" s="11"/>
      <c r="L112" s="11"/>
      <c r="M112" s="11"/>
    </row>
    <row r="113" customFormat="false" ht="12.75" hidden="false" customHeight="true" outlineLevel="0" collapsed="false">
      <c r="A113" s="11"/>
      <c r="B113" s="11"/>
      <c r="C113" s="11"/>
      <c r="J113" s="11"/>
      <c r="K113" s="11"/>
      <c r="L113" s="11"/>
      <c r="M113" s="11"/>
    </row>
    <row r="114" customFormat="false" ht="12.75" hidden="false" customHeight="true" outlineLevel="0" collapsed="false">
      <c r="A114" s="11"/>
      <c r="B114" s="11"/>
      <c r="C114" s="11"/>
      <c r="J114" s="11"/>
      <c r="K114" s="11"/>
      <c r="L114" s="11"/>
      <c r="M114" s="11"/>
    </row>
    <row r="115" customFormat="false" ht="12.75" hidden="false" customHeight="true" outlineLevel="0" collapsed="false">
      <c r="A115" s="11"/>
      <c r="B115" s="11"/>
      <c r="C115" s="11"/>
      <c r="J115" s="11"/>
      <c r="K115" s="11"/>
      <c r="L115" s="11"/>
      <c r="M115" s="11"/>
    </row>
    <row r="116" customFormat="false" ht="12.75" hidden="false" customHeight="true" outlineLevel="0" collapsed="false">
      <c r="A116" s="11"/>
      <c r="B116" s="11"/>
      <c r="C116" s="11"/>
      <c r="J116" s="11"/>
      <c r="K116" s="11"/>
      <c r="L116" s="11"/>
      <c r="M116" s="11"/>
    </row>
    <row r="117" customFormat="false" ht="12.75" hidden="false" customHeight="true" outlineLevel="0" collapsed="false">
      <c r="A117" s="11"/>
      <c r="B117" s="11"/>
      <c r="C117" s="11"/>
      <c r="J117" s="11"/>
      <c r="K117" s="11"/>
      <c r="L117" s="11"/>
      <c r="M117" s="11"/>
    </row>
    <row r="118" customFormat="false" ht="12.75" hidden="false" customHeight="true" outlineLevel="0" collapsed="false">
      <c r="A118" s="11"/>
      <c r="B118" s="11"/>
      <c r="C118" s="11"/>
      <c r="J118" s="11"/>
      <c r="K118" s="11"/>
      <c r="L118" s="11"/>
      <c r="M118" s="11"/>
    </row>
    <row r="119" customFormat="false" ht="12.75" hidden="false" customHeight="true" outlineLevel="0" collapsed="false">
      <c r="A119" s="11"/>
      <c r="B119" s="11"/>
      <c r="C119" s="11"/>
      <c r="J119" s="11"/>
      <c r="K119" s="11"/>
      <c r="L119" s="11"/>
      <c r="M119" s="11"/>
    </row>
    <row r="120" customFormat="false" ht="12.75" hidden="false" customHeight="true" outlineLevel="0" collapsed="false">
      <c r="A120" s="11"/>
      <c r="B120" s="11"/>
      <c r="C120" s="11"/>
      <c r="J120" s="11"/>
      <c r="K120" s="11"/>
      <c r="L120" s="11"/>
      <c r="M120" s="11"/>
    </row>
    <row r="121" customFormat="false" ht="12.75" hidden="false" customHeight="true" outlineLevel="0" collapsed="false">
      <c r="A121" s="11"/>
      <c r="B121" s="11"/>
      <c r="C121" s="11"/>
      <c r="J121" s="11"/>
      <c r="K121" s="11"/>
      <c r="L121" s="11"/>
      <c r="M121" s="11"/>
    </row>
    <row r="122" customFormat="false" ht="12.75" hidden="false" customHeight="true" outlineLevel="0" collapsed="false">
      <c r="A122" s="11"/>
      <c r="B122" s="11"/>
      <c r="C122" s="11"/>
      <c r="J122" s="11"/>
      <c r="K122" s="11"/>
      <c r="L122" s="11"/>
      <c r="M122" s="11"/>
    </row>
    <row r="123" customFormat="false" ht="12.75" hidden="false" customHeight="true" outlineLevel="0" collapsed="false">
      <c r="A123" s="11"/>
      <c r="B123" s="11"/>
      <c r="C123" s="11"/>
      <c r="J123" s="11"/>
      <c r="K123" s="11"/>
      <c r="L123" s="11"/>
      <c r="M123" s="11"/>
    </row>
    <row r="124" customFormat="false" ht="12.75" hidden="false" customHeight="true" outlineLevel="0" collapsed="false">
      <c r="A124" s="11"/>
      <c r="B124" s="11"/>
      <c r="C124" s="11"/>
      <c r="J124" s="11"/>
      <c r="K124" s="11"/>
      <c r="L124" s="11"/>
      <c r="M124" s="11"/>
    </row>
    <row r="125" customFormat="false" ht="12.75" hidden="false" customHeight="true" outlineLevel="0" collapsed="false">
      <c r="A125" s="11"/>
      <c r="B125" s="11"/>
      <c r="C125" s="11"/>
      <c r="J125" s="11"/>
      <c r="K125" s="11"/>
      <c r="L125" s="11"/>
      <c r="M125" s="11"/>
    </row>
    <row r="126" customFormat="false" ht="12.75" hidden="false" customHeight="true" outlineLevel="0" collapsed="false">
      <c r="A126" s="11"/>
      <c r="B126" s="11"/>
      <c r="C126" s="11"/>
      <c r="J126" s="11"/>
      <c r="K126" s="11"/>
      <c r="L126" s="11"/>
      <c r="M126" s="11"/>
    </row>
    <row r="127" customFormat="false" ht="12.75" hidden="false" customHeight="true" outlineLevel="0" collapsed="false">
      <c r="A127" s="11"/>
      <c r="B127" s="11"/>
      <c r="C127" s="11"/>
      <c r="J127" s="11"/>
      <c r="K127" s="11"/>
      <c r="L127" s="11"/>
      <c r="M127" s="11"/>
    </row>
    <row r="128" customFormat="false" ht="12.75" hidden="false" customHeight="true" outlineLevel="0" collapsed="false">
      <c r="A128" s="11"/>
      <c r="B128" s="11"/>
      <c r="C128" s="11"/>
      <c r="J128" s="11"/>
      <c r="K128" s="11"/>
      <c r="L128" s="11"/>
      <c r="M128" s="11"/>
    </row>
    <row r="129" customFormat="false" ht="12.75" hidden="false" customHeight="true" outlineLevel="0" collapsed="false">
      <c r="A129" s="11"/>
      <c r="B129" s="11"/>
      <c r="C129" s="11"/>
      <c r="J129" s="11"/>
      <c r="K129" s="11"/>
      <c r="L129" s="11"/>
      <c r="M129" s="11"/>
    </row>
    <row r="130" customFormat="false" ht="12.75" hidden="false" customHeight="true" outlineLevel="0" collapsed="false">
      <c r="A130" s="11"/>
      <c r="B130" s="11"/>
      <c r="C130" s="11"/>
      <c r="J130" s="11"/>
      <c r="K130" s="11"/>
      <c r="L130" s="11"/>
      <c r="M130" s="11"/>
    </row>
    <row r="131" customFormat="false" ht="12.75" hidden="false" customHeight="true" outlineLevel="0" collapsed="false">
      <c r="A131" s="11"/>
      <c r="B131" s="11"/>
      <c r="C131" s="11"/>
      <c r="J131" s="11"/>
      <c r="K131" s="11"/>
      <c r="L131" s="11"/>
      <c r="M131" s="11"/>
    </row>
    <row r="132" customFormat="false" ht="12.75" hidden="false" customHeight="true" outlineLevel="0" collapsed="false">
      <c r="A132" s="11"/>
      <c r="B132" s="11"/>
      <c r="C132" s="11"/>
      <c r="J132" s="11"/>
      <c r="K132" s="11"/>
      <c r="L132" s="11"/>
      <c r="M132" s="11"/>
    </row>
    <row r="133" customFormat="false" ht="12.75" hidden="false" customHeight="true" outlineLevel="0" collapsed="false">
      <c r="A133" s="11"/>
      <c r="B133" s="11"/>
      <c r="C133" s="11"/>
      <c r="J133" s="11"/>
      <c r="K133" s="11"/>
      <c r="L133" s="11"/>
      <c r="M133" s="11"/>
    </row>
    <row r="134" customFormat="false" ht="12.75" hidden="false" customHeight="true" outlineLevel="0" collapsed="false">
      <c r="A134" s="11"/>
      <c r="B134" s="11"/>
      <c r="C134" s="11"/>
      <c r="J134" s="11"/>
      <c r="K134" s="11"/>
      <c r="L134" s="11"/>
      <c r="M134" s="11"/>
    </row>
    <row r="135" customFormat="false" ht="12.75" hidden="false" customHeight="true" outlineLevel="0" collapsed="false">
      <c r="A135" s="11"/>
      <c r="B135" s="11"/>
      <c r="C135" s="11"/>
      <c r="J135" s="11"/>
      <c r="K135" s="11"/>
      <c r="L135" s="11"/>
      <c r="M135" s="11"/>
    </row>
    <row r="136" customFormat="false" ht="12.75" hidden="false" customHeight="true" outlineLevel="0" collapsed="false">
      <c r="A136" s="11"/>
      <c r="B136" s="11"/>
      <c r="C136" s="11"/>
      <c r="J136" s="11"/>
      <c r="K136" s="11"/>
      <c r="L136" s="11"/>
      <c r="M136" s="11"/>
    </row>
    <row r="137" customFormat="false" ht="12.75" hidden="false" customHeight="true" outlineLevel="0" collapsed="false">
      <c r="A137" s="11"/>
      <c r="B137" s="11"/>
      <c r="C137" s="11"/>
      <c r="J137" s="11"/>
      <c r="K137" s="11"/>
      <c r="L137" s="11"/>
      <c r="M137" s="11"/>
    </row>
    <row r="138" customFormat="false" ht="12.75" hidden="false" customHeight="true" outlineLevel="0" collapsed="false">
      <c r="A138" s="11"/>
      <c r="B138" s="11"/>
      <c r="C138" s="11"/>
      <c r="J138" s="11"/>
      <c r="K138" s="11"/>
      <c r="L138" s="11"/>
      <c r="M138" s="11"/>
    </row>
    <row r="139" customFormat="false" ht="12.75" hidden="false" customHeight="true" outlineLevel="0" collapsed="false">
      <c r="A139" s="11"/>
      <c r="B139" s="11"/>
      <c r="C139" s="11"/>
      <c r="J139" s="11"/>
      <c r="K139" s="11"/>
      <c r="L139" s="11"/>
      <c r="M139" s="11"/>
    </row>
    <row r="140" customFormat="false" ht="12.75" hidden="false" customHeight="true" outlineLevel="0" collapsed="false">
      <c r="A140" s="11"/>
      <c r="B140" s="11"/>
      <c r="C140" s="11"/>
      <c r="J140" s="11"/>
      <c r="K140" s="11"/>
      <c r="L140" s="11"/>
      <c r="M140" s="11"/>
    </row>
    <row r="141" customFormat="false" ht="12.75" hidden="false" customHeight="true" outlineLevel="0" collapsed="false">
      <c r="A141" s="11"/>
      <c r="B141" s="11"/>
      <c r="C141" s="11"/>
      <c r="J141" s="11"/>
      <c r="K141" s="11"/>
      <c r="L141" s="11"/>
      <c r="M141" s="11"/>
    </row>
    <row r="142" customFormat="false" ht="12.75" hidden="false" customHeight="true" outlineLevel="0" collapsed="false">
      <c r="A142" s="11"/>
      <c r="B142" s="11"/>
      <c r="C142" s="11"/>
      <c r="J142" s="11"/>
      <c r="K142" s="11"/>
      <c r="L142" s="11"/>
      <c r="M142" s="11"/>
    </row>
    <row r="143" customFormat="false" ht="12.75" hidden="false" customHeight="true" outlineLevel="0" collapsed="false">
      <c r="A143" s="11"/>
      <c r="B143" s="11"/>
      <c r="C143" s="11"/>
      <c r="J143" s="11"/>
      <c r="K143" s="11"/>
      <c r="L143" s="11"/>
      <c r="M143" s="11"/>
    </row>
    <row r="144" customFormat="false" ht="12.75" hidden="false" customHeight="true" outlineLevel="0" collapsed="false">
      <c r="A144" s="11"/>
      <c r="B144" s="11"/>
      <c r="C144" s="11"/>
      <c r="J144" s="11"/>
      <c r="K144" s="11"/>
      <c r="L144" s="11"/>
      <c r="M144" s="11"/>
    </row>
    <row r="145" customFormat="false" ht="12.75" hidden="false" customHeight="true" outlineLevel="0" collapsed="false">
      <c r="A145" s="11"/>
      <c r="B145" s="11"/>
      <c r="C145" s="11"/>
      <c r="J145" s="11"/>
      <c r="K145" s="11"/>
      <c r="L145" s="11"/>
      <c r="M145" s="11"/>
    </row>
    <row r="146" customFormat="false" ht="12.75" hidden="false" customHeight="true" outlineLevel="0" collapsed="false">
      <c r="A146" s="11"/>
      <c r="B146" s="11"/>
      <c r="C146" s="11"/>
      <c r="J146" s="11"/>
      <c r="K146" s="11"/>
      <c r="L146" s="11"/>
      <c r="M146" s="11"/>
    </row>
    <row r="147" customFormat="false" ht="12.75" hidden="false" customHeight="true" outlineLevel="0" collapsed="false">
      <c r="A147" s="11"/>
      <c r="B147" s="11"/>
      <c r="C147" s="11"/>
      <c r="J147" s="11"/>
      <c r="K147" s="11"/>
      <c r="L147" s="11"/>
      <c r="M147" s="11"/>
    </row>
    <row r="148" customFormat="false" ht="12.75" hidden="false" customHeight="true" outlineLevel="0" collapsed="false">
      <c r="A148" s="11"/>
      <c r="B148" s="11"/>
      <c r="C148" s="11"/>
      <c r="J148" s="11"/>
      <c r="K148" s="11"/>
      <c r="L148" s="11"/>
      <c r="M148" s="11"/>
    </row>
    <row r="149" customFormat="false" ht="12.75" hidden="false" customHeight="true" outlineLevel="0" collapsed="false">
      <c r="A149" s="11"/>
      <c r="B149" s="11"/>
      <c r="C149" s="11"/>
      <c r="J149" s="11"/>
      <c r="K149" s="11"/>
      <c r="L149" s="11"/>
      <c r="M149" s="11"/>
    </row>
    <row r="150" customFormat="false" ht="12.75" hidden="false" customHeight="true" outlineLevel="0" collapsed="false">
      <c r="A150" s="11"/>
      <c r="B150" s="11"/>
      <c r="C150" s="11"/>
      <c r="J150" s="11"/>
      <c r="K150" s="11"/>
      <c r="L150" s="11"/>
      <c r="M150" s="11"/>
    </row>
    <row r="151" customFormat="false" ht="12.75" hidden="false" customHeight="true" outlineLevel="0" collapsed="false">
      <c r="A151" s="11"/>
      <c r="B151" s="11"/>
      <c r="C151" s="11"/>
      <c r="J151" s="11"/>
      <c r="K151" s="11"/>
      <c r="L151" s="11"/>
      <c r="M151" s="11"/>
    </row>
    <row r="152" customFormat="false" ht="12.75" hidden="false" customHeight="true" outlineLevel="0" collapsed="false">
      <c r="A152" s="11"/>
      <c r="B152" s="11"/>
      <c r="C152" s="11"/>
      <c r="J152" s="11"/>
      <c r="K152" s="11"/>
      <c r="L152" s="11"/>
      <c r="M152" s="11"/>
    </row>
    <row r="153" customFormat="false" ht="12.75" hidden="false" customHeight="true" outlineLevel="0" collapsed="false">
      <c r="A153" s="11"/>
      <c r="B153" s="11"/>
      <c r="C153" s="11"/>
      <c r="J153" s="11"/>
      <c r="K153" s="11"/>
      <c r="L153" s="11"/>
      <c r="M153" s="11"/>
    </row>
    <row r="154" customFormat="false" ht="12.75" hidden="false" customHeight="true" outlineLevel="0" collapsed="false">
      <c r="A154" s="11"/>
      <c r="B154" s="11"/>
      <c r="C154" s="11"/>
      <c r="J154" s="11"/>
      <c r="K154" s="11"/>
      <c r="L154" s="11"/>
      <c r="M154" s="11"/>
    </row>
    <row r="155" customFormat="false" ht="12.75" hidden="false" customHeight="true" outlineLevel="0" collapsed="false">
      <c r="A155" s="11"/>
      <c r="B155" s="11"/>
      <c r="C155" s="11"/>
      <c r="J155" s="11"/>
      <c r="K155" s="11"/>
      <c r="L155" s="11"/>
      <c r="M155" s="11"/>
    </row>
    <row r="156" customFormat="false" ht="12.75" hidden="false" customHeight="true" outlineLevel="0" collapsed="false">
      <c r="A156" s="11"/>
      <c r="B156" s="11"/>
      <c r="C156" s="11"/>
      <c r="J156" s="11"/>
      <c r="K156" s="11"/>
      <c r="L156" s="11"/>
      <c r="M156" s="11"/>
    </row>
    <row r="157" customFormat="false" ht="12.75" hidden="false" customHeight="true" outlineLevel="0" collapsed="false">
      <c r="A157" s="11"/>
      <c r="B157" s="11"/>
      <c r="C157" s="11"/>
      <c r="J157" s="11"/>
      <c r="K157" s="11"/>
      <c r="L157" s="11"/>
      <c r="M157" s="11"/>
    </row>
    <row r="158" customFormat="false" ht="12.75" hidden="false" customHeight="true" outlineLevel="0" collapsed="false">
      <c r="A158" s="11"/>
      <c r="B158" s="11"/>
      <c r="C158" s="11"/>
      <c r="J158" s="11"/>
      <c r="K158" s="11"/>
      <c r="L158" s="11"/>
      <c r="M158" s="11"/>
    </row>
    <row r="159" customFormat="false" ht="12.75" hidden="false" customHeight="true" outlineLevel="0" collapsed="false">
      <c r="A159" s="11"/>
      <c r="B159" s="11"/>
      <c r="C159" s="11"/>
      <c r="J159" s="11"/>
      <c r="K159" s="11"/>
      <c r="L159" s="11"/>
      <c r="M159" s="11"/>
    </row>
    <row r="160" customFormat="false" ht="12.75" hidden="false" customHeight="true" outlineLevel="0" collapsed="false">
      <c r="A160" s="11"/>
      <c r="B160" s="11"/>
      <c r="C160" s="11"/>
      <c r="J160" s="11"/>
      <c r="K160" s="11"/>
      <c r="L160" s="11"/>
      <c r="M160" s="11"/>
    </row>
    <row r="161" customFormat="false" ht="12.75" hidden="false" customHeight="true" outlineLevel="0" collapsed="false">
      <c r="A161" s="11"/>
      <c r="B161" s="11"/>
      <c r="C161" s="11"/>
      <c r="J161" s="11"/>
      <c r="K161" s="11"/>
      <c r="L161" s="11"/>
      <c r="M161" s="11"/>
    </row>
    <row r="162" customFormat="false" ht="12.75" hidden="false" customHeight="true" outlineLevel="0" collapsed="false">
      <c r="A162" s="11"/>
      <c r="B162" s="11"/>
      <c r="C162" s="11"/>
      <c r="J162" s="11"/>
      <c r="K162" s="11"/>
      <c r="L162" s="11"/>
      <c r="M162" s="11"/>
    </row>
    <row r="163" customFormat="false" ht="12.75" hidden="false" customHeight="true" outlineLevel="0" collapsed="false">
      <c r="A163" s="11"/>
      <c r="B163" s="11"/>
      <c r="C163" s="11"/>
      <c r="J163" s="11"/>
      <c r="K163" s="11"/>
      <c r="L163" s="11"/>
      <c r="M163" s="11"/>
    </row>
    <row r="164" customFormat="false" ht="12.75" hidden="false" customHeight="true" outlineLevel="0" collapsed="false">
      <c r="A164" s="11"/>
      <c r="B164" s="11"/>
      <c r="C164" s="11"/>
      <c r="J164" s="11"/>
      <c r="K164" s="11"/>
      <c r="L164" s="11"/>
      <c r="M164" s="11"/>
    </row>
    <row r="165" customFormat="false" ht="12.75" hidden="false" customHeight="true" outlineLevel="0" collapsed="false">
      <c r="A165" s="11"/>
      <c r="B165" s="11"/>
      <c r="C165" s="11"/>
      <c r="J165" s="11"/>
      <c r="K165" s="11"/>
      <c r="L165" s="11"/>
      <c r="M165" s="11"/>
    </row>
    <row r="166" customFormat="false" ht="12.75" hidden="false" customHeight="true" outlineLevel="0" collapsed="false">
      <c r="A166" s="11"/>
      <c r="B166" s="11"/>
      <c r="C166" s="11"/>
      <c r="J166" s="11"/>
      <c r="K166" s="11"/>
      <c r="L166" s="11"/>
      <c r="M166" s="11"/>
    </row>
    <row r="167" customFormat="false" ht="12.75" hidden="false" customHeight="true" outlineLevel="0" collapsed="false">
      <c r="A167" s="11"/>
      <c r="B167" s="11"/>
      <c r="C167" s="11"/>
      <c r="J167" s="11"/>
      <c r="K167" s="11"/>
      <c r="L167" s="11"/>
      <c r="M167" s="11"/>
    </row>
    <row r="168" customFormat="false" ht="12.75" hidden="false" customHeight="true" outlineLevel="0" collapsed="false">
      <c r="A168" s="11"/>
      <c r="B168" s="11"/>
      <c r="C168" s="11"/>
      <c r="J168" s="11"/>
      <c r="K168" s="11"/>
      <c r="L168" s="11"/>
      <c r="M168" s="11"/>
    </row>
    <row r="169" customFormat="false" ht="12.75" hidden="false" customHeight="true" outlineLevel="0" collapsed="false">
      <c r="A169" s="11"/>
      <c r="B169" s="11"/>
      <c r="C169" s="11"/>
      <c r="J169" s="11"/>
      <c r="K169" s="11"/>
      <c r="L169" s="11"/>
      <c r="M169" s="11"/>
    </row>
    <row r="170" customFormat="false" ht="12.75" hidden="false" customHeight="true" outlineLevel="0" collapsed="false">
      <c r="A170" s="11"/>
      <c r="B170" s="11"/>
      <c r="C170" s="11"/>
      <c r="J170" s="11"/>
      <c r="K170" s="11"/>
      <c r="L170" s="11"/>
      <c r="M170" s="11"/>
    </row>
    <row r="171" customFormat="false" ht="12.75" hidden="false" customHeight="true" outlineLevel="0" collapsed="false">
      <c r="A171" s="11"/>
      <c r="B171" s="11"/>
      <c r="C171" s="11"/>
      <c r="J171" s="11"/>
      <c r="K171" s="11"/>
      <c r="L171" s="11"/>
      <c r="M171" s="11"/>
    </row>
    <row r="172" customFormat="false" ht="12.75" hidden="false" customHeight="true" outlineLevel="0" collapsed="false">
      <c r="A172" s="11"/>
      <c r="B172" s="11"/>
      <c r="C172" s="11"/>
      <c r="J172" s="11"/>
      <c r="K172" s="11"/>
      <c r="L172" s="11"/>
      <c r="M172" s="11"/>
    </row>
    <row r="173" customFormat="false" ht="12.75" hidden="false" customHeight="true" outlineLevel="0" collapsed="false">
      <c r="A173" s="11"/>
      <c r="B173" s="11"/>
      <c r="C173" s="11"/>
      <c r="J173" s="11"/>
      <c r="K173" s="11"/>
      <c r="L173" s="11"/>
      <c r="M173" s="11"/>
    </row>
    <row r="174" customFormat="false" ht="12.75" hidden="false" customHeight="true" outlineLevel="0" collapsed="false">
      <c r="A174" s="11"/>
      <c r="B174" s="11"/>
      <c r="C174" s="11"/>
      <c r="J174" s="11"/>
      <c r="K174" s="11"/>
      <c r="L174" s="11"/>
      <c r="M174" s="11"/>
    </row>
    <row r="175" customFormat="false" ht="12.75" hidden="false" customHeight="true" outlineLevel="0" collapsed="false">
      <c r="A175" s="11"/>
      <c r="B175" s="11"/>
      <c r="C175" s="11"/>
      <c r="J175" s="11"/>
      <c r="K175" s="11"/>
      <c r="L175" s="11"/>
      <c r="M175" s="11"/>
    </row>
    <row r="176" customFormat="false" ht="12.75" hidden="false" customHeight="true" outlineLevel="0" collapsed="false">
      <c r="A176" s="11"/>
      <c r="B176" s="11"/>
      <c r="C176" s="11"/>
      <c r="J176" s="11"/>
      <c r="K176" s="11"/>
      <c r="L176" s="11"/>
      <c r="M176" s="11"/>
    </row>
    <row r="177" customFormat="false" ht="12.75" hidden="false" customHeight="true" outlineLevel="0" collapsed="false">
      <c r="A177" s="11"/>
      <c r="B177" s="11"/>
      <c r="C177" s="11"/>
      <c r="J177" s="11"/>
      <c r="K177" s="11"/>
      <c r="L177" s="11"/>
      <c r="M177" s="11"/>
    </row>
    <row r="178" customFormat="false" ht="12.75" hidden="false" customHeight="true" outlineLevel="0" collapsed="false">
      <c r="A178" s="11"/>
      <c r="B178" s="11"/>
      <c r="C178" s="11"/>
      <c r="J178" s="11"/>
      <c r="K178" s="11"/>
      <c r="L178" s="11"/>
      <c r="M178" s="11"/>
    </row>
    <row r="179" customFormat="false" ht="12.75" hidden="false" customHeight="true" outlineLevel="0" collapsed="false">
      <c r="A179" s="11"/>
      <c r="B179" s="11"/>
      <c r="C179" s="11"/>
      <c r="J179" s="11"/>
      <c r="K179" s="11"/>
      <c r="L179" s="11"/>
      <c r="M179" s="11"/>
    </row>
    <row r="180" customFormat="false" ht="12.75" hidden="false" customHeight="true" outlineLevel="0" collapsed="false">
      <c r="A180" s="11"/>
      <c r="B180" s="11"/>
      <c r="C180" s="11"/>
      <c r="J180" s="11"/>
      <c r="K180" s="11"/>
      <c r="L180" s="11"/>
      <c r="M180" s="11"/>
    </row>
    <row r="181" customFormat="false" ht="12.75" hidden="false" customHeight="true" outlineLevel="0" collapsed="false">
      <c r="A181" s="11"/>
      <c r="B181" s="11"/>
      <c r="C181" s="11"/>
      <c r="J181" s="11"/>
      <c r="K181" s="11"/>
      <c r="L181" s="11"/>
      <c r="M181" s="11"/>
    </row>
    <row r="182" customFormat="false" ht="12.75" hidden="false" customHeight="true" outlineLevel="0" collapsed="false">
      <c r="A182" s="11"/>
      <c r="B182" s="11"/>
      <c r="C182" s="11"/>
      <c r="J182" s="11"/>
      <c r="K182" s="11"/>
      <c r="L182" s="11"/>
      <c r="M182" s="11"/>
    </row>
    <row r="183" customFormat="false" ht="12.75" hidden="false" customHeight="true" outlineLevel="0" collapsed="false">
      <c r="A183" s="11"/>
      <c r="B183" s="11"/>
      <c r="C183" s="11"/>
      <c r="J183" s="11"/>
      <c r="K183" s="11"/>
      <c r="L183" s="11"/>
      <c r="M183" s="11"/>
    </row>
    <row r="184" customFormat="false" ht="12.75" hidden="false" customHeight="true" outlineLevel="0" collapsed="false">
      <c r="A184" s="11"/>
      <c r="B184" s="11"/>
      <c r="C184" s="11"/>
      <c r="J184" s="11"/>
      <c r="K184" s="11"/>
      <c r="L184" s="11"/>
      <c r="M184" s="11"/>
    </row>
    <row r="185" customFormat="false" ht="12.75" hidden="false" customHeight="true" outlineLevel="0" collapsed="false">
      <c r="A185" s="11"/>
      <c r="B185" s="11"/>
      <c r="C185" s="11"/>
      <c r="J185" s="11"/>
      <c r="K185" s="11"/>
      <c r="L185" s="11"/>
      <c r="M185" s="11"/>
    </row>
    <row r="186" customFormat="false" ht="12.75" hidden="false" customHeight="true" outlineLevel="0" collapsed="false">
      <c r="A186" s="11"/>
      <c r="B186" s="11"/>
      <c r="C186" s="11"/>
      <c r="J186" s="11"/>
      <c r="K186" s="11"/>
      <c r="L186" s="11"/>
      <c r="M186" s="11"/>
    </row>
    <row r="187" customFormat="false" ht="12.75" hidden="false" customHeight="true" outlineLevel="0" collapsed="false">
      <c r="A187" s="11"/>
      <c r="B187" s="11"/>
      <c r="C187" s="11"/>
      <c r="J187" s="11"/>
      <c r="K187" s="11"/>
      <c r="L187" s="11"/>
      <c r="M187" s="11"/>
    </row>
    <row r="188" customFormat="false" ht="12.75" hidden="false" customHeight="true" outlineLevel="0" collapsed="false">
      <c r="A188" s="11"/>
      <c r="B188" s="11"/>
      <c r="C188" s="11"/>
      <c r="J188" s="11"/>
      <c r="K188" s="11"/>
      <c r="L188" s="11"/>
      <c r="M188" s="11"/>
    </row>
    <row r="189" customFormat="false" ht="12.75" hidden="false" customHeight="true" outlineLevel="0" collapsed="false">
      <c r="A189" s="11"/>
      <c r="B189" s="11"/>
      <c r="C189" s="11"/>
      <c r="J189" s="11"/>
      <c r="K189" s="11"/>
      <c r="L189" s="11"/>
      <c r="M189" s="11"/>
    </row>
    <row r="190" customFormat="false" ht="12.75" hidden="false" customHeight="true" outlineLevel="0" collapsed="false">
      <c r="A190" s="11"/>
      <c r="B190" s="11"/>
      <c r="C190" s="11"/>
      <c r="J190" s="11"/>
      <c r="K190" s="11"/>
      <c r="L190" s="11"/>
      <c r="M190" s="11"/>
    </row>
    <row r="191" customFormat="false" ht="12.75" hidden="false" customHeight="true" outlineLevel="0" collapsed="false">
      <c r="A191" s="11"/>
      <c r="B191" s="11"/>
      <c r="C191" s="11"/>
      <c r="J191" s="11"/>
      <c r="K191" s="11"/>
      <c r="L191" s="11"/>
      <c r="M191" s="11"/>
    </row>
    <row r="192" customFormat="false" ht="12.75" hidden="false" customHeight="true" outlineLevel="0" collapsed="false">
      <c r="A192" s="11"/>
      <c r="B192" s="11"/>
      <c r="C192" s="11"/>
      <c r="J192" s="11"/>
      <c r="K192" s="11"/>
      <c r="L192" s="11"/>
      <c r="M192" s="11"/>
    </row>
    <row r="193" customFormat="false" ht="12.75" hidden="false" customHeight="true" outlineLevel="0" collapsed="false">
      <c r="A193" s="11"/>
      <c r="B193" s="11"/>
      <c r="C193" s="11"/>
      <c r="J193" s="11"/>
      <c r="K193" s="11"/>
      <c r="L193" s="11"/>
      <c r="M193" s="11"/>
    </row>
    <row r="194" customFormat="false" ht="12.75" hidden="false" customHeight="true" outlineLevel="0" collapsed="false">
      <c r="A194" s="11"/>
      <c r="B194" s="11"/>
      <c r="C194" s="11"/>
      <c r="J194" s="11"/>
      <c r="K194" s="11"/>
      <c r="L194" s="11"/>
      <c r="M194" s="11"/>
    </row>
    <row r="195" customFormat="false" ht="12.75" hidden="false" customHeight="true" outlineLevel="0" collapsed="false">
      <c r="A195" s="11"/>
      <c r="B195" s="11"/>
      <c r="C195" s="11"/>
      <c r="J195" s="11"/>
      <c r="K195" s="11"/>
      <c r="L195" s="11"/>
      <c r="M195" s="11"/>
    </row>
    <row r="196" customFormat="false" ht="12.75" hidden="false" customHeight="true" outlineLevel="0" collapsed="false">
      <c r="A196" s="11"/>
      <c r="B196" s="11"/>
      <c r="C196" s="11"/>
      <c r="J196" s="11"/>
      <c r="K196" s="11"/>
      <c r="L196" s="11"/>
      <c r="M196" s="11"/>
    </row>
    <row r="197" customFormat="false" ht="12.75" hidden="false" customHeight="true" outlineLevel="0" collapsed="false">
      <c r="A197" s="11"/>
      <c r="B197" s="11"/>
      <c r="C197" s="11"/>
      <c r="J197" s="11"/>
      <c r="K197" s="11"/>
      <c r="L197" s="11"/>
      <c r="M197" s="11"/>
    </row>
    <row r="198" customFormat="false" ht="12.75" hidden="false" customHeight="true" outlineLevel="0" collapsed="false">
      <c r="A198" s="11"/>
      <c r="B198" s="11"/>
      <c r="C198" s="11"/>
      <c r="J198" s="11"/>
      <c r="K198" s="11"/>
      <c r="L198" s="11"/>
      <c r="M198" s="11"/>
    </row>
    <row r="199" customFormat="false" ht="12.75" hidden="false" customHeight="true" outlineLevel="0" collapsed="false">
      <c r="A199" s="11"/>
      <c r="B199" s="11"/>
      <c r="C199" s="11"/>
      <c r="J199" s="11"/>
      <c r="K199" s="11"/>
      <c r="L199" s="11"/>
      <c r="M199" s="11"/>
    </row>
    <row r="200" customFormat="false" ht="12.75" hidden="false" customHeight="true" outlineLevel="0" collapsed="false">
      <c r="A200" s="11"/>
      <c r="B200" s="11"/>
      <c r="C200" s="11"/>
      <c r="J200" s="11"/>
      <c r="K200" s="11"/>
      <c r="L200" s="11"/>
      <c r="M200" s="11"/>
    </row>
    <row r="201" customFormat="false" ht="12.75" hidden="false" customHeight="true" outlineLevel="0" collapsed="false">
      <c r="A201" s="11"/>
      <c r="B201" s="11"/>
      <c r="C201" s="11"/>
      <c r="J201" s="11"/>
      <c r="K201" s="11"/>
      <c r="L201" s="11"/>
      <c r="M201" s="11"/>
    </row>
    <row r="202" customFormat="false" ht="12.75" hidden="false" customHeight="true" outlineLevel="0" collapsed="false">
      <c r="A202" s="11"/>
      <c r="B202" s="11"/>
      <c r="C202" s="11"/>
      <c r="J202" s="11"/>
      <c r="K202" s="11"/>
      <c r="L202" s="11"/>
      <c r="M202" s="11"/>
    </row>
    <row r="203" customFormat="false" ht="12.75" hidden="false" customHeight="true" outlineLevel="0" collapsed="false">
      <c r="A203" s="11"/>
      <c r="B203" s="11"/>
      <c r="C203" s="11"/>
      <c r="J203" s="11"/>
      <c r="K203" s="11"/>
      <c r="L203" s="11"/>
      <c r="M203" s="11"/>
    </row>
    <row r="204" customFormat="false" ht="12.75" hidden="false" customHeight="true" outlineLevel="0" collapsed="false">
      <c r="A204" s="11"/>
      <c r="B204" s="11"/>
      <c r="C204" s="11"/>
      <c r="J204" s="11"/>
      <c r="K204" s="11"/>
      <c r="L204" s="11"/>
      <c r="M204" s="11"/>
    </row>
    <row r="205" customFormat="false" ht="12.75" hidden="false" customHeight="true" outlineLevel="0" collapsed="false">
      <c r="A205" s="11"/>
      <c r="B205" s="11"/>
      <c r="C205" s="11"/>
      <c r="J205" s="11"/>
      <c r="K205" s="11"/>
      <c r="L205" s="11"/>
      <c r="M205" s="11"/>
    </row>
    <row r="206" customFormat="false" ht="12.75" hidden="false" customHeight="true" outlineLevel="0" collapsed="false">
      <c r="A206" s="11"/>
      <c r="B206" s="11"/>
      <c r="C206" s="11"/>
      <c r="J206" s="11"/>
      <c r="K206" s="11"/>
      <c r="L206" s="11"/>
      <c r="M206" s="11"/>
    </row>
    <row r="207" customFormat="false" ht="12.75" hidden="false" customHeight="true" outlineLevel="0" collapsed="false">
      <c r="A207" s="11"/>
      <c r="B207" s="11"/>
      <c r="C207" s="11"/>
      <c r="J207" s="11"/>
      <c r="K207" s="11"/>
      <c r="L207" s="11"/>
      <c r="M207" s="11"/>
    </row>
    <row r="208" customFormat="false" ht="12.75" hidden="false" customHeight="true" outlineLevel="0" collapsed="false">
      <c r="A208" s="11"/>
      <c r="B208" s="11"/>
      <c r="C208" s="11"/>
      <c r="J208" s="11"/>
      <c r="K208" s="11"/>
      <c r="L208" s="11"/>
      <c r="M208" s="11"/>
    </row>
    <row r="209" customFormat="false" ht="12.75" hidden="false" customHeight="true" outlineLevel="0" collapsed="false">
      <c r="A209" s="11"/>
      <c r="B209" s="11"/>
      <c r="C209" s="11"/>
      <c r="J209" s="11"/>
      <c r="K209" s="11"/>
      <c r="L209" s="11"/>
      <c r="M209" s="11"/>
    </row>
    <row r="210" customFormat="false" ht="12.75" hidden="false" customHeight="true" outlineLevel="0" collapsed="false">
      <c r="A210" s="11"/>
      <c r="B210" s="11"/>
      <c r="C210" s="11"/>
      <c r="J210" s="11"/>
      <c r="K210" s="11"/>
      <c r="L210" s="11"/>
      <c r="M210" s="11"/>
    </row>
    <row r="211" customFormat="false" ht="12.75" hidden="false" customHeight="true" outlineLevel="0" collapsed="false">
      <c r="A211" s="11"/>
      <c r="B211" s="11"/>
      <c r="C211" s="11"/>
      <c r="J211" s="11"/>
      <c r="K211" s="11"/>
      <c r="L211" s="11"/>
      <c r="M211" s="11"/>
    </row>
    <row r="212" customFormat="false" ht="12.75" hidden="false" customHeight="true" outlineLevel="0" collapsed="false">
      <c r="A212" s="11"/>
      <c r="B212" s="11"/>
      <c r="C212" s="11"/>
      <c r="J212" s="11"/>
      <c r="K212" s="11"/>
      <c r="L212" s="11"/>
      <c r="M212" s="11"/>
    </row>
    <row r="213" customFormat="false" ht="12.75" hidden="false" customHeight="true" outlineLevel="0" collapsed="false">
      <c r="A213" s="11"/>
      <c r="B213" s="11"/>
      <c r="C213" s="11"/>
      <c r="J213" s="11"/>
      <c r="K213" s="11"/>
      <c r="L213" s="11"/>
      <c r="M213" s="11"/>
    </row>
    <row r="214" customFormat="false" ht="12.75" hidden="false" customHeight="true" outlineLevel="0" collapsed="false">
      <c r="A214" s="11"/>
      <c r="B214" s="11"/>
      <c r="C214" s="11"/>
      <c r="J214" s="11"/>
      <c r="K214" s="11"/>
      <c r="L214" s="11"/>
      <c r="M214" s="11"/>
    </row>
    <row r="215" customFormat="false" ht="12.75" hidden="false" customHeight="true" outlineLevel="0" collapsed="false">
      <c r="A215" s="11"/>
      <c r="B215" s="11"/>
      <c r="C215" s="11"/>
      <c r="J215" s="11"/>
      <c r="K215" s="11"/>
      <c r="L215" s="11"/>
      <c r="M215" s="11"/>
    </row>
    <row r="216" customFormat="false" ht="12.75" hidden="false" customHeight="true" outlineLevel="0" collapsed="false">
      <c r="A216" s="11"/>
      <c r="B216" s="11"/>
      <c r="C216" s="11"/>
      <c r="J216" s="11"/>
      <c r="K216" s="11"/>
      <c r="L216" s="11"/>
      <c r="M216" s="11"/>
    </row>
    <row r="217" customFormat="false" ht="12.75" hidden="false" customHeight="true" outlineLevel="0" collapsed="false">
      <c r="A217" s="11"/>
      <c r="B217" s="11"/>
      <c r="C217" s="11"/>
      <c r="J217" s="11"/>
      <c r="K217" s="11"/>
      <c r="L217" s="11"/>
      <c r="M217" s="11"/>
    </row>
    <row r="218" customFormat="false" ht="12.75" hidden="false" customHeight="true" outlineLevel="0" collapsed="false">
      <c r="A218" s="11"/>
      <c r="B218" s="11"/>
      <c r="C218" s="11"/>
      <c r="J218" s="11"/>
      <c r="K218" s="11"/>
      <c r="L218" s="11"/>
      <c r="M218" s="11"/>
    </row>
    <row r="219" customFormat="false" ht="12.75" hidden="false" customHeight="true" outlineLevel="0" collapsed="false">
      <c r="A219" s="11"/>
      <c r="B219" s="11"/>
      <c r="C219" s="11"/>
      <c r="J219" s="11"/>
      <c r="K219" s="11"/>
      <c r="L219" s="11"/>
      <c r="M219" s="11"/>
    </row>
    <row r="220" customFormat="false" ht="12.75" hidden="false" customHeight="true" outlineLevel="0" collapsed="false">
      <c r="A220" s="11"/>
      <c r="B220" s="11"/>
      <c r="C220" s="11"/>
      <c r="J220" s="11"/>
      <c r="K220" s="11"/>
      <c r="L220" s="11"/>
      <c r="M220" s="11"/>
    </row>
    <row r="221" customFormat="false" ht="12.75" hidden="false" customHeight="true" outlineLevel="0" collapsed="false">
      <c r="A221" s="11"/>
      <c r="B221" s="11"/>
      <c r="C221" s="11"/>
      <c r="J221" s="11"/>
      <c r="K221" s="11"/>
      <c r="L221" s="11"/>
      <c r="M221" s="11"/>
    </row>
    <row r="222" customFormat="false" ht="12.75" hidden="false" customHeight="true" outlineLevel="0" collapsed="false">
      <c r="A222" s="11"/>
      <c r="B222" s="11"/>
      <c r="C222" s="11"/>
      <c r="J222" s="11"/>
      <c r="K222" s="11"/>
      <c r="L222" s="11"/>
      <c r="M222" s="11"/>
    </row>
    <row r="223" customFormat="false" ht="12.75" hidden="false" customHeight="true" outlineLevel="0" collapsed="false">
      <c r="A223" s="11"/>
      <c r="B223" s="11"/>
      <c r="C223" s="11"/>
      <c r="J223" s="11"/>
      <c r="K223" s="11"/>
      <c r="L223" s="11"/>
      <c r="M223" s="11"/>
    </row>
    <row r="224" customFormat="false" ht="12.75" hidden="false" customHeight="true" outlineLevel="0" collapsed="false">
      <c r="A224" s="11"/>
      <c r="B224" s="11"/>
      <c r="C224" s="11"/>
      <c r="J224" s="11"/>
      <c r="K224" s="11"/>
      <c r="L224" s="11"/>
      <c r="M224" s="11"/>
    </row>
    <row r="225" customFormat="false" ht="12.75" hidden="false" customHeight="true" outlineLevel="0" collapsed="false">
      <c r="A225" s="11"/>
      <c r="B225" s="11"/>
      <c r="C225" s="11"/>
      <c r="J225" s="11"/>
      <c r="K225" s="11"/>
      <c r="L225" s="11"/>
      <c r="M225" s="11"/>
    </row>
    <row r="226" customFormat="false" ht="12.75" hidden="false" customHeight="true" outlineLevel="0" collapsed="false">
      <c r="A226" s="11"/>
      <c r="B226" s="11"/>
      <c r="C226" s="11"/>
      <c r="J226" s="11"/>
      <c r="K226" s="11"/>
      <c r="L226" s="11"/>
      <c r="M226" s="11"/>
    </row>
    <row r="227" customFormat="false" ht="12.75" hidden="false" customHeight="true" outlineLevel="0" collapsed="false">
      <c r="A227" s="11"/>
      <c r="B227" s="11"/>
      <c r="C227" s="11"/>
      <c r="J227" s="11"/>
      <c r="K227" s="11"/>
      <c r="L227" s="11"/>
      <c r="M227" s="11"/>
    </row>
    <row r="228" customFormat="false" ht="12.75" hidden="false" customHeight="true" outlineLevel="0" collapsed="false">
      <c r="A228" s="11"/>
      <c r="B228" s="11"/>
      <c r="C228" s="11"/>
      <c r="J228" s="11"/>
      <c r="K228" s="11"/>
      <c r="L228" s="11"/>
      <c r="M228" s="11"/>
    </row>
    <row r="229" customFormat="false" ht="12.75" hidden="false" customHeight="true" outlineLevel="0" collapsed="false">
      <c r="A229" s="11"/>
      <c r="B229" s="11"/>
      <c r="C229" s="11"/>
      <c r="J229" s="11"/>
      <c r="K229" s="11"/>
      <c r="L229" s="11"/>
      <c r="M229" s="11"/>
    </row>
    <row r="230" customFormat="false" ht="12.75" hidden="false" customHeight="true" outlineLevel="0" collapsed="false">
      <c r="A230" s="11"/>
      <c r="B230" s="11"/>
      <c r="C230" s="11"/>
      <c r="J230" s="11"/>
      <c r="K230" s="11"/>
      <c r="L230" s="11"/>
      <c r="M230" s="11"/>
    </row>
    <row r="231" customFormat="false" ht="12.75" hidden="false" customHeight="true" outlineLevel="0" collapsed="false">
      <c r="A231" s="11"/>
      <c r="B231" s="11"/>
      <c r="C231" s="11"/>
      <c r="J231" s="11"/>
      <c r="K231" s="11"/>
      <c r="L231" s="11"/>
      <c r="M231" s="11"/>
    </row>
    <row r="232" customFormat="false" ht="12.75" hidden="false" customHeight="true" outlineLevel="0" collapsed="false">
      <c r="A232" s="11"/>
      <c r="B232" s="11"/>
      <c r="C232" s="11"/>
      <c r="J232" s="11"/>
      <c r="K232" s="11"/>
      <c r="L232" s="11"/>
      <c r="M232" s="11"/>
    </row>
    <row r="233" customFormat="false" ht="12.75" hidden="false" customHeight="true" outlineLevel="0" collapsed="false">
      <c r="A233" s="11"/>
      <c r="B233" s="11"/>
      <c r="C233" s="11"/>
      <c r="J233" s="11"/>
      <c r="K233" s="11"/>
      <c r="L233" s="11"/>
      <c r="M233" s="11"/>
    </row>
    <row r="234" customFormat="false" ht="12.75" hidden="false" customHeight="true" outlineLevel="0" collapsed="false">
      <c r="A234" s="11"/>
      <c r="B234" s="11"/>
      <c r="C234" s="11"/>
      <c r="J234" s="11"/>
      <c r="K234" s="11"/>
      <c r="L234" s="11"/>
      <c r="M234" s="11"/>
    </row>
    <row r="235" customFormat="false" ht="12.75" hidden="false" customHeight="true" outlineLevel="0" collapsed="false">
      <c r="A235" s="11"/>
      <c r="B235" s="11"/>
      <c r="C235" s="11"/>
      <c r="J235" s="11"/>
      <c r="K235" s="11"/>
      <c r="L235" s="11"/>
      <c r="M235" s="11"/>
    </row>
    <row r="236" customFormat="false" ht="12.75" hidden="false" customHeight="true" outlineLevel="0" collapsed="false">
      <c r="A236" s="11"/>
      <c r="B236" s="11"/>
      <c r="C236" s="11"/>
      <c r="J236" s="11"/>
      <c r="K236" s="11"/>
      <c r="L236" s="11"/>
      <c r="M236" s="11"/>
    </row>
    <row r="237" customFormat="false" ht="12.75" hidden="false" customHeight="true" outlineLevel="0" collapsed="false">
      <c r="A237" s="11"/>
      <c r="B237" s="11"/>
      <c r="C237" s="11"/>
      <c r="J237" s="11"/>
      <c r="K237" s="11"/>
      <c r="L237" s="11"/>
      <c r="M237" s="11"/>
    </row>
    <row r="238" customFormat="false" ht="12.75" hidden="false" customHeight="true" outlineLevel="0" collapsed="false">
      <c r="A238" s="11"/>
      <c r="B238" s="11"/>
      <c r="C238" s="11"/>
      <c r="J238" s="11"/>
      <c r="K238" s="11"/>
      <c r="L238" s="11"/>
      <c r="M238" s="11"/>
    </row>
    <row r="239" customFormat="false" ht="12.75" hidden="false" customHeight="true" outlineLevel="0" collapsed="false">
      <c r="A239" s="11"/>
      <c r="B239" s="11"/>
      <c r="C239" s="11"/>
      <c r="J239" s="11"/>
      <c r="K239" s="11"/>
      <c r="L239" s="11"/>
      <c r="M239" s="11"/>
    </row>
    <row r="240" customFormat="false" ht="12.75" hidden="false" customHeight="true" outlineLevel="0" collapsed="false">
      <c r="A240" s="11"/>
      <c r="B240" s="11"/>
      <c r="C240" s="11"/>
      <c r="J240" s="11"/>
      <c r="K240" s="11"/>
      <c r="L240" s="11"/>
      <c r="M240" s="11"/>
    </row>
    <row r="241" customFormat="false" ht="12.75" hidden="false" customHeight="true" outlineLevel="0" collapsed="false">
      <c r="A241" s="11"/>
      <c r="B241" s="11"/>
      <c r="C241" s="11"/>
      <c r="J241" s="11"/>
      <c r="K241" s="11"/>
      <c r="L241" s="11"/>
      <c r="M241" s="11"/>
    </row>
    <row r="242" customFormat="false" ht="12.75" hidden="false" customHeight="true" outlineLevel="0" collapsed="false">
      <c r="A242" s="11"/>
      <c r="B242" s="11"/>
      <c r="C242" s="11"/>
      <c r="J242" s="11"/>
      <c r="K242" s="11"/>
      <c r="L242" s="11"/>
      <c r="M242" s="11"/>
    </row>
    <row r="243" customFormat="false" ht="12.75" hidden="false" customHeight="true" outlineLevel="0" collapsed="false">
      <c r="A243" s="11"/>
      <c r="B243" s="11"/>
      <c r="C243" s="11"/>
      <c r="J243" s="11"/>
      <c r="K243" s="11"/>
      <c r="L243" s="11"/>
      <c r="M243" s="11"/>
    </row>
    <row r="244" customFormat="false" ht="12.75" hidden="false" customHeight="true" outlineLevel="0" collapsed="false">
      <c r="A244" s="11"/>
      <c r="B244" s="11"/>
      <c r="C244" s="11"/>
      <c r="J244" s="11"/>
      <c r="K244" s="11"/>
      <c r="L244" s="11"/>
      <c r="M244" s="11"/>
    </row>
    <row r="245" customFormat="false" ht="12.75" hidden="false" customHeight="true" outlineLevel="0" collapsed="false">
      <c r="A245" s="11"/>
      <c r="B245" s="11"/>
      <c r="C245" s="11"/>
      <c r="J245" s="11"/>
      <c r="K245" s="11"/>
      <c r="L245" s="11"/>
      <c r="M245" s="11"/>
    </row>
    <row r="246" customFormat="false" ht="12.75" hidden="false" customHeight="true" outlineLevel="0" collapsed="false">
      <c r="A246" s="11"/>
      <c r="B246" s="11"/>
      <c r="C246" s="11"/>
      <c r="J246" s="11"/>
      <c r="K246" s="11"/>
      <c r="L246" s="11"/>
      <c r="M246" s="11"/>
    </row>
    <row r="247" customFormat="false" ht="12.75" hidden="false" customHeight="true" outlineLevel="0" collapsed="false">
      <c r="A247" s="11"/>
      <c r="B247" s="11"/>
      <c r="C247" s="11"/>
      <c r="J247" s="11"/>
      <c r="K247" s="11"/>
      <c r="L247" s="11"/>
      <c r="M247" s="11"/>
    </row>
    <row r="248" customFormat="false" ht="12.75" hidden="false" customHeight="true" outlineLevel="0" collapsed="false">
      <c r="A248" s="11"/>
      <c r="B248" s="11"/>
      <c r="C248" s="11"/>
      <c r="J248" s="11"/>
      <c r="K248" s="11"/>
      <c r="L248" s="11"/>
      <c r="M248" s="11"/>
    </row>
    <row r="249" customFormat="false" ht="12.75" hidden="false" customHeight="true" outlineLevel="0" collapsed="false">
      <c r="A249" s="11"/>
      <c r="B249" s="11"/>
      <c r="C249" s="11"/>
      <c r="J249" s="11"/>
      <c r="K249" s="11"/>
      <c r="L249" s="11"/>
      <c r="M249" s="11"/>
    </row>
    <row r="250" customFormat="false" ht="12.75" hidden="false" customHeight="true" outlineLevel="0" collapsed="false">
      <c r="A250" s="11"/>
      <c r="B250" s="11"/>
      <c r="C250" s="11"/>
      <c r="J250" s="11"/>
      <c r="K250" s="11"/>
      <c r="L250" s="11"/>
      <c r="M250" s="11"/>
    </row>
    <row r="251" customFormat="false" ht="12.75" hidden="false" customHeight="true" outlineLevel="0" collapsed="false">
      <c r="A251" s="11"/>
      <c r="B251" s="11"/>
      <c r="C251" s="11"/>
      <c r="J251" s="11"/>
      <c r="K251" s="11"/>
      <c r="L251" s="11"/>
      <c r="M251" s="11"/>
    </row>
    <row r="252" customFormat="false" ht="12.75" hidden="false" customHeight="true" outlineLevel="0" collapsed="false">
      <c r="A252" s="11"/>
      <c r="B252" s="11"/>
      <c r="C252" s="11"/>
      <c r="J252" s="11"/>
      <c r="K252" s="11"/>
      <c r="L252" s="11"/>
      <c r="M252" s="11"/>
    </row>
    <row r="253" customFormat="false" ht="12.75" hidden="false" customHeight="true" outlineLevel="0" collapsed="false">
      <c r="A253" s="11"/>
      <c r="B253" s="11"/>
      <c r="C253" s="11"/>
      <c r="J253" s="11"/>
      <c r="K253" s="11"/>
      <c r="L253" s="11"/>
      <c r="M253" s="11"/>
    </row>
    <row r="254" customFormat="false" ht="12.75" hidden="false" customHeight="true" outlineLevel="0" collapsed="false">
      <c r="A254" s="11"/>
      <c r="B254" s="11"/>
      <c r="C254" s="11"/>
      <c r="J254" s="11"/>
      <c r="K254" s="11"/>
      <c r="L254" s="11"/>
      <c r="M254" s="11"/>
    </row>
    <row r="255" customFormat="false" ht="12.75" hidden="false" customHeight="true" outlineLevel="0" collapsed="false">
      <c r="A255" s="11"/>
      <c r="B255" s="11"/>
      <c r="C255" s="11"/>
      <c r="J255" s="11"/>
      <c r="K255" s="11"/>
      <c r="L255" s="11"/>
      <c r="M255" s="11"/>
    </row>
    <row r="256" customFormat="false" ht="12.75" hidden="false" customHeight="true" outlineLevel="0" collapsed="false">
      <c r="A256" s="11"/>
      <c r="B256" s="11"/>
      <c r="C256" s="11"/>
      <c r="J256" s="11"/>
      <c r="K256" s="11"/>
      <c r="L256" s="11"/>
      <c r="M256" s="11"/>
    </row>
    <row r="257" customFormat="false" ht="12.75" hidden="false" customHeight="true" outlineLevel="0" collapsed="false">
      <c r="A257" s="11"/>
      <c r="B257" s="11"/>
      <c r="C257" s="11"/>
      <c r="J257" s="11"/>
      <c r="K257" s="11"/>
      <c r="L257" s="11"/>
      <c r="M257" s="11"/>
    </row>
    <row r="258" customFormat="false" ht="12.75" hidden="false" customHeight="true" outlineLevel="0" collapsed="false">
      <c r="A258" s="11"/>
      <c r="B258" s="11"/>
      <c r="C258" s="11"/>
      <c r="J258" s="11"/>
      <c r="K258" s="11"/>
      <c r="L258" s="11"/>
      <c r="M258" s="11"/>
    </row>
    <row r="259" customFormat="false" ht="12.75" hidden="false" customHeight="true" outlineLevel="0" collapsed="false">
      <c r="A259" s="11"/>
      <c r="B259" s="11"/>
      <c r="C259" s="11"/>
      <c r="J259" s="11"/>
      <c r="K259" s="11"/>
      <c r="L259" s="11"/>
      <c r="M259" s="11"/>
    </row>
    <row r="260" customFormat="false" ht="12.75" hidden="false" customHeight="true" outlineLevel="0" collapsed="false">
      <c r="A260" s="11"/>
      <c r="B260" s="11"/>
      <c r="C260" s="11"/>
      <c r="J260" s="11"/>
      <c r="K260" s="11"/>
      <c r="L260" s="11"/>
      <c r="M260" s="11"/>
    </row>
    <row r="261" customFormat="false" ht="12.75" hidden="false" customHeight="true" outlineLevel="0" collapsed="false">
      <c r="A261" s="11"/>
      <c r="B261" s="11"/>
      <c r="C261" s="11"/>
      <c r="J261" s="11"/>
      <c r="K261" s="11"/>
      <c r="L261" s="11"/>
      <c r="M261" s="11"/>
    </row>
    <row r="262" customFormat="false" ht="12.75" hidden="false" customHeight="true" outlineLevel="0" collapsed="false">
      <c r="A262" s="11"/>
      <c r="B262" s="11"/>
      <c r="C262" s="11"/>
      <c r="J262" s="11"/>
      <c r="K262" s="11"/>
      <c r="L262" s="11"/>
      <c r="M262" s="11"/>
    </row>
    <row r="263" customFormat="false" ht="12.75" hidden="false" customHeight="true" outlineLevel="0" collapsed="false">
      <c r="A263" s="11"/>
      <c r="B263" s="11"/>
      <c r="C263" s="11"/>
      <c r="J263" s="11"/>
      <c r="K263" s="11"/>
      <c r="L263" s="11"/>
      <c r="M263" s="11"/>
    </row>
    <row r="264" customFormat="false" ht="12.75" hidden="false" customHeight="true" outlineLevel="0" collapsed="false">
      <c r="A264" s="11"/>
      <c r="B264" s="11"/>
      <c r="C264" s="11"/>
      <c r="J264" s="11"/>
      <c r="K264" s="11"/>
      <c r="L264" s="11"/>
      <c r="M264" s="11"/>
    </row>
    <row r="265" customFormat="false" ht="12.75" hidden="false" customHeight="true" outlineLevel="0" collapsed="false">
      <c r="A265" s="11"/>
      <c r="B265" s="11"/>
      <c r="C265" s="11"/>
      <c r="J265" s="11"/>
      <c r="K265" s="11"/>
      <c r="L265" s="11"/>
      <c r="M265" s="11"/>
    </row>
    <row r="266" customFormat="false" ht="12.75" hidden="false" customHeight="true" outlineLevel="0" collapsed="false">
      <c r="A266" s="11"/>
      <c r="B266" s="11"/>
      <c r="C266" s="11"/>
      <c r="J266" s="11"/>
      <c r="K266" s="11"/>
      <c r="L266" s="11"/>
      <c r="M266" s="11"/>
    </row>
    <row r="267" customFormat="false" ht="12.75" hidden="false" customHeight="true" outlineLevel="0" collapsed="false">
      <c r="A267" s="11"/>
      <c r="B267" s="11"/>
      <c r="C267" s="11"/>
      <c r="J267" s="11"/>
      <c r="K267" s="11"/>
      <c r="L267" s="11"/>
      <c r="M267" s="11"/>
    </row>
    <row r="268" customFormat="false" ht="12.75" hidden="false" customHeight="true" outlineLevel="0" collapsed="false">
      <c r="A268" s="11"/>
      <c r="B268" s="11"/>
      <c r="C268" s="11"/>
      <c r="J268" s="11"/>
      <c r="K268" s="11"/>
      <c r="L268" s="11"/>
      <c r="M268" s="11"/>
    </row>
    <row r="269" customFormat="false" ht="12.75" hidden="false" customHeight="true" outlineLevel="0" collapsed="false">
      <c r="A269" s="11"/>
      <c r="B269" s="11"/>
      <c r="C269" s="11"/>
      <c r="J269" s="11"/>
      <c r="K269" s="11"/>
      <c r="L269" s="11"/>
      <c r="M269" s="11"/>
    </row>
    <row r="270" customFormat="false" ht="12.75" hidden="false" customHeight="true" outlineLevel="0" collapsed="false">
      <c r="A270" s="11"/>
      <c r="B270" s="11"/>
      <c r="C270" s="11"/>
      <c r="J270" s="11"/>
      <c r="K270" s="11"/>
      <c r="L270" s="11"/>
      <c r="M270" s="11"/>
    </row>
    <row r="271" customFormat="false" ht="12.75" hidden="false" customHeight="true" outlineLevel="0" collapsed="false">
      <c r="A271" s="11"/>
      <c r="B271" s="11"/>
      <c r="C271" s="11"/>
      <c r="J271" s="11"/>
      <c r="K271" s="11"/>
      <c r="L271" s="11"/>
      <c r="M271" s="11"/>
    </row>
    <row r="272" customFormat="false" ht="12.75" hidden="false" customHeight="true" outlineLevel="0" collapsed="false">
      <c r="A272" s="11"/>
      <c r="B272" s="11"/>
      <c r="C272" s="11"/>
      <c r="J272" s="11"/>
      <c r="K272" s="11"/>
      <c r="L272" s="11"/>
      <c r="M272" s="11"/>
    </row>
    <row r="273" customFormat="false" ht="12.75" hidden="false" customHeight="true" outlineLevel="0" collapsed="false">
      <c r="A273" s="11"/>
      <c r="B273" s="11"/>
      <c r="C273" s="11"/>
      <c r="J273" s="11"/>
      <c r="K273" s="11"/>
      <c r="L273" s="11"/>
      <c r="M273" s="11"/>
    </row>
    <row r="274" customFormat="false" ht="12.75" hidden="false" customHeight="true" outlineLevel="0" collapsed="false">
      <c r="A274" s="11"/>
      <c r="B274" s="11"/>
      <c r="C274" s="11"/>
      <c r="J274" s="11"/>
      <c r="K274" s="11"/>
      <c r="L274" s="11"/>
      <c r="M274" s="11"/>
    </row>
    <row r="275" customFormat="false" ht="12.75" hidden="false" customHeight="true" outlineLevel="0" collapsed="false">
      <c r="A275" s="11"/>
      <c r="B275" s="11"/>
      <c r="C275" s="11"/>
      <c r="J275" s="11"/>
      <c r="K275" s="11"/>
      <c r="L275" s="11"/>
      <c r="M275" s="11"/>
    </row>
    <row r="276" customFormat="false" ht="12.75" hidden="false" customHeight="true" outlineLevel="0" collapsed="false">
      <c r="A276" s="11"/>
      <c r="B276" s="11"/>
      <c r="C276" s="11"/>
      <c r="J276" s="11"/>
      <c r="K276" s="11"/>
      <c r="L276" s="11"/>
      <c r="M276" s="11"/>
    </row>
    <row r="277" customFormat="false" ht="12.75" hidden="false" customHeight="true" outlineLevel="0" collapsed="false">
      <c r="A277" s="11"/>
      <c r="B277" s="11"/>
      <c r="C277" s="11"/>
      <c r="J277" s="11"/>
      <c r="K277" s="11"/>
      <c r="L277" s="11"/>
      <c r="M277" s="11"/>
    </row>
    <row r="278" customFormat="false" ht="12.75" hidden="false" customHeight="true" outlineLevel="0" collapsed="false">
      <c r="A278" s="11"/>
      <c r="B278" s="11"/>
      <c r="C278" s="11"/>
      <c r="J278" s="11"/>
      <c r="K278" s="11"/>
      <c r="L278" s="11"/>
      <c r="M278" s="11"/>
    </row>
    <row r="279" customFormat="false" ht="12.75" hidden="false" customHeight="true" outlineLevel="0" collapsed="false">
      <c r="A279" s="11"/>
      <c r="B279" s="11"/>
      <c r="C279" s="11"/>
      <c r="J279" s="11"/>
      <c r="K279" s="11"/>
      <c r="L279" s="11"/>
      <c r="M279" s="11"/>
    </row>
    <row r="280" customFormat="false" ht="12.75" hidden="false" customHeight="true" outlineLevel="0" collapsed="false">
      <c r="A280" s="11"/>
      <c r="B280" s="11"/>
      <c r="C280" s="11"/>
      <c r="J280" s="11"/>
      <c r="K280" s="11"/>
      <c r="L280" s="11"/>
      <c r="M280" s="11"/>
    </row>
    <row r="281" customFormat="false" ht="12.75" hidden="false" customHeight="true" outlineLevel="0" collapsed="false">
      <c r="A281" s="11"/>
      <c r="B281" s="11"/>
      <c r="C281" s="11"/>
      <c r="J281" s="11"/>
      <c r="K281" s="11"/>
      <c r="L281" s="11"/>
      <c r="M281" s="11"/>
    </row>
    <row r="282" customFormat="false" ht="12.75" hidden="false" customHeight="true" outlineLevel="0" collapsed="false">
      <c r="A282" s="11"/>
      <c r="B282" s="11"/>
      <c r="C282" s="11"/>
      <c r="J282" s="11"/>
      <c r="K282" s="11"/>
      <c r="L282" s="11"/>
      <c r="M282" s="11"/>
    </row>
    <row r="283" customFormat="false" ht="12.75" hidden="false" customHeight="true" outlineLevel="0" collapsed="false">
      <c r="A283" s="11"/>
      <c r="B283" s="11"/>
      <c r="C283" s="11"/>
      <c r="J283" s="11"/>
      <c r="K283" s="11"/>
      <c r="L283" s="11"/>
      <c r="M283" s="11"/>
    </row>
    <row r="284" customFormat="false" ht="12.75" hidden="false" customHeight="true" outlineLevel="0" collapsed="false">
      <c r="A284" s="11"/>
      <c r="B284" s="11"/>
      <c r="C284" s="11"/>
      <c r="J284" s="11"/>
      <c r="K284" s="11"/>
      <c r="L284" s="11"/>
      <c r="M284" s="11"/>
    </row>
    <row r="285" customFormat="false" ht="12.75" hidden="false" customHeight="true" outlineLevel="0" collapsed="false">
      <c r="A285" s="11"/>
      <c r="B285" s="11"/>
      <c r="C285" s="11"/>
      <c r="J285" s="11"/>
      <c r="K285" s="11"/>
      <c r="L285" s="11"/>
      <c r="M285" s="11"/>
    </row>
    <row r="286" customFormat="false" ht="12.75" hidden="false" customHeight="true" outlineLevel="0" collapsed="false">
      <c r="A286" s="11"/>
      <c r="B286" s="11"/>
      <c r="C286" s="11"/>
      <c r="J286" s="11"/>
      <c r="K286" s="11"/>
      <c r="L286" s="11"/>
      <c r="M286" s="11"/>
    </row>
    <row r="287" customFormat="false" ht="12.75" hidden="false" customHeight="true" outlineLevel="0" collapsed="false">
      <c r="A287" s="11"/>
      <c r="B287" s="11"/>
      <c r="C287" s="11"/>
      <c r="J287" s="11"/>
      <c r="K287" s="11"/>
      <c r="L287" s="11"/>
      <c r="M287" s="11"/>
    </row>
    <row r="288" customFormat="false" ht="12.75" hidden="false" customHeight="true" outlineLevel="0" collapsed="false">
      <c r="A288" s="11"/>
      <c r="B288" s="11"/>
      <c r="C288" s="11"/>
      <c r="J288" s="11"/>
      <c r="K288" s="11"/>
      <c r="L288" s="11"/>
      <c r="M288" s="11"/>
    </row>
    <row r="289" customFormat="false" ht="12.75" hidden="false" customHeight="true" outlineLevel="0" collapsed="false">
      <c r="A289" s="11"/>
      <c r="B289" s="11"/>
      <c r="C289" s="11"/>
      <c r="J289" s="11"/>
      <c r="K289" s="11"/>
      <c r="L289" s="11"/>
      <c r="M289" s="11"/>
    </row>
    <row r="290" customFormat="false" ht="12.75" hidden="false" customHeight="true" outlineLevel="0" collapsed="false">
      <c r="A290" s="11"/>
      <c r="B290" s="11"/>
      <c r="C290" s="11"/>
      <c r="J290" s="11"/>
      <c r="K290" s="11"/>
      <c r="L290" s="11"/>
      <c r="M290" s="11"/>
    </row>
    <row r="291" customFormat="false" ht="12.75" hidden="false" customHeight="true" outlineLevel="0" collapsed="false">
      <c r="A291" s="11"/>
      <c r="B291" s="11"/>
      <c r="C291" s="11"/>
      <c r="J291" s="11"/>
      <c r="K291" s="11"/>
      <c r="L291" s="11"/>
      <c r="M291" s="11"/>
    </row>
    <row r="292" customFormat="false" ht="12.75" hidden="false" customHeight="true" outlineLevel="0" collapsed="false">
      <c r="A292" s="11"/>
      <c r="B292" s="11"/>
      <c r="C292" s="11"/>
      <c r="J292" s="11"/>
      <c r="K292" s="11"/>
      <c r="L292" s="11"/>
      <c r="M292" s="11"/>
    </row>
    <row r="293" customFormat="false" ht="12.75" hidden="false" customHeight="true" outlineLevel="0" collapsed="false">
      <c r="A293" s="11"/>
      <c r="B293" s="11"/>
      <c r="C293" s="11"/>
      <c r="J293" s="11"/>
      <c r="K293" s="11"/>
      <c r="L293" s="11"/>
      <c r="M293" s="11"/>
    </row>
    <row r="294" customFormat="false" ht="12.75" hidden="false" customHeight="true" outlineLevel="0" collapsed="false">
      <c r="A294" s="11"/>
      <c r="B294" s="11"/>
      <c r="C294" s="11"/>
      <c r="J294" s="11"/>
      <c r="K294" s="11"/>
      <c r="L294" s="11"/>
      <c r="M294" s="11"/>
    </row>
    <row r="295" customFormat="false" ht="12.75" hidden="false" customHeight="true" outlineLevel="0" collapsed="false">
      <c r="A295" s="11"/>
      <c r="B295" s="11"/>
      <c r="C295" s="11"/>
      <c r="J295" s="11"/>
      <c r="K295" s="11"/>
      <c r="L295" s="11"/>
      <c r="M295" s="11"/>
    </row>
    <row r="296" customFormat="false" ht="12.75" hidden="false" customHeight="true" outlineLevel="0" collapsed="false">
      <c r="A296" s="11"/>
      <c r="B296" s="11"/>
      <c r="C296" s="11"/>
      <c r="J296" s="11"/>
      <c r="K296" s="11"/>
      <c r="L296" s="11"/>
      <c r="M296" s="11"/>
    </row>
    <row r="297" customFormat="false" ht="12.75" hidden="false" customHeight="true" outlineLevel="0" collapsed="false">
      <c r="A297" s="11"/>
      <c r="B297" s="11"/>
      <c r="C297" s="11"/>
      <c r="J297" s="11"/>
      <c r="K297" s="11"/>
      <c r="L297" s="11"/>
      <c r="M297" s="11"/>
    </row>
    <row r="298" customFormat="false" ht="12.75" hidden="false" customHeight="true" outlineLevel="0" collapsed="false">
      <c r="A298" s="11"/>
      <c r="B298" s="11"/>
      <c r="C298" s="11"/>
      <c r="J298" s="11"/>
      <c r="K298" s="11"/>
      <c r="L298" s="11"/>
      <c r="M298" s="11"/>
    </row>
    <row r="299" customFormat="false" ht="12.75" hidden="false" customHeight="true" outlineLevel="0" collapsed="false">
      <c r="A299" s="11"/>
      <c r="B299" s="11"/>
      <c r="C299" s="11"/>
      <c r="J299" s="11"/>
      <c r="K299" s="11"/>
      <c r="L299" s="11"/>
      <c r="M299" s="11"/>
    </row>
    <row r="300" customFormat="false" ht="12.75" hidden="false" customHeight="true" outlineLevel="0" collapsed="false">
      <c r="A300" s="11"/>
      <c r="B300" s="11"/>
      <c r="C300" s="11"/>
      <c r="J300" s="11"/>
      <c r="K300" s="11"/>
      <c r="L300" s="11"/>
      <c r="M300" s="11"/>
    </row>
    <row r="301" customFormat="false" ht="12.75" hidden="false" customHeight="true" outlineLevel="0" collapsed="false">
      <c r="A301" s="11"/>
      <c r="B301" s="11"/>
      <c r="C301" s="11"/>
      <c r="J301" s="11"/>
      <c r="K301" s="11"/>
      <c r="L301" s="11"/>
      <c r="M301" s="11"/>
    </row>
    <row r="302" customFormat="false" ht="12.75" hidden="false" customHeight="true" outlineLevel="0" collapsed="false">
      <c r="A302" s="11"/>
      <c r="B302" s="11"/>
      <c r="C302" s="11"/>
      <c r="J302" s="11"/>
      <c r="K302" s="11"/>
      <c r="L302" s="11"/>
      <c r="M302" s="11"/>
    </row>
    <row r="303" customFormat="false" ht="12.75" hidden="false" customHeight="true" outlineLevel="0" collapsed="false">
      <c r="A303" s="11"/>
      <c r="B303" s="11"/>
      <c r="C303" s="11"/>
      <c r="J303" s="11"/>
      <c r="K303" s="11"/>
      <c r="L303" s="11"/>
      <c r="M303" s="11"/>
    </row>
    <row r="304" customFormat="false" ht="12.75" hidden="false" customHeight="true" outlineLevel="0" collapsed="false">
      <c r="A304" s="11"/>
      <c r="B304" s="11"/>
      <c r="C304" s="11"/>
      <c r="J304" s="11"/>
      <c r="K304" s="11"/>
      <c r="L304" s="11"/>
      <c r="M304" s="11"/>
    </row>
    <row r="305" customFormat="false" ht="12.75" hidden="false" customHeight="true" outlineLevel="0" collapsed="false">
      <c r="A305" s="11"/>
      <c r="B305" s="11"/>
      <c r="C305" s="11"/>
      <c r="J305" s="11"/>
      <c r="K305" s="11"/>
      <c r="L305" s="11"/>
      <c r="M305" s="11"/>
    </row>
    <row r="306" customFormat="false" ht="12.75" hidden="false" customHeight="true" outlineLevel="0" collapsed="false">
      <c r="A306" s="11"/>
      <c r="B306" s="11"/>
      <c r="C306" s="11"/>
      <c r="J306" s="11"/>
      <c r="K306" s="11"/>
      <c r="L306" s="11"/>
      <c r="M306" s="11"/>
    </row>
    <row r="307" customFormat="false" ht="12.75" hidden="false" customHeight="true" outlineLevel="0" collapsed="false">
      <c r="A307" s="11"/>
      <c r="B307" s="11"/>
      <c r="C307" s="11"/>
      <c r="J307" s="11"/>
      <c r="K307" s="11"/>
      <c r="L307" s="11"/>
      <c r="M307" s="11"/>
    </row>
    <row r="308" customFormat="false" ht="12.75" hidden="false" customHeight="true" outlineLevel="0" collapsed="false">
      <c r="A308" s="11"/>
      <c r="B308" s="11"/>
      <c r="C308" s="11"/>
      <c r="J308" s="11"/>
      <c r="K308" s="11"/>
      <c r="L308" s="11"/>
      <c r="M308" s="11"/>
    </row>
    <row r="309" customFormat="false" ht="12.75" hidden="false" customHeight="true" outlineLevel="0" collapsed="false">
      <c r="A309" s="11"/>
      <c r="B309" s="11"/>
      <c r="C309" s="11"/>
      <c r="J309" s="11"/>
      <c r="K309" s="11"/>
      <c r="L309" s="11"/>
      <c r="M309" s="11"/>
    </row>
    <row r="310" customFormat="false" ht="12.75" hidden="false" customHeight="true" outlineLevel="0" collapsed="false">
      <c r="A310" s="11"/>
      <c r="B310" s="11"/>
      <c r="C310" s="11"/>
      <c r="J310" s="11"/>
      <c r="K310" s="11"/>
      <c r="L310" s="11"/>
      <c r="M310" s="11"/>
    </row>
    <row r="311" customFormat="false" ht="12.75" hidden="false" customHeight="true" outlineLevel="0" collapsed="false">
      <c r="A311" s="11"/>
      <c r="B311" s="11"/>
      <c r="C311" s="11"/>
      <c r="J311" s="11"/>
      <c r="K311" s="11"/>
      <c r="L311" s="11"/>
      <c r="M311" s="11"/>
    </row>
    <row r="312" customFormat="false" ht="12.75" hidden="false" customHeight="true" outlineLevel="0" collapsed="false">
      <c r="A312" s="11"/>
      <c r="B312" s="11"/>
      <c r="C312" s="11"/>
      <c r="J312" s="11"/>
      <c r="K312" s="11"/>
      <c r="L312" s="11"/>
      <c r="M312" s="11"/>
    </row>
    <row r="313" customFormat="false" ht="12.75" hidden="false" customHeight="true" outlineLevel="0" collapsed="false">
      <c r="A313" s="11"/>
      <c r="B313" s="11"/>
      <c r="C313" s="11"/>
      <c r="J313" s="11"/>
      <c r="K313" s="11"/>
      <c r="L313" s="11"/>
      <c r="M313" s="11"/>
    </row>
    <row r="314" customFormat="false" ht="12.75" hidden="false" customHeight="true" outlineLevel="0" collapsed="false">
      <c r="A314" s="11"/>
      <c r="B314" s="11"/>
      <c r="C314" s="11"/>
      <c r="J314" s="11"/>
      <c r="K314" s="11"/>
      <c r="L314" s="11"/>
      <c r="M314" s="11"/>
    </row>
    <row r="315" customFormat="false" ht="12.75" hidden="false" customHeight="true" outlineLevel="0" collapsed="false">
      <c r="A315" s="11"/>
      <c r="B315" s="11"/>
      <c r="C315" s="11"/>
      <c r="J315" s="11"/>
      <c r="K315" s="11"/>
      <c r="L315" s="11"/>
      <c r="M315" s="11"/>
    </row>
    <row r="316" customFormat="false" ht="12.75" hidden="false" customHeight="true" outlineLevel="0" collapsed="false">
      <c r="A316" s="11"/>
      <c r="B316" s="11"/>
      <c r="C316" s="11"/>
      <c r="J316" s="11"/>
      <c r="K316" s="11"/>
      <c r="L316" s="11"/>
      <c r="M316" s="11"/>
    </row>
    <row r="317" customFormat="false" ht="12.75" hidden="false" customHeight="true" outlineLevel="0" collapsed="false">
      <c r="A317" s="11"/>
      <c r="B317" s="11"/>
      <c r="C317" s="11"/>
      <c r="J317" s="11"/>
      <c r="K317" s="11"/>
      <c r="L317" s="11"/>
      <c r="M317" s="11"/>
    </row>
    <row r="318" customFormat="false" ht="12.75" hidden="false" customHeight="true" outlineLevel="0" collapsed="false">
      <c r="A318" s="11"/>
      <c r="B318" s="11"/>
      <c r="C318" s="11"/>
      <c r="J318" s="11"/>
      <c r="K318" s="11"/>
      <c r="L318" s="11"/>
      <c r="M318" s="11"/>
    </row>
    <row r="319" customFormat="false" ht="12.75" hidden="false" customHeight="true" outlineLevel="0" collapsed="false">
      <c r="A319" s="11"/>
      <c r="B319" s="11"/>
      <c r="C319" s="11"/>
      <c r="J319" s="11"/>
      <c r="K319" s="11"/>
      <c r="L319" s="11"/>
      <c r="M319" s="11"/>
    </row>
    <row r="320" customFormat="false" ht="12.75" hidden="false" customHeight="true" outlineLevel="0" collapsed="false">
      <c r="A320" s="11"/>
      <c r="B320" s="11"/>
      <c r="C320" s="11"/>
      <c r="J320" s="11"/>
      <c r="K320" s="11"/>
      <c r="L320" s="11"/>
      <c r="M320" s="11"/>
    </row>
    <row r="321" customFormat="false" ht="12.75" hidden="false" customHeight="true" outlineLevel="0" collapsed="false">
      <c r="A321" s="11"/>
      <c r="B321" s="11"/>
      <c r="C321" s="11"/>
      <c r="J321" s="11"/>
      <c r="K321" s="11"/>
      <c r="L321" s="11"/>
      <c r="M321" s="11"/>
    </row>
    <row r="322" customFormat="false" ht="12.75" hidden="false" customHeight="true" outlineLevel="0" collapsed="false">
      <c r="A322" s="11"/>
      <c r="B322" s="11"/>
      <c r="C322" s="11"/>
      <c r="J322" s="11"/>
      <c r="K322" s="11"/>
      <c r="L322" s="11"/>
      <c r="M322" s="11"/>
    </row>
    <row r="323" customFormat="false" ht="12.75" hidden="false" customHeight="true" outlineLevel="0" collapsed="false">
      <c r="A323" s="11"/>
      <c r="B323" s="11"/>
      <c r="C323" s="11"/>
      <c r="J323" s="11"/>
      <c r="K323" s="11"/>
      <c r="L323" s="11"/>
      <c r="M323" s="11"/>
    </row>
    <row r="324" customFormat="false" ht="12.75" hidden="false" customHeight="true" outlineLevel="0" collapsed="false">
      <c r="A324" s="11"/>
      <c r="B324" s="11"/>
      <c r="C324" s="11"/>
      <c r="J324" s="11"/>
      <c r="K324" s="11"/>
      <c r="L324" s="11"/>
      <c r="M324" s="11"/>
    </row>
    <row r="325" customFormat="false" ht="12.75" hidden="false" customHeight="true" outlineLevel="0" collapsed="false">
      <c r="A325" s="11"/>
      <c r="B325" s="11"/>
      <c r="C325" s="11"/>
      <c r="J325" s="11"/>
      <c r="K325" s="11"/>
      <c r="L325" s="11"/>
      <c r="M325" s="11"/>
    </row>
    <row r="326" customFormat="false" ht="12.75" hidden="false" customHeight="true" outlineLevel="0" collapsed="false">
      <c r="A326" s="11"/>
      <c r="B326" s="11"/>
      <c r="C326" s="11"/>
      <c r="J326" s="11"/>
      <c r="K326" s="11"/>
      <c r="L326" s="11"/>
      <c r="M326" s="11"/>
    </row>
    <row r="327" customFormat="false" ht="12.75" hidden="false" customHeight="true" outlineLevel="0" collapsed="false">
      <c r="A327" s="11"/>
      <c r="B327" s="11"/>
      <c r="C327" s="11"/>
      <c r="J327" s="11"/>
      <c r="K327" s="11"/>
      <c r="L327" s="11"/>
      <c r="M327" s="11"/>
    </row>
    <row r="328" customFormat="false" ht="12.75" hidden="false" customHeight="true" outlineLevel="0" collapsed="false">
      <c r="A328" s="11"/>
      <c r="B328" s="11"/>
      <c r="C328" s="11"/>
      <c r="J328" s="11"/>
      <c r="K328" s="11"/>
      <c r="L328" s="11"/>
      <c r="M328" s="11"/>
    </row>
    <row r="329" customFormat="false" ht="12.75" hidden="false" customHeight="true" outlineLevel="0" collapsed="false">
      <c r="A329" s="11"/>
      <c r="B329" s="11"/>
      <c r="C329" s="11"/>
      <c r="J329" s="11"/>
      <c r="K329" s="11"/>
      <c r="L329" s="11"/>
      <c r="M329" s="11"/>
    </row>
    <row r="330" customFormat="false" ht="12.75" hidden="false" customHeight="true" outlineLevel="0" collapsed="false">
      <c r="A330" s="11"/>
      <c r="B330" s="11"/>
      <c r="C330" s="11"/>
      <c r="J330" s="11"/>
      <c r="K330" s="11"/>
      <c r="L330" s="11"/>
      <c r="M330" s="11"/>
    </row>
    <row r="331" customFormat="false" ht="12.75" hidden="false" customHeight="true" outlineLevel="0" collapsed="false">
      <c r="A331" s="11"/>
      <c r="B331" s="11"/>
      <c r="C331" s="11"/>
      <c r="J331" s="11"/>
      <c r="K331" s="11"/>
      <c r="L331" s="11"/>
      <c r="M331" s="11"/>
    </row>
    <row r="332" customFormat="false" ht="12.75" hidden="false" customHeight="true" outlineLevel="0" collapsed="false">
      <c r="A332" s="11"/>
      <c r="B332" s="11"/>
      <c r="C332" s="11"/>
      <c r="J332" s="11"/>
      <c r="K332" s="11"/>
      <c r="L332" s="11"/>
      <c r="M332" s="11"/>
    </row>
    <row r="333" customFormat="false" ht="12.75" hidden="false" customHeight="true" outlineLevel="0" collapsed="false">
      <c r="A333" s="11"/>
      <c r="B333" s="11"/>
      <c r="C333" s="11"/>
      <c r="J333" s="11"/>
      <c r="K333" s="11"/>
      <c r="L333" s="11"/>
      <c r="M333" s="11"/>
    </row>
    <row r="334" customFormat="false" ht="12.75" hidden="false" customHeight="true" outlineLevel="0" collapsed="false">
      <c r="A334" s="11"/>
      <c r="B334" s="11"/>
      <c r="C334" s="11"/>
      <c r="J334" s="11"/>
      <c r="K334" s="11"/>
      <c r="L334" s="11"/>
      <c r="M334" s="11"/>
    </row>
    <row r="335" customFormat="false" ht="12.75" hidden="false" customHeight="true" outlineLevel="0" collapsed="false">
      <c r="A335" s="11"/>
      <c r="B335" s="11"/>
      <c r="C335" s="11"/>
      <c r="J335" s="11"/>
      <c r="K335" s="11"/>
      <c r="L335" s="11"/>
      <c r="M335" s="11"/>
    </row>
    <row r="336" customFormat="false" ht="12.75" hidden="false" customHeight="true" outlineLevel="0" collapsed="false">
      <c r="A336" s="11"/>
      <c r="B336" s="11"/>
      <c r="C336" s="11"/>
      <c r="J336" s="11"/>
      <c r="K336" s="11"/>
      <c r="L336" s="11"/>
      <c r="M336" s="11"/>
    </row>
    <row r="337" customFormat="false" ht="12.75" hidden="false" customHeight="true" outlineLevel="0" collapsed="false">
      <c r="A337" s="11"/>
      <c r="B337" s="11"/>
      <c r="C337" s="11"/>
      <c r="J337" s="11"/>
      <c r="K337" s="11"/>
      <c r="L337" s="11"/>
      <c r="M337" s="11"/>
    </row>
    <row r="338" customFormat="false" ht="12.75" hidden="false" customHeight="true" outlineLevel="0" collapsed="false">
      <c r="A338" s="11"/>
      <c r="B338" s="11"/>
      <c r="C338" s="11"/>
      <c r="J338" s="11"/>
      <c r="K338" s="11"/>
      <c r="L338" s="11"/>
      <c r="M338" s="11"/>
    </row>
    <row r="339" customFormat="false" ht="12.75" hidden="false" customHeight="true" outlineLevel="0" collapsed="false">
      <c r="A339" s="11"/>
      <c r="B339" s="11"/>
      <c r="C339" s="11"/>
      <c r="J339" s="11"/>
      <c r="K339" s="11"/>
      <c r="L339" s="11"/>
      <c r="M339" s="11"/>
    </row>
    <row r="340" customFormat="false" ht="12.75" hidden="false" customHeight="true" outlineLevel="0" collapsed="false">
      <c r="A340" s="11"/>
      <c r="B340" s="11"/>
      <c r="C340" s="11"/>
      <c r="J340" s="11"/>
      <c r="K340" s="11"/>
      <c r="L340" s="11"/>
      <c r="M340" s="11"/>
    </row>
    <row r="341" customFormat="false" ht="12.75" hidden="false" customHeight="true" outlineLevel="0" collapsed="false">
      <c r="A341" s="11"/>
      <c r="B341" s="11"/>
      <c r="C341" s="11"/>
      <c r="J341" s="11"/>
      <c r="K341" s="11"/>
      <c r="L341" s="11"/>
      <c r="M341" s="11"/>
    </row>
    <row r="342" customFormat="false" ht="12.75" hidden="false" customHeight="true" outlineLevel="0" collapsed="false">
      <c r="A342" s="11"/>
      <c r="B342" s="11"/>
      <c r="C342" s="11"/>
      <c r="J342" s="11"/>
      <c r="K342" s="11"/>
      <c r="L342" s="11"/>
      <c r="M342" s="11"/>
    </row>
    <row r="343" customFormat="false" ht="12.75" hidden="false" customHeight="true" outlineLevel="0" collapsed="false">
      <c r="A343" s="11"/>
      <c r="B343" s="11"/>
      <c r="C343" s="11"/>
      <c r="J343" s="11"/>
      <c r="K343" s="11"/>
      <c r="L343" s="11"/>
      <c r="M343" s="11"/>
    </row>
    <row r="344" customFormat="false" ht="12.75" hidden="false" customHeight="true" outlineLevel="0" collapsed="false">
      <c r="A344" s="11"/>
      <c r="B344" s="11"/>
      <c r="C344" s="11"/>
      <c r="J344" s="11"/>
      <c r="K344" s="11"/>
      <c r="L344" s="11"/>
      <c r="M344" s="11"/>
    </row>
    <row r="345" customFormat="false" ht="12.75" hidden="false" customHeight="true" outlineLevel="0" collapsed="false">
      <c r="A345" s="11"/>
      <c r="B345" s="11"/>
      <c r="C345" s="11"/>
      <c r="J345" s="11"/>
      <c r="K345" s="11"/>
      <c r="L345" s="11"/>
      <c r="M345" s="11"/>
    </row>
    <row r="346" customFormat="false" ht="12.75" hidden="false" customHeight="true" outlineLevel="0" collapsed="false">
      <c r="A346" s="11"/>
      <c r="B346" s="11"/>
      <c r="C346" s="11"/>
      <c r="J346" s="11"/>
      <c r="K346" s="11"/>
      <c r="L346" s="11"/>
      <c r="M346" s="11"/>
    </row>
    <row r="347" customFormat="false" ht="12.75" hidden="false" customHeight="true" outlineLevel="0" collapsed="false">
      <c r="A347" s="11"/>
      <c r="B347" s="11"/>
      <c r="C347" s="11"/>
      <c r="J347" s="11"/>
      <c r="K347" s="11"/>
      <c r="L347" s="11"/>
      <c r="M347" s="11"/>
    </row>
    <row r="348" customFormat="false" ht="12.75" hidden="false" customHeight="true" outlineLevel="0" collapsed="false">
      <c r="A348" s="11"/>
      <c r="B348" s="11"/>
      <c r="C348" s="11"/>
      <c r="J348" s="11"/>
      <c r="K348" s="11"/>
      <c r="L348" s="11"/>
      <c r="M348" s="11"/>
    </row>
    <row r="349" customFormat="false" ht="12.75" hidden="false" customHeight="true" outlineLevel="0" collapsed="false">
      <c r="A349" s="11"/>
      <c r="B349" s="11"/>
      <c r="C349" s="11"/>
      <c r="J349" s="11"/>
      <c r="K349" s="11"/>
      <c r="L349" s="11"/>
      <c r="M349" s="11"/>
    </row>
    <row r="350" customFormat="false" ht="12.75" hidden="false" customHeight="true" outlineLevel="0" collapsed="false">
      <c r="A350" s="11"/>
      <c r="B350" s="11"/>
      <c r="C350" s="11"/>
      <c r="J350" s="11"/>
      <c r="K350" s="11"/>
      <c r="L350" s="11"/>
      <c r="M350" s="11"/>
    </row>
    <row r="351" customFormat="false" ht="12.75" hidden="false" customHeight="true" outlineLevel="0" collapsed="false">
      <c r="A351" s="11"/>
      <c r="B351" s="11"/>
      <c r="C351" s="11"/>
      <c r="J351" s="11"/>
      <c r="K351" s="11"/>
      <c r="L351" s="11"/>
      <c r="M351" s="11"/>
    </row>
    <row r="352" customFormat="false" ht="12.75" hidden="false" customHeight="true" outlineLevel="0" collapsed="false">
      <c r="A352" s="11"/>
      <c r="B352" s="11"/>
      <c r="C352" s="11"/>
      <c r="J352" s="11"/>
      <c r="K352" s="11"/>
      <c r="L352" s="11"/>
      <c r="M352" s="11"/>
    </row>
    <row r="353" customFormat="false" ht="12.75" hidden="false" customHeight="true" outlineLevel="0" collapsed="false">
      <c r="A353" s="11"/>
      <c r="B353" s="11"/>
      <c r="C353" s="11"/>
      <c r="J353" s="11"/>
      <c r="K353" s="11"/>
      <c r="L353" s="11"/>
      <c r="M353" s="11"/>
    </row>
    <row r="354" customFormat="false" ht="12.75" hidden="false" customHeight="true" outlineLevel="0" collapsed="false">
      <c r="A354" s="11"/>
      <c r="B354" s="11"/>
      <c r="C354" s="11"/>
      <c r="J354" s="11"/>
      <c r="K354" s="11"/>
      <c r="L354" s="11"/>
      <c r="M354" s="11"/>
    </row>
    <row r="355" customFormat="false" ht="12.75" hidden="false" customHeight="true" outlineLevel="0" collapsed="false">
      <c r="A355" s="11"/>
      <c r="B355" s="11"/>
      <c r="C355" s="11"/>
      <c r="J355" s="11"/>
      <c r="K355" s="11"/>
      <c r="L355" s="11"/>
      <c r="M355" s="11"/>
    </row>
    <row r="356" customFormat="false" ht="12.75" hidden="false" customHeight="true" outlineLevel="0" collapsed="false">
      <c r="A356" s="11"/>
      <c r="B356" s="11"/>
      <c r="C356" s="11"/>
      <c r="J356" s="11"/>
      <c r="K356" s="11"/>
      <c r="L356" s="11"/>
      <c r="M356" s="11"/>
    </row>
    <row r="357" customFormat="false" ht="12.75" hidden="false" customHeight="true" outlineLevel="0" collapsed="false">
      <c r="A357" s="11"/>
      <c r="B357" s="11"/>
      <c r="C357" s="11"/>
      <c r="J357" s="11"/>
      <c r="K357" s="11"/>
      <c r="L357" s="11"/>
      <c r="M357" s="11"/>
    </row>
    <row r="358" customFormat="false" ht="12.75" hidden="false" customHeight="true" outlineLevel="0" collapsed="false">
      <c r="A358" s="11"/>
      <c r="B358" s="11"/>
      <c r="C358" s="11"/>
      <c r="J358" s="11"/>
      <c r="K358" s="11"/>
      <c r="L358" s="11"/>
      <c r="M358" s="11"/>
    </row>
    <row r="359" customFormat="false" ht="12.75" hidden="false" customHeight="true" outlineLevel="0" collapsed="false">
      <c r="A359" s="11"/>
      <c r="B359" s="11"/>
      <c r="C359" s="11"/>
      <c r="J359" s="11"/>
      <c r="K359" s="11"/>
      <c r="L359" s="11"/>
      <c r="M359" s="11"/>
    </row>
    <row r="360" customFormat="false" ht="12.75" hidden="false" customHeight="true" outlineLevel="0" collapsed="false">
      <c r="A360" s="11"/>
      <c r="B360" s="11"/>
      <c r="C360" s="11"/>
      <c r="J360" s="11"/>
      <c r="K360" s="11"/>
      <c r="L360" s="11"/>
      <c r="M360" s="11"/>
    </row>
    <row r="361" customFormat="false" ht="12.75" hidden="false" customHeight="true" outlineLevel="0" collapsed="false">
      <c r="A361" s="11"/>
      <c r="B361" s="11"/>
      <c r="C361" s="11"/>
      <c r="J361" s="11"/>
      <c r="K361" s="11"/>
      <c r="L361" s="11"/>
      <c r="M361" s="11"/>
    </row>
    <row r="362" customFormat="false" ht="12.75" hidden="false" customHeight="true" outlineLevel="0" collapsed="false">
      <c r="A362" s="11"/>
      <c r="B362" s="11"/>
      <c r="C362" s="11"/>
      <c r="J362" s="11"/>
      <c r="K362" s="11"/>
      <c r="L362" s="11"/>
      <c r="M362" s="11"/>
    </row>
    <row r="363" customFormat="false" ht="12.75" hidden="false" customHeight="true" outlineLevel="0" collapsed="false">
      <c r="A363" s="11"/>
      <c r="B363" s="11"/>
      <c r="C363" s="11"/>
      <c r="J363" s="11"/>
      <c r="K363" s="11"/>
      <c r="L363" s="11"/>
      <c r="M363" s="11"/>
    </row>
    <row r="364" customFormat="false" ht="12.75" hidden="false" customHeight="true" outlineLevel="0" collapsed="false">
      <c r="A364" s="11"/>
      <c r="B364" s="11"/>
      <c r="C364" s="11"/>
      <c r="J364" s="11"/>
      <c r="K364" s="11"/>
      <c r="L364" s="11"/>
      <c r="M364" s="11"/>
    </row>
    <row r="365" customFormat="false" ht="12.75" hidden="false" customHeight="true" outlineLevel="0" collapsed="false">
      <c r="A365" s="11"/>
      <c r="B365" s="11"/>
      <c r="C365" s="11"/>
      <c r="J365" s="11"/>
      <c r="K365" s="11"/>
      <c r="L365" s="11"/>
      <c r="M365" s="11"/>
    </row>
    <row r="366" customFormat="false" ht="12.75" hidden="false" customHeight="true" outlineLevel="0" collapsed="false">
      <c r="A366" s="11"/>
      <c r="B366" s="11"/>
      <c r="C366" s="11"/>
      <c r="J366" s="11"/>
      <c r="K366" s="11"/>
      <c r="L366" s="11"/>
      <c r="M366" s="11"/>
    </row>
    <row r="367" customFormat="false" ht="12.75" hidden="false" customHeight="true" outlineLevel="0" collapsed="false">
      <c r="A367" s="11"/>
      <c r="B367" s="11"/>
      <c r="C367" s="11"/>
      <c r="J367" s="11"/>
      <c r="K367" s="11"/>
      <c r="L367" s="11"/>
      <c r="M367" s="11"/>
    </row>
    <row r="368" customFormat="false" ht="12.75" hidden="false" customHeight="true" outlineLevel="0" collapsed="false">
      <c r="A368" s="11"/>
      <c r="B368" s="11"/>
      <c r="C368" s="11"/>
      <c r="J368" s="11"/>
      <c r="K368" s="11"/>
      <c r="L368" s="11"/>
      <c r="M368" s="11"/>
    </row>
    <row r="369" customFormat="false" ht="12.75" hidden="false" customHeight="true" outlineLevel="0" collapsed="false">
      <c r="A369" s="11"/>
      <c r="B369" s="11"/>
      <c r="C369" s="11"/>
      <c r="J369" s="11"/>
      <c r="K369" s="11"/>
      <c r="L369" s="11"/>
      <c r="M369" s="11"/>
    </row>
    <row r="370" customFormat="false" ht="12.75" hidden="false" customHeight="true" outlineLevel="0" collapsed="false">
      <c r="A370" s="11"/>
      <c r="B370" s="11"/>
      <c r="C370" s="11"/>
      <c r="J370" s="11"/>
      <c r="K370" s="11"/>
      <c r="L370" s="11"/>
      <c r="M370" s="11"/>
    </row>
    <row r="371" customFormat="false" ht="12.75" hidden="false" customHeight="true" outlineLevel="0" collapsed="false">
      <c r="A371" s="11"/>
      <c r="B371" s="11"/>
      <c r="C371" s="11"/>
      <c r="J371" s="11"/>
      <c r="K371" s="11"/>
      <c r="L371" s="11"/>
      <c r="M371" s="11"/>
    </row>
    <row r="372" customFormat="false" ht="12.75" hidden="false" customHeight="true" outlineLevel="0" collapsed="false">
      <c r="A372" s="11"/>
      <c r="B372" s="11"/>
      <c r="C372" s="11"/>
      <c r="J372" s="11"/>
      <c r="K372" s="11"/>
      <c r="L372" s="11"/>
      <c r="M372" s="11"/>
    </row>
    <row r="373" customFormat="false" ht="12.75" hidden="false" customHeight="true" outlineLevel="0" collapsed="false">
      <c r="A373" s="11"/>
      <c r="B373" s="11"/>
      <c r="C373" s="11"/>
      <c r="J373" s="11"/>
      <c r="K373" s="11"/>
      <c r="L373" s="11"/>
      <c r="M373" s="11"/>
    </row>
    <row r="374" customFormat="false" ht="12.75" hidden="false" customHeight="true" outlineLevel="0" collapsed="false">
      <c r="A374" s="11"/>
      <c r="B374" s="11"/>
      <c r="C374" s="11"/>
      <c r="J374" s="11"/>
      <c r="K374" s="11"/>
      <c r="L374" s="11"/>
      <c r="M374" s="11"/>
    </row>
    <row r="375" customFormat="false" ht="12.75" hidden="false" customHeight="true" outlineLevel="0" collapsed="false">
      <c r="A375" s="11"/>
      <c r="B375" s="11"/>
      <c r="C375" s="11"/>
      <c r="J375" s="11"/>
      <c r="K375" s="11"/>
      <c r="L375" s="11"/>
      <c r="M375" s="11"/>
    </row>
    <row r="376" customFormat="false" ht="12.75" hidden="false" customHeight="true" outlineLevel="0" collapsed="false">
      <c r="A376" s="11"/>
      <c r="B376" s="11"/>
      <c r="C376" s="11"/>
      <c r="J376" s="11"/>
      <c r="K376" s="11"/>
      <c r="L376" s="11"/>
      <c r="M376" s="11"/>
    </row>
    <row r="377" customFormat="false" ht="12.75" hidden="false" customHeight="true" outlineLevel="0" collapsed="false">
      <c r="A377" s="11"/>
      <c r="B377" s="11"/>
      <c r="C377" s="11"/>
      <c r="J377" s="11"/>
      <c r="K377" s="11"/>
      <c r="L377" s="11"/>
      <c r="M377" s="11"/>
    </row>
    <row r="378" customFormat="false" ht="12.75" hidden="false" customHeight="true" outlineLevel="0" collapsed="false">
      <c r="A378" s="11"/>
      <c r="B378" s="11"/>
      <c r="C378" s="11"/>
      <c r="J378" s="11"/>
      <c r="K378" s="11"/>
      <c r="L378" s="11"/>
      <c r="M378" s="11"/>
    </row>
    <row r="379" customFormat="false" ht="12.75" hidden="false" customHeight="true" outlineLevel="0" collapsed="false">
      <c r="A379" s="11"/>
      <c r="B379" s="11"/>
      <c r="C379" s="11"/>
      <c r="J379" s="11"/>
      <c r="K379" s="11"/>
      <c r="L379" s="11"/>
      <c r="M379" s="11"/>
    </row>
    <row r="380" customFormat="false" ht="12.75" hidden="false" customHeight="true" outlineLevel="0" collapsed="false">
      <c r="A380" s="11"/>
      <c r="B380" s="11"/>
      <c r="C380" s="11"/>
      <c r="J380" s="11"/>
      <c r="K380" s="11"/>
      <c r="L380" s="11"/>
      <c r="M380" s="11"/>
    </row>
    <row r="381" customFormat="false" ht="12.75" hidden="false" customHeight="true" outlineLevel="0" collapsed="false">
      <c r="A381" s="11"/>
      <c r="B381" s="11"/>
      <c r="C381" s="11"/>
      <c r="J381" s="11"/>
      <c r="K381" s="11"/>
      <c r="L381" s="11"/>
      <c r="M381" s="11"/>
    </row>
    <row r="382" customFormat="false" ht="12.75" hidden="false" customHeight="true" outlineLevel="0" collapsed="false">
      <c r="A382" s="11"/>
      <c r="B382" s="11"/>
      <c r="C382" s="11"/>
      <c r="J382" s="11"/>
      <c r="K382" s="11"/>
      <c r="L382" s="11"/>
      <c r="M382" s="11"/>
    </row>
    <row r="383" customFormat="false" ht="12.75" hidden="false" customHeight="true" outlineLevel="0" collapsed="false">
      <c r="A383" s="11"/>
      <c r="B383" s="11"/>
      <c r="C383" s="11"/>
      <c r="J383" s="11"/>
      <c r="K383" s="11"/>
      <c r="L383" s="11"/>
      <c r="M383" s="11"/>
    </row>
    <row r="384" customFormat="false" ht="12.75" hidden="false" customHeight="true" outlineLevel="0" collapsed="false">
      <c r="A384" s="11"/>
      <c r="B384" s="11"/>
      <c r="C384" s="11"/>
      <c r="J384" s="11"/>
      <c r="K384" s="11"/>
      <c r="L384" s="11"/>
      <c r="M384" s="11"/>
    </row>
    <row r="385" customFormat="false" ht="12.75" hidden="false" customHeight="true" outlineLevel="0" collapsed="false">
      <c r="A385" s="11"/>
      <c r="B385" s="11"/>
      <c r="C385" s="11"/>
      <c r="J385" s="11"/>
      <c r="K385" s="11"/>
      <c r="L385" s="11"/>
      <c r="M385" s="11"/>
    </row>
    <row r="386" customFormat="false" ht="12.75" hidden="false" customHeight="true" outlineLevel="0" collapsed="false">
      <c r="A386" s="11"/>
      <c r="B386" s="11"/>
      <c r="C386" s="11"/>
      <c r="J386" s="11"/>
      <c r="K386" s="11"/>
      <c r="L386" s="11"/>
      <c r="M386" s="11"/>
    </row>
    <row r="387" customFormat="false" ht="12.75" hidden="false" customHeight="true" outlineLevel="0" collapsed="false">
      <c r="A387" s="11"/>
      <c r="B387" s="11"/>
      <c r="C387" s="11"/>
      <c r="J387" s="11"/>
      <c r="K387" s="11"/>
      <c r="L387" s="11"/>
      <c r="M387" s="11"/>
    </row>
    <row r="388" customFormat="false" ht="12.75" hidden="false" customHeight="true" outlineLevel="0" collapsed="false">
      <c r="A388" s="11"/>
      <c r="B388" s="11"/>
      <c r="C388" s="11"/>
      <c r="J388" s="11"/>
      <c r="K388" s="11"/>
      <c r="L388" s="11"/>
      <c r="M388" s="11"/>
    </row>
    <row r="389" customFormat="false" ht="12.75" hidden="false" customHeight="true" outlineLevel="0" collapsed="false">
      <c r="A389" s="11"/>
      <c r="B389" s="11"/>
      <c r="C389" s="11"/>
      <c r="J389" s="11"/>
      <c r="K389" s="11"/>
      <c r="L389" s="11"/>
      <c r="M389" s="11"/>
    </row>
    <row r="390" customFormat="false" ht="12.75" hidden="false" customHeight="true" outlineLevel="0" collapsed="false">
      <c r="A390" s="11"/>
      <c r="B390" s="11"/>
      <c r="C390" s="11"/>
      <c r="J390" s="11"/>
      <c r="K390" s="11"/>
      <c r="L390" s="11"/>
      <c r="M390" s="11"/>
    </row>
    <row r="391" customFormat="false" ht="12.75" hidden="false" customHeight="true" outlineLevel="0" collapsed="false">
      <c r="A391" s="11"/>
      <c r="B391" s="11"/>
      <c r="C391" s="11"/>
      <c r="J391" s="11"/>
      <c r="K391" s="11"/>
      <c r="L391" s="11"/>
      <c r="M391" s="11"/>
    </row>
    <row r="392" customFormat="false" ht="12.75" hidden="false" customHeight="true" outlineLevel="0" collapsed="false">
      <c r="A392" s="11"/>
      <c r="B392" s="11"/>
      <c r="C392" s="11"/>
      <c r="J392" s="11"/>
      <c r="K392" s="11"/>
      <c r="L392" s="11"/>
      <c r="M392" s="11"/>
    </row>
    <row r="393" customFormat="false" ht="12.75" hidden="false" customHeight="true" outlineLevel="0" collapsed="false">
      <c r="A393" s="11"/>
      <c r="B393" s="11"/>
      <c r="C393" s="11"/>
      <c r="J393" s="11"/>
      <c r="K393" s="11"/>
      <c r="L393" s="11"/>
      <c r="M393" s="11"/>
    </row>
    <row r="394" customFormat="false" ht="12.75" hidden="false" customHeight="true" outlineLevel="0" collapsed="false">
      <c r="A394" s="11"/>
      <c r="B394" s="11"/>
      <c r="C394" s="11"/>
      <c r="J394" s="11"/>
      <c r="K394" s="11"/>
      <c r="L394" s="11"/>
      <c r="M394" s="11"/>
    </row>
    <row r="395" customFormat="false" ht="12.75" hidden="false" customHeight="true" outlineLevel="0" collapsed="false">
      <c r="A395" s="11"/>
      <c r="B395" s="11"/>
      <c r="C395" s="11"/>
      <c r="J395" s="11"/>
      <c r="K395" s="11"/>
      <c r="L395" s="11"/>
      <c r="M395" s="11"/>
    </row>
    <row r="396" customFormat="false" ht="12.75" hidden="false" customHeight="true" outlineLevel="0" collapsed="false">
      <c r="A396" s="11"/>
      <c r="B396" s="11"/>
      <c r="C396" s="11"/>
      <c r="J396" s="11"/>
      <c r="K396" s="11"/>
      <c r="L396" s="11"/>
      <c r="M396" s="11"/>
    </row>
    <row r="397" customFormat="false" ht="12.75" hidden="false" customHeight="true" outlineLevel="0" collapsed="false">
      <c r="A397" s="11"/>
      <c r="B397" s="11"/>
      <c r="C397" s="11"/>
      <c r="J397" s="11"/>
      <c r="K397" s="11"/>
      <c r="L397" s="11"/>
      <c r="M397" s="11"/>
    </row>
    <row r="398" customFormat="false" ht="12.75" hidden="false" customHeight="true" outlineLevel="0" collapsed="false">
      <c r="A398" s="11"/>
      <c r="B398" s="11"/>
      <c r="C398" s="11"/>
      <c r="J398" s="11"/>
      <c r="K398" s="11"/>
      <c r="L398" s="11"/>
      <c r="M398" s="11"/>
    </row>
    <row r="399" customFormat="false" ht="12.75" hidden="false" customHeight="true" outlineLevel="0" collapsed="false">
      <c r="A399" s="11"/>
      <c r="B399" s="11"/>
      <c r="C399" s="11"/>
      <c r="J399" s="11"/>
      <c r="K399" s="11"/>
      <c r="L399" s="11"/>
      <c r="M399" s="11"/>
    </row>
    <row r="400" customFormat="false" ht="12.75" hidden="false" customHeight="true" outlineLevel="0" collapsed="false">
      <c r="A400" s="11"/>
      <c r="B400" s="11"/>
      <c r="C400" s="11"/>
      <c r="J400" s="11"/>
      <c r="K400" s="11"/>
      <c r="L400" s="11"/>
      <c r="M400" s="11"/>
    </row>
    <row r="401" customFormat="false" ht="12.75" hidden="false" customHeight="true" outlineLevel="0" collapsed="false">
      <c r="A401" s="11"/>
      <c r="B401" s="11"/>
      <c r="C401" s="11"/>
      <c r="J401" s="11"/>
      <c r="K401" s="11"/>
      <c r="L401" s="11"/>
      <c r="M401" s="11"/>
    </row>
    <row r="402" customFormat="false" ht="12.75" hidden="false" customHeight="true" outlineLevel="0" collapsed="false">
      <c r="A402" s="11"/>
      <c r="B402" s="11"/>
      <c r="C402" s="11"/>
      <c r="J402" s="11"/>
      <c r="K402" s="11"/>
      <c r="L402" s="11"/>
      <c r="M402" s="11"/>
    </row>
    <row r="403" customFormat="false" ht="12.75" hidden="false" customHeight="true" outlineLevel="0" collapsed="false">
      <c r="A403" s="11"/>
      <c r="B403" s="11"/>
      <c r="C403" s="11"/>
      <c r="J403" s="11"/>
      <c r="K403" s="11"/>
      <c r="L403" s="11"/>
      <c r="M403" s="11"/>
    </row>
    <row r="404" customFormat="false" ht="12.75" hidden="false" customHeight="true" outlineLevel="0" collapsed="false">
      <c r="A404" s="11"/>
      <c r="B404" s="11"/>
      <c r="C404" s="11"/>
      <c r="J404" s="11"/>
      <c r="K404" s="11"/>
      <c r="L404" s="11"/>
      <c r="M404" s="11"/>
    </row>
    <row r="405" customFormat="false" ht="12.75" hidden="false" customHeight="true" outlineLevel="0" collapsed="false">
      <c r="A405" s="11"/>
      <c r="B405" s="11"/>
      <c r="C405" s="11"/>
      <c r="J405" s="11"/>
      <c r="K405" s="11"/>
      <c r="L405" s="11"/>
      <c r="M405" s="11"/>
    </row>
    <row r="406" customFormat="false" ht="12.75" hidden="false" customHeight="true" outlineLevel="0" collapsed="false">
      <c r="A406" s="11"/>
      <c r="B406" s="11"/>
      <c r="C406" s="11"/>
      <c r="J406" s="11"/>
      <c r="K406" s="11"/>
      <c r="L406" s="11"/>
      <c r="M406" s="11"/>
    </row>
    <row r="407" customFormat="false" ht="12.75" hidden="false" customHeight="true" outlineLevel="0" collapsed="false">
      <c r="A407" s="11"/>
      <c r="B407" s="11"/>
      <c r="C407" s="11"/>
      <c r="J407" s="11"/>
      <c r="K407" s="11"/>
      <c r="L407" s="11"/>
      <c r="M407" s="11"/>
    </row>
    <row r="408" customFormat="false" ht="12.75" hidden="false" customHeight="true" outlineLevel="0" collapsed="false">
      <c r="A408" s="11"/>
      <c r="B408" s="11"/>
      <c r="C408" s="11"/>
      <c r="J408" s="11"/>
      <c r="K408" s="11"/>
      <c r="L408" s="11"/>
      <c r="M408" s="11"/>
    </row>
    <row r="409" customFormat="false" ht="12.75" hidden="false" customHeight="true" outlineLevel="0" collapsed="false">
      <c r="A409" s="11"/>
      <c r="B409" s="11"/>
      <c r="C409" s="11"/>
      <c r="J409" s="11"/>
      <c r="K409" s="11"/>
      <c r="L409" s="11"/>
      <c r="M409" s="11"/>
    </row>
    <row r="410" customFormat="false" ht="12.75" hidden="false" customHeight="true" outlineLevel="0" collapsed="false">
      <c r="A410" s="11"/>
      <c r="B410" s="11"/>
      <c r="C410" s="11"/>
      <c r="J410" s="11"/>
      <c r="K410" s="11"/>
      <c r="L410" s="11"/>
      <c r="M410" s="11"/>
    </row>
    <row r="411" customFormat="false" ht="12.75" hidden="false" customHeight="true" outlineLevel="0" collapsed="false">
      <c r="A411" s="11"/>
      <c r="B411" s="11"/>
      <c r="C411" s="11"/>
      <c r="J411" s="11"/>
      <c r="K411" s="11"/>
      <c r="L411" s="11"/>
      <c r="M411" s="11"/>
    </row>
    <row r="412" customFormat="false" ht="12.75" hidden="false" customHeight="true" outlineLevel="0" collapsed="false">
      <c r="A412" s="11"/>
      <c r="B412" s="11"/>
      <c r="C412" s="11"/>
      <c r="J412" s="11"/>
      <c r="K412" s="11"/>
      <c r="L412" s="11"/>
      <c r="M412" s="11"/>
    </row>
    <row r="413" customFormat="false" ht="12.75" hidden="false" customHeight="true" outlineLevel="0" collapsed="false">
      <c r="A413" s="11"/>
      <c r="B413" s="11"/>
      <c r="C413" s="11"/>
      <c r="J413" s="11"/>
      <c r="K413" s="11"/>
      <c r="L413" s="11"/>
      <c r="M413" s="11"/>
    </row>
    <row r="414" customFormat="false" ht="12.75" hidden="false" customHeight="true" outlineLevel="0" collapsed="false">
      <c r="A414" s="11"/>
      <c r="B414" s="11"/>
      <c r="C414" s="11"/>
      <c r="J414" s="11"/>
      <c r="K414" s="11"/>
      <c r="L414" s="11"/>
      <c r="M414" s="11"/>
    </row>
    <row r="415" customFormat="false" ht="12.75" hidden="false" customHeight="true" outlineLevel="0" collapsed="false">
      <c r="A415" s="11"/>
      <c r="B415" s="11"/>
      <c r="C415" s="11"/>
      <c r="J415" s="11"/>
      <c r="K415" s="11"/>
      <c r="L415" s="11"/>
      <c r="M415" s="11"/>
    </row>
    <row r="416" customFormat="false" ht="12.75" hidden="false" customHeight="true" outlineLevel="0" collapsed="false">
      <c r="A416" s="11"/>
      <c r="B416" s="11"/>
      <c r="C416" s="11"/>
      <c r="J416" s="11"/>
      <c r="K416" s="11"/>
      <c r="L416" s="11"/>
      <c r="M416" s="11"/>
    </row>
    <row r="417" customFormat="false" ht="12.75" hidden="false" customHeight="true" outlineLevel="0" collapsed="false">
      <c r="A417" s="11"/>
      <c r="B417" s="11"/>
      <c r="C417" s="11"/>
      <c r="J417" s="11"/>
      <c r="K417" s="11"/>
      <c r="L417" s="11"/>
      <c r="M417" s="11"/>
    </row>
    <row r="418" customFormat="false" ht="12.75" hidden="false" customHeight="true" outlineLevel="0" collapsed="false">
      <c r="A418" s="11"/>
      <c r="B418" s="11"/>
      <c r="C418" s="11"/>
      <c r="J418" s="11"/>
      <c r="K418" s="11"/>
      <c r="L418" s="11"/>
      <c r="M418" s="11"/>
    </row>
    <row r="419" customFormat="false" ht="12.75" hidden="false" customHeight="true" outlineLevel="0" collapsed="false">
      <c r="A419" s="11"/>
      <c r="B419" s="11"/>
      <c r="C419" s="11"/>
      <c r="J419" s="11"/>
      <c r="K419" s="11"/>
      <c r="L419" s="11"/>
      <c r="M419" s="11"/>
    </row>
    <row r="420" customFormat="false" ht="12.75" hidden="false" customHeight="true" outlineLevel="0" collapsed="false">
      <c r="A420" s="11"/>
      <c r="B420" s="11"/>
      <c r="C420" s="11"/>
      <c r="J420" s="11"/>
      <c r="K420" s="11"/>
      <c r="L420" s="11"/>
      <c r="M420" s="11"/>
    </row>
    <row r="421" customFormat="false" ht="12.75" hidden="false" customHeight="true" outlineLevel="0" collapsed="false">
      <c r="A421" s="11"/>
      <c r="B421" s="11"/>
      <c r="C421" s="11"/>
      <c r="J421" s="11"/>
      <c r="K421" s="11"/>
      <c r="L421" s="11"/>
      <c r="M421" s="11"/>
    </row>
    <row r="422" customFormat="false" ht="12.75" hidden="false" customHeight="true" outlineLevel="0" collapsed="false">
      <c r="A422" s="11"/>
      <c r="B422" s="11"/>
      <c r="C422" s="11"/>
      <c r="J422" s="11"/>
      <c r="K422" s="11"/>
      <c r="L422" s="11"/>
      <c r="M422" s="11"/>
    </row>
    <row r="423" customFormat="false" ht="12.75" hidden="false" customHeight="true" outlineLevel="0" collapsed="false">
      <c r="A423" s="11"/>
      <c r="B423" s="11"/>
      <c r="C423" s="11"/>
      <c r="J423" s="11"/>
      <c r="K423" s="11"/>
      <c r="L423" s="11"/>
      <c r="M423" s="11"/>
    </row>
    <row r="424" customFormat="false" ht="12.75" hidden="false" customHeight="true" outlineLevel="0" collapsed="false">
      <c r="A424" s="11"/>
      <c r="B424" s="11"/>
      <c r="C424" s="11"/>
      <c r="J424" s="11"/>
      <c r="K424" s="11"/>
      <c r="L424" s="11"/>
      <c r="M424" s="11"/>
    </row>
    <row r="425" customFormat="false" ht="12.75" hidden="false" customHeight="true" outlineLevel="0" collapsed="false">
      <c r="A425" s="11"/>
      <c r="B425" s="11"/>
      <c r="C425" s="11"/>
      <c r="J425" s="11"/>
      <c r="K425" s="11"/>
      <c r="L425" s="11"/>
      <c r="M425" s="11"/>
    </row>
    <row r="426" customFormat="false" ht="12.75" hidden="false" customHeight="true" outlineLevel="0" collapsed="false">
      <c r="A426" s="11"/>
      <c r="B426" s="11"/>
      <c r="C426" s="11"/>
      <c r="J426" s="11"/>
      <c r="K426" s="11"/>
      <c r="L426" s="11"/>
      <c r="M426" s="11"/>
    </row>
    <row r="427" customFormat="false" ht="12.75" hidden="false" customHeight="true" outlineLevel="0" collapsed="false">
      <c r="A427" s="11"/>
      <c r="B427" s="11"/>
      <c r="C427" s="11"/>
      <c r="J427" s="11"/>
      <c r="K427" s="11"/>
      <c r="L427" s="11"/>
      <c r="M427" s="11"/>
    </row>
    <row r="428" customFormat="false" ht="12.75" hidden="false" customHeight="true" outlineLevel="0" collapsed="false">
      <c r="A428" s="11"/>
      <c r="B428" s="11"/>
      <c r="C428" s="11"/>
      <c r="J428" s="11"/>
      <c r="K428" s="11"/>
      <c r="L428" s="11"/>
      <c r="M428" s="11"/>
    </row>
    <row r="429" customFormat="false" ht="12.75" hidden="false" customHeight="true" outlineLevel="0" collapsed="false">
      <c r="A429" s="11"/>
      <c r="B429" s="11"/>
      <c r="C429" s="11"/>
      <c r="J429" s="11"/>
      <c r="K429" s="11"/>
      <c r="L429" s="11"/>
      <c r="M429" s="11"/>
    </row>
    <row r="430" customFormat="false" ht="12.75" hidden="false" customHeight="true" outlineLevel="0" collapsed="false">
      <c r="A430" s="11"/>
      <c r="B430" s="11"/>
      <c r="C430" s="11"/>
      <c r="J430" s="11"/>
      <c r="K430" s="11"/>
      <c r="L430" s="11"/>
      <c r="M430" s="11"/>
    </row>
    <row r="431" customFormat="false" ht="12.75" hidden="false" customHeight="true" outlineLevel="0" collapsed="false">
      <c r="A431" s="11"/>
      <c r="B431" s="11"/>
      <c r="C431" s="11"/>
      <c r="J431" s="11"/>
      <c r="K431" s="11"/>
      <c r="L431" s="11"/>
      <c r="M431" s="11"/>
    </row>
    <row r="432" customFormat="false" ht="12.75" hidden="false" customHeight="true" outlineLevel="0" collapsed="false">
      <c r="A432" s="11"/>
      <c r="B432" s="11"/>
      <c r="C432" s="11"/>
      <c r="J432" s="11"/>
      <c r="K432" s="11"/>
      <c r="L432" s="11"/>
      <c r="M432" s="11"/>
    </row>
    <row r="433" customFormat="false" ht="12.75" hidden="false" customHeight="true" outlineLevel="0" collapsed="false">
      <c r="A433" s="11"/>
      <c r="B433" s="11"/>
      <c r="C433" s="11"/>
      <c r="J433" s="11"/>
      <c r="K433" s="11"/>
      <c r="L433" s="11"/>
      <c r="M433" s="11"/>
    </row>
    <row r="434" customFormat="false" ht="12.75" hidden="false" customHeight="true" outlineLevel="0" collapsed="false">
      <c r="A434" s="11"/>
      <c r="B434" s="11"/>
      <c r="C434" s="11"/>
      <c r="J434" s="11"/>
      <c r="K434" s="11"/>
      <c r="L434" s="11"/>
      <c r="M434" s="11"/>
    </row>
    <row r="435" customFormat="false" ht="12.75" hidden="false" customHeight="true" outlineLevel="0" collapsed="false">
      <c r="A435" s="11"/>
      <c r="B435" s="11"/>
      <c r="C435" s="11"/>
      <c r="J435" s="11"/>
      <c r="K435" s="11"/>
      <c r="L435" s="11"/>
      <c r="M435" s="11"/>
    </row>
    <row r="436" customFormat="false" ht="12.75" hidden="false" customHeight="true" outlineLevel="0" collapsed="false">
      <c r="A436" s="11"/>
      <c r="B436" s="11"/>
      <c r="C436" s="11"/>
      <c r="J436" s="11"/>
      <c r="K436" s="11"/>
      <c r="L436" s="11"/>
      <c r="M436" s="11"/>
    </row>
    <row r="437" customFormat="false" ht="12.75" hidden="false" customHeight="true" outlineLevel="0" collapsed="false">
      <c r="A437" s="11"/>
      <c r="B437" s="11"/>
      <c r="C437" s="11"/>
      <c r="J437" s="11"/>
      <c r="K437" s="11"/>
      <c r="L437" s="11"/>
      <c r="M437" s="11"/>
    </row>
    <row r="438" customFormat="false" ht="12.75" hidden="false" customHeight="true" outlineLevel="0" collapsed="false">
      <c r="A438" s="11"/>
      <c r="B438" s="11"/>
      <c r="C438" s="11"/>
      <c r="J438" s="11"/>
      <c r="K438" s="11"/>
      <c r="L438" s="11"/>
      <c r="M438" s="11"/>
    </row>
    <row r="439" customFormat="false" ht="12.75" hidden="false" customHeight="true" outlineLevel="0" collapsed="false">
      <c r="A439" s="11"/>
      <c r="B439" s="11"/>
      <c r="C439" s="11"/>
      <c r="J439" s="11"/>
      <c r="K439" s="11"/>
      <c r="L439" s="11"/>
      <c r="M439" s="11"/>
    </row>
    <row r="440" customFormat="false" ht="12.75" hidden="false" customHeight="true" outlineLevel="0" collapsed="false">
      <c r="A440" s="11"/>
      <c r="B440" s="11"/>
      <c r="C440" s="11"/>
      <c r="J440" s="11"/>
      <c r="K440" s="11"/>
      <c r="L440" s="11"/>
      <c r="M440" s="11"/>
    </row>
    <row r="441" customFormat="false" ht="12.75" hidden="false" customHeight="true" outlineLevel="0" collapsed="false">
      <c r="A441" s="11"/>
      <c r="B441" s="11"/>
      <c r="C441" s="11"/>
      <c r="J441" s="11"/>
      <c r="K441" s="11"/>
      <c r="L441" s="11"/>
      <c r="M441" s="11"/>
    </row>
    <row r="442" customFormat="false" ht="12.75" hidden="false" customHeight="true" outlineLevel="0" collapsed="false">
      <c r="A442" s="11"/>
      <c r="B442" s="11"/>
      <c r="C442" s="11"/>
      <c r="J442" s="11"/>
      <c r="K442" s="11"/>
      <c r="L442" s="11"/>
      <c r="M442" s="11"/>
    </row>
    <row r="443" customFormat="false" ht="12.75" hidden="false" customHeight="true" outlineLevel="0" collapsed="false">
      <c r="A443" s="11"/>
      <c r="B443" s="11"/>
      <c r="C443" s="11"/>
      <c r="J443" s="11"/>
      <c r="K443" s="11"/>
      <c r="L443" s="11"/>
      <c r="M443" s="11"/>
    </row>
    <row r="444" customFormat="false" ht="12.75" hidden="false" customHeight="true" outlineLevel="0" collapsed="false">
      <c r="A444" s="11"/>
      <c r="B444" s="11"/>
      <c r="C444" s="11"/>
      <c r="J444" s="11"/>
      <c r="K444" s="11"/>
      <c r="L444" s="11"/>
      <c r="M444" s="11"/>
    </row>
    <row r="445" customFormat="false" ht="12.75" hidden="false" customHeight="true" outlineLevel="0" collapsed="false">
      <c r="A445" s="11"/>
      <c r="B445" s="11"/>
      <c r="C445" s="11"/>
      <c r="J445" s="11"/>
      <c r="K445" s="11"/>
      <c r="L445" s="11"/>
      <c r="M445" s="11"/>
    </row>
    <row r="446" customFormat="false" ht="12.75" hidden="false" customHeight="true" outlineLevel="0" collapsed="false">
      <c r="A446" s="11"/>
      <c r="B446" s="11"/>
      <c r="C446" s="11"/>
      <c r="J446" s="11"/>
      <c r="K446" s="11"/>
      <c r="L446" s="11"/>
      <c r="M446" s="11"/>
    </row>
    <row r="447" customFormat="false" ht="12.75" hidden="false" customHeight="true" outlineLevel="0" collapsed="false">
      <c r="A447" s="11"/>
      <c r="B447" s="11"/>
      <c r="C447" s="11"/>
      <c r="J447" s="11"/>
      <c r="K447" s="11"/>
      <c r="L447" s="11"/>
      <c r="M447" s="11"/>
    </row>
    <row r="448" customFormat="false" ht="12.75" hidden="false" customHeight="true" outlineLevel="0" collapsed="false">
      <c r="A448" s="11"/>
      <c r="B448" s="11"/>
      <c r="C448" s="11"/>
      <c r="J448" s="11"/>
      <c r="K448" s="11"/>
      <c r="L448" s="11"/>
      <c r="M448" s="11"/>
    </row>
    <row r="449" customFormat="false" ht="12.75" hidden="false" customHeight="true" outlineLevel="0" collapsed="false">
      <c r="A449" s="11"/>
      <c r="B449" s="11"/>
      <c r="C449" s="11"/>
      <c r="J449" s="11"/>
      <c r="K449" s="11"/>
      <c r="L449" s="11"/>
      <c r="M449" s="11"/>
    </row>
    <row r="450" customFormat="false" ht="12.75" hidden="false" customHeight="true" outlineLevel="0" collapsed="false">
      <c r="A450" s="11"/>
      <c r="B450" s="11"/>
      <c r="C450" s="11"/>
      <c r="J450" s="11"/>
      <c r="K450" s="11"/>
      <c r="L450" s="11"/>
      <c r="M450" s="11"/>
    </row>
    <row r="451" customFormat="false" ht="12.75" hidden="false" customHeight="true" outlineLevel="0" collapsed="false">
      <c r="A451" s="11"/>
      <c r="B451" s="11"/>
      <c r="C451" s="11"/>
      <c r="J451" s="11"/>
      <c r="K451" s="11"/>
      <c r="L451" s="11"/>
      <c r="M451" s="11"/>
    </row>
    <row r="452" customFormat="false" ht="12.75" hidden="false" customHeight="true" outlineLevel="0" collapsed="false">
      <c r="A452" s="11"/>
      <c r="B452" s="11"/>
      <c r="C452" s="11"/>
      <c r="J452" s="11"/>
      <c r="K452" s="11"/>
      <c r="L452" s="11"/>
      <c r="M452" s="11"/>
    </row>
    <row r="453" customFormat="false" ht="12.75" hidden="false" customHeight="true" outlineLevel="0" collapsed="false">
      <c r="A453" s="11"/>
      <c r="B453" s="11"/>
      <c r="C453" s="11"/>
      <c r="J453" s="11"/>
      <c r="K453" s="11"/>
      <c r="L453" s="11"/>
      <c r="M453" s="11"/>
    </row>
    <row r="454" customFormat="false" ht="12.75" hidden="false" customHeight="true" outlineLevel="0" collapsed="false">
      <c r="A454" s="11"/>
      <c r="B454" s="11"/>
      <c r="C454" s="11"/>
      <c r="J454" s="11"/>
      <c r="K454" s="11"/>
      <c r="L454" s="11"/>
      <c r="M454" s="11"/>
    </row>
    <row r="455" customFormat="false" ht="12.75" hidden="false" customHeight="true" outlineLevel="0" collapsed="false">
      <c r="A455" s="11"/>
      <c r="B455" s="11"/>
      <c r="C455" s="11"/>
      <c r="J455" s="11"/>
      <c r="K455" s="11"/>
      <c r="L455" s="11"/>
      <c r="M455" s="11"/>
    </row>
    <row r="456" customFormat="false" ht="12.75" hidden="false" customHeight="true" outlineLevel="0" collapsed="false">
      <c r="A456" s="11"/>
      <c r="B456" s="11"/>
      <c r="C456" s="11"/>
      <c r="J456" s="11"/>
      <c r="K456" s="11"/>
      <c r="L456" s="11"/>
      <c r="M456" s="11"/>
    </row>
    <row r="457" customFormat="false" ht="12.75" hidden="false" customHeight="true" outlineLevel="0" collapsed="false">
      <c r="A457" s="11"/>
      <c r="B457" s="11"/>
      <c r="C457" s="11"/>
      <c r="J457" s="11"/>
      <c r="K457" s="11"/>
      <c r="L457" s="11"/>
      <c r="M457" s="11"/>
    </row>
    <row r="458" customFormat="false" ht="12.75" hidden="false" customHeight="true" outlineLevel="0" collapsed="false">
      <c r="A458" s="11"/>
      <c r="B458" s="11"/>
      <c r="C458" s="11"/>
      <c r="J458" s="11"/>
      <c r="K458" s="11"/>
      <c r="L458" s="11"/>
      <c r="M458" s="11"/>
    </row>
    <row r="459" customFormat="false" ht="12.75" hidden="false" customHeight="true" outlineLevel="0" collapsed="false">
      <c r="A459" s="11"/>
      <c r="B459" s="11"/>
      <c r="C459" s="11"/>
      <c r="J459" s="11"/>
      <c r="K459" s="11"/>
      <c r="L459" s="11"/>
      <c r="M459" s="11"/>
    </row>
    <row r="460" customFormat="false" ht="12.75" hidden="false" customHeight="true" outlineLevel="0" collapsed="false">
      <c r="A460" s="11"/>
      <c r="B460" s="11"/>
      <c r="C460" s="11"/>
      <c r="J460" s="11"/>
      <c r="K460" s="11"/>
      <c r="L460" s="11"/>
      <c r="M460" s="11"/>
    </row>
    <row r="461" customFormat="false" ht="12.75" hidden="false" customHeight="true" outlineLevel="0" collapsed="false">
      <c r="A461" s="11"/>
      <c r="B461" s="11"/>
      <c r="C461" s="11"/>
      <c r="J461" s="11"/>
      <c r="K461" s="11"/>
      <c r="L461" s="11"/>
      <c r="M461" s="11"/>
    </row>
    <row r="462" customFormat="false" ht="12.75" hidden="false" customHeight="true" outlineLevel="0" collapsed="false">
      <c r="A462" s="11"/>
      <c r="B462" s="11"/>
      <c r="C462" s="11"/>
      <c r="J462" s="11"/>
      <c r="K462" s="11"/>
      <c r="L462" s="11"/>
      <c r="M462" s="11"/>
    </row>
    <row r="463" customFormat="false" ht="12.75" hidden="false" customHeight="true" outlineLevel="0" collapsed="false">
      <c r="A463" s="11"/>
      <c r="B463" s="11"/>
      <c r="C463" s="11"/>
      <c r="J463" s="11"/>
      <c r="K463" s="11"/>
      <c r="L463" s="11"/>
      <c r="M463" s="11"/>
    </row>
    <row r="464" customFormat="false" ht="12.75" hidden="false" customHeight="true" outlineLevel="0" collapsed="false">
      <c r="A464" s="11"/>
      <c r="B464" s="11"/>
      <c r="C464" s="11"/>
      <c r="J464" s="11"/>
      <c r="K464" s="11"/>
      <c r="L464" s="11"/>
      <c r="M464" s="11"/>
    </row>
    <row r="465" customFormat="false" ht="12.75" hidden="false" customHeight="true" outlineLevel="0" collapsed="false">
      <c r="A465" s="11"/>
      <c r="B465" s="11"/>
      <c r="C465" s="11"/>
      <c r="J465" s="11"/>
      <c r="K465" s="11"/>
      <c r="L465" s="11"/>
      <c r="M465" s="11"/>
    </row>
    <row r="466" customFormat="false" ht="12.75" hidden="false" customHeight="true" outlineLevel="0" collapsed="false">
      <c r="A466" s="11"/>
      <c r="B466" s="11"/>
      <c r="C466" s="11"/>
      <c r="J466" s="11"/>
      <c r="K466" s="11"/>
      <c r="L466" s="11"/>
      <c r="M466" s="11"/>
    </row>
    <row r="467" customFormat="false" ht="12.75" hidden="false" customHeight="true" outlineLevel="0" collapsed="false">
      <c r="A467" s="11"/>
      <c r="B467" s="11"/>
      <c r="C467" s="11"/>
      <c r="J467" s="11"/>
      <c r="K467" s="11"/>
      <c r="L467" s="11"/>
      <c r="M467" s="11"/>
    </row>
    <row r="468" customFormat="false" ht="12.75" hidden="false" customHeight="true" outlineLevel="0" collapsed="false">
      <c r="A468" s="11"/>
      <c r="B468" s="11"/>
      <c r="C468" s="11"/>
      <c r="J468" s="11"/>
      <c r="K468" s="11"/>
      <c r="L468" s="11"/>
      <c r="M468" s="11"/>
    </row>
    <row r="469" customFormat="false" ht="12.75" hidden="false" customHeight="true" outlineLevel="0" collapsed="false">
      <c r="A469" s="11"/>
      <c r="B469" s="11"/>
      <c r="C469" s="11"/>
      <c r="J469" s="11"/>
      <c r="K469" s="11"/>
      <c r="L469" s="11"/>
      <c r="M469" s="11"/>
    </row>
    <row r="470" customFormat="false" ht="12.75" hidden="false" customHeight="true" outlineLevel="0" collapsed="false">
      <c r="A470" s="11"/>
      <c r="B470" s="11"/>
      <c r="C470" s="11"/>
      <c r="J470" s="11"/>
      <c r="K470" s="11"/>
      <c r="L470" s="11"/>
      <c r="M470" s="11"/>
    </row>
    <row r="471" customFormat="false" ht="12.75" hidden="false" customHeight="true" outlineLevel="0" collapsed="false">
      <c r="A471" s="11"/>
      <c r="B471" s="11"/>
      <c r="C471" s="11"/>
      <c r="J471" s="11"/>
      <c r="K471" s="11"/>
      <c r="L471" s="11"/>
      <c r="M471" s="11"/>
    </row>
    <row r="472" customFormat="false" ht="12.75" hidden="false" customHeight="true" outlineLevel="0" collapsed="false">
      <c r="A472" s="11"/>
      <c r="B472" s="11"/>
      <c r="C472" s="11"/>
      <c r="J472" s="11"/>
      <c r="K472" s="11"/>
      <c r="L472" s="11"/>
      <c r="M472" s="11"/>
    </row>
    <row r="473" customFormat="false" ht="12.75" hidden="false" customHeight="true" outlineLevel="0" collapsed="false">
      <c r="A473" s="11"/>
      <c r="B473" s="11"/>
      <c r="C473" s="11"/>
      <c r="J473" s="11"/>
      <c r="K473" s="11"/>
      <c r="L473" s="11"/>
      <c r="M473" s="11"/>
    </row>
    <row r="474" customFormat="false" ht="12.75" hidden="false" customHeight="true" outlineLevel="0" collapsed="false">
      <c r="A474" s="11"/>
      <c r="B474" s="11"/>
      <c r="C474" s="11"/>
      <c r="J474" s="11"/>
      <c r="K474" s="11"/>
      <c r="L474" s="11"/>
      <c r="M474" s="11"/>
    </row>
    <row r="475" customFormat="false" ht="12.75" hidden="false" customHeight="true" outlineLevel="0" collapsed="false">
      <c r="A475" s="11"/>
      <c r="B475" s="11"/>
      <c r="C475" s="11"/>
      <c r="J475" s="11"/>
      <c r="K475" s="11"/>
      <c r="L475" s="11"/>
      <c r="M475" s="11"/>
    </row>
    <row r="476" customFormat="false" ht="12.75" hidden="false" customHeight="true" outlineLevel="0" collapsed="false">
      <c r="A476" s="11"/>
      <c r="B476" s="11"/>
      <c r="C476" s="11"/>
      <c r="J476" s="11"/>
      <c r="K476" s="11"/>
      <c r="L476" s="11"/>
      <c r="M476" s="11"/>
    </row>
    <row r="477" customFormat="false" ht="12.75" hidden="false" customHeight="true" outlineLevel="0" collapsed="false">
      <c r="A477" s="11"/>
      <c r="B477" s="11"/>
      <c r="C477" s="11"/>
      <c r="J477" s="11"/>
      <c r="K477" s="11"/>
      <c r="L477" s="11"/>
      <c r="M477" s="11"/>
    </row>
    <row r="478" customFormat="false" ht="12.75" hidden="false" customHeight="true" outlineLevel="0" collapsed="false">
      <c r="A478" s="11"/>
      <c r="B478" s="11"/>
      <c r="C478" s="11"/>
      <c r="J478" s="11"/>
      <c r="K478" s="11"/>
      <c r="L478" s="11"/>
      <c r="M478" s="11"/>
    </row>
    <row r="479" customFormat="false" ht="12.75" hidden="false" customHeight="true" outlineLevel="0" collapsed="false">
      <c r="A479" s="11"/>
      <c r="B479" s="11"/>
      <c r="C479" s="11"/>
      <c r="J479" s="11"/>
      <c r="K479" s="11"/>
      <c r="L479" s="11"/>
      <c r="M479" s="11"/>
    </row>
    <row r="480" customFormat="false" ht="12.75" hidden="false" customHeight="true" outlineLevel="0" collapsed="false">
      <c r="A480" s="11"/>
      <c r="B480" s="11"/>
      <c r="C480" s="11"/>
      <c r="J480" s="11"/>
      <c r="K480" s="11"/>
      <c r="L480" s="11"/>
      <c r="M480" s="11"/>
    </row>
    <row r="481" customFormat="false" ht="12.75" hidden="false" customHeight="true" outlineLevel="0" collapsed="false">
      <c r="A481" s="11"/>
      <c r="B481" s="11"/>
      <c r="C481" s="11"/>
      <c r="J481" s="11"/>
      <c r="K481" s="11"/>
      <c r="L481" s="11"/>
      <c r="M481" s="11"/>
    </row>
    <row r="482" customFormat="false" ht="12.75" hidden="false" customHeight="true" outlineLevel="0" collapsed="false">
      <c r="A482" s="11"/>
      <c r="B482" s="11"/>
      <c r="C482" s="11"/>
      <c r="J482" s="11"/>
      <c r="K482" s="11"/>
      <c r="L482" s="11"/>
      <c r="M482" s="11"/>
    </row>
    <row r="483" customFormat="false" ht="12.75" hidden="false" customHeight="true" outlineLevel="0" collapsed="false">
      <c r="A483" s="11"/>
      <c r="B483" s="11"/>
      <c r="C483" s="11"/>
      <c r="J483" s="11"/>
      <c r="K483" s="11"/>
      <c r="L483" s="11"/>
      <c r="M483" s="11"/>
    </row>
    <row r="484" customFormat="false" ht="12.75" hidden="false" customHeight="true" outlineLevel="0" collapsed="false">
      <c r="A484" s="11"/>
      <c r="B484" s="11"/>
      <c r="C484" s="11"/>
      <c r="J484" s="11"/>
      <c r="K484" s="11"/>
      <c r="L484" s="11"/>
      <c r="M484" s="11"/>
    </row>
    <row r="485" customFormat="false" ht="12.75" hidden="false" customHeight="true" outlineLevel="0" collapsed="false">
      <c r="A485" s="11"/>
      <c r="B485" s="11"/>
      <c r="C485" s="11"/>
      <c r="J485" s="11"/>
      <c r="K485" s="11"/>
      <c r="L485" s="11"/>
      <c r="M485" s="11"/>
    </row>
    <row r="486" customFormat="false" ht="12.75" hidden="false" customHeight="true" outlineLevel="0" collapsed="false">
      <c r="A486" s="11"/>
      <c r="B486" s="11"/>
      <c r="C486" s="11"/>
      <c r="J486" s="11"/>
      <c r="K486" s="11"/>
      <c r="L486" s="11"/>
      <c r="M486" s="11"/>
    </row>
    <row r="487" customFormat="false" ht="12.75" hidden="false" customHeight="true" outlineLevel="0" collapsed="false">
      <c r="A487" s="11"/>
      <c r="B487" s="11"/>
      <c r="C487" s="11"/>
      <c r="J487" s="11"/>
      <c r="K487" s="11"/>
      <c r="L487" s="11"/>
      <c r="M487" s="11"/>
    </row>
    <row r="488" customFormat="false" ht="12.75" hidden="false" customHeight="true" outlineLevel="0" collapsed="false">
      <c r="A488" s="11"/>
      <c r="B488" s="11"/>
      <c r="C488" s="11"/>
      <c r="J488" s="11"/>
      <c r="K488" s="11"/>
      <c r="L488" s="11"/>
      <c r="M488" s="11"/>
    </row>
    <row r="489" customFormat="false" ht="12.75" hidden="false" customHeight="true" outlineLevel="0" collapsed="false">
      <c r="A489" s="11"/>
      <c r="B489" s="11"/>
      <c r="C489" s="11"/>
      <c r="J489" s="11"/>
      <c r="K489" s="11"/>
      <c r="L489" s="11"/>
      <c r="M489" s="11"/>
    </row>
    <row r="490" customFormat="false" ht="12.75" hidden="false" customHeight="true" outlineLevel="0" collapsed="false">
      <c r="A490" s="11"/>
      <c r="B490" s="11"/>
      <c r="C490" s="11"/>
      <c r="J490" s="11"/>
      <c r="K490" s="11"/>
      <c r="L490" s="11"/>
      <c r="M490" s="11"/>
    </row>
    <row r="491" customFormat="false" ht="12.75" hidden="false" customHeight="true" outlineLevel="0" collapsed="false">
      <c r="A491" s="11"/>
      <c r="B491" s="11"/>
      <c r="C491" s="11"/>
      <c r="J491" s="11"/>
      <c r="K491" s="11"/>
      <c r="L491" s="11"/>
      <c r="M491" s="11"/>
    </row>
    <row r="492" customFormat="false" ht="12.75" hidden="false" customHeight="true" outlineLevel="0" collapsed="false">
      <c r="A492" s="11"/>
      <c r="B492" s="11"/>
      <c r="C492" s="11"/>
      <c r="J492" s="11"/>
      <c r="K492" s="11"/>
      <c r="L492" s="11"/>
      <c r="M492" s="11"/>
    </row>
    <row r="493" customFormat="false" ht="12.75" hidden="false" customHeight="true" outlineLevel="0" collapsed="false">
      <c r="A493" s="11"/>
      <c r="B493" s="11"/>
      <c r="C493" s="11"/>
      <c r="J493" s="11"/>
      <c r="K493" s="11"/>
      <c r="L493" s="11"/>
      <c r="M493" s="11"/>
    </row>
    <row r="494" customFormat="false" ht="12.75" hidden="false" customHeight="true" outlineLevel="0" collapsed="false">
      <c r="A494" s="11"/>
      <c r="B494" s="11"/>
      <c r="C494" s="11"/>
      <c r="J494" s="11"/>
      <c r="K494" s="11"/>
      <c r="L494" s="11"/>
      <c r="M494" s="11"/>
    </row>
    <row r="495" customFormat="false" ht="12.75" hidden="false" customHeight="true" outlineLevel="0" collapsed="false">
      <c r="A495" s="11"/>
      <c r="B495" s="11"/>
      <c r="C495" s="11"/>
      <c r="J495" s="11"/>
      <c r="K495" s="11"/>
      <c r="L495" s="11"/>
      <c r="M495" s="11"/>
    </row>
    <row r="496" customFormat="false" ht="12.75" hidden="false" customHeight="true" outlineLevel="0" collapsed="false">
      <c r="A496" s="11"/>
      <c r="B496" s="11"/>
      <c r="C496" s="11"/>
      <c r="J496" s="11"/>
      <c r="K496" s="11"/>
      <c r="L496" s="11"/>
      <c r="M496" s="11"/>
    </row>
    <row r="497" customFormat="false" ht="12.75" hidden="false" customHeight="true" outlineLevel="0" collapsed="false">
      <c r="A497" s="11"/>
      <c r="B497" s="11"/>
      <c r="C497" s="11"/>
      <c r="J497" s="11"/>
      <c r="K497" s="11"/>
      <c r="L497" s="11"/>
      <c r="M497" s="11"/>
    </row>
    <row r="498" customFormat="false" ht="12.75" hidden="false" customHeight="true" outlineLevel="0" collapsed="false">
      <c r="A498" s="11"/>
      <c r="B498" s="11"/>
      <c r="C498" s="11"/>
      <c r="J498" s="11"/>
      <c r="K498" s="11"/>
      <c r="L498" s="11"/>
      <c r="M498" s="11"/>
    </row>
    <row r="499" customFormat="false" ht="12.75" hidden="false" customHeight="true" outlineLevel="0" collapsed="false">
      <c r="A499" s="11"/>
      <c r="B499" s="11"/>
      <c r="C499" s="11"/>
      <c r="J499" s="11"/>
      <c r="K499" s="11"/>
      <c r="L499" s="11"/>
      <c r="M499" s="11"/>
    </row>
    <row r="500" customFormat="false" ht="12.75" hidden="false" customHeight="true" outlineLevel="0" collapsed="false">
      <c r="A500" s="11"/>
      <c r="B500" s="11"/>
      <c r="C500" s="11"/>
      <c r="J500" s="11"/>
      <c r="K500" s="11"/>
      <c r="L500" s="11"/>
      <c r="M500" s="11"/>
    </row>
    <row r="501" customFormat="false" ht="12.75" hidden="false" customHeight="true" outlineLevel="0" collapsed="false">
      <c r="A501" s="11"/>
      <c r="B501" s="11"/>
      <c r="C501" s="11"/>
      <c r="J501" s="11"/>
      <c r="K501" s="11"/>
      <c r="L501" s="11"/>
      <c r="M501" s="11"/>
    </row>
    <row r="502" customFormat="false" ht="12.75" hidden="false" customHeight="true" outlineLevel="0" collapsed="false">
      <c r="A502" s="11"/>
      <c r="B502" s="11"/>
      <c r="C502" s="11"/>
      <c r="J502" s="11"/>
      <c r="K502" s="11"/>
      <c r="L502" s="11"/>
      <c r="M502" s="11"/>
    </row>
    <row r="503" customFormat="false" ht="12.75" hidden="false" customHeight="true" outlineLevel="0" collapsed="false">
      <c r="A503" s="11"/>
      <c r="B503" s="11"/>
      <c r="C503" s="11"/>
      <c r="J503" s="11"/>
      <c r="K503" s="11"/>
      <c r="L503" s="11"/>
      <c r="M503" s="11"/>
    </row>
    <row r="504" customFormat="false" ht="12.75" hidden="false" customHeight="true" outlineLevel="0" collapsed="false">
      <c r="A504" s="11"/>
      <c r="B504" s="11"/>
      <c r="C504" s="11"/>
      <c r="J504" s="11"/>
      <c r="K504" s="11"/>
      <c r="L504" s="11"/>
      <c r="M504" s="11"/>
    </row>
    <row r="505" customFormat="false" ht="12.75" hidden="false" customHeight="true" outlineLevel="0" collapsed="false">
      <c r="A505" s="11"/>
      <c r="B505" s="11"/>
      <c r="C505" s="11"/>
      <c r="J505" s="11"/>
      <c r="K505" s="11"/>
      <c r="L505" s="11"/>
      <c r="M505" s="11"/>
    </row>
    <row r="506" customFormat="false" ht="12.75" hidden="false" customHeight="true" outlineLevel="0" collapsed="false">
      <c r="A506" s="11"/>
      <c r="B506" s="11"/>
      <c r="C506" s="11"/>
      <c r="J506" s="11"/>
      <c r="K506" s="11"/>
      <c r="L506" s="11"/>
      <c r="M506" s="11"/>
    </row>
    <row r="507" customFormat="false" ht="12.75" hidden="false" customHeight="true" outlineLevel="0" collapsed="false">
      <c r="A507" s="11"/>
      <c r="B507" s="11"/>
      <c r="C507" s="11"/>
      <c r="J507" s="11"/>
      <c r="K507" s="11"/>
      <c r="L507" s="11"/>
      <c r="M507" s="11"/>
    </row>
    <row r="508" customFormat="false" ht="12.75" hidden="false" customHeight="true" outlineLevel="0" collapsed="false">
      <c r="A508" s="11"/>
      <c r="B508" s="11"/>
      <c r="C508" s="11"/>
      <c r="J508" s="11"/>
      <c r="K508" s="11"/>
      <c r="L508" s="11"/>
      <c r="M508" s="11"/>
    </row>
    <row r="509" customFormat="false" ht="12.75" hidden="false" customHeight="true" outlineLevel="0" collapsed="false">
      <c r="A509" s="11"/>
      <c r="B509" s="11"/>
      <c r="C509" s="11"/>
      <c r="J509" s="11"/>
      <c r="K509" s="11"/>
      <c r="L509" s="11"/>
      <c r="M509" s="11"/>
    </row>
    <row r="510" customFormat="false" ht="12.75" hidden="false" customHeight="true" outlineLevel="0" collapsed="false">
      <c r="A510" s="11"/>
      <c r="B510" s="11"/>
      <c r="C510" s="11"/>
      <c r="J510" s="11"/>
      <c r="K510" s="11"/>
      <c r="L510" s="11"/>
      <c r="M510" s="11"/>
    </row>
    <row r="511" customFormat="false" ht="12.75" hidden="false" customHeight="true" outlineLevel="0" collapsed="false">
      <c r="A511" s="11"/>
      <c r="B511" s="11"/>
      <c r="C511" s="11"/>
      <c r="J511" s="11"/>
      <c r="K511" s="11"/>
      <c r="L511" s="11"/>
      <c r="M511" s="11"/>
    </row>
    <row r="512" customFormat="false" ht="12.75" hidden="false" customHeight="true" outlineLevel="0" collapsed="false">
      <c r="A512" s="11"/>
      <c r="B512" s="11"/>
      <c r="C512" s="11"/>
      <c r="J512" s="11"/>
      <c r="K512" s="11"/>
      <c r="L512" s="11"/>
      <c r="M512" s="11"/>
    </row>
    <row r="513" customFormat="false" ht="12.75" hidden="false" customHeight="true" outlineLevel="0" collapsed="false">
      <c r="A513" s="11"/>
      <c r="B513" s="11"/>
      <c r="C513" s="11"/>
      <c r="J513" s="11"/>
      <c r="K513" s="11"/>
      <c r="L513" s="11"/>
      <c r="M513" s="11"/>
    </row>
    <row r="514" customFormat="false" ht="12.75" hidden="false" customHeight="true" outlineLevel="0" collapsed="false">
      <c r="A514" s="11"/>
      <c r="B514" s="11"/>
      <c r="C514" s="11"/>
      <c r="J514" s="11"/>
      <c r="K514" s="11"/>
      <c r="L514" s="11"/>
      <c r="M514" s="11"/>
    </row>
    <row r="515" customFormat="false" ht="12.75" hidden="false" customHeight="true" outlineLevel="0" collapsed="false">
      <c r="A515" s="11"/>
      <c r="B515" s="11"/>
      <c r="C515" s="11"/>
      <c r="J515" s="11"/>
      <c r="K515" s="11"/>
      <c r="L515" s="11"/>
      <c r="M515" s="11"/>
    </row>
    <row r="516" customFormat="false" ht="12.75" hidden="false" customHeight="true" outlineLevel="0" collapsed="false">
      <c r="A516" s="11"/>
      <c r="B516" s="11"/>
      <c r="C516" s="11"/>
      <c r="J516" s="11"/>
      <c r="K516" s="11"/>
      <c r="L516" s="11"/>
      <c r="M516" s="11"/>
    </row>
    <row r="517" customFormat="false" ht="12.75" hidden="false" customHeight="true" outlineLevel="0" collapsed="false">
      <c r="A517" s="11"/>
      <c r="B517" s="11"/>
      <c r="C517" s="11"/>
      <c r="J517" s="11"/>
      <c r="K517" s="11"/>
      <c r="L517" s="11"/>
      <c r="M517" s="11"/>
    </row>
    <row r="518" customFormat="false" ht="12.75" hidden="false" customHeight="true" outlineLevel="0" collapsed="false">
      <c r="A518" s="11"/>
      <c r="B518" s="11"/>
      <c r="C518" s="11"/>
      <c r="J518" s="11"/>
      <c r="K518" s="11"/>
      <c r="L518" s="11"/>
      <c r="M518" s="11"/>
    </row>
    <row r="519" customFormat="false" ht="12.75" hidden="false" customHeight="true" outlineLevel="0" collapsed="false">
      <c r="A519" s="11"/>
      <c r="B519" s="11"/>
      <c r="C519" s="11"/>
      <c r="J519" s="11"/>
      <c r="K519" s="11"/>
      <c r="L519" s="11"/>
      <c r="M519" s="11"/>
    </row>
    <row r="520" customFormat="false" ht="12.75" hidden="false" customHeight="true" outlineLevel="0" collapsed="false">
      <c r="A520" s="11"/>
      <c r="B520" s="11"/>
      <c r="C520" s="11"/>
      <c r="J520" s="11"/>
      <c r="K520" s="11"/>
      <c r="L520" s="11"/>
      <c r="M520" s="11"/>
    </row>
    <row r="521" customFormat="false" ht="12.75" hidden="false" customHeight="true" outlineLevel="0" collapsed="false">
      <c r="A521" s="11"/>
      <c r="B521" s="11"/>
      <c r="C521" s="11"/>
      <c r="J521" s="11"/>
      <c r="K521" s="11"/>
      <c r="L521" s="11"/>
      <c r="M521" s="11"/>
    </row>
    <row r="522" customFormat="false" ht="12.75" hidden="false" customHeight="true" outlineLevel="0" collapsed="false">
      <c r="A522" s="11"/>
      <c r="B522" s="11"/>
      <c r="C522" s="11"/>
      <c r="J522" s="11"/>
      <c r="K522" s="11"/>
      <c r="L522" s="11"/>
      <c r="M522" s="11"/>
    </row>
    <row r="523" customFormat="false" ht="12.75" hidden="false" customHeight="true" outlineLevel="0" collapsed="false">
      <c r="A523" s="11"/>
      <c r="B523" s="11"/>
      <c r="C523" s="11"/>
      <c r="J523" s="11"/>
      <c r="K523" s="11"/>
      <c r="L523" s="11"/>
      <c r="M523" s="11"/>
    </row>
    <row r="524" customFormat="false" ht="12.75" hidden="false" customHeight="true" outlineLevel="0" collapsed="false">
      <c r="A524" s="11"/>
      <c r="B524" s="11"/>
      <c r="C524" s="11"/>
      <c r="J524" s="11"/>
      <c r="K524" s="11"/>
      <c r="L524" s="11"/>
      <c r="M524" s="11"/>
    </row>
    <row r="525" customFormat="false" ht="12.75" hidden="false" customHeight="true" outlineLevel="0" collapsed="false">
      <c r="A525" s="11"/>
      <c r="B525" s="11"/>
      <c r="C525" s="11"/>
      <c r="J525" s="11"/>
      <c r="K525" s="11"/>
      <c r="L525" s="11"/>
      <c r="M525" s="11"/>
    </row>
    <row r="526" customFormat="false" ht="12.75" hidden="false" customHeight="true" outlineLevel="0" collapsed="false">
      <c r="A526" s="11"/>
      <c r="B526" s="11"/>
      <c r="C526" s="11"/>
      <c r="J526" s="11"/>
      <c r="K526" s="11"/>
      <c r="L526" s="11"/>
      <c r="M526" s="11"/>
    </row>
    <row r="527" customFormat="false" ht="12.75" hidden="false" customHeight="true" outlineLevel="0" collapsed="false">
      <c r="A527" s="11"/>
      <c r="B527" s="11"/>
      <c r="C527" s="11"/>
      <c r="J527" s="11"/>
      <c r="K527" s="11"/>
      <c r="L527" s="11"/>
      <c r="M527" s="11"/>
    </row>
    <row r="528" customFormat="false" ht="12.75" hidden="false" customHeight="true" outlineLevel="0" collapsed="false">
      <c r="A528" s="11"/>
      <c r="B528" s="11"/>
      <c r="C528" s="11"/>
      <c r="J528" s="11"/>
      <c r="K528" s="11"/>
      <c r="L528" s="11"/>
      <c r="M528" s="11"/>
    </row>
    <row r="529" customFormat="false" ht="12.75" hidden="false" customHeight="true" outlineLevel="0" collapsed="false">
      <c r="A529" s="11"/>
      <c r="B529" s="11"/>
      <c r="C529" s="11"/>
      <c r="J529" s="11"/>
      <c r="K529" s="11"/>
      <c r="L529" s="11"/>
      <c r="M529" s="11"/>
    </row>
    <row r="530" customFormat="false" ht="12.75" hidden="false" customHeight="true" outlineLevel="0" collapsed="false">
      <c r="A530" s="11"/>
      <c r="B530" s="11"/>
      <c r="C530" s="11"/>
      <c r="J530" s="11"/>
      <c r="K530" s="11"/>
      <c r="L530" s="11"/>
      <c r="M530" s="11"/>
    </row>
    <row r="531" customFormat="false" ht="12.75" hidden="false" customHeight="true" outlineLevel="0" collapsed="false">
      <c r="A531" s="11"/>
      <c r="B531" s="11"/>
      <c r="C531" s="11"/>
      <c r="J531" s="11"/>
      <c r="K531" s="11"/>
      <c r="L531" s="11"/>
      <c r="M531" s="11"/>
    </row>
    <row r="532" customFormat="false" ht="12.75" hidden="false" customHeight="true" outlineLevel="0" collapsed="false">
      <c r="A532" s="11"/>
      <c r="B532" s="11"/>
      <c r="C532" s="11"/>
      <c r="J532" s="11"/>
      <c r="K532" s="11"/>
      <c r="L532" s="11"/>
      <c r="M532" s="11"/>
    </row>
    <row r="533" customFormat="false" ht="12.75" hidden="false" customHeight="true" outlineLevel="0" collapsed="false">
      <c r="A533" s="11"/>
      <c r="B533" s="11"/>
      <c r="C533" s="11"/>
      <c r="J533" s="11"/>
      <c r="K533" s="11"/>
      <c r="L533" s="11"/>
      <c r="M533" s="11"/>
    </row>
    <row r="534" customFormat="false" ht="12.75" hidden="false" customHeight="true" outlineLevel="0" collapsed="false">
      <c r="A534" s="11"/>
      <c r="B534" s="11"/>
      <c r="C534" s="11"/>
      <c r="J534" s="11"/>
      <c r="K534" s="11"/>
      <c r="L534" s="11"/>
      <c r="M534" s="11"/>
    </row>
    <row r="535" customFormat="false" ht="12.75" hidden="false" customHeight="true" outlineLevel="0" collapsed="false">
      <c r="A535" s="11"/>
      <c r="B535" s="11"/>
      <c r="C535" s="11"/>
      <c r="J535" s="11"/>
      <c r="K535" s="11"/>
      <c r="L535" s="11"/>
      <c r="M535" s="11"/>
    </row>
    <row r="536" customFormat="false" ht="12.75" hidden="false" customHeight="true" outlineLevel="0" collapsed="false">
      <c r="A536" s="11"/>
      <c r="B536" s="11"/>
      <c r="C536" s="11"/>
      <c r="J536" s="11"/>
      <c r="K536" s="11"/>
      <c r="L536" s="11"/>
      <c r="M536" s="11"/>
    </row>
    <row r="537" customFormat="false" ht="12.75" hidden="false" customHeight="true" outlineLevel="0" collapsed="false">
      <c r="A537" s="11"/>
      <c r="B537" s="11"/>
      <c r="C537" s="11"/>
      <c r="J537" s="11"/>
      <c r="K537" s="11"/>
      <c r="L537" s="11"/>
      <c r="M537" s="11"/>
    </row>
    <row r="538" customFormat="false" ht="12.75" hidden="false" customHeight="true" outlineLevel="0" collapsed="false">
      <c r="A538" s="11"/>
      <c r="B538" s="11"/>
      <c r="C538" s="11"/>
      <c r="J538" s="11"/>
      <c r="K538" s="11"/>
      <c r="L538" s="11"/>
      <c r="M538" s="11"/>
    </row>
    <row r="539" customFormat="false" ht="12.75" hidden="false" customHeight="true" outlineLevel="0" collapsed="false">
      <c r="A539" s="11"/>
      <c r="B539" s="11"/>
      <c r="C539" s="11"/>
      <c r="J539" s="11"/>
      <c r="K539" s="11"/>
      <c r="L539" s="11"/>
      <c r="M539" s="11"/>
    </row>
    <row r="540" customFormat="false" ht="12.75" hidden="false" customHeight="true" outlineLevel="0" collapsed="false">
      <c r="A540" s="11"/>
      <c r="B540" s="11"/>
      <c r="C540" s="11"/>
      <c r="J540" s="11"/>
      <c r="K540" s="11"/>
      <c r="L540" s="11"/>
      <c r="M540" s="11"/>
    </row>
    <row r="541" customFormat="false" ht="12.75" hidden="false" customHeight="true" outlineLevel="0" collapsed="false">
      <c r="A541" s="11"/>
      <c r="B541" s="11"/>
      <c r="C541" s="11"/>
      <c r="J541" s="11"/>
      <c r="K541" s="11"/>
      <c r="L541" s="11"/>
      <c r="M541" s="11"/>
    </row>
    <row r="542" customFormat="false" ht="12.75" hidden="false" customHeight="true" outlineLevel="0" collapsed="false">
      <c r="A542" s="11"/>
      <c r="B542" s="11"/>
      <c r="C542" s="11"/>
      <c r="J542" s="11"/>
      <c r="K542" s="11"/>
      <c r="L542" s="11"/>
      <c r="M542" s="11"/>
    </row>
    <row r="543" customFormat="false" ht="12.75" hidden="false" customHeight="true" outlineLevel="0" collapsed="false">
      <c r="A543" s="11"/>
      <c r="B543" s="11"/>
      <c r="C543" s="11"/>
      <c r="J543" s="11"/>
      <c r="K543" s="11"/>
      <c r="L543" s="11"/>
      <c r="M543" s="11"/>
    </row>
    <row r="544" customFormat="false" ht="12.75" hidden="false" customHeight="true" outlineLevel="0" collapsed="false">
      <c r="A544" s="11"/>
      <c r="B544" s="11"/>
      <c r="C544" s="11"/>
      <c r="J544" s="11"/>
      <c r="K544" s="11"/>
      <c r="L544" s="11"/>
      <c r="M544" s="11"/>
    </row>
    <row r="545" customFormat="false" ht="12.75" hidden="false" customHeight="true" outlineLevel="0" collapsed="false">
      <c r="A545" s="11"/>
      <c r="B545" s="11"/>
      <c r="C545" s="11"/>
      <c r="J545" s="11"/>
      <c r="K545" s="11"/>
      <c r="L545" s="11"/>
      <c r="M545" s="11"/>
    </row>
    <row r="546" customFormat="false" ht="12.75" hidden="false" customHeight="true" outlineLevel="0" collapsed="false">
      <c r="A546" s="11"/>
      <c r="B546" s="11"/>
      <c r="C546" s="11"/>
      <c r="J546" s="11"/>
      <c r="K546" s="11"/>
      <c r="L546" s="11"/>
      <c r="M546" s="11"/>
    </row>
    <row r="547" customFormat="false" ht="12.75" hidden="false" customHeight="true" outlineLevel="0" collapsed="false">
      <c r="A547" s="11"/>
      <c r="B547" s="11"/>
      <c r="C547" s="11"/>
      <c r="J547" s="11"/>
      <c r="K547" s="11"/>
      <c r="L547" s="11"/>
      <c r="M547" s="11"/>
    </row>
    <row r="548" customFormat="false" ht="12.75" hidden="false" customHeight="true" outlineLevel="0" collapsed="false">
      <c r="A548" s="11"/>
      <c r="B548" s="11"/>
      <c r="C548" s="11"/>
      <c r="J548" s="11"/>
      <c r="K548" s="11"/>
      <c r="L548" s="11"/>
      <c r="M548" s="11"/>
    </row>
    <row r="549" customFormat="false" ht="12.75" hidden="false" customHeight="true" outlineLevel="0" collapsed="false">
      <c r="A549" s="11"/>
      <c r="B549" s="11"/>
      <c r="C549" s="11"/>
      <c r="J549" s="11"/>
      <c r="K549" s="11"/>
      <c r="L549" s="11"/>
      <c r="M549" s="11"/>
    </row>
    <row r="550" customFormat="false" ht="12.75" hidden="false" customHeight="true" outlineLevel="0" collapsed="false">
      <c r="A550" s="11"/>
      <c r="B550" s="11"/>
      <c r="C550" s="11"/>
      <c r="J550" s="11"/>
      <c r="K550" s="11"/>
      <c r="L550" s="11"/>
      <c r="M550" s="11"/>
    </row>
    <row r="551" customFormat="false" ht="12.75" hidden="false" customHeight="true" outlineLevel="0" collapsed="false">
      <c r="A551" s="11"/>
      <c r="B551" s="11"/>
      <c r="C551" s="11"/>
      <c r="J551" s="11"/>
      <c r="K551" s="11"/>
      <c r="L551" s="11"/>
      <c r="M551" s="11"/>
    </row>
    <row r="552" customFormat="false" ht="12.75" hidden="false" customHeight="true" outlineLevel="0" collapsed="false">
      <c r="A552" s="11"/>
      <c r="B552" s="11"/>
      <c r="C552" s="11"/>
      <c r="J552" s="11"/>
      <c r="K552" s="11"/>
      <c r="L552" s="11"/>
      <c r="M552" s="11"/>
    </row>
    <row r="553" customFormat="false" ht="12.75" hidden="false" customHeight="true" outlineLevel="0" collapsed="false">
      <c r="A553" s="11"/>
      <c r="B553" s="11"/>
      <c r="C553" s="11"/>
      <c r="J553" s="11"/>
      <c r="K553" s="11"/>
      <c r="L553" s="11"/>
      <c r="M553" s="11"/>
    </row>
    <row r="554" customFormat="false" ht="12.75" hidden="false" customHeight="true" outlineLevel="0" collapsed="false">
      <c r="A554" s="11"/>
      <c r="B554" s="11"/>
      <c r="C554" s="11"/>
      <c r="J554" s="11"/>
      <c r="K554" s="11"/>
      <c r="L554" s="11"/>
      <c r="M554" s="11"/>
    </row>
    <row r="555" customFormat="false" ht="12.75" hidden="false" customHeight="true" outlineLevel="0" collapsed="false">
      <c r="A555" s="11"/>
      <c r="B555" s="11"/>
      <c r="C555" s="11"/>
      <c r="J555" s="11"/>
      <c r="K555" s="11"/>
      <c r="L555" s="11"/>
      <c r="M555" s="11"/>
    </row>
    <row r="556" customFormat="false" ht="12.75" hidden="false" customHeight="true" outlineLevel="0" collapsed="false">
      <c r="A556" s="11"/>
      <c r="B556" s="11"/>
      <c r="C556" s="11"/>
      <c r="J556" s="11"/>
      <c r="K556" s="11"/>
      <c r="L556" s="11"/>
      <c r="M556" s="11"/>
    </row>
    <row r="557" customFormat="false" ht="12.75" hidden="false" customHeight="true" outlineLevel="0" collapsed="false">
      <c r="A557" s="11"/>
      <c r="B557" s="11"/>
      <c r="C557" s="11"/>
      <c r="J557" s="11"/>
      <c r="K557" s="11"/>
      <c r="L557" s="11"/>
      <c r="M557" s="11"/>
    </row>
    <row r="558" customFormat="false" ht="12.75" hidden="false" customHeight="true" outlineLevel="0" collapsed="false">
      <c r="A558" s="11"/>
      <c r="B558" s="11"/>
      <c r="C558" s="11"/>
      <c r="J558" s="11"/>
      <c r="K558" s="11"/>
      <c r="L558" s="11"/>
      <c r="M558" s="11"/>
    </row>
    <row r="559" customFormat="false" ht="12.75" hidden="false" customHeight="true" outlineLevel="0" collapsed="false">
      <c r="A559" s="11"/>
      <c r="B559" s="11"/>
      <c r="C559" s="11"/>
      <c r="J559" s="11"/>
      <c r="K559" s="11"/>
      <c r="L559" s="11"/>
      <c r="M559" s="11"/>
    </row>
    <row r="560" customFormat="false" ht="12.75" hidden="false" customHeight="true" outlineLevel="0" collapsed="false">
      <c r="A560" s="11"/>
      <c r="B560" s="11"/>
      <c r="C560" s="11"/>
      <c r="J560" s="11"/>
      <c r="K560" s="11"/>
      <c r="L560" s="11"/>
      <c r="M560" s="11"/>
    </row>
    <row r="561" customFormat="false" ht="12.75" hidden="false" customHeight="true" outlineLevel="0" collapsed="false">
      <c r="A561" s="11"/>
      <c r="B561" s="11"/>
      <c r="C561" s="11"/>
      <c r="J561" s="11"/>
      <c r="K561" s="11"/>
      <c r="L561" s="11"/>
      <c r="M561" s="11"/>
    </row>
    <row r="562" customFormat="false" ht="12.75" hidden="false" customHeight="true" outlineLevel="0" collapsed="false">
      <c r="A562" s="11"/>
      <c r="B562" s="11"/>
      <c r="C562" s="11"/>
      <c r="J562" s="11"/>
      <c r="K562" s="11"/>
      <c r="L562" s="11"/>
      <c r="M562" s="11"/>
    </row>
    <row r="563" customFormat="false" ht="12.75" hidden="false" customHeight="true" outlineLevel="0" collapsed="false">
      <c r="A563" s="11"/>
      <c r="B563" s="11"/>
      <c r="C563" s="11"/>
      <c r="J563" s="11"/>
      <c r="K563" s="11"/>
      <c r="L563" s="11"/>
      <c r="M563" s="11"/>
    </row>
    <row r="564" customFormat="false" ht="12.75" hidden="false" customHeight="true" outlineLevel="0" collapsed="false">
      <c r="A564" s="11"/>
      <c r="B564" s="11"/>
      <c r="C564" s="11"/>
      <c r="J564" s="11"/>
      <c r="K564" s="11"/>
      <c r="L564" s="11"/>
      <c r="M564" s="11"/>
    </row>
    <row r="565" customFormat="false" ht="12.75" hidden="false" customHeight="true" outlineLevel="0" collapsed="false">
      <c r="A565" s="11"/>
      <c r="B565" s="11"/>
      <c r="C565" s="11"/>
      <c r="J565" s="11"/>
      <c r="K565" s="11"/>
      <c r="L565" s="11"/>
      <c r="M565" s="11"/>
    </row>
    <row r="566" customFormat="false" ht="12.75" hidden="false" customHeight="true" outlineLevel="0" collapsed="false">
      <c r="A566" s="11"/>
      <c r="B566" s="11"/>
      <c r="C566" s="11"/>
      <c r="J566" s="11"/>
      <c r="K566" s="11"/>
      <c r="L566" s="11"/>
      <c r="M566" s="11"/>
    </row>
    <row r="567" customFormat="false" ht="12.75" hidden="false" customHeight="true" outlineLevel="0" collapsed="false">
      <c r="A567" s="11"/>
      <c r="B567" s="11"/>
      <c r="C567" s="11"/>
      <c r="J567" s="11"/>
      <c r="K567" s="11"/>
      <c r="L567" s="11"/>
      <c r="M567" s="11"/>
    </row>
    <row r="568" customFormat="false" ht="12.75" hidden="false" customHeight="true" outlineLevel="0" collapsed="false">
      <c r="A568" s="11"/>
      <c r="B568" s="11"/>
      <c r="C568" s="11"/>
      <c r="J568" s="11"/>
      <c r="K568" s="11"/>
      <c r="L568" s="11"/>
      <c r="M568" s="11"/>
    </row>
    <row r="569" customFormat="false" ht="12.75" hidden="false" customHeight="true" outlineLevel="0" collapsed="false">
      <c r="A569" s="11"/>
      <c r="B569" s="11"/>
      <c r="C569" s="11"/>
      <c r="J569" s="11"/>
      <c r="K569" s="11"/>
      <c r="L569" s="11"/>
      <c r="M569" s="11"/>
    </row>
    <row r="570" customFormat="false" ht="12.75" hidden="false" customHeight="true" outlineLevel="0" collapsed="false">
      <c r="A570" s="11"/>
      <c r="B570" s="11"/>
      <c r="C570" s="11"/>
      <c r="J570" s="11"/>
      <c r="K570" s="11"/>
      <c r="L570" s="11"/>
      <c r="M570" s="11"/>
    </row>
    <row r="571" customFormat="false" ht="12.75" hidden="false" customHeight="true" outlineLevel="0" collapsed="false">
      <c r="A571" s="11"/>
      <c r="B571" s="11"/>
      <c r="C571" s="11"/>
      <c r="J571" s="11"/>
      <c r="K571" s="11"/>
      <c r="L571" s="11"/>
      <c r="M571" s="11"/>
    </row>
    <row r="572" customFormat="false" ht="12.75" hidden="false" customHeight="true" outlineLevel="0" collapsed="false">
      <c r="A572" s="11"/>
      <c r="B572" s="11"/>
      <c r="C572" s="11"/>
      <c r="J572" s="11"/>
      <c r="K572" s="11"/>
      <c r="L572" s="11"/>
      <c r="M572" s="11"/>
    </row>
    <row r="573" customFormat="false" ht="12.75" hidden="false" customHeight="true" outlineLevel="0" collapsed="false">
      <c r="A573" s="11"/>
      <c r="B573" s="11"/>
      <c r="C573" s="11"/>
      <c r="J573" s="11"/>
      <c r="K573" s="11"/>
      <c r="L573" s="11"/>
      <c r="M573" s="11"/>
    </row>
    <row r="574" customFormat="false" ht="12.75" hidden="false" customHeight="true" outlineLevel="0" collapsed="false">
      <c r="A574" s="11"/>
      <c r="B574" s="11"/>
      <c r="C574" s="11"/>
      <c r="J574" s="11"/>
      <c r="K574" s="11"/>
      <c r="L574" s="11"/>
      <c r="M574" s="11"/>
    </row>
    <row r="575" customFormat="false" ht="12.75" hidden="false" customHeight="true" outlineLevel="0" collapsed="false">
      <c r="A575" s="11"/>
      <c r="B575" s="11"/>
      <c r="C575" s="11"/>
      <c r="J575" s="11"/>
      <c r="K575" s="11"/>
      <c r="L575" s="11"/>
      <c r="M575" s="11"/>
    </row>
    <row r="576" customFormat="false" ht="12.75" hidden="false" customHeight="true" outlineLevel="0" collapsed="false">
      <c r="A576" s="11"/>
      <c r="B576" s="11"/>
      <c r="C576" s="11"/>
      <c r="J576" s="11"/>
      <c r="K576" s="11"/>
      <c r="L576" s="11"/>
      <c r="M576" s="11"/>
    </row>
    <row r="577" customFormat="false" ht="12.75" hidden="false" customHeight="true" outlineLevel="0" collapsed="false">
      <c r="A577" s="11"/>
      <c r="B577" s="11"/>
      <c r="C577" s="11"/>
      <c r="J577" s="11"/>
      <c r="K577" s="11"/>
      <c r="L577" s="11"/>
      <c r="M577" s="11"/>
    </row>
    <row r="578" customFormat="false" ht="12.75" hidden="false" customHeight="true" outlineLevel="0" collapsed="false">
      <c r="A578" s="11"/>
      <c r="B578" s="11"/>
      <c r="C578" s="11"/>
      <c r="J578" s="11"/>
      <c r="K578" s="11"/>
      <c r="L578" s="11"/>
      <c r="M578" s="11"/>
    </row>
    <row r="579" customFormat="false" ht="12.75" hidden="false" customHeight="true" outlineLevel="0" collapsed="false">
      <c r="A579" s="11"/>
      <c r="B579" s="11"/>
      <c r="C579" s="11"/>
      <c r="J579" s="11"/>
      <c r="K579" s="11"/>
      <c r="L579" s="11"/>
      <c r="M579" s="11"/>
    </row>
    <row r="580" customFormat="false" ht="12.75" hidden="false" customHeight="true" outlineLevel="0" collapsed="false">
      <c r="A580" s="11"/>
      <c r="B580" s="11"/>
      <c r="C580" s="11"/>
      <c r="J580" s="11"/>
      <c r="K580" s="11"/>
      <c r="L580" s="11"/>
      <c r="M580" s="11"/>
    </row>
    <row r="581" customFormat="false" ht="12.75" hidden="false" customHeight="true" outlineLevel="0" collapsed="false">
      <c r="A581" s="11"/>
      <c r="B581" s="11"/>
      <c r="C581" s="11"/>
      <c r="J581" s="11"/>
      <c r="K581" s="11"/>
      <c r="L581" s="11"/>
      <c r="M581" s="11"/>
    </row>
    <row r="582" customFormat="false" ht="12.75" hidden="false" customHeight="true" outlineLevel="0" collapsed="false">
      <c r="A582" s="11"/>
      <c r="B582" s="11"/>
      <c r="C582" s="11"/>
      <c r="J582" s="11"/>
      <c r="K582" s="11"/>
      <c r="L582" s="11"/>
      <c r="M582" s="11"/>
    </row>
    <row r="583" customFormat="false" ht="12.75" hidden="false" customHeight="true" outlineLevel="0" collapsed="false">
      <c r="A583" s="11"/>
      <c r="B583" s="11"/>
      <c r="C583" s="11"/>
      <c r="J583" s="11"/>
      <c r="K583" s="11"/>
      <c r="L583" s="11"/>
      <c r="M583" s="11"/>
    </row>
    <row r="584" customFormat="false" ht="12.75" hidden="false" customHeight="true" outlineLevel="0" collapsed="false">
      <c r="A584" s="11"/>
      <c r="B584" s="11"/>
      <c r="C584" s="11"/>
      <c r="J584" s="11"/>
      <c r="K584" s="11"/>
      <c r="L584" s="11"/>
      <c r="M584" s="11"/>
    </row>
    <row r="585" customFormat="false" ht="12.75" hidden="false" customHeight="true" outlineLevel="0" collapsed="false">
      <c r="A585" s="11"/>
      <c r="B585" s="11"/>
      <c r="C585" s="11"/>
      <c r="J585" s="11"/>
      <c r="K585" s="11"/>
      <c r="L585" s="11"/>
      <c r="M585" s="11"/>
    </row>
    <row r="586" customFormat="false" ht="12.75" hidden="false" customHeight="true" outlineLevel="0" collapsed="false">
      <c r="A586" s="11"/>
      <c r="B586" s="11"/>
      <c r="C586" s="11"/>
      <c r="J586" s="11"/>
      <c r="K586" s="11"/>
      <c r="L586" s="11"/>
      <c r="M586" s="11"/>
    </row>
    <row r="587" customFormat="false" ht="12.75" hidden="false" customHeight="true" outlineLevel="0" collapsed="false">
      <c r="A587" s="11"/>
      <c r="B587" s="11"/>
      <c r="C587" s="11"/>
      <c r="J587" s="11"/>
      <c r="K587" s="11"/>
      <c r="L587" s="11"/>
      <c r="M587" s="11"/>
    </row>
    <row r="588" customFormat="false" ht="12.75" hidden="false" customHeight="true" outlineLevel="0" collapsed="false">
      <c r="A588" s="11"/>
      <c r="B588" s="11"/>
      <c r="C588" s="11"/>
      <c r="J588" s="11"/>
      <c r="K588" s="11"/>
      <c r="L588" s="11"/>
      <c r="M588" s="11"/>
    </row>
    <row r="589" customFormat="false" ht="12.75" hidden="false" customHeight="true" outlineLevel="0" collapsed="false">
      <c r="A589" s="11"/>
      <c r="B589" s="11"/>
      <c r="C589" s="11"/>
      <c r="J589" s="11"/>
      <c r="K589" s="11"/>
      <c r="L589" s="11"/>
      <c r="M589" s="11"/>
    </row>
    <row r="590" customFormat="false" ht="12.75" hidden="false" customHeight="true" outlineLevel="0" collapsed="false">
      <c r="A590" s="11"/>
      <c r="B590" s="11"/>
      <c r="C590" s="11"/>
      <c r="J590" s="11"/>
      <c r="K590" s="11"/>
      <c r="L590" s="11"/>
      <c r="M590" s="11"/>
    </row>
    <row r="591" customFormat="false" ht="12.75" hidden="false" customHeight="true" outlineLevel="0" collapsed="false">
      <c r="A591" s="11"/>
      <c r="B591" s="11"/>
      <c r="C591" s="11"/>
      <c r="J591" s="11"/>
      <c r="K591" s="11"/>
      <c r="L591" s="11"/>
      <c r="M591" s="11"/>
    </row>
    <row r="592" customFormat="false" ht="12.75" hidden="false" customHeight="true" outlineLevel="0" collapsed="false">
      <c r="A592" s="11"/>
      <c r="B592" s="11"/>
      <c r="C592" s="11"/>
      <c r="J592" s="11"/>
      <c r="K592" s="11"/>
      <c r="L592" s="11"/>
      <c r="M592" s="11"/>
    </row>
    <row r="593" customFormat="false" ht="12.75" hidden="false" customHeight="true" outlineLevel="0" collapsed="false">
      <c r="A593" s="11"/>
      <c r="B593" s="11"/>
      <c r="C593" s="11"/>
      <c r="J593" s="11"/>
      <c r="K593" s="11"/>
      <c r="L593" s="11"/>
      <c r="M593" s="11"/>
    </row>
    <row r="594" customFormat="false" ht="12.75" hidden="false" customHeight="true" outlineLevel="0" collapsed="false">
      <c r="A594" s="11"/>
      <c r="B594" s="11"/>
      <c r="C594" s="11"/>
      <c r="J594" s="11"/>
      <c r="K594" s="11"/>
      <c r="L594" s="11"/>
      <c r="M594" s="11"/>
    </row>
    <row r="595" customFormat="false" ht="12.75" hidden="false" customHeight="true" outlineLevel="0" collapsed="false">
      <c r="A595" s="11"/>
      <c r="B595" s="11"/>
      <c r="C595" s="11"/>
      <c r="J595" s="11"/>
      <c r="K595" s="11"/>
      <c r="L595" s="11"/>
      <c r="M595" s="11"/>
    </row>
    <row r="596" customFormat="false" ht="12.75" hidden="false" customHeight="true" outlineLevel="0" collapsed="false">
      <c r="A596" s="11"/>
      <c r="B596" s="11"/>
      <c r="C596" s="11"/>
      <c r="J596" s="11"/>
      <c r="K596" s="11"/>
      <c r="L596" s="11"/>
      <c r="M596" s="11"/>
    </row>
    <row r="597" customFormat="false" ht="12.75" hidden="false" customHeight="true" outlineLevel="0" collapsed="false">
      <c r="A597" s="11"/>
      <c r="B597" s="11"/>
      <c r="C597" s="11"/>
      <c r="J597" s="11"/>
      <c r="K597" s="11"/>
      <c r="L597" s="11"/>
      <c r="M597" s="11"/>
    </row>
    <row r="598" customFormat="false" ht="12.75" hidden="false" customHeight="true" outlineLevel="0" collapsed="false">
      <c r="A598" s="11"/>
      <c r="B598" s="11"/>
      <c r="C598" s="11"/>
      <c r="J598" s="11"/>
      <c r="K598" s="11"/>
      <c r="L598" s="11"/>
      <c r="M598" s="11"/>
    </row>
    <row r="599" customFormat="false" ht="12.75" hidden="false" customHeight="true" outlineLevel="0" collapsed="false">
      <c r="A599" s="11"/>
      <c r="B599" s="11"/>
      <c r="C599" s="11"/>
      <c r="J599" s="11"/>
      <c r="K599" s="11"/>
      <c r="L599" s="11"/>
      <c r="M599" s="11"/>
    </row>
    <row r="600" customFormat="false" ht="12.75" hidden="false" customHeight="true" outlineLevel="0" collapsed="false">
      <c r="A600" s="11"/>
      <c r="B600" s="11"/>
      <c r="C600" s="11"/>
      <c r="J600" s="11"/>
      <c r="K600" s="11"/>
      <c r="L600" s="11"/>
      <c r="M600" s="11"/>
    </row>
    <row r="601" customFormat="false" ht="12.75" hidden="false" customHeight="true" outlineLevel="0" collapsed="false">
      <c r="A601" s="11"/>
      <c r="B601" s="11"/>
      <c r="C601" s="11"/>
      <c r="J601" s="11"/>
      <c r="K601" s="11"/>
      <c r="L601" s="11"/>
      <c r="M601" s="11"/>
    </row>
    <row r="602" customFormat="false" ht="12.75" hidden="false" customHeight="true" outlineLevel="0" collapsed="false">
      <c r="A602" s="11"/>
      <c r="B602" s="11"/>
      <c r="C602" s="11"/>
      <c r="J602" s="11"/>
      <c r="K602" s="11"/>
      <c r="L602" s="11"/>
      <c r="M602" s="11"/>
    </row>
    <row r="603" customFormat="false" ht="12.75" hidden="false" customHeight="true" outlineLevel="0" collapsed="false">
      <c r="A603" s="11"/>
      <c r="B603" s="11"/>
      <c r="C603" s="11"/>
      <c r="J603" s="11"/>
      <c r="K603" s="11"/>
      <c r="L603" s="11"/>
      <c r="M603" s="11"/>
    </row>
    <row r="604" customFormat="false" ht="12.75" hidden="false" customHeight="true" outlineLevel="0" collapsed="false">
      <c r="A604" s="11"/>
      <c r="B604" s="11"/>
      <c r="C604" s="11"/>
      <c r="J604" s="11"/>
      <c r="K604" s="11"/>
      <c r="L604" s="11"/>
      <c r="M604" s="11"/>
    </row>
    <row r="605" customFormat="false" ht="12.75" hidden="false" customHeight="true" outlineLevel="0" collapsed="false">
      <c r="A605" s="11"/>
      <c r="B605" s="11"/>
      <c r="C605" s="11"/>
      <c r="J605" s="11"/>
      <c r="K605" s="11"/>
      <c r="L605" s="11"/>
      <c r="M605" s="11"/>
    </row>
    <row r="606" customFormat="false" ht="12.75" hidden="false" customHeight="true" outlineLevel="0" collapsed="false">
      <c r="A606" s="11"/>
      <c r="B606" s="11"/>
      <c r="C606" s="11"/>
      <c r="J606" s="11"/>
      <c r="K606" s="11"/>
      <c r="L606" s="11"/>
      <c r="M606" s="11"/>
    </row>
    <row r="607" customFormat="false" ht="12.75" hidden="false" customHeight="true" outlineLevel="0" collapsed="false">
      <c r="A607" s="11"/>
      <c r="B607" s="11"/>
      <c r="C607" s="11"/>
      <c r="J607" s="11"/>
      <c r="K607" s="11"/>
      <c r="L607" s="11"/>
      <c r="M607" s="11"/>
    </row>
    <row r="608" customFormat="false" ht="12.75" hidden="false" customHeight="true" outlineLevel="0" collapsed="false">
      <c r="A608" s="11"/>
      <c r="B608" s="11"/>
      <c r="C608" s="11"/>
      <c r="J608" s="11"/>
      <c r="K608" s="11"/>
      <c r="L608" s="11"/>
      <c r="M608" s="11"/>
    </row>
    <row r="609" customFormat="false" ht="12.75" hidden="false" customHeight="true" outlineLevel="0" collapsed="false">
      <c r="A609" s="11"/>
      <c r="B609" s="11"/>
      <c r="C609" s="11"/>
      <c r="J609" s="11"/>
      <c r="K609" s="11"/>
      <c r="L609" s="11"/>
      <c r="M609" s="11"/>
    </row>
    <row r="610" customFormat="false" ht="12.75" hidden="false" customHeight="true" outlineLevel="0" collapsed="false">
      <c r="A610" s="11"/>
      <c r="B610" s="11"/>
      <c r="C610" s="11"/>
      <c r="J610" s="11"/>
      <c r="K610" s="11"/>
      <c r="L610" s="11"/>
      <c r="M610" s="11"/>
    </row>
    <row r="611" customFormat="false" ht="12.75" hidden="false" customHeight="true" outlineLevel="0" collapsed="false">
      <c r="A611" s="11"/>
      <c r="B611" s="11"/>
      <c r="C611" s="11"/>
      <c r="J611" s="11"/>
      <c r="K611" s="11"/>
      <c r="L611" s="11"/>
      <c r="M611" s="11"/>
    </row>
    <row r="612" customFormat="false" ht="12.75" hidden="false" customHeight="true" outlineLevel="0" collapsed="false">
      <c r="A612" s="11"/>
      <c r="B612" s="11"/>
      <c r="C612" s="11"/>
      <c r="J612" s="11"/>
      <c r="K612" s="11"/>
      <c r="L612" s="11"/>
      <c r="M612" s="11"/>
    </row>
    <row r="613" customFormat="false" ht="12.75" hidden="false" customHeight="true" outlineLevel="0" collapsed="false">
      <c r="A613" s="11"/>
      <c r="B613" s="11"/>
      <c r="C613" s="11"/>
      <c r="J613" s="11"/>
      <c r="K613" s="11"/>
      <c r="L613" s="11"/>
      <c r="M613" s="11"/>
    </row>
    <row r="614" customFormat="false" ht="12.75" hidden="false" customHeight="true" outlineLevel="0" collapsed="false">
      <c r="A614" s="11"/>
      <c r="B614" s="11"/>
      <c r="C614" s="11"/>
      <c r="J614" s="11"/>
      <c r="K614" s="11"/>
      <c r="L614" s="11"/>
      <c r="M614" s="11"/>
    </row>
    <row r="615" customFormat="false" ht="12.75" hidden="false" customHeight="true" outlineLevel="0" collapsed="false">
      <c r="A615" s="11"/>
      <c r="B615" s="11"/>
      <c r="C615" s="11"/>
      <c r="J615" s="11"/>
      <c r="K615" s="11"/>
      <c r="L615" s="11"/>
      <c r="M615" s="11"/>
    </row>
    <row r="616" customFormat="false" ht="12.75" hidden="false" customHeight="true" outlineLevel="0" collapsed="false">
      <c r="A616" s="11"/>
      <c r="B616" s="11"/>
      <c r="C616" s="11"/>
      <c r="J616" s="11"/>
      <c r="K616" s="11"/>
      <c r="L616" s="11"/>
      <c r="M616" s="11"/>
    </row>
    <row r="617" customFormat="false" ht="12.75" hidden="false" customHeight="true" outlineLevel="0" collapsed="false">
      <c r="A617" s="11"/>
      <c r="B617" s="11"/>
      <c r="C617" s="11"/>
      <c r="J617" s="11"/>
      <c r="K617" s="11"/>
      <c r="L617" s="11"/>
      <c r="M617" s="11"/>
    </row>
    <row r="618" customFormat="false" ht="12.75" hidden="false" customHeight="true" outlineLevel="0" collapsed="false">
      <c r="A618" s="11"/>
      <c r="B618" s="11"/>
      <c r="C618" s="11"/>
      <c r="J618" s="11"/>
      <c r="K618" s="11"/>
      <c r="L618" s="11"/>
      <c r="M618" s="11"/>
    </row>
    <row r="619" customFormat="false" ht="12.75" hidden="false" customHeight="true" outlineLevel="0" collapsed="false">
      <c r="A619" s="11"/>
      <c r="B619" s="11"/>
      <c r="C619" s="11"/>
      <c r="J619" s="11"/>
      <c r="K619" s="11"/>
      <c r="L619" s="11"/>
      <c r="M619" s="11"/>
    </row>
    <row r="620" customFormat="false" ht="12.75" hidden="false" customHeight="true" outlineLevel="0" collapsed="false">
      <c r="A620" s="11"/>
      <c r="B620" s="11"/>
      <c r="C620" s="11"/>
      <c r="J620" s="11"/>
      <c r="K620" s="11"/>
      <c r="L620" s="11"/>
      <c r="M620" s="11"/>
    </row>
    <row r="621" customFormat="false" ht="12.75" hidden="false" customHeight="true" outlineLevel="0" collapsed="false">
      <c r="A621" s="11"/>
      <c r="B621" s="11"/>
      <c r="C621" s="11"/>
      <c r="J621" s="11"/>
      <c r="K621" s="11"/>
      <c r="L621" s="11"/>
      <c r="M621" s="11"/>
    </row>
    <row r="622" customFormat="false" ht="12.75" hidden="false" customHeight="true" outlineLevel="0" collapsed="false">
      <c r="A622" s="11"/>
      <c r="B622" s="11"/>
      <c r="C622" s="11"/>
      <c r="J622" s="11"/>
      <c r="K622" s="11"/>
      <c r="L622" s="11"/>
      <c r="M622" s="11"/>
    </row>
    <row r="623" customFormat="false" ht="12.75" hidden="false" customHeight="true" outlineLevel="0" collapsed="false">
      <c r="A623" s="11"/>
      <c r="B623" s="11"/>
      <c r="C623" s="11"/>
      <c r="J623" s="11"/>
      <c r="K623" s="11"/>
      <c r="L623" s="11"/>
      <c r="M623" s="11"/>
    </row>
    <row r="624" customFormat="false" ht="12.75" hidden="false" customHeight="true" outlineLevel="0" collapsed="false">
      <c r="A624" s="11"/>
      <c r="B624" s="11"/>
      <c r="C624" s="11"/>
      <c r="J624" s="11"/>
      <c r="K624" s="11"/>
      <c r="L624" s="11"/>
      <c r="M624" s="11"/>
    </row>
    <row r="625" customFormat="false" ht="12.75" hidden="false" customHeight="true" outlineLevel="0" collapsed="false">
      <c r="A625" s="11"/>
      <c r="B625" s="11"/>
      <c r="C625" s="11"/>
      <c r="J625" s="11"/>
      <c r="K625" s="11"/>
      <c r="L625" s="11"/>
      <c r="M625" s="11"/>
    </row>
    <row r="626" customFormat="false" ht="12.75" hidden="false" customHeight="true" outlineLevel="0" collapsed="false">
      <c r="A626" s="11"/>
      <c r="B626" s="11"/>
      <c r="C626" s="11"/>
      <c r="J626" s="11"/>
      <c r="K626" s="11"/>
      <c r="L626" s="11"/>
      <c r="M626" s="11"/>
    </row>
    <row r="627" customFormat="false" ht="12.75" hidden="false" customHeight="true" outlineLevel="0" collapsed="false">
      <c r="A627" s="11"/>
      <c r="B627" s="11"/>
      <c r="C627" s="11"/>
      <c r="J627" s="11"/>
      <c r="K627" s="11"/>
      <c r="L627" s="11"/>
      <c r="M627" s="11"/>
    </row>
    <row r="628" customFormat="false" ht="12.75" hidden="false" customHeight="true" outlineLevel="0" collapsed="false">
      <c r="A628" s="11"/>
      <c r="B628" s="11"/>
      <c r="C628" s="11"/>
      <c r="J628" s="11"/>
      <c r="K628" s="11"/>
      <c r="L628" s="11"/>
      <c r="M628" s="11"/>
    </row>
    <row r="629" customFormat="false" ht="12.75" hidden="false" customHeight="true" outlineLevel="0" collapsed="false">
      <c r="A629" s="11"/>
      <c r="B629" s="11"/>
      <c r="C629" s="11"/>
      <c r="J629" s="11"/>
      <c r="K629" s="11"/>
      <c r="L629" s="11"/>
      <c r="M629" s="11"/>
    </row>
    <row r="630" customFormat="false" ht="12.75" hidden="false" customHeight="true" outlineLevel="0" collapsed="false">
      <c r="A630" s="11"/>
      <c r="B630" s="11"/>
      <c r="C630" s="11"/>
      <c r="J630" s="11"/>
      <c r="K630" s="11"/>
      <c r="L630" s="11"/>
      <c r="M630" s="11"/>
    </row>
    <row r="631" customFormat="false" ht="12.75" hidden="false" customHeight="true" outlineLevel="0" collapsed="false">
      <c r="A631" s="11"/>
      <c r="B631" s="11"/>
      <c r="C631" s="11"/>
      <c r="J631" s="11"/>
      <c r="K631" s="11"/>
      <c r="L631" s="11"/>
      <c r="M631" s="11"/>
    </row>
    <row r="632" customFormat="false" ht="12.75" hidden="false" customHeight="true" outlineLevel="0" collapsed="false">
      <c r="A632" s="11"/>
      <c r="B632" s="11"/>
      <c r="C632" s="11"/>
      <c r="J632" s="11"/>
      <c r="K632" s="11"/>
      <c r="L632" s="11"/>
      <c r="M632" s="11"/>
    </row>
    <row r="633" customFormat="false" ht="12.75" hidden="false" customHeight="true" outlineLevel="0" collapsed="false">
      <c r="A633" s="11"/>
      <c r="B633" s="11"/>
      <c r="C633" s="11"/>
      <c r="J633" s="11"/>
      <c r="K633" s="11"/>
      <c r="L633" s="11"/>
      <c r="M633" s="11"/>
    </row>
    <row r="634" customFormat="false" ht="12.75" hidden="false" customHeight="true" outlineLevel="0" collapsed="false">
      <c r="A634" s="11"/>
      <c r="B634" s="11"/>
      <c r="C634" s="11"/>
      <c r="J634" s="11"/>
      <c r="K634" s="11"/>
      <c r="L634" s="11"/>
      <c r="M634" s="11"/>
    </row>
    <row r="635" customFormat="false" ht="12.75" hidden="false" customHeight="true" outlineLevel="0" collapsed="false">
      <c r="A635" s="11"/>
      <c r="B635" s="11"/>
      <c r="C635" s="11"/>
      <c r="J635" s="11"/>
      <c r="K635" s="11"/>
      <c r="L635" s="11"/>
      <c r="M635" s="11"/>
    </row>
    <row r="636" customFormat="false" ht="12.75" hidden="false" customHeight="true" outlineLevel="0" collapsed="false">
      <c r="A636" s="11"/>
      <c r="B636" s="11"/>
      <c r="C636" s="11"/>
      <c r="J636" s="11"/>
      <c r="K636" s="11"/>
      <c r="L636" s="11"/>
      <c r="M636" s="11"/>
    </row>
    <row r="637" customFormat="false" ht="12.75" hidden="false" customHeight="true" outlineLevel="0" collapsed="false">
      <c r="A637" s="11"/>
      <c r="B637" s="11"/>
      <c r="C637" s="11"/>
      <c r="J637" s="11"/>
      <c r="K637" s="11"/>
      <c r="L637" s="11"/>
      <c r="M637" s="11"/>
    </row>
    <row r="638" customFormat="false" ht="12.75" hidden="false" customHeight="true" outlineLevel="0" collapsed="false">
      <c r="A638" s="11"/>
      <c r="B638" s="11"/>
      <c r="C638" s="11"/>
      <c r="J638" s="11"/>
      <c r="K638" s="11"/>
      <c r="L638" s="11"/>
      <c r="M638" s="11"/>
    </row>
    <row r="639" customFormat="false" ht="12.75" hidden="false" customHeight="true" outlineLevel="0" collapsed="false">
      <c r="A639" s="11"/>
      <c r="B639" s="11"/>
      <c r="C639" s="11"/>
      <c r="J639" s="11"/>
      <c r="K639" s="11"/>
      <c r="L639" s="11"/>
      <c r="M639" s="11"/>
    </row>
    <row r="640" customFormat="false" ht="12.75" hidden="false" customHeight="true" outlineLevel="0" collapsed="false">
      <c r="A640" s="11"/>
      <c r="B640" s="11"/>
      <c r="C640" s="11"/>
      <c r="J640" s="11"/>
      <c r="K640" s="11"/>
      <c r="L640" s="11"/>
      <c r="M640" s="11"/>
    </row>
    <row r="641" customFormat="false" ht="12.75" hidden="false" customHeight="true" outlineLevel="0" collapsed="false">
      <c r="A641" s="11"/>
      <c r="B641" s="11"/>
      <c r="C641" s="11"/>
      <c r="J641" s="11"/>
      <c r="K641" s="11"/>
      <c r="L641" s="11"/>
      <c r="M641" s="11"/>
    </row>
    <row r="642" customFormat="false" ht="12.75" hidden="false" customHeight="true" outlineLevel="0" collapsed="false">
      <c r="A642" s="11"/>
      <c r="B642" s="11"/>
      <c r="C642" s="11"/>
      <c r="J642" s="11"/>
      <c r="K642" s="11"/>
      <c r="L642" s="11"/>
      <c r="M642" s="11"/>
    </row>
    <row r="643" customFormat="false" ht="12.75" hidden="false" customHeight="true" outlineLevel="0" collapsed="false">
      <c r="A643" s="11"/>
      <c r="B643" s="11"/>
      <c r="C643" s="11"/>
      <c r="J643" s="11"/>
      <c r="K643" s="11"/>
      <c r="L643" s="11"/>
      <c r="M643" s="11"/>
    </row>
    <row r="644" customFormat="false" ht="12.75" hidden="false" customHeight="true" outlineLevel="0" collapsed="false">
      <c r="A644" s="11"/>
      <c r="B644" s="11"/>
      <c r="C644" s="11"/>
      <c r="J644" s="11"/>
      <c r="K644" s="11"/>
      <c r="L644" s="11"/>
      <c r="M644" s="11"/>
    </row>
    <row r="645" customFormat="false" ht="12.75" hidden="false" customHeight="true" outlineLevel="0" collapsed="false">
      <c r="A645" s="11"/>
      <c r="B645" s="11"/>
      <c r="C645" s="11"/>
      <c r="J645" s="11"/>
      <c r="K645" s="11"/>
      <c r="L645" s="11"/>
      <c r="M645" s="11"/>
    </row>
    <row r="646" customFormat="false" ht="12.75" hidden="false" customHeight="true" outlineLevel="0" collapsed="false">
      <c r="A646" s="11"/>
      <c r="B646" s="11"/>
      <c r="C646" s="11"/>
      <c r="J646" s="11"/>
      <c r="K646" s="11"/>
      <c r="L646" s="11"/>
      <c r="M646" s="11"/>
    </row>
    <row r="647" customFormat="false" ht="12.75" hidden="false" customHeight="true" outlineLevel="0" collapsed="false">
      <c r="A647" s="11"/>
      <c r="B647" s="11"/>
      <c r="C647" s="11"/>
      <c r="J647" s="11"/>
      <c r="K647" s="11"/>
      <c r="L647" s="11"/>
      <c r="M647" s="11"/>
    </row>
    <row r="648" customFormat="false" ht="12.75" hidden="false" customHeight="true" outlineLevel="0" collapsed="false">
      <c r="A648" s="11"/>
      <c r="B648" s="11"/>
      <c r="C648" s="11"/>
      <c r="J648" s="11"/>
      <c r="K648" s="11"/>
      <c r="L648" s="11"/>
      <c r="M648" s="11"/>
    </row>
    <row r="649" customFormat="false" ht="12.75" hidden="false" customHeight="true" outlineLevel="0" collapsed="false">
      <c r="A649" s="11"/>
      <c r="B649" s="11"/>
      <c r="C649" s="11"/>
      <c r="J649" s="11"/>
      <c r="K649" s="11"/>
      <c r="L649" s="11"/>
      <c r="M649" s="11"/>
    </row>
    <row r="650" customFormat="false" ht="12.75" hidden="false" customHeight="true" outlineLevel="0" collapsed="false">
      <c r="A650" s="11"/>
      <c r="B650" s="11"/>
      <c r="C650" s="11"/>
      <c r="J650" s="11"/>
      <c r="K650" s="11"/>
      <c r="L650" s="11"/>
      <c r="M650" s="11"/>
    </row>
    <row r="651" customFormat="false" ht="12.75" hidden="false" customHeight="true" outlineLevel="0" collapsed="false">
      <c r="A651" s="11"/>
      <c r="B651" s="11"/>
      <c r="C651" s="11"/>
      <c r="J651" s="11"/>
      <c r="K651" s="11"/>
      <c r="L651" s="11"/>
      <c r="M651" s="11"/>
    </row>
    <row r="652" customFormat="false" ht="12.75" hidden="false" customHeight="true" outlineLevel="0" collapsed="false">
      <c r="A652" s="11"/>
      <c r="B652" s="11"/>
      <c r="C652" s="11"/>
      <c r="J652" s="11"/>
      <c r="K652" s="11"/>
      <c r="L652" s="11"/>
      <c r="M652" s="11"/>
    </row>
    <row r="653" customFormat="false" ht="12.75" hidden="false" customHeight="true" outlineLevel="0" collapsed="false">
      <c r="A653" s="11"/>
      <c r="B653" s="11"/>
      <c r="C653" s="11"/>
      <c r="J653" s="11"/>
      <c r="K653" s="11"/>
      <c r="L653" s="11"/>
      <c r="M653" s="11"/>
    </row>
    <row r="654" customFormat="false" ht="12.75" hidden="false" customHeight="true" outlineLevel="0" collapsed="false">
      <c r="A654" s="11"/>
      <c r="B654" s="11"/>
      <c r="C654" s="11"/>
      <c r="J654" s="11"/>
      <c r="K654" s="11"/>
      <c r="L654" s="11"/>
      <c r="M654" s="11"/>
    </row>
    <row r="655" customFormat="false" ht="12.75" hidden="false" customHeight="true" outlineLevel="0" collapsed="false">
      <c r="A655" s="11"/>
      <c r="B655" s="11"/>
      <c r="C655" s="11"/>
      <c r="J655" s="11"/>
      <c r="K655" s="11"/>
      <c r="L655" s="11"/>
      <c r="M655" s="11"/>
    </row>
    <row r="656" customFormat="false" ht="12.75" hidden="false" customHeight="true" outlineLevel="0" collapsed="false">
      <c r="A656" s="11"/>
      <c r="B656" s="11"/>
      <c r="C656" s="11"/>
      <c r="J656" s="11"/>
      <c r="K656" s="11"/>
      <c r="L656" s="11"/>
      <c r="M656" s="11"/>
    </row>
    <row r="657" customFormat="false" ht="12.75" hidden="false" customHeight="true" outlineLevel="0" collapsed="false">
      <c r="A657" s="11"/>
      <c r="B657" s="11"/>
      <c r="C657" s="11"/>
      <c r="J657" s="11"/>
      <c r="K657" s="11"/>
      <c r="L657" s="11"/>
      <c r="M657" s="11"/>
    </row>
    <row r="658" customFormat="false" ht="12.75" hidden="false" customHeight="true" outlineLevel="0" collapsed="false">
      <c r="A658" s="11"/>
      <c r="B658" s="11"/>
      <c r="C658" s="11"/>
      <c r="J658" s="11"/>
      <c r="K658" s="11"/>
      <c r="L658" s="11"/>
      <c r="M658" s="11"/>
    </row>
    <row r="659" customFormat="false" ht="12.75" hidden="false" customHeight="true" outlineLevel="0" collapsed="false">
      <c r="A659" s="11"/>
      <c r="B659" s="11"/>
      <c r="C659" s="11"/>
      <c r="J659" s="11"/>
      <c r="K659" s="11"/>
      <c r="L659" s="11"/>
      <c r="M659" s="11"/>
    </row>
    <row r="660" customFormat="false" ht="12.75" hidden="false" customHeight="true" outlineLevel="0" collapsed="false">
      <c r="A660" s="11"/>
      <c r="B660" s="11"/>
      <c r="C660" s="11"/>
      <c r="J660" s="11"/>
      <c r="K660" s="11"/>
      <c r="L660" s="11"/>
      <c r="M660" s="11"/>
    </row>
    <row r="661" customFormat="false" ht="12.75" hidden="false" customHeight="true" outlineLevel="0" collapsed="false">
      <c r="A661" s="11"/>
      <c r="B661" s="11"/>
      <c r="C661" s="11"/>
      <c r="J661" s="11"/>
      <c r="K661" s="11"/>
      <c r="L661" s="11"/>
      <c r="M661" s="11"/>
    </row>
    <row r="662" customFormat="false" ht="12.75" hidden="false" customHeight="true" outlineLevel="0" collapsed="false">
      <c r="A662" s="11"/>
      <c r="B662" s="11"/>
      <c r="C662" s="11"/>
      <c r="J662" s="11"/>
      <c r="K662" s="11"/>
      <c r="L662" s="11"/>
      <c r="M662" s="11"/>
    </row>
    <row r="663" customFormat="false" ht="12.75" hidden="false" customHeight="true" outlineLevel="0" collapsed="false">
      <c r="A663" s="11"/>
      <c r="B663" s="11"/>
      <c r="C663" s="11"/>
      <c r="J663" s="11"/>
      <c r="K663" s="11"/>
      <c r="L663" s="11"/>
      <c r="M663" s="11"/>
    </row>
    <row r="664" customFormat="false" ht="12.75" hidden="false" customHeight="true" outlineLevel="0" collapsed="false">
      <c r="A664" s="11"/>
      <c r="B664" s="11"/>
      <c r="C664" s="11"/>
      <c r="J664" s="11"/>
      <c r="K664" s="11"/>
      <c r="L664" s="11"/>
      <c r="M664" s="11"/>
    </row>
    <row r="665" customFormat="false" ht="12.75" hidden="false" customHeight="true" outlineLevel="0" collapsed="false">
      <c r="A665" s="11"/>
      <c r="B665" s="11"/>
      <c r="C665" s="11"/>
      <c r="J665" s="11"/>
      <c r="K665" s="11"/>
      <c r="L665" s="11"/>
      <c r="M665" s="11"/>
    </row>
    <row r="666" customFormat="false" ht="12.75" hidden="false" customHeight="true" outlineLevel="0" collapsed="false">
      <c r="A666" s="11"/>
      <c r="B666" s="11"/>
      <c r="C666" s="11"/>
      <c r="J666" s="11"/>
      <c r="K666" s="11"/>
      <c r="L666" s="11"/>
      <c r="M666" s="11"/>
    </row>
    <row r="667" customFormat="false" ht="12.75" hidden="false" customHeight="true" outlineLevel="0" collapsed="false">
      <c r="A667" s="11"/>
      <c r="B667" s="11"/>
      <c r="C667" s="11"/>
      <c r="J667" s="11"/>
      <c r="K667" s="11"/>
      <c r="L667" s="11"/>
      <c r="M667" s="11"/>
    </row>
    <row r="668" customFormat="false" ht="12.75" hidden="false" customHeight="true" outlineLevel="0" collapsed="false">
      <c r="A668" s="11"/>
      <c r="B668" s="11"/>
      <c r="C668" s="11"/>
      <c r="J668" s="11"/>
      <c r="K668" s="11"/>
      <c r="L668" s="11"/>
      <c r="M668" s="11"/>
    </row>
    <row r="669" customFormat="false" ht="12.75" hidden="false" customHeight="true" outlineLevel="0" collapsed="false">
      <c r="A669" s="11"/>
      <c r="B669" s="11"/>
      <c r="C669" s="11"/>
      <c r="J669" s="11"/>
      <c r="K669" s="11"/>
      <c r="L669" s="11"/>
      <c r="M669" s="11"/>
    </row>
    <row r="670" customFormat="false" ht="12.75" hidden="false" customHeight="true" outlineLevel="0" collapsed="false">
      <c r="A670" s="11"/>
      <c r="B670" s="11"/>
      <c r="C670" s="11"/>
      <c r="J670" s="11"/>
      <c r="K670" s="11"/>
      <c r="L670" s="11"/>
      <c r="M670" s="11"/>
    </row>
    <row r="671" customFormat="false" ht="12.75" hidden="false" customHeight="true" outlineLevel="0" collapsed="false">
      <c r="A671" s="11"/>
      <c r="B671" s="11"/>
      <c r="C671" s="11"/>
      <c r="J671" s="11"/>
      <c r="K671" s="11"/>
      <c r="L671" s="11"/>
      <c r="M671" s="11"/>
    </row>
    <row r="672" customFormat="false" ht="12.75" hidden="false" customHeight="true" outlineLevel="0" collapsed="false">
      <c r="A672" s="11"/>
      <c r="B672" s="11"/>
      <c r="C672" s="11"/>
      <c r="J672" s="11"/>
      <c r="K672" s="11"/>
      <c r="L672" s="11"/>
      <c r="M672" s="11"/>
    </row>
    <row r="673" customFormat="false" ht="12.75" hidden="false" customHeight="true" outlineLevel="0" collapsed="false">
      <c r="A673" s="11"/>
      <c r="B673" s="11"/>
      <c r="C673" s="11"/>
      <c r="J673" s="11"/>
      <c r="K673" s="11"/>
      <c r="L673" s="11"/>
      <c r="M673" s="11"/>
    </row>
    <row r="674" customFormat="false" ht="12.75" hidden="false" customHeight="true" outlineLevel="0" collapsed="false">
      <c r="A674" s="11"/>
      <c r="B674" s="11"/>
      <c r="C674" s="11"/>
      <c r="J674" s="11"/>
      <c r="K674" s="11"/>
      <c r="L674" s="11"/>
      <c r="M674" s="11"/>
    </row>
    <row r="675" customFormat="false" ht="12.75" hidden="false" customHeight="true" outlineLevel="0" collapsed="false">
      <c r="A675" s="11"/>
      <c r="B675" s="11"/>
      <c r="C675" s="11"/>
      <c r="J675" s="11"/>
      <c r="K675" s="11"/>
      <c r="L675" s="11"/>
      <c r="M675" s="11"/>
    </row>
    <row r="676" customFormat="false" ht="12.75" hidden="false" customHeight="true" outlineLevel="0" collapsed="false">
      <c r="A676" s="11"/>
      <c r="B676" s="11"/>
      <c r="C676" s="11"/>
      <c r="J676" s="11"/>
      <c r="K676" s="11"/>
      <c r="L676" s="11"/>
      <c r="M676" s="11"/>
    </row>
    <row r="677" customFormat="false" ht="12.75" hidden="false" customHeight="true" outlineLevel="0" collapsed="false">
      <c r="A677" s="11"/>
      <c r="B677" s="11"/>
      <c r="C677" s="11"/>
      <c r="J677" s="11"/>
      <c r="K677" s="11"/>
      <c r="L677" s="11"/>
      <c r="M677" s="11"/>
    </row>
    <row r="678" customFormat="false" ht="12.75" hidden="false" customHeight="true" outlineLevel="0" collapsed="false">
      <c r="A678" s="11"/>
      <c r="B678" s="11"/>
      <c r="C678" s="11"/>
      <c r="J678" s="11"/>
      <c r="K678" s="11"/>
      <c r="L678" s="11"/>
      <c r="M678" s="11"/>
    </row>
    <row r="679" customFormat="false" ht="12.75" hidden="false" customHeight="true" outlineLevel="0" collapsed="false">
      <c r="A679" s="11"/>
      <c r="B679" s="11"/>
      <c r="C679" s="11"/>
      <c r="J679" s="11"/>
      <c r="K679" s="11"/>
      <c r="L679" s="11"/>
      <c r="M679" s="11"/>
    </row>
    <row r="680" customFormat="false" ht="12.75" hidden="false" customHeight="true" outlineLevel="0" collapsed="false">
      <c r="A680" s="11"/>
      <c r="B680" s="11"/>
      <c r="C680" s="11"/>
      <c r="J680" s="11"/>
      <c r="K680" s="11"/>
      <c r="L680" s="11"/>
      <c r="M680" s="11"/>
    </row>
    <row r="681" customFormat="false" ht="12.75" hidden="false" customHeight="true" outlineLevel="0" collapsed="false">
      <c r="A681" s="11"/>
      <c r="B681" s="11"/>
      <c r="C681" s="11"/>
      <c r="J681" s="11"/>
      <c r="K681" s="11"/>
      <c r="L681" s="11"/>
      <c r="M681" s="11"/>
    </row>
    <row r="682" customFormat="false" ht="12.75" hidden="false" customHeight="true" outlineLevel="0" collapsed="false">
      <c r="A682" s="11"/>
      <c r="B682" s="11"/>
      <c r="C682" s="11"/>
      <c r="J682" s="11"/>
      <c r="K682" s="11"/>
      <c r="L682" s="11"/>
      <c r="M682" s="11"/>
    </row>
    <row r="683" customFormat="false" ht="12.75" hidden="false" customHeight="true" outlineLevel="0" collapsed="false">
      <c r="A683" s="11"/>
      <c r="B683" s="11"/>
      <c r="C683" s="11"/>
      <c r="J683" s="11"/>
      <c r="K683" s="11"/>
      <c r="L683" s="11"/>
      <c r="M683" s="11"/>
    </row>
    <row r="684" customFormat="false" ht="12.75" hidden="false" customHeight="true" outlineLevel="0" collapsed="false">
      <c r="A684" s="11"/>
      <c r="B684" s="11"/>
      <c r="C684" s="11"/>
      <c r="J684" s="11"/>
      <c r="K684" s="11"/>
      <c r="L684" s="11"/>
      <c r="M684" s="11"/>
    </row>
    <row r="685" customFormat="false" ht="12.75" hidden="false" customHeight="true" outlineLevel="0" collapsed="false">
      <c r="A685" s="11"/>
      <c r="B685" s="11"/>
      <c r="C685" s="11"/>
      <c r="J685" s="11"/>
      <c r="K685" s="11"/>
      <c r="L685" s="11"/>
      <c r="M685" s="11"/>
    </row>
    <row r="686" customFormat="false" ht="12.75" hidden="false" customHeight="true" outlineLevel="0" collapsed="false">
      <c r="A686" s="11"/>
      <c r="B686" s="11"/>
      <c r="C686" s="11"/>
      <c r="J686" s="11"/>
      <c r="K686" s="11"/>
      <c r="L686" s="11"/>
      <c r="M686" s="11"/>
    </row>
    <row r="687" customFormat="false" ht="12.75" hidden="false" customHeight="true" outlineLevel="0" collapsed="false">
      <c r="A687" s="11"/>
      <c r="B687" s="11"/>
      <c r="C687" s="11"/>
      <c r="J687" s="11"/>
      <c r="K687" s="11"/>
      <c r="L687" s="11"/>
      <c r="M687" s="11"/>
    </row>
    <row r="688" customFormat="false" ht="12.75" hidden="false" customHeight="true" outlineLevel="0" collapsed="false">
      <c r="A688" s="11"/>
      <c r="B688" s="11"/>
      <c r="C688" s="11"/>
      <c r="J688" s="11"/>
      <c r="K688" s="11"/>
      <c r="L688" s="11"/>
      <c r="M688" s="11"/>
    </row>
    <row r="689" customFormat="false" ht="12.75" hidden="false" customHeight="true" outlineLevel="0" collapsed="false">
      <c r="A689" s="11"/>
      <c r="B689" s="11"/>
      <c r="C689" s="11"/>
      <c r="J689" s="11"/>
      <c r="K689" s="11"/>
      <c r="L689" s="11"/>
      <c r="M689" s="11"/>
    </row>
    <row r="690" customFormat="false" ht="12.75" hidden="false" customHeight="true" outlineLevel="0" collapsed="false">
      <c r="A690" s="11"/>
      <c r="B690" s="11"/>
      <c r="C690" s="11"/>
      <c r="J690" s="11"/>
      <c r="K690" s="11"/>
      <c r="L690" s="11"/>
      <c r="M690" s="11"/>
    </row>
    <row r="691" customFormat="false" ht="12.75" hidden="false" customHeight="true" outlineLevel="0" collapsed="false">
      <c r="A691" s="11"/>
      <c r="B691" s="11"/>
      <c r="C691" s="11"/>
      <c r="J691" s="11"/>
      <c r="K691" s="11"/>
      <c r="L691" s="11"/>
      <c r="M691" s="11"/>
    </row>
    <row r="692" customFormat="false" ht="12.75" hidden="false" customHeight="true" outlineLevel="0" collapsed="false">
      <c r="A692" s="11"/>
      <c r="B692" s="11"/>
      <c r="C692" s="11"/>
      <c r="J692" s="11"/>
      <c r="K692" s="11"/>
      <c r="L692" s="11"/>
      <c r="M692" s="11"/>
    </row>
    <row r="693" customFormat="false" ht="12.75" hidden="false" customHeight="true" outlineLevel="0" collapsed="false">
      <c r="A693" s="11"/>
      <c r="B693" s="11"/>
      <c r="C693" s="11"/>
      <c r="J693" s="11"/>
      <c r="K693" s="11"/>
      <c r="L693" s="11"/>
      <c r="M693" s="11"/>
    </row>
    <row r="694" customFormat="false" ht="12.75" hidden="false" customHeight="true" outlineLevel="0" collapsed="false">
      <c r="A694" s="11"/>
      <c r="B694" s="11"/>
      <c r="C694" s="11"/>
      <c r="J694" s="11"/>
      <c r="K694" s="11"/>
      <c r="L694" s="11"/>
      <c r="M694" s="11"/>
    </row>
    <row r="695" customFormat="false" ht="12.75" hidden="false" customHeight="true" outlineLevel="0" collapsed="false">
      <c r="A695" s="11"/>
      <c r="B695" s="11"/>
      <c r="C695" s="11"/>
      <c r="J695" s="11"/>
      <c r="K695" s="11"/>
      <c r="L695" s="11"/>
      <c r="M695" s="11"/>
    </row>
    <row r="696" customFormat="false" ht="12.75" hidden="false" customHeight="true" outlineLevel="0" collapsed="false">
      <c r="A696" s="11"/>
      <c r="B696" s="11"/>
      <c r="C696" s="11"/>
      <c r="J696" s="11"/>
      <c r="K696" s="11"/>
      <c r="L696" s="11"/>
      <c r="M696" s="11"/>
    </row>
    <row r="697" customFormat="false" ht="12.75" hidden="false" customHeight="true" outlineLevel="0" collapsed="false">
      <c r="A697" s="11"/>
      <c r="B697" s="11"/>
      <c r="C697" s="11"/>
      <c r="J697" s="11"/>
      <c r="K697" s="11"/>
      <c r="L697" s="11"/>
      <c r="M697" s="11"/>
    </row>
    <row r="698" customFormat="false" ht="12.75" hidden="false" customHeight="true" outlineLevel="0" collapsed="false">
      <c r="A698" s="11"/>
      <c r="B698" s="11"/>
      <c r="C698" s="11"/>
      <c r="J698" s="11"/>
      <c r="K698" s="11"/>
      <c r="L698" s="11"/>
      <c r="M698" s="11"/>
    </row>
    <row r="699" customFormat="false" ht="12.75" hidden="false" customHeight="true" outlineLevel="0" collapsed="false">
      <c r="A699" s="11"/>
      <c r="B699" s="11"/>
      <c r="C699" s="11"/>
      <c r="J699" s="11"/>
      <c r="K699" s="11"/>
      <c r="L699" s="11"/>
      <c r="M699" s="11"/>
    </row>
    <row r="700" customFormat="false" ht="12.75" hidden="false" customHeight="true" outlineLevel="0" collapsed="false">
      <c r="A700" s="11"/>
      <c r="B700" s="11"/>
      <c r="C700" s="11"/>
      <c r="J700" s="11"/>
      <c r="K700" s="11"/>
      <c r="L700" s="11"/>
      <c r="M700" s="11"/>
    </row>
    <row r="701" customFormat="false" ht="12.75" hidden="false" customHeight="true" outlineLevel="0" collapsed="false">
      <c r="A701" s="11"/>
      <c r="B701" s="11"/>
      <c r="C701" s="11"/>
      <c r="J701" s="11"/>
      <c r="K701" s="11"/>
      <c r="L701" s="11"/>
      <c r="M701" s="11"/>
    </row>
    <row r="702" customFormat="false" ht="12.75" hidden="false" customHeight="true" outlineLevel="0" collapsed="false">
      <c r="A702" s="11"/>
      <c r="B702" s="11"/>
      <c r="C702" s="11"/>
      <c r="J702" s="11"/>
      <c r="K702" s="11"/>
      <c r="L702" s="11"/>
      <c r="M702" s="11"/>
    </row>
    <row r="703" customFormat="false" ht="12.75" hidden="false" customHeight="true" outlineLevel="0" collapsed="false">
      <c r="A703" s="11"/>
      <c r="B703" s="11"/>
      <c r="C703" s="11"/>
      <c r="J703" s="11"/>
      <c r="K703" s="11"/>
      <c r="L703" s="11"/>
      <c r="M703" s="11"/>
    </row>
    <row r="704" customFormat="false" ht="12.75" hidden="false" customHeight="true" outlineLevel="0" collapsed="false">
      <c r="A704" s="11"/>
      <c r="B704" s="11"/>
      <c r="C704" s="11"/>
      <c r="J704" s="11"/>
      <c r="K704" s="11"/>
      <c r="L704" s="11"/>
      <c r="M704" s="11"/>
    </row>
    <row r="705" customFormat="false" ht="12.75" hidden="false" customHeight="true" outlineLevel="0" collapsed="false">
      <c r="A705" s="11"/>
      <c r="B705" s="11"/>
      <c r="C705" s="11"/>
      <c r="J705" s="11"/>
      <c r="K705" s="11"/>
      <c r="L705" s="11"/>
      <c r="M705" s="11"/>
    </row>
    <row r="706" customFormat="false" ht="12.75" hidden="false" customHeight="true" outlineLevel="0" collapsed="false">
      <c r="A706" s="11"/>
      <c r="B706" s="11"/>
      <c r="C706" s="11"/>
      <c r="J706" s="11"/>
      <c r="K706" s="11"/>
      <c r="L706" s="11"/>
      <c r="M706" s="11"/>
    </row>
    <row r="707" customFormat="false" ht="12.75" hidden="false" customHeight="true" outlineLevel="0" collapsed="false">
      <c r="A707" s="11"/>
      <c r="B707" s="11"/>
      <c r="C707" s="11"/>
      <c r="J707" s="11"/>
      <c r="K707" s="11"/>
      <c r="L707" s="11"/>
      <c r="M707" s="11"/>
    </row>
    <row r="708" customFormat="false" ht="12.75" hidden="false" customHeight="true" outlineLevel="0" collapsed="false">
      <c r="A708" s="11"/>
      <c r="B708" s="11"/>
      <c r="C708" s="11"/>
      <c r="J708" s="11"/>
      <c r="K708" s="11"/>
      <c r="L708" s="11"/>
      <c r="M708" s="11"/>
    </row>
    <row r="709" customFormat="false" ht="12.75" hidden="false" customHeight="true" outlineLevel="0" collapsed="false">
      <c r="A709" s="11"/>
      <c r="B709" s="11"/>
      <c r="C709" s="11"/>
      <c r="J709" s="11"/>
      <c r="K709" s="11"/>
      <c r="L709" s="11"/>
      <c r="M709" s="11"/>
    </row>
    <row r="710" customFormat="false" ht="12.75" hidden="false" customHeight="true" outlineLevel="0" collapsed="false">
      <c r="A710" s="11"/>
      <c r="B710" s="11"/>
      <c r="C710" s="11"/>
      <c r="J710" s="11"/>
      <c r="K710" s="11"/>
      <c r="L710" s="11"/>
      <c r="M710" s="11"/>
    </row>
    <row r="711" customFormat="false" ht="12.75" hidden="false" customHeight="true" outlineLevel="0" collapsed="false">
      <c r="A711" s="11"/>
      <c r="B711" s="11"/>
      <c r="C711" s="11"/>
      <c r="J711" s="11"/>
      <c r="K711" s="11"/>
      <c r="L711" s="11"/>
      <c r="M711" s="11"/>
    </row>
    <row r="712" customFormat="false" ht="12.75" hidden="false" customHeight="true" outlineLevel="0" collapsed="false">
      <c r="A712" s="11"/>
      <c r="B712" s="11"/>
      <c r="C712" s="11"/>
      <c r="J712" s="11"/>
      <c r="K712" s="11"/>
      <c r="L712" s="11"/>
      <c r="M712" s="11"/>
    </row>
    <row r="713" customFormat="false" ht="12.75" hidden="false" customHeight="true" outlineLevel="0" collapsed="false">
      <c r="A713" s="11"/>
      <c r="B713" s="11"/>
      <c r="C713" s="11"/>
      <c r="J713" s="11"/>
      <c r="K713" s="11"/>
      <c r="L713" s="11"/>
      <c r="M713" s="11"/>
    </row>
    <row r="714" customFormat="false" ht="12.75" hidden="false" customHeight="true" outlineLevel="0" collapsed="false">
      <c r="A714" s="11"/>
      <c r="B714" s="11"/>
      <c r="C714" s="11"/>
      <c r="J714" s="11"/>
      <c r="K714" s="11"/>
      <c r="L714" s="11"/>
      <c r="M714" s="11"/>
    </row>
    <row r="715" customFormat="false" ht="12.75" hidden="false" customHeight="true" outlineLevel="0" collapsed="false">
      <c r="A715" s="11"/>
      <c r="B715" s="11"/>
      <c r="C715" s="11"/>
      <c r="J715" s="11"/>
      <c r="K715" s="11"/>
      <c r="L715" s="11"/>
      <c r="M715" s="11"/>
    </row>
    <row r="716" customFormat="false" ht="12.75" hidden="false" customHeight="true" outlineLevel="0" collapsed="false">
      <c r="A716" s="11"/>
      <c r="B716" s="11"/>
      <c r="C716" s="11"/>
      <c r="J716" s="11"/>
      <c r="K716" s="11"/>
      <c r="L716" s="11"/>
      <c r="M716" s="11"/>
    </row>
    <row r="717" customFormat="false" ht="12.75" hidden="false" customHeight="true" outlineLevel="0" collapsed="false">
      <c r="A717" s="11"/>
      <c r="B717" s="11"/>
      <c r="C717" s="11"/>
      <c r="J717" s="11"/>
      <c r="K717" s="11"/>
      <c r="L717" s="11"/>
      <c r="M717" s="11"/>
    </row>
    <row r="718" customFormat="false" ht="12.75" hidden="false" customHeight="true" outlineLevel="0" collapsed="false">
      <c r="A718" s="11"/>
      <c r="B718" s="11"/>
      <c r="C718" s="11"/>
      <c r="J718" s="11"/>
      <c r="K718" s="11"/>
      <c r="L718" s="11"/>
      <c r="M718" s="11"/>
    </row>
    <row r="719" customFormat="false" ht="12.75" hidden="false" customHeight="true" outlineLevel="0" collapsed="false">
      <c r="A719" s="11"/>
      <c r="B719" s="11"/>
      <c r="C719" s="11"/>
      <c r="J719" s="11"/>
      <c r="K719" s="11"/>
      <c r="L719" s="11"/>
      <c r="M719" s="11"/>
    </row>
    <row r="720" customFormat="false" ht="12.75" hidden="false" customHeight="true" outlineLevel="0" collapsed="false">
      <c r="A720" s="11"/>
      <c r="B720" s="11"/>
      <c r="C720" s="11"/>
      <c r="J720" s="11"/>
      <c r="K720" s="11"/>
      <c r="L720" s="11"/>
      <c r="M720" s="11"/>
    </row>
    <row r="721" customFormat="false" ht="12.75" hidden="false" customHeight="true" outlineLevel="0" collapsed="false">
      <c r="A721" s="11"/>
      <c r="B721" s="11"/>
      <c r="C721" s="11"/>
      <c r="J721" s="11"/>
      <c r="K721" s="11"/>
      <c r="L721" s="11"/>
      <c r="M721" s="11"/>
    </row>
    <row r="722" customFormat="false" ht="12.75" hidden="false" customHeight="true" outlineLevel="0" collapsed="false">
      <c r="A722" s="11"/>
      <c r="B722" s="11"/>
      <c r="C722" s="11"/>
      <c r="J722" s="11"/>
      <c r="K722" s="11"/>
      <c r="L722" s="11"/>
      <c r="M722" s="11"/>
    </row>
    <row r="723" customFormat="false" ht="12.75" hidden="false" customHeight="true" outlineLevel="0" collapsed="false">
      <c r="A723" s="11"/>
      <c r="B723" s="11"/>
      <c r="C723" s="11"/>
      <c r="J723" s="11"/>
      <c r="K723" s="11"/>
      <c r="L723" s="11"/>
      <c r="M723" s="11"/>
    </row>
    <row r="724" customFormat="false" ht="12.75" hidden="false" customHeight="true" outlineLevel="0" collapsed="false">
      <c r="A724" s="11"/>
      <c r="B724" s="11"/>
      <c r="C724" s="11"/>
      <c r="J724" s="11"/>
      <c r="K724" s="11"/>
      <c r="L724" s="11"/>
      <c r="M724" s="11"/>
    </row>
    <row r="725" customFormat="false" ht="12.75" hidden="false" customHeight="true" outlineLevel="0" collapsed="false">
      <c r="A725" s="11"/>
      <c r="B725" s="11"/>
      <c r="C725" s="11"/>
      <c r="J725" s="11"/>
      <c r="K725" s="11"/>
      <c r="L725" s="11"/>
      <c r="M725" s="11"/>
    </row>
    <row r="726" customFormat="false" ht="12.75" hidden="false" customHeight="true" outlineLevel="0" collapsed="false">
      <c r="A726" s="11"/>
      <c r="B726" s="11"/>
      <c r="C726" s="11"/>
      <c r="J726" s="11"/>
      <c r="K726" s="11"/>
      <c r="L726" s="11"/>
      <c r="M726" s="11"/>
    </row>
    <row r="727" customFormat="false" ht="12.75" hidden="false" customHeight="true" outlineLevel="0" collapsed="false">
      <c r="A727" s="11"/>
      <c r="B727" s="11"/>
      <c r="C727" s="11"/>
      <c r="J727" s="11"/>
      <c r="K727" s="11"/>
      <c r="L727" s="11"/>
      <c r="M727" s="11"/>
    </row>
    <row r="728" customFormat="false" ht="12.75" hidden="false" customHeight="true" outlineLevel="0" collapsed="false">
      <c r="A728" s="11"/>
      <c r="B728" s="11"/>
      <c r="C728" s="11"/>
      <c r="J728" s="11"/>
      <c r="K728" s="11"/>
      <c r="L728" s="11"/>
      <c r="M728" s="11"/>
    </row>
    <row r="729" customFormat="false" ht="12.75" hidden="false" customHeight="true" outlineLevel="0" collapsed="false">
      <c r="A729" s="11"/>
      <c r="B729" s="11"/>
      <c r="C729" s="11"/>
      <c r="J729" s="11"/>
      <c r="K729" s="11"/>
      <c r="L729" s="11"/>
      <c r="M729" s="11"/>
    </row>
    <row r="730" customFormat="false" ht="12.75" hidden="false" customHeight="true" outlineLevel="0" collapsed="false">
      <c r="A730" s="11"/>
      <c r="B730" s="11"/>
      <c r="C730" s="11"/>
      <c r="J730" s="11"/>
      <c r="K730" s="11"/>
      <c r="L730" s="11"/>
      <c r="M730" s="11"/>
    </row>
    <row r="731" customFormat="false" ht="12.75" hidden="false" customHeight="true" outlineLevel="0" collapsed="false">
      <c r="A731" s="11"/>
      <c r="B731" s="11"/>
      <c r="C731" s="11"/>
      <c r="J731" s="11"/>
      <c r="K731" s="11"/>
      <c r="L731" s="11"/>
      <c r="M731" s="11"/>
    </row>
    <row r="732" customFormat="false" ht="12.75" hidden="false" customHeight="true" outlineLevel="0" collapsed="false">
      <c r="A732" s="11"/>
      <c r="B732" s="11"/>
      <c r="C732" s="11"/>
      <c r="J732" s="11"/>
      <c r="K732" s="11"/>
      <c r="L732" s="11"/>
      <c r="M732" s="11"/>
    </row>
    <row r="733" customFormat="false" ht="12.75" hidden="false" customHeight="true" outlineLevel="0" collapsed="false">
      <c r="A733" s="11"/>
      <c r="B733" s="11"/>
      <c r="C733" s="11"/>
      <c r="J733" s="11"/>
      <c r="K733" s="11"/>
      <c r="L733" s="11"/>
      <c r="M733" s="11"/>
    </row>
    <row r="734" customFormat="false" ht="12.75" hidden="false" customHeight="true" outlineLevel="0" collapsed="false">
      <c r="A734" s="11"/>
      <c r="B734" s="11"/>
      <c r="C734" s="11"/>
      <c r="J734" s="11"/>
      <c r="K734" s="11"/>
      <c r="L734" s="11"/>
      <c r="M734" s="11"/>
    </row>
    <row r="735" customFormat="false" ht="12.75" hidden="false" customHeight="true" outlineLevel="0" collapsed="false">
      <c r="A735" s="11"/>
      <c r="B735" s="11"/>
      <c r="C735" s="11"/>
      <c r="J735" s="11"/>
      <c r="K735" s="11"/>
      <c r="L735" s="11"/>
      <c r="M735" s="11"/>
    </row>
    <row r="736" customFormat="false" ht="12.75" hidden="false" customHeight="true" outlineLevel="0" collapsed="false">
      <c r="A736" s="11"/>
      <c r="B736" s="11"/>
      <c r="C736" s="11"/>
      <c r="J736" s="11"/>
      <c r="K736" s="11"/>
      <c r="L736" s="11"/>
      <c r="M736" s="11"/>
    </row>
    <row r="737" customFormat="false" ht="12.75" hidden="false" customHeight="true" outlineLevel="0" collapsed="false">
      <c r="A737" s="11"/>
      <c r="B737" s="11"/>
      <c r="C737" s="11"/>
      <c r="J737" s="11"/>
      <c r="K737" s="11"/>
      <c r="L737" s="11"/>
      <c r="M737" s="11"/>
    </row>
    <row r="738" customFormat="false" ht="12.75" hidden="false" customHeight="true" outlineLevel="0" collapsed="false">
      <c r="A738" s="11"/>
      <c r="B738" s="11"/>
      <c r="C738" s="11"/>
      <c r="J738" s="11"/>
      <c r="K738" s="11"/>
      <c r="L738" s="11"/>
      <c r="M738" s="11"/>
    </row>
    <row r="739" customFormat="false" ht="12.75" hidden="false" customHeight="true" outlineLevel="0" collapsed="false">
      <c r="A739" s="11"/>
      <c r="B739" s="11"/>
      <c r="C739" s="11"/>
      <c r="J739" s="11"/>
      <c r="K739" s="11"/>
      <c r="L739" s="11"/>
      <c r="M739" s="11"/>
    </row>
    <row r="740" customFormat="false" ht="12.75" hidden="false" customHeight="true" outlineLevel="0" collapsed="false">
      <c r="A740" s="11"/>
      <c r="B740" s="11"/>
      <c r="C740" s="11"/>
      <c r="J740" s="11"/>
      <c r="K740" s="11"/>
      <c r="L740" s="11"/>
      <c r="M740" s="11"/>
    </row>
    <row r="741" customFormat="false" ht="12.75" hidden="false" customHeight="true" outlineLevel="0" collapsed="false">
      <c r="A741" s="11"/>
      <c r="B741" s="11"/>
      <c r="C741" s="11"/>
      <c r="J741" s="11"/>
      <c r="K741" s="11"/>
      <c r="L741" s="11"/>
      <c r="M741" s="11"/>
    </row>
    <row r="742" customFormat="false" ht="12.75" hidden="false" customHeight="true" outlineLevel="0" collapsed="false">
      <c r="A742" s="11"/>
      <c r="B742" s="11"/>
      <c r="C742" s="11"/>
      <c r="J742" s="11"/>
      <c r="K742" s="11"/>
      <c r="L742" s="11"/>
      <c r="M742" s="11"/>
    </row>
    <row r="743" customFormat="false" ht="12.75" hidden="false" customHeight="true" outlineLevel="0" collapsed="false">
      <c r="A743" s="11"/>
      <c r="B743" s="11"/>
      <c r="C743" s="11"/>
      <c r="J743" s="11"/>
      <c r="K743" s="11"/>
      <c r="L743" s="11"/>
      <c r="M743" s="11"/>
    </row>
    <row r="744" customFormat="false" ht="12.75" hidden="false" customHeight="true" outlineLevel="0" collapsed="false">
      <c r="A744" s="11"/>
      <c r="B744" s="11"/>
      <c r="C744" s="11"/>
      <c r="J744" s="11"/>
      <c r="K744" s="11"/>
      <c r="L744" s="11"/>
      <c r="M744" s="11"/>
    </row>
    <row r="745" customFormat="false" ht="12.75" hidden="false" customHeight="true" outlineLevel="0" collapsed="false">
      <c r="A745" s="11"/>
      <c r="B745" s="11"/>
      <c r="C745" s="11"/>
      <c r="J745" s="11"/>
      <c r="K745" s="11"/>
      <c r="L745" s="11"/>
      <c r="M745" s="11"/>
    </row>
    <row r="746" customFormat="false" ht="12.75" hidden="false" customHeight="true" outlineLevel="0" collapsed="false">
      <c r="A746" s="11"/>
      <c r="B746" s="11"/>
      <c r="C746" s="11"/>
      <c r="J746" s="11"/>
      <c r="K746" s="11"/>
      <c r="L746" s="11"/>
      <c r="M746" s="11"/>
    </row>
    <row r="747" customFormat="false" ht="12.75" hidden="false" customHeight="true" outlineLevel="0" collapsed="false">
      <c r="A747" s="11"/>
      <c r="B747" s="11"/>
      <c r="C747" s="11"/>
      <c r="J747" s="11"/>
      <c r="K747" s="11"/>
      <c r="L747" s="11"/>
      <c r="M747" s="11"/>
    </row>
    <row r="748" customFormat="false" ht="12.75" hidden="false" customHeight="true" outlineLevel="0" collapsed="false">
      <c r="A748" s="11"/>
      <c r="B748" s="11"/>
      <c r="C748" s="11"/>
      <c r="J748" s="11"/>
      <c r="K748" s="11"/>
      <c r="L748" s="11"/>
      <c r="M748" s="11"/>
    </row>
    <row r="749" customFormat="false" ht="12.75" hidden="false" customHeight="true" outlineLevel="0" collapsed="false">
      <c r="A749" s="11"/>
      <c r="B749" s="11"/>
      <c r="C749" s="11"/>
      <c r="J749" s="11"/>
      <c r="K749" s="11"/>
      <c r="L749" s="11"/>
      <c r="M749" s="11"/>
    </row>
    <row r="750" customFormat="false" ht="12.75" hidden="false" customHeight="true" outlineLevel="0" collapsed="false">
      <c r="A750" s="11"/>
      <c r="B750" s="11"/>
      <c r="C750" s="11"/>
      <c r="J750" s="11"/>
      <c r="K750" s="11"/>
      <c r="L750" s="11"/>
      <c r="M750" s="11"/>
    </row>
    <row r="751" customFormat="false" ht="12.75" hidden="false" customHeight="true" outlineLevel="0" collapsed="false">
      <c r="A751" s="11"/>
      <c r="B751" s="11"/>
      <c r="C751" s="11"/>
      <c r="J751" s="11"/>
      <c r="K751" s="11"/>
      <c r="L751" s="11"/>
      <c r="M751" s="11"/>
    </row>
    <row r="752" customFormat="false" ht="12.75" hidden="false" customHeight="true" outlineLevel="0" collapsed="false">
      <c r="A752" s="11"/>
      <c r="B752" s="11"/>
      <c r="C752" s="11"/>
      <c r="J752" s="11"/>
      <c r="K752" s="11"/>
      <c r="L752" s="11"/>
      <c r="M752" s="11"/>
    </row>
    <row r="753" customFormat="false" ht="12.75" hidden="false" customHeight="true" outlineLevel="0" collapsed="false">
      <c r="A753" s="11"/>
      <c r="B753" s="11"/>
      <c r="C753" s="11"/>
      <c r="J753" s="11"/>
      <c r="K753" s="11"/>
      <c r="L753" s="11"/>
      <c r="M753" s="11"/>
    </row>
    <row r="754" customFormat="false" ht="12.75" hidden="false" customHeight="true" outlineLevel="0" collapsed="false">
      <c r="A754" s="11"/>
      <c r="B754" s="11"/>
      <c r="C754" s="11"/>
      <c r="J754" s="11"/>
      <c r="K754" s="11"/>
      <c r="L754" s="11"/>
      <c r="M754" s="11"/>
    </row>
    <row r="755" customFormat="false" ht="12.75" hidden="false" customHeight="true" outlineLevel="0" collapsed="false">
      <c r="A755" s="11"/>
      <c r="B755" s="11"/>
      <c r="C755" s="11"/>
      <c r="J755" s="11"/>
      <c r="K755" s="11"/>
      <c r="L755" s="11"/>
      <c r="M755" s="11"/>
    </row>
    <row r="756" customFormat="false" ht="12.75" hidden="false" customHeight="true" outlineLevel="0" collapsed="false">
      <c r="A756" s="11"/>
      <c r="B756" s="11"/>
      <c r="C756" s="11"/>
      <c r="J756" s="11"/>
      <c r="K756" s="11"/>
      <c r="L756" s="11"/>
      <c r="M756" s="11"/>
    </row>
    <row r="757" customFormat="false" ht="12.75" hidden="false" customHeight="true" outlineLevel="0" collapsed="false">
      <c r="A757" s="11"/>
      <c r="B757" s="11"/>
      <c r="C757" s="11"/>
      <c r="J757" s="11"/>
      <c r="K757" s="11"/>
      <c r="L757" s="11"/>
      <c r="M757" s="11"/>
    </row>
    <row r="758" customFormat="false" ht="12.75" hidden="false" customHeight="true" outlineLevel="0" collapsed="false">
      <c r="A758" s="11"/>
      <c r="B758" s="11"/>
      <c r="C758" s="11"/>
      <c r="J758" s="11"/>
      <c r="K758" s="11"/>
      <c r="L758" s="11"/>
      <c r="M758" s="11"/>
    </row>
    <row r="759" customFormat="false" ht="12.75" hidden="false" customHeight="true" outlineLevel="0" collapsed="false">
      <c r="A759" s="11"/>
      <c r="B759" s="11"/>
      <c r="C759" s="11"/>
      <c r="J759" s="11"/>
      <c r="K759" s="11"/>
      <c r="L759" s="11"/>
      <c r="M759" s="11"/>
    </row>
    <row r="760" customFormat="false" ht="12.75" hidden="false" customHeight="true" outlineLevel="0" collapsed="false">
      <c r="A760" s="11"/>
      <c r="B760" s="11"/>
      <c r="C760" s="11"/>
      <c r="J760" s="11"/>
      <c r="K760" s="11"/>
      <c r="L760" s="11"/>
      <c r="M760" s="11"/>
    </row>
    <row r="761" customFormat="false" ht="12.75" hidden="false" customHeight="true" outlineLevel="0" collapsed="false">
      <c r="A761" s="11"/>
      <c r="B761" s="11"/>
      <c r="C761" s="11"/>
      <c r="J761" s="11"/>
      <c r="K761" s="11"/>
      <c r="L761" s="11"/>
      <c r="M761" s="11"/>
    </row>
    <row r="762" customFormat="false" ht="12.75" hidden="false" customHeight="true" outlineLevel="0" collapsed="false">
      <c r="A762" s="11"/>
      <c r="B762" s="11"/>
      <c r="C762" s="11"/>
      <c r="J762" s="11"/>
      <c r="K762" s="11"/>
      <c r="L762" s="11"/>
      <c r="M762" s="11"/>
    </row>
    <row r="763" customFormat="false" ht="12.75" hidden="false" customHeight="true" outlineLevel="0" collapsed="false">
      <c r="A763" s="11"/>
      <c r="B763" s="11"/>
      <c r="C763" s="11"/>
      <c r="J763" s="11"/>
      <c r="K763" s="11"/>
      <c r="L763" s="11"/>
      <c r="M763" s="11"/>
    </row>
    <row r="764" customFormat="false" ht="12.75" hidden="false" customHeight="true" outlineLevel="0" collapsed="false">
      <c r="A764" s="11"/>
      <c r="B764" s="11"/>
      <c r="C764" s="11"/>
      <c r="J764" s="11"/>
      <c r="K764" s="11"/>
      <c r="L764" s="11"/>
      <c r="M764" s="11"/>
    </row>
    <row r="765" customFormat="false" ht="12.75" hidden="false" customHeight="true" outlineLevel="0" collapsed="false">
      <c r="A765" s="11"/>
      <c r="B765" s="11"/>
      <c r="C765" s="11"/>
      <c r="J765" s="11"/>
      <c r="K765" s="11"/>
      <c r="L765" s="11"/>
      <c r="M765" s="11"/>
    </row>
    <row r="766" customFormat="false" ht="12.75" hidden="false" customHeight="true" outlineLevel="0" collapsed="false">
      <c r="A766" s="11"/>
      <c r="B766" s="11"/>
      <c r="C766" s="11"/>
      <c r="J766" s="11"/>
      <c r="K766" s="11"/>
      <c r="L766" s="11"/>
      <c r="M766" s="11"/>
    </row>
    <row r="767" customFormat="false" ht="12.75" hidden="false" customHeight="true" outlineLevel="0" collapsed="false">
      <c r="A767" s="11"/>
      <c r="B767" s="11"/>
      <c r="C767" s="11"/>
      <c r="J767" s="11"/>
      <c r="K767" s="11"/>
      <c r="L767" s="11"/>
      <c r="M767" s="11"/>
    </row>
    <row r="768" customFormat="false" ht="12.75" hidden="false" customHeight="true" outlineLevel="0" collapsed="false">
      <c r="A768" s="11"/>
      <c r="B768" s="11"/>
      <c r="C768" s="11"/>
      <c r="J768" s="11"/>
      <c r="K768" s="11"/>
      <c r="L768" s="11"/>
      <c r="M768" s="11"/>
    </row>
    <row r="769" customFormat="false" ht="12.75" hidden="false" customHeight="true" outlineLevel="0" collapsed="false">
      <c r="A769" s="11"/>
      <c r="B769" s="11"/>
      <c r="C769" s="11"/>
      <c r="J769" s="11"/>
      <c r="K769" s="11"/>
      <c r="L769" s="11"/>
      <c r="M769" s="11"/>
    </row>
    <row r="770" customFormat="false" ht="12.75" hidden="false" customHeight="true" outlineLevel="0" collapsed="false">
      <c r="A770" s="11"/>
      <c r="B770" s="11"/>
      <c r="C770" s="11"/>
      <c r="J770" s="11"/>
      <c r="K770" s="11"/>
      <c r="L770" s="11"/>
      <c r="M770" s="11"/>
    </row>
    <row r="771" customFormat="false" ht="12.75" hidden="false" customHeight="true" outlineLevel="0" collapsed="false">
      <c r="A771" s="11"/>
      <c r="B771" s="11"/>
      <c r="C771" s="11"/>
      <c r="J771" s="11"/>
      <c r="K771" s="11"/>
      <c r="L771" s="11"/>
      <c r="M771" s="11"/>
    </row>
    <row r="772" customFormat="false" ht="12.75" hidden="false" customHeight="true" outlineLevel="0" collapsed="false">
      <c r="A772" s="11"/>
      <c r="B772" s="11"/>
      <c r="C772" s="11"/>
      <c r="J772" s="11"/>
      <c r="K772" s="11"/>
      <c r="L772" s="11"/>
      <c r="M772" s="11"/>
    </row>
    <row r="773" customFormat="false" ht="12.75" hidden="false" customHeight="true" outlineLevel="0" collapsed="false">
      <c r="A773" s="11"/>
      <c r="B773" s="11"/>
      <c r="C773" s="11"/>
      <c r="J773" s="11"/>
      <c r="K773" s="11"/>
      <c r="L773" s="11"/>
      <c r="M773" s="11"/>
    </row>
    <row r="774" customFormat="false" ht="12.75" hidden="false" customHeight="true" outlineLevel="0" collapsed="false">
      <c r="A774" s="11"/>
      <c r="B774" s="11"/>
      <c r="C774" s="11"/>
      <c r="J774" s="11"/>
      <c r="K774" s="11"/>
      <c r="L774" s="11"/>
      <c r="M774" s="11"/>
    </row>
    <row r="775" customFormat="false" ht="12.75" hidden="false" customHeight="true" outlineLevel="0" collapsed="false">
      <c r="A775" s="11"/>
      <c r="B775" s="11"/>
      <c r="C775" s="11"/>
      <c r="J775" s="11"/>
      <c r="K775" s="11"/>
      <c r="L775" s="11"/>
      <c r="M775" s="11"/>
    </row>
    <row r="776" customFormat="false" ht="12.75" hidden="false" customHeight="true" outlineLevel="0" collapsed="false">
      <c r="A776" s="11"/>
      <c r="B776" s="11"/>
      <c r="C776" s="11"/>
      <c r="J776" s="11"/>
      <c r="K776" s="11"/>
      <c r="L776" s="11"/>
      <c r="M776" s="11"/>
    </row>
    <row r="777" customFormat="false" ht="12.75" hidden="false" customHeight="true" outlineLevel="0" collapsed="false">
      <c r="A777" s="11"/>
      <c r="B777" s="11"/>
      <c r="C777" s="11"/>
      <c r="J777" s="11"/>
      <c r="K777" s="11"/>
      <c r="L777" s="11"/>
      <c r="M777" s="11"/>
    </row>
    <row r="778" customFormat="false" ht="12.75" hidden="false" customHeight="true" outlineLevel="0" collapsed="false">
      <c r="A778" s="11"/>
      <c r="B778" s="11"/>
      <c r="C778" s="11"/>
      <c r="J778" s="11"/>
      <c r="K778" s="11"/>
      <c r="L778" s="11"/>
      <c r="M778" s="11"/>
    </row>
    <row r="779" customFormat="false" ht="12.75" hidden="false" customHeight="true" outlineLevel="0" collapsed="false">
      <c r="A779" s="11"/>
      <c r="B779" s="11"/>
      <c r="C779" s="11"/>
      <c r="J779" s="11"/>
      <c r="K779" s="11"/>
      <c r="L779" s="11"/>
      <c r="M779" s="11"/>
    </row>
    <row r="780" customFormat="false" ht="12.75" hidden="false" customHeight="true" outlineLevel="0" collapsed="false">
      <c r="A780" s="11"/>
      <c r="B780" s="11"/>
      <c r="C780" s="11"/>
      <c r="J780" s="11"/>
      <c r="K780" s="11"/>
      <c r="L780" s="11"/>
      <c r="M780" s="11"/>
    </row>
    <row r="781" customFormat="false" ht="12.75" hidden="false" customHeight="true" outlineLevel="0" collapsed="false">
      <c r="A781" s="11"/>
      <c r="B781" s="11"/>
      <c r="C781" s="11"/>
      <c r="J781" s="11"/>
      <c r="K781" s="11"/>
      <c r="L781" s="11"/>
      <c r="M781" s="11"/>
    </row>
    <row r="782" customFormat="false" ht="12.75" hidden="false" customHeight="true" outlineLevel="0" collapsed="false">
      <c r="A782" s="11"/>
      <c r="B782" s="11"/>
      <c r="C782" s="11"/>
      <c r="J782" s="11"/>
      <c r="K782" s="11"/>
      <c r="L782" s="11"/>
      <c r="M782" s="11"/>
    </row>
    <row r="783" customFormat="false" ht="12.75" hidden="false" customHeight="true" outlineLevel="0" collapsed="false">
      <c r="A783" s="11"/>
      <c r="B783" s="11"/>
      <c r="C783" s="11"/>
      <c r="J783" s="11"/>
      <c r="K783" s="11"/>
      <c r="L783" s="11"/>
      <c r="M783" s="11"/>
    </row>
    <row r="784" customFormat="false" ht="12.75" hidden="false" customHeight="true" outlineLevel="0" collapsed="false">
      <c r="A784" s="11"/>
      <c r="B784" s="11"/>
      <c r="C784" s="11"/>
      <c r="J784" s="11"/>
      <c r="K784" s="11"/>
      <c r="L784" s="11"/>
      <c r="M784" s="11"/>
    </row>
    <row r="785" customFormat="false" ht="12.75" hidden="false" customHeight="true" outlineLevel="0" collapsed="false">
      <c r="A785" s="11"/>
      <c r="B785" s="11"/>
      <c r="C785" s="11"/>
      <c r="J785" s="11"/>
      <c r="K785" s="11"/>
      <c r="L785" s="11"/>
      <c r="M785" s="11"/>
    </row>
    <row r="786" customFormat="false" ht="12.75" hidden="false" customHeight="true" outlineLevel="0" collapsed="false">
      <c r="A786" s="11"/>
      <c r="B786" s="11"/>
      <c r="C786" s="11"/>
      <c r="J786" s="11"/>
      <c r="K786" s="11"/>
      <c r="L786" s="11"/>
      <c r="M786" s="11"/>
    </row>
    <row r="787" customFormat="false" ht="12.75" hidden="false" customHeight="true" outlineLevel="0" collapsed="false">
      <c r="A787" s="11"/>
      <c r="B787" s="11"/>
      <c r="C787" s="11"/>
      <c r="J787" s="11"/>
      <c r="K787" s="11"/>
      <c r="L787" s="11"/>
      <c r="M787" s="11"/>
    </row>
    <row r="788" customFormat="false" ht="12.75" hidden="false" customHeight="true" outlineLevel="0" collapsed="false">
      <c r="A788" s="11"/>
      <c r="B788" s="11"/>
      <c r="C788" s="11"/>
      <c r="J788" s="11"/>
      <c r="K788" s="11"/>
      <c r="L788" s="11"/>
      <c r="M788" s="11"/>
    </row>
    <row r="789" customFormat="false" ht="12.75" hidden="false" customHeight="true" outlineLevel="0" collapsed="false">
      <c r="A789" s="11"/>
      <c r="B789" s="11"/>
      <c r="C789" s="11"/>
      <c r="J789" s="11"/>
      <c r="K789" s="11"/>
      <c r="L789" s="11"/>
      <c r="M789" s="11"/>
    </row>
    <row r="790" customFormat="false" ht="12.75" hidden="false" customHeight="true" outlineLevel="0" collapsed="false">
      <c r="A790" s="11"/>
      <c r="B790" s="11"/>
      <c r="C790" s="11"/>
      <c r="J790" s="11"/>
      <c r="K790" s="11"/>
      <c r="L790" s="11"/>
      <c r="M790" s="11"/>
    </row>
    <row r="791" customFormat="false" ht="12.75" hidden="false" customHeight="true" outlineLevel="0" collapsed="false">
      <c r="A791" s="11"/>
      <c r="B791" s="11"/>
      <c r="C791" s="11"/>
      <c r="J791" s="11"/>
      <c r="K791" s="11"/>
      <c r="L791" s="11"/>
      <c r="M791" s="11"/>
    </row>
    <row r="792" customFormat="false" ht="12.75" hidden="false" customHeight="true" outlineLevel="0" collapsed="false">
      <c r="A792" s="11"/>
      <c r="B792" s="11"/>
      <c r="C792" s="11"/>
      <c r="J792" s="11"/>
      <c r="K792" s="11"/>
      <c r="L792" s="11"/>
      <c r="M792" s="11"/>
    </row>
    <row r="793" customFormat="false" ht="12.75" hidden="false" customHeight="true" outlineLevel="0" collapsed="false">
      <c r="A793" s="11"/>
      <c r="B793" s="11"/>
      <c r="C793" s="11"/>
      <c r="J793" s="11"/>
      <c r="K793" s="11"/>
      <c r="L793" s="11"/>
      <c r="M793" s="11"/>
    </row>
    <row r="794" customFormat="false" ht="12.75" hidden="false" customHeight="true" outlineLevel="0" collapsed="false">
      <c r="A794" s="11"/>
      <c r="B794" s="11"/>
      <c r="C794" s="11"/>
      <c r="J794" s="11"/>
      <c r="K794" s="11"/>
      <c r="L794" s="11"/>
      <c r="M794" s="11"/>
    </row>
    <row r="795" customFormat="false" ht="12.75" hidden="false" customHeight="true" outlineLevel="0" collapsed="false">
      <c r="A795" s="11"/>
      <c r="B795" s="11"/>
      <c r="C795" s="11"/>
      <c r="J795" s="11"/>
      <c r="K795" s="11"/>
      <c r="L795" s="11"/>
      <c r="M795" s="11"/>
    </row>
    <row r="796" customFormat="false" ht="12.75" hidden="false" customHeight="true" outlineLevel="0" collapsed="false">
      <c r="A796" s="11"/>
      <c r="B796" s="11"/>
      <c r="C796" s="11"/>
      <c r="J796" s="11"/>
      <c r="K796" s="11"/>
      <c r="L796" s="11"/>
      <c r="M796" s="11"/>
    </row>
    <row r="797" customFormat="false" ht="12.75" hidden="false" customHeight="true" outlineLevel="0" collapsed="false">
      <c r="A797" s="11"/>
      <c r="B797" s="11"/>
      <c r="C797" s="11"/>
      <c r="J797" s="11"/>
      <c r="K797" s="11"/>
      <c r="L797" s="11"/>
      <c r="M797" s="11"/>
    </row>
    <row r="798" customFormat="false" ht="12.75" hidden="false" customHeight="true" outlineLevel="0" collapsed="false">
      <c r="A798" s="11"/>
      <c r="B798" s="11"/>
      <c r="C798" s="11"/>
      <c r="J798" s="11"/>
      <c r="K798" s="11"/>
      <c r="L798" s="11"/>
      <c r="M798" s="11"/>
    </row>
    <row r="799" customFormat="false" ht="12.75" hidden="false" customHeight="true" outlineLevel="0" collapsed="false">
      <c r="A799" s="11"/>
      <c r="B799" s="11"/>
      <c r="C799" s="11"/>
      <c r="J799" s="11"/>
      <c r="K799" s="11"/>
      <c r="L799" s="11"/>
      <c r="M799" s="11"/>
    </row>
    <row r="800" customFormat="false" ht="12.75" hidden="false" customHeight="true" outlineLevel="0" collapsed="false">
      <c r="A800" s="11"/>
      <c r="B800" s="11"/>
      <c r="C800" s="11"/>
      <c r="J800" s="11"/>
      <c r="K800" s="11"/>
      <c r="L800" s="11"/>
      <c r="M800" s="11"/>
    </row>
    <row r="801" customFormat="false" ht="12.75" hidden="false" customHeight="true" outlineLevel="0" collapsed="false">
      <c r="A801" s="11"/>
      <c r="B801" s="11"/>
      <c r="C801" s="11"/>
      <c r="J801" s="11"/>
      <c r="K801" s="11"/>
      <c r="L801" s="11"/>
      <c r="M801" s="11"/>
    </row>
    <row r="802" customFormat="false" ht="12.75" hidden="false" customHeight="true" outlineLevel="0" collapsed="false">
      <c r="A802" s="11"/>
      <c r="B802" s="11"/>
      <c r="C802" s="11"/>
      <c r="J802" s="11"/>
      <c r="K802" s="11"/>
      <c r="L802" s="11"/>
      <c r="M802" s="11"/>
    </row>
    <row r="803" customFormat="false" ht="12.75" hidden="false" customHeight="true" outlineLevel="0" collapsed="false">
      <c r="A803" s="11"/>
      <c r="B803" s="11"/>
      <c r="C803" s="11"/>
      <c r="J803" s="11"/>
      <c r="K803" s="11"/>
      <c r="L803" s="11"/>
      <c r="M803" s="11"/>
    </row>
    <row r="804" customFormat="false" ht="12.75" hidden="false" customHeight="true" outlineLevel="0" collapsed="false">
      <c r="A804" s="11"/>
      <c r="B804" s="11"/>
      <c r="C804" s="11"/>
      <c r="J804" s="11"/>
      <c r="K804" s="11"/>
      <c r="L804" s="11"/>
      <c r="M804" s="11"/>
    </row>
    <row r="805" customFormat="false" ht="12.75" hidden="false" customHeight="true" outlineLevel="0" collapsed="false">
      <c r="A805" s="11"/>
      <c r="B805" s="11"/>
      <c r="C805" s="11"/>
      <c r="J805" s="11"/>
      <c r="K805" s="11"/>
      <c r="L805" s="11"/>
      <c r="M805" s="11"/>
    </row>
    <row r="806" customFormat="false" ht="12.75" hidden="false" customHeight="true" outlineLevel="0" collapsed="false">
      <c r="A806" s="11"/>
      <c r="B806" s="11"/>
      <c r="C806" s="11"/>
      <c r="J806" s="11"/>
      <c r="K806" s="11"/>
      <c r="L806" s="11"/>
      <c r="M806" s="11"/>
    </row>
    <row r="807" customFormat="false" ht="12.75" hidden="false" customHeight="true" outlineLevel="0" collapsed="false">
      <c r="A807" s="11"/>
      <c r="B807" s="11"/>
      <c r="C807" s="11"/>
      <c r="J807" s="11"/>
      <c r="K807" s="11"/>
      <c r="L807" s="11"/>
      <c r="M807" s="11"/>
    </row>
    <row r="808" customFormat="false" ht="12.75" hidden="false" customHeight="true" outlineLevel="0" collapsed="false">
      <c r="A808" s="11"/>
      <c r="B808" s="11"/>
      <c r="C808" s="11"/>
      <c r="J808" s="11"/>
      <c r="K808" s="11"/>
      <c r="L808" s="11"/>
      <c r="M808" s="11"/>
    </row>
    <row r="809" customFormat="false" ht="12.75" hidden="false" customHeight="true" outlineLevel="0" collapsed="false">
      <c r="A809" s="11"/>
      <c r="B809" s="11"/>
      <c r="C809" s="11"/>
      <c r="J809" s="11"/>
      <c r="K809" s="11"/>
      <c r="L809" s="11"/>
      <c r="M809" s="11"/>
    </row>
    <row r="810" customFormat="false" ht="12.75" hidden="false" customHeight="true" outlineLevel="0" collapsed="false">
      <c r="A810" s="11"/>
      <c r="B810" s="11"/>
      <c r="C810" s="11"/>
      <c r="J810" s="11"/>
      <c r="K810" s="11"/>
      <c r="L810" s="11"/>
      <c r="M810" s="11"/>
    </row>
    <row r="811" customFormat="false" ht="12.75" hidden="false" customHeight="true" outlineLevel="0" collapsed="false">
      <c r="A811" s="11"/>
      <c r="B811" s="11"/>
      <c r="C811" s="11"/>
      <c r="J811" s="11"/>
      <c r="K811" s="11"/>
      <c r="L811" s="11"/>
      <c r="M811" s="11"/>
    </row>
    <row r="812" customFormat="false" ht="12.75" hidden="false" customHeight="true" outlineLevel="0" collapsed="false">
      <c r="A812" s="11"/>
      <c r="B812" s="11"/>
      <c r="C812" s="11"/>
      <c r="J812" s="11"/>
      <c r="K812" s="11"/>
      <c r="L812" s="11"/>
      <c r="M812" s="11"/>
    </row>
    <row r="813" customFormat="false" ht="12.75" hidden="false" customHeight="true" outlineLevel="0" collapsed="false">
      <c r="A813" s="11"/>
      <c r="B813" s="11"/>
      <c r="C813" s="11"/>
      <c r="J813" s="11"/>
      <c r="K813" s="11"/>
      <c r="L813" s="11"/>
      <c r="M813" s="11"/>
    </row>
    <row r="814" customFormat="false" ht="12.75" hidden="false" customHeight="true" outlineLevel="0" collapsed="false">
      <c r="A814" s="11"/>
      <c r="B814" s="11"/>
      <c r="C814" s="11"/>
      <c r="J814" s="11"/>
      <c r="K814" s="11"/>
      <c r="L814" s="11"/>
      <c r="M814" s="11"/>
    </row>
    <row r="815" customFormat="false" ht="12.75" hidden="false" customHeight="true" outlineLevel="0" collapsed="false">
      <c r="A815" s="11"/>
      <c r="B815" s="11"/>
      <c r="C815" s="11"/>
      <c r="J815" s="11"/>
      <c r="K815" s="11"/>
      <c r="L815" s="11"/>
      <c r="M815" s="11"/>
    </row>
    <row r="816" customFormat="false" ht="12.75" hidden="false" customHeight="true" outlineLevel="0" collapsed="false">
      <c r="A816" s="11"/>
      <c r="B816" s="11"/>
      <c r="C816" s="11"/>
      <c r="J816" s="11"/>
      <c r="K816" s="11"/>
      <c r="L816" s="11"/>
      <c r="M816" s="11"/>
    </row>
    <row r="817" customFormat="false" ht="12.75" hidden="false" customHeight="true" outlineLevel="0" collapsed="false">
      <c r="A817" s="11"/>
      <c r="B817" s="11"/>
      <c r="C817" s="11"/>
      <c r="J817" s="11"/>
      <c r="K817" s="11"/>
      <c r="L817" s="11"/>
      <c r="M817" s="11"/>
    </row>
    <row r="818" customFormat="false" ht="12.75" hidden="false" customHeight="true" outlineLevel="0" collapsed="false">
      <c r="A818" s="11"/>
      <c r="B818" s="11"/>
      <c r="C818" s="11"/>
      <c r="J818" s="11"/>
      <c r="K818" s="11"/>
      <c r="L818" s="11"/>
      <c r="M818" s="11"/>
    </row>
    <row r="819" customFormat="false" ht="12.75" hidden="false" customHeight="true" outlineLevel="0" collapsed="false">
      <c r="A819" s="11"/>
      <c r="B819" s="11"/>
      <c r="C819" s="11"/>
      <c r="J819" s="11"/>
      <c r="K819" s="11"/>
      <c r="L819" s="11"/>
      <c r="M819" s="11"/>
    </row>
    <row r="820" customFormat="false" ht="12.75" hidden="false" customHeight="true" outlineLevel="0" collapsed="false">
      <c r="A820" s="11"/>
      <c r="B820" s="11"/>
      <c r="C820" s="11"/>
      <c r="J820" s="11"/>
      <c r="K820" s="11"/>
      <c r="L820" s="11"/>
      <c r="M820" s="11"/>
    </row>
    <row r="821" customFormat="false" ht="12.75" hidden="false" customHeight="true" outlineLevel="0" collapsed="false">
      <c r="A821" s="11"/>
      <c r="B821" s="11"/>
      <c r="C821" s="11"/>
      <c r="J821" s="11"/>
      <c r="K821" s="11"/>
      <c r="L821" s="11"/>
      <c r="M821" s="11"/>
    </row>
    <row r="822" customFormat="false" ht="12.75" hidden="false" customHeight="true" outlineLevel="0" collapsed="false">
      <c r="A822" s="11"/>
      <c r="B822" s="11"/>
      <c r="C822" s="11"/>
      <c r="J822" s="11"/>
      <c r="K822" s="11"/>
      <c r="L822" s="11"/>
      <c r="M822" s="11"/>
    </row>
    <row r="823" customFormat="false" ht="12.75" hidden="false" customHeight="true" outlineLevel="0" collapsed="false">
      <c r="A823" s="11"/>
      <c r="B823" s="11"/>
      <c r="C823" s="11"/>
      <c r="J823" s="11"/>
      <c r="K823" s="11"/>
      <c r="L823" s="11"/>
      <c r="M823" s="11"/>
    </row>
    <row r="824" customFormat="false" ht="12.75" hidden="false" customHeight="true" outlineLevel="0" collapsed="false">
      <c r="A824" s="11"/>
      <c r="B824" s="11"/>
      <c r="C824" s="11"/>
      <c r="J824" s="11"/>
      <c r="K824" s="11"/>
      <c r="L824" s="11"/>
      <c r="M824" s="11"/>
    </row>
    <row r="825" customFormat="false" ht="12.75" hidden="false" customHeight="true" outlineLevel="0" collapsed="false">
      <c r="A825" s="11"/>
      <c r="B825" s="11"/>
      <c r="C825" s="11"/>
      <c r="J825" s="11"/>
      <c r="K825" s="11"/>
      <c r="L825" s="11"/>
      <c r="M825" s="11"/>
    </row>
    <row r="826" customFormat="false" ht="12.75" hidden="false" customHeight="true" outlineLevel="0" collapsed="false">
      <c r="A826" s="11"/>
      <c r="B826" s="11"/>
      <c r="C826" s="11"/>
      <c r="J826" s="11"/>
      <c r="K826" s="11"/>
      <c r="L826" s="11"/>
      <c r="M826" s="11"/>
    </row>
    <row r="827" customFormat="false" ht="12.75" hidden="false" customHeight="true" outlineLevel="0" collapsed="false">
      <c r="A827" s="11"/>
      <c r="B827" s="11"/>
      <c r="C827" s="11"/>
      <c r="J827" s="11"/>
      <c r="K827" s="11"/>
      <c r="L827" s="11"/>
      <c r="M827" s="11"/>
    </row>
    <row r="828" customFormat="false" ht="12.75" hidden="false" customHeight="true" outlineLevel="0" collapsed="false">
      <c r="A828" s="11"/>
      <c r="B828" s="11"/>
      <c r="C828" s="11"/>
      <c r="J828" s="11"/>
      <c r="K828" s="11"/>
      <c r="L828" s="11"/>
      <c r="M828" s="11"/>
    </row>
    <row r="829" customFormat="false" ht="12.75" hidden="false" customHeight="true" outlineLevel="0" collapsed="false">
      <c r="A829" s="11"/>
      <c r="B829" s="11"/>
      <c r="C829" s="11"/>
      <c r="J829" s="11"/>
      <c r="K829" s="11"/>
      <c r="L829" s="11"/>
      <c r="M829" s="11"/>
    </row>
    <row r="830" customFormat="false" ht="12.75" hidden="false" customHeight="true" outlineLevel="0" collapsed="false">
      <c r="A830" s="11"/>
      <c r="B830" s="11"/>
      <c r="C830" s="11"/>
      <c r="J830" s="11"/>
      <c r="K830" s="11"/>
      <c r="L830" s="11"/>
      <c r="M830" s="11"/>
    </row>
    <row r="831" customFormat="false" ht="12.75" hidden="false" customHeight="true" outlineLevel="0" collapsed="false">
      <c r="A831" s="11"/>
      <c r="B831" s="11"/>
      <c r="C831" s="11"/>
      <c r="J831" s="11"/>
      <c r="K831" s="11"/>
      <c r="L831" s="11"/>
      <c r="M831" s="11"/>
    </row>
    <row r="832" customFormat="false" ht="12.75" hidden="false" customHeight="true" outlineLevel="0" collapsed="false">
      <c r="A832" s="11"/>
      <c r="B832" s="11"/>
      <c r="C832" s="11"/>
      <c r="J832" s="11"/>
      <c r="K832" s="11"/>
      <c r="L832" s="11"/>
      <c r="M832" s="11"/>
    </row>
    <row r="833" customFormat="false" ht="12.75" hidden="false" customHeight="true" outlineLevel="0" collapsed="false">
      <c r="A833" s="11"/>
      <c r="B833" s="11"/>
      <c r="C833" s="11"/>
      <c r="J833" s="11"/>
      <c r="K833" s="11"/>
      <c r="L833" s="11"/>
      <c r="M833" s="11"/>
    </row>
    <row r="834" customFormat="false" ht="12.75" hidden="false" customHeight="true" outlineLevel="0" collapsed="false">
      <c r="A834" s="11"/>
      <c r="B834" s="11"/>
      <c r="C834" s="11"/>
      <c r="J834" s="11"/>
      <c r="K834" s="11"/>
      <c r="L834" s="11"/>
      <c r="M834" s="11"/>
    </row>
    <row r="835" customFormat="false" ht="12.75" hidden="false" customHeight="true" outlineLevel="0" collapsed="false">
      <c r="A835" s="11"/>
      <c r="B835" s="11"/>
      <c r="C835" s="11"/>
      <c r="J835" s="11"/>
      <c r="K835" s="11"/>
      <c r="L835" s="11"/>
      <c r="M835" s="11"/>
    </row>
    <row r="836" customFormat="false" ht="12.75" hidden="false" customHeight="true" outlineLevel="0" collapsed="false">
      <c r="A836" s="11"/>
      <c r="B836" s="11"/>
      <c r="C836" s="11"/>
      <c r="J836" s="11"/>
      <c r="K836" s="11"/>
      <c r="L836" s="11"/>
      <c r="M836" s="11"/>
    </row>
    <row r="837" customFormat="false" ht="12.75" hidden="false" customHeight="true" outlineLevel="0" collapsed="false">
      <c r="A837" s="11"/>
      <c r="B837" s="11"/>
      <c r="C837" s="11"/>
      <c r="J837" s="11"/>
      <c r="K837" s="11"/>
      <c r="L837" s="11"/>
      <c r="M837" s="11"/>
    </row>
    <row r="838" customFormat="false" ht="12.75" hidden="false" customHeight="true" outlineLevel="0" collapsed="false">
      <c r="A838" s="11"/>
      <c r="B838" s="11"/>
      <c r="C838" s="11"/>
      <c r="J838" s="11"/>
      <c r="K838" s="11"/>
      <c r="L838" s="11"/>
      <c r="M838" s="11"/>
    </row>
    <row r="839" customFormat="false" ht="12.75" hidden="false" customHeight="true" outlineLevel="0" collapsed="false">
      <c r="A839" s="11"/>
      <c r="B839" s="11"/>
      <c r="C839" s="11"/>
      <c r="J839" s="11"/>
      <c r="K839" s="11"/>
      <c r="L839" s="11"/>
      <c r="M839" s="11"/>
    </row>
    <row r="840" customFormat="false" ht="12.75" hidden="false" customHeight="true" outlineLevel="0" collapsed="false">
      <c r="A840" s="11"/>
      <c r="B840" s="11"/>
      <c r="C840" s="11"/>
      <c r="J840" s="11"/>
      <c r="K840" s="11"/>
      <c r="L840" s="11"/>
      <c r="M840" s="11"/>
    </row>
    <row r="841" customFormat="false" ht="12.75" hidden="false" customHeight="true" outlineLevel="0" collapsed="false">
      <c r="A841" s="11"/>
      <c r="B841" s="11"/>
      <c r="C841" s="11"/>
      <c r="J841" s="11"/>
      <c r="K841" s="11"/>
      <c r="L841" s="11"/>
      <c r="M841" s="11"/>
    </row>
    <row r="842" customFormat="false" ht="12.75" hidden="false" customHeight="true" outlineLevel="0" collapsed="false">
      <c r="A842" s="11"/>
      <c r="B842" s="11"/>
      <c r="C842" s="11"/>
      <c r="J842" s="11"/>
      <c r="K842" s="11"/>
      <c r="L842" s="11"/>
      <c r="M842" s="11"/>
    </row>
    <row r="843" customFormat="false" ht="12.75" hidden="false" customHeight="true" outlineLevel="0" collapsed="false">
      <c r="A843" s="11"/>
      <c r="B843" s="11"/>
      <c r="C843" s="11"/>
      <c r="J843" s="11"/>
      <c r="K843" s="11"/>
      <c r="L843" s="11"/>
      <c r="M843" s="11"/>
    </row>
    <row r="844" customFormat="false" ht="12.75" hidden="false" customHeight="true" outlineLevel="0" collapsed="false">
      <c r="A844" s="11"/>
      <c r="B844" s="11"/>
      <c r="C844" s="11"/>
      <c r="J844" s="11"/>
      <c r="K844" s="11"/>
      <c r="L844" s="11"/>
      <c r="M844" s="11"/>
    </row>
    <row r="845" customFormat="false" ht="12.75" hidden="false" customHeight="true" outlineLevel="0" collapsed="false">
      <c r="A845" s="11"/>
      <c r="B845" s="11"/>
      <c r="C845" s="11"/>
      <c r="J845" s="11"/>
      <c r="K845" s="11"/>
      <c r="L845" s="11"/>
      <c r="M845" s="11"/>
    </row>
    <row r="846" customFormat="false" ht="12.75" hidden="false" customHeight="true" outlineLevel="0" collapsed="false">
      <c r="A846" s="11"/>
      <c r="B846" s="11"/>
      <c r="C846" s="11"/>
      <c r="J846" s="11"/>
      <c r="K846" s="11"/>
      <c r="L846" s="11"/>
      <c r="M846" s="11"/>
    </row>
    <row r="847" customFormat="false" ht="12.75" hidden="false" customHeight="true" outlineLevel="0" collapsed="false">
      <c r="A847" s="11"/>
      <c r="B847" s="11"/>
      <c r="C847" s="11"/>
      <c r="J847" s="11"/>
      <c r="K847" s="11"/>
      <c r="L847" s="11"/>
      <c r="M847" s="11"/>
    </row>
    <row r="848" customFormat="false" ht="12.75" hidden="false" customHeight="true" outlineLevel="0" collapsed="false">
      <c r="A848" s="11"/>
      <c r="B848" s="11"/>
      <c r="C848" s="11"/>
      <c r="J848" s="11"/>
      <c r="K848" s="11"/>
      <c r="L848" s="11"/>
      <c r="M848" s="11"/>
    </row>
    <row r="849" customFormat="false" ht="12.75" hidden="false" customHeight="true" outlineLevel="0" collapsed="false">
      <c r="A849" s="11"/>
      <c r="B849" s="11"/>
      <c r="C849" s="11"/>
      <c r="J849" s="11"/>
      <c r="K849" s="11"/>
      <c r="L849" s="11"/>
      <c r="M849" s="11"/>
    </row>
    <row r="850" customFormat="false" ht="12.75" hidden="false" customHeight="true" outlineLevel="0" collapsed="false">
      <c r="A850" s="11"/>
      <c r="B850" s="11"/>
      <c r="C850" s="11"/>
      <c r="J850" s="11"/>
      <c r="K850" s="11"/>
      <c r="L850" s="11"/>
      <c r="M850" s="11"/>
    </row>
    <row r="851" customFormat="false" ht="12.75" hidden="false" customHeight="true" outlineLevel="0" collapsed="false">
      <c r="A851" s="11"/>
      <c r="B851" s="11"/>
      <c r="C851" s="11"/>
      <c r="J851" s="11"/>
      <c r="K851" s="11"/>
      <c r="L851" s="11"/>
      <c r="M851" s="11"/>
    </row>
    <row r="852" customFormat="false" ht="12.75" hidden="false" customHeight="true" outlineLevel="0" collapsed="false">
      <c r="A852" s="11"/>
      <c r="B852" s="11"/>
      <c r="C852" s="11"/>
      <c r="J852" s="11"/>
      <c r="K852" s="11"/>
      <c r="L852" s="11"/>
      <c r="M852" s="11"/>
    </row>
    <row r="853" customFormat="false" ht="12.75" hidden="false" customHeight="true" outlineLevel="0" collapsed="false">
      <c r="A853" s="11"/>
      <c r="B853" s="11"/>
      <c r="C853" s="11"/>
      <c r="J853" s="11"/>
      <c r="K853" s="11"/>
      <c r="L853" s="11"/>
      <c r="M853" s="11"/>
    </row>
    <row r="854" customFormat="false" ht="12.75" hidden="false" customHeight="true" outlineLevel="0" collapsed="false">
      <c r="A854" s="11"/>
      <c r="B854" s="11"/>
      <c r="C854" s="11"/>
      <c r="J854" s="11"/>
      <c r="K854" s="11"/>
      <c r="L854" s="11"/>
      <c r="M854" s="11"/>
    </row>
    <row r="855" customFormat="false" ht="12.75" hidden="false" customHeight="true" outlineLevel="0" collapsed="false">
      <c r="A855" s="11"/>
      <c r="B855" s="11"/>
      <c r="C855" s="11"/>
      <c r="J855" s="11"/>
      <c r="K855" s="11"/>
      <c r="L855" s="11"/>
      <c r="M855" s="11"/>
    </row>
    <row r="856" customFormat="false" ht="12.75" hidden="false" customHeight="true" outlineLevel="0" collapsed="false">
      <c r="A856" s="11"/>
      <c r="B856" s="11"/>
      <c r="C856" s="11"/>
      <c r="J856" s="11"/>
      <c r="K856" s="11"/>
      <c r="L856" s="11"/>
      <c r="M856" s="11"/>
    </row>
    <row r="857" customFormat="false" ht="12.75" hidden="false" customHeight="true" outlineLevel="0" collapsed="false">
      <c r="A857" s="11"/>
      <c r="B857" s="11"/>
      <c r="C857" s="11"/>
      <c r="J857" s="11"/>
      <c r="K857" s="11"/>
      <c r="L857" s="11"/>
      <c r="M857" s="11"/>
    </row>
    <row r="858" customFormat="false" ht="12.75" hidden="false" customHeight="true" outlineLevel="0" collapsed="false">
      <c r="A858" s="11"/>
      <c r="B858" s="11"/>
      <c r="C858" s="11"/>
      <c r="J858" s="11"/>
      <c r="K858" s="11"/>
      <c r="L858" s="11"/>
      <c r="M858" s="11"/>
    </row>
    <row r="859" customFormat="false" ht="12.75" hidden="false" customHeight="true" outlineLevel="0" collapsed="false">
      <c r="A859" s="11"/>
      <c r="B859" s="11"/>
      <c r="C859" s="11"/>
      <c r="J859" s="11"/>
      <c r="K859" s="11"/>
      <c r="L859" s="11"/>
      <c r="M859" s="11"/>
    </row>
    <row r="860" customFormat="false" ht="12.75" hidden="false" customHeight="true" outlineLevel="0" collapsed="false">
      <c r="A860" s="11"/>
      <c r="B860" s="11"/>
      <c r="C860" s="11"/>
      <c r="J860" s="11"/>
      <c r="K860" s="11"/>
      <c r="L860" s="11"/>
      <c r="M860" s="11"/>
    </row>
    <row r="861" customFormat="false" ht="12.75" hidden="false" customHeight="true" outlineLevel="0" collapsed="false">
      <c r="A861" s="11"/>
      <c r="B861" s="11"/>
      <c r="C861" s="11"/>
      <c r="J861" s="11"/>
      <c r="K861" s="11"/>
      <c r="L861" s="11"/>
      <c r="M861" s="11"/>
    </row>
    <row r="862" customFormat="false" ht="12.75" hidden="false" customHeight="true" outlineLevel="0" collapsed="false">
      <c r="A862" s="11"/>
      <c r="B862" s="11"/>
      <c r="C862" s="11"/>
      <c r="J862" s="11"/>
      <c r="K862" s="11"/>
      <c r="L862" s="11"/>
      <c r="M862" s="11"/>
    </row>
    <row r="863" customFormat="false" ht="12.75" hidden="false" customHeight="true" outlineLevel="0" collapsed="false">
      <c r="A863" s="11"/>
      <c r="B863" s="11"/>
      <c r="C863" s="11"/>
      <c r="J863" s="11"/>
      <c r="K863" s="11"/>
      <c r="L863" s="11"/>
      <c r="M863" s="11"/>
    </row>
    <row r="864" customFormat="false" ht="12.75" hidden="false" customHeight="true" outlineLevel="0" collapsed="false">
      <c r="A864" s="11"/>
      <c r="B864" s="11"/>
      <c r="C864" s="11"/>
      <c r="J864" s="11"/>
      <c r="K864" s="11"/>
      <c r="L864" s="11"/>
      <c r="M864" s="11"/>
    </row>
    <row r="865" customFormat="false" ht="12.75" hidden="false" customHeight="true" outlineLevel="0" collapsed="false">
      <c r="A865" s="11"/>
      <c r="B865" s="11"/>
      <c r="C865" s="11"/>
      <c r="J865" s="11"/>
      <c r="K865" s="11"/>
      <c r="L865" s="11"/>
      <c r="M865" s="11"/>
    </row>
    <row r="866" customFormat="false" ht="12.75" hidden="false" customHeight="true" outlineLevel="0" collapsed="false">
      <c r="A866" s="11"/>
      <c r="B866" s="11"/>
      <c r="C866" s="11"/>
      <c r="J866" s="11"/>
      <c r="K866" s="11"/>
      <c r="L866" s="11"/>
      <c r="M866" s="11"/>
    </row>
    <row r="867" customFormat="false" ht="12.75" hidden="false" customHeight="true" outlineLevel="0" collapsed="false">
      <c r="A867" s="11"/>
      <c r="B867" s="11"/>
      <c r="C867" s="11"/>
      <c r="J867" s="11"/>
      <c r="K867" s="11"/>
      <c r="L867" s="11"/>
      <c r="M867" s="11"/>
    </row>
    <row r="868" customFormat="false" ht="12.75" hidden="false" customHeight="true" outlineLevel="0" collapsed="false">
      <c r="A868" s="11"/>
      <c r="B868" s="11"/>
      <c r="C868" s="11"/>
      <c r="J868" s="11"/>
      <c r="K868" s="11"/>
      <c r="L868" s="11"/>
      <c r="M868" s="11"/>
    </row>
    <row r="869" customFormat="false" ht="12.75" hidden="false" customHeight="true" outlineLevel="0" collapsed="false">
      <c r="A869" s="11"/>
      <c r="B869" s="11"/>
      <c r="C869" s="11"/>
      <c r="J869" s="11"/>
      <c r="K869" s="11"/>
      <c r="L869" s="11"/>
      <c r="M869" s="11"/>
    </row>
    <row r="870" customFormat="false" ht="12.75" hidden="false" customHeight="true" outlineLevel="0" collapsed="false">
      <c r="A870" s="11"/>
      <c r="B870" s="11"/>
      <c r="C870" s="11"/>
      <c r="J870" s="11"/>
      <c r="K870" s="11"/>
      <c r="L870" s="11"/>
      <c r="M870" s="11"/>
    </row>
    <row r="871" customFormat="false" ht="12.75" hidden="false" customHeight="true" outlineLevel="0" collapsed="false">
      <c r="A871" s="11"/>
      <c r="B871" s="11"/>
      <c r="C871" s="11"/>
      <c r="J871" s="11"/>
      <c r="K871" s="11"/>
      <c r="L871" s="11"/>
      <c r="M871" s="11"/>
    </row>
    <row r="872" customFormat="false" ht="12.75" hidden="false" customHeight="true" outlineLevel="0" collapsed="false">
      <c r="A872" s="11"/>
      <c r="B872" s="11"/>
      <c r="C872" s="11"/>
      <c r="J872" s="11"/>
      <c r="K872" s="11"/>
      <c r="L872" s="11"/>
      <c r="M872" s="11"/>
    </row>
    <row r="873" customFormat="false" ht="12.75" hidden="false" customHeight="true" outlineLevel="0" collapsed="false">
      <c r="A873" s="11"/>
      <c r="B873" s="11"/>
      <c r="C873" s="11"/>
      <c r="J873" s="11"/>
      <c r="K873" s="11"/>
      <c r="L873" s="11"/>
      <c r="M873" s="11"/>
    </row>
    <row r="874" customFormat="false" ht="12.75" hidden="false" customHeight="true" outlineLevel="0" collapsed="false">
      <c r="A874" s="11"/>
      <c r="B874" s="11"/>
      <c r="C874" s="11"/>
      <c r="J874" s="11"/>
      <c r="K874" s="11"/>
      <c r="L874" s="11"/>
      <c r="M874" s="11"/>
    </row>
    <row r="875" customFormat="false" ht="12.75" hidden="false" customHeight="true" outlineLevel="0" collapsed="false">
      <c r="A875" s="11"/>
      <c r="B875" s="11"/>
      <c r="C875" s="11"/>
      <c r="J875" s="11"/>
      <c r="K875" s="11"/>
      <c r="L875" s="11"/>
      <c r="M875" s="11"/>
    </row>
    <row r="876" customFormat="false" ht="12.75" hidden="false" customHeight="true" outlineLevel="0" collapsed="false">
      <c r="A876" s="11"/>
      <c r="B876" s="11"/>
      <c r="C876" s="11"/>
      <c r="J876" s="11"/>
      <c r="K876" s="11"/>
      <c r="L876" s="11"/>
      <c r="M876" s="11"/>
    </row>
    <row r="877" customFormat="false" ht="12.75" hidden="false" customHeight="true" outlineLevel="0" collapsed="false">
      <c r="A877" s="11"/>
      <c r="B877" s="11"/>
      <c r="C877" s="11"/>
      <c r="J877" s="11"/>
      <c r="K877" s="11"/>
      <c r="L877" s="11"/>
      <c r="M877" s="11"/>
    </row>
    <row r="878" customFormat="false" ht="12.75" hidden="false" customHeight="true" outlineLevel="0" collapsed="false">
      <c r="A878" s="11"/>
      <c r="B878" s="11"/>
      <c r="C878" s="11"/>
      <c r="J878" s="11"/>
      <c r="K878" s="11"/>
      <c r="L878" s="11"/>
      <c r="M878" s="11"/>
    </row>
    <row r="879" customFormat="false" ht="12.75" hidden="false" customHeight="true" outlineLevel="0" collapsed="false">
      <c r="A879" s="11"/>
      <c r="B879" s="11"/>
      <c r="C879" s="11"/>
      <c r="J879" s="11"/>
      <c r="K879" s="11"/>
      <c r="L879" s="11"/>
      <c r="M879" s="11"/>
    </row>
    <row r="880" customFormat="false" ht="12.75" hidden="false" customHeight="true" outlineLevel="0" collapsed="false">
      <c r="A880" s="11"/>
      <c r="B880" s="11"/>
      <c r="C880" s="11"/>
      <c r="J880" s="11"/>
      <c r="K880" s="11"/>
      <c r="L880" s="11"/>
      <c r="M880" s="11"/>
    </row>
    <row r="881" customFormat="false" ht="12.75" hidden="false" customHeight="true" outlineLevel="0" collapsed="false">
      <c r="A881" s="11"/>
      <c r="B881" s="11"/>
      <c r="C881" s="11"/>
      <c r="J881" s="11"/>
      <c r="K881" s="11"/>
      <c r="L881" s="11"/>
      <c r="M881" s="11"/>
    </row>
    <row r="882" customFormat="false" ht="12.75" hidden="false" customHeight="true" outlineLevel="0" collapsed="false">
      <c r="A882" s="11"/>
      <c r="B882" s="11"/>
      <c r="C882" s="11"/>
      <c r="J882" s="11"/>
      <c r="K882" s="11"/>
      <c r="L882" s="11"/>
      <c r="M882" s="11"/>
    </row>
    <row r="883" customFormat="false" ht="12.75" hidden="false" customHeight="true" outlineLevel="0" collapsed="false">
      <c r="A883" s="11"/>
      <c r="B883" s="11"/>
      <c r="C883" s="11"/>
      <c r="J883" s="11"/>
      <c r="K883" s="11"/>
      <c r="L883" s="11"/>
      <c r="M883" s="11"/>
    </row>
    <row r="884" customFormat="false" ht="12.75" hidden="false" customHeight="true" outlineLevel="0" collapsed="false">
      <c r="A884" s="11"/>
      <c r="B884" s="11"/>
      <c r="C884" s="11"/>
      <c r="J884" s="11"/>
      <c r="K884" s="11"/>
      <c r="L884" s="11"/>
      <c r="M884" s="11"/>
    </row>
    <row r="885" customFormat="false" ht="12.75" hidden="false" customHeight="true" outlineLevel="0" collapsed="false">
      <c r="A885" s="11"/>
      <c r="B885" s="11"/>
      <c r="C885" s="11"/>
      <c r="J885" s="11"/>
      <c r="K885" s="11"/>
      <c r="L885" s="11"/>
      <c r="M885" s="11"/>
    </row>
    <row r="886" customFormat="false" ht="12.75" hidden="false" customHeight="true" outlineLevel="0" collapsed="false">
      <c r="A886" s="11"/>
      <c r="B886" s="11"/>
      <c r="C886" s="11"/>
      <c r="J886" s="11"/>
      <c r="K886" s="11"/>
      <c r="L886" s="11"/>
      <c r="M886" s="11"/>
    </row>
    <row r="887" customFormat="false" ht="12.75" hidden="false" customHeight="true" outlineLevel="0" collapsed="false">
      <c r="A887" s="11"/>
      <c r="B887" s="11"/>
      <c r="C887" s="11"/>
      <c r="J887" s="11"/>
      <c r="K887" s="11"/>
      <c r="L887" s="11"/>
      <c r="M887" s="11"/>
    </row>
    <row r="888" customFormat="false" ht="12.75" hidden="false" customHeight="true" outlineLevel="0" collapsed="false">
      <c r="A888" s="11"/>
      <c r="B888" s="11"/>
      <c r="C888" s="11"/>
      <c r="J888" s="11"/>
      <c r="K888" s="11"/>
      <c r="L888" s="11"/>
      <c r="M888" s="11"/>
    </row>
    <row r="889" customFormat="false" ht="12.75" hidden="false" customHeight="true" outlineLevel="0" collapsed="false">
      <c r="A889" s="11"/>
      <c r="B889" s="11"/>
      <c r="C889" s="11"/>
      <c r="J889" s="11"/>
      <c r="K889" s="11"/>
      <c r="L889" s="11"/>
      <c r="M889" s="11"/>
    </row>
    <row r="890" customFormat="false" ht="12.75" hidden="false" customHeight="true" outlineLevel="0" collapsed="false">
      <c r="A890" s="11"/>
      <c r="B890" s="11"/>
      <c r="C890" s="11"/>
      <c r="J890" s="11"/>
      <c r="K890" s="11"/>
      <c r="L890" s="11"/>
      <c r="M890" s="11"/>
    </row>
    <row r="891" customFormat="false" ht="12.75" hidden="false" customHeight="true" outlineLevel="0" collapsed="false">
      <c r="A891" s="11"/>
      <c r="B891" s="11"/>
      <c r="C891" s="11"/>
      <c r="J891" s="11"/>
      <c r="K891" s="11"/>
      <c r="L891" s="11"/>
      <c r="M891" s="11"/>
    </row>
    <row r="892" customFormat="false" ht="12.75" hidden="false" customHeight="true" outlineLevel="0" collapsed="false">
      <c r="A892" s="11"/>
      <c r="B892" s="11"/>
      <c r="C892" s="11"/>
      <c r="J892" s="11"/>
      <c r="K892" s="11"/>
      <c r="L892" s="11"/>
      <c r="M892" s="11"/>
    </row>
    <row r="893" customFormat="false" ht="12.75" hidden="false" customHeight="true" outlineLevel="0" collapsed="false">
      <c r="A893" s="11"/>
      <c r="B893" s="11"/>
      <c r="C893" s="11"/>
      <c r="J893" s="11"/>
      <c r="K893" s="11"/>
      <c r="L893" s="11"/>
      <c r="M893" s="11"/>
    </row>
    <row r="894" customFormat="false" ht="12.75" hidden="false" customHeight="true" outlineLevel="0" collapsed="false">
      <c r="A894" s="11"/>
      <c r="B894" s="11"/>
      <c r="C894" s="11"/>
      <c r="J894" s="11"/>
      <c r="K894" s="11"/>
      <c r="L894" s="11"/>
      <c r="M894" s="11"/>
    </row>
    <row r="895" customFormat="false" ht="12.75" hidden="false" customHeight="true" outlineLevel="0" collapsed="false">
      <c r="A895" s="11"/>
      <c r="B895" s="11"/>
      <c r="C895" s="11"/>
      <c r="J895" s="11"/>
      <c r="K895" s="11"/>
      <c r="L895" s="11"/>
      <c r="M895" s="11"/>
    </row>
    <row r="896" customFormat="false" ht="12.75" hidden="false" customHeight="true" outlineLevel="0" collapsed="false">
      <c r="A896" s="11"/>
      <c r="B896" s="11"/>
      <c r="C896" s="11"/>
      <c r="J896" s="11"/>
      <c r="K896" s="11"/>
      <c r="L896" s="11"/>
      <c r="M896" s="11"/>
    </row>
    <row r="897" customFormat="false" ht="12.75" hidden="false" customHeight="true" outlineLevel="0" collapsed="false">
      <c r="A897" s="11"/>
      <c r="B897" s="11"/>
      <c r="C897" s="11"/>
      <c r="J897" s="11"/>
      <c r="K897" s="11"/>
      <c r="L897" s="11"/>
      <c r="M897" s="11"/>
    </row>
    <row r="898" customFormat="false" ht="12.75" hidden="false" customHeight="true" outlineLevel="0" collapsed="false">
      <c r="A898" s="11"/>
      <c r="B898" s="11"/>
      <c r="C898" s="11"/>
      <c r="J898" s="11"/>
      <c r="K898" s="11"/>
      <c r="L898" s="11"/>
      <c r="M898" s="11"/>
    </row>
    <row r="899" customFormat="false" ht="12.75" hidden="false" customHeight="true" outlineLevel="0" collapsed="false">
      <c r="A899" s="11"/>
      <c r="B899" s="11"/>
      <c r="C899" s="11"/>
      <c r="J899" s="11"/>
      <c r="K899" s="11"/>
      <c r="L899" s="11"/>
      <c r="M899" s="11"/>
    </row>
    <row r="900" customFormat="false" ht="12.75" hidden="false" customHeight="true" outlineLevel="0" collapsed="false">
      <c r="A900" s="11"/>
      <c r="B900" s="11"/>
      <c r="C900" s="11"/>
      <c r="J900" s="11"/>
      <c r="K900" s="11"/>
      <c r="L900" s="11"/>
      <c r="M900" s="11"/>
    </row>
    <row r="901" customFormat="false" ht="12.75" hidden="false" customHeight="true" outlineLevel="0" collapsed="false">
      <c r="A901" s="11"/>
      <c r="B901" s="11"/>
      <c r="C901" s="11"/>
      <c r="J901" s="11"/>
      <c r="K901" s="11"/>
      <c r="L901" s="11"/>
      <c r="M901" s="11"/>
    </row>
    <row r="902" customFormat="false" ht="12.75" hidden="false" customHeight="true" outlineLevel="0" collapsed="false">
      <c r="A902" s="11"/>
      <c r="B902" s="11"/>
      <c r="C902" s="11"/>
      <c r="J902" s="11"/>
      <c r="K902" s="11"/>
      <c r="L902" s="11"/>
      <c r="M902" s="11"/>
    </row>
    <row r="903" customFormat="false" ht="12.75" hidden="false" customHeight="true" outlineLevel="0" collapsed="false">
      <c r="A903" s="11"/>
      <c r="B903" s="11"/>
      <c r="C903" s="11"/>
      <c r="J903" s="11"/>
      <c r="K903" s="11"/>
      <c r="L903" s="11"/>
      <c r="M903" s="11"/>
    </row>
    <row r="904" customFormat="false" ht="12.75" hidden="false" customHeight="true" outlineLevel="0" collapsed="false">
      <c r="A904" s="11"/>
      <c r="B904" s="11"/>
      <c r="C904" s="11"/>
      <c r="J904" s="11"/>
      <c r="K904" s="11"/>
      <c r="L904" s="11"/>
      <c r="M904" s="11"/>
    </row>
    <row r="905" customFormat="false" ht="12.75" hidden="false" customHeight="true" outlineLevel="0" collapsed="false">
      <c r="A905" s="11"/>
      <c r="B905" s="11"/>
      <c r="C905" s="11"/>
      <c r="J905" s="11"/>
      <c r="K905" s="11"/>
      <c r="L905" s="11"/>
      <c r="M905" s="11"/>
    </row>
    <row r="906" customFormat="false" ht="12.75" hidden="false" customHeight="true" outlineLevel="0" collapsed="false">
      <c r="A906" s="11"/>
      <c r="B906" s="11"/>
      <c r="C906" s="11"/>
      <c r="J906" s="11"/>
      <c r="K906" s="11"/>
      <c r="L906" s="11"/>
      <c r="M906" s="11"/>
    </row>
    <row r="907" customFormat="false" ht="12.75" hidden="false" customHeight="true" outlineLevel="0" collapsed="false">
      <c r="A907" s="11"/>
      <c r="B907" s="11"/>
      <c r="C907" s="11"/>
      <c r="J907" s="11"/>
      <c r="K907" s="11"/>
      <c r="L907" s="11"/>
      <c r="M907" s="11"/>
    </row>
    <row r="908" customFormat="false" ht="12.75" hidden="false" customHeight="true" outlineLevel="0" collapsed="false">
      <c r="A908" s="11"/>
      <c r="B908" s="11"/>
      <c r="C908" s="11"/>
      <c r="J908" s="11"/>
      <c r="K908" s="11"/>
      <c r="L908" s="11"/>
      <c r="M908" s="11"/>
    </row>
    <row r="909" customFormat="false" ht="12.75" hidden="false" customHeight="true" outlineLevel="0" collapsed="false">
      <c r="A909" s="11"/>
      <c r="B909" s="11"/>
      <c r="C909" s="11"/>
      <c r="J909" s="11"/>
      <c r="K909" s="11"/>
      <c r="L909" s="11"/>
      <c r="M909" s="11"/>
    </row>
    <row r="910" customFormat="false" ht="12.75" hidden="false" customHeight="true" outlineLevel="0" collapsed="false">
      <c r="A910" s="11"/>
      <c r="B910" s="11"/>
      <c r="C910" s="11"/>
      <c r="J910" s="11"/>
      <c r="K910" s="11"/>
      <c r="L910" s="11"/>
      <c r="M910" s="11"/>
    </row>
    <row r="911" customFormat="false" ht="12.75" hidden="false" customHeight="true" outlineLevel="0" collapsed="false">
      <c r="A911" s="11"/>
      <c r="B911" s="11"/>
      <c r="C911" s="11"/>
      <c r="J911" s="11"/>
      <c r="K911" s="11"/>
      <c r="L911" s="11"/>
      <c r="M911" s="11"/>
    </row>
    <row r="912" customFormat="false" ht="12.75" hidden="false" customHeight="true" outlineLevel="0" collapsed="false">
      <c r="A912" s="11"/>
      <c r="B912" s="11"/>
      <c r="C912" s="11"/>
      <c r="J912" s="11"/>
      <c r="K912" s="11"/>
      <c r="L912" s="11"/>
      <c r="M912" s="11"/>
    </row>
    <row r="913" customFormat="false" ht="12.75" hidden="false" customHeight="true" outlineLevel="0" collapsed="false">
      <c r="A913" s="11"/>
      <c r="B913" s="11"/>
      <c r="C913" s="11"/>
      <c r="J913" s="11"/>
      <c r="K913" s="11"/>
      <c r="L913" s="11"/>
      <c r="M913" s="11"/>
    </row>
    <row r="914" customFormat="false" ht="12.75" hidden="false" customHeight="true" outlineLevel="0" collapsed="false">
      <c r="A914" s="11"/>
      <c r="B914" s="11"/>
      <c r="C914" s="11"/>
      <c r="J914" s="11"/>
      <c r="K914" s="11"/>
      <c r="L914" s="11"/>
      <c r="M914" s="11"/>
    </row>
    <row r="915" customFormat="false" ht="12.75" hidden="false" customHeight="true" outlineLevel="0" collapsed="false">
      <c r="A915" s="11"/>
      <c r="B915" s="11"/>
      <c r="C915" s="11"/>
      <c r="J915" s="11"/>
      <c r="K915" s="11"/>
      <c r="L915" s="11"/>
      <c r="M915" s="11"/>
    </row>
    <row r="916" customFormat="false" ht="12.75" hidden="false" customHeight="true" outlineLevel="0" collapsed="false">
      <c r="A916" s="11"/>
      <c r="B916" s="11"/>
      <c r="C916" s="11"/>
      <c r="J916" s="11"/>
      <c r="K916" s="11"/>
      <c r="L916" s="11"/>
      <c r="M916" s="11"/>
    </row>
    <row r="917" customFormat="false" ht="12.75" hidden="false" customHeight="true" outlineLevel="0" collapsed="false">
      <c r="A917" s="11"/>
      <c r="B917" s="11"/>
      <c r="C917" s="11"/>
      <c r="J917" s="11"/>
      <c r="K917" s="11"/>
      <c r="L917" s="11"/>
      <c r="M917" s="11"/>
    </row>
    <row r="918" customFormat="false" ht="12.75" hidden="false" customHeight="true" outlineLevel="0" collapsed="false">
      <c r="A918" s="11"/>
      <c r="B918" s="11"/>
      <c r="C918" s="11"/>
      <c r="J918" s="11"/>
      <c r="K918" s="11"/>
      <c r="L918" s="11"/>
      <c r="M918" s="11"/>
    </row>
    <row r="919" customFormat="false" ht="12.75" hidden="false" customHeight="true" outlineLevel="0" collapsed="false">
      <c r="A919" s="11"/>
      <c r="B919" s="11"/>
      <c r="C919" s="11"/>
      <c r="J919" s="11"/>
      <c r="K919" s="11"/>
      <c r="L919" s="11"/>
      <c r="M919" s="11"/>
    </row>
    <row r="920" customFormat="false" ht="12.75" hidden="false" customHeight="true" outlineLevel="0" collapsed="false">
      <c r="A920" s="11"/>
      <c r="B920" s="11"/>
      <c r="C920" s="11"/>
      <c r="J920" s="11"/>
      <c r="K920" s="11"/>
      <c r="L920" s="11"/>
      <c r="M920" s="11"/>
    </row>
    <row r="921" customFormat="false" ht="12.75" hidden="false" customHeight="true" outlineLevel="0" collapsed="false">
      <c r="A921" s="11"/>
      <c r="B921" s="11"/>
      <c r="C921" s="11"/>
      <c r="J921" s="11"/>
      <c r="K921" s="11"/>
      <c r="L921" s="11"/>
      <c r="M921" s="11"/>
    </row>
    <row r="922" customFormat="false" ht="12.75" hidden="false" customHeight="true" outlineLevel="0" collapsed="false">
      <c r="A922" s="11"/>
      <c r="B922" s="11"/>
      <c r="C922" s="11"/>
      <c r="J922" s="11"/>
      <c r="K922" s="11"/>
      <c r="L922" s="11"/>
      <c r="M922" s="11"/>
    </row>
    <row r="923" customFormat="false" ht="12.75" hidden="false" customHeight="true" outlineLevel="0" collapsed="false">
      <c r="A923" s="11"/>
      <c r="B923" s="11"/>
      <c r="C923" s="11"/>
      <c r="J923" s="11"/>
      <c r="K923" s="11"/>
      <c r="L923" s="11"/>
      <c r="M923" s="11"/>
    </row>
    <row r="924" customFormat="false" ht="12.75" hidden="false" customHeight="true" outlineLevel="0" collapsed="false">
      <c r="A924" s="11"/>
      <c r="B924" s="11"/>
      <c r="C924" s="11"/>
      <c r="J924" s="11"/>
      <c r="K924" s="11"/>
      <c r="L924" s="11"/>
      <c r="M924" s="11"/>
    </row>
    <row r="925" customFormat="false" ht="12.75" hidden="false" customHeight="true" outlineLevel="0" collapsed="false">
      <c r="A925" s="11"/>
      <c r="B925" s="11"/>
      <c r="C925" s="11"/>
      <c r="J925" s="11"/>
      <c r="K925" s="11"/>
      <c r="L925" s="11"/>
      <c r="M925" s="11"/>
    </row>
    <row r="926" customFormat="false" ht="12.75" hidden="false" customHeight="true" outlineLevel="0" collapsed="false">
      <c r="A926" s="11"/>
      <c r="B926" s="11"/>
      <c r="C926" s="11"/>
      <c r="J926" s="11"/>
      <c r="K926" s="11"/>
      <c r="L926" s="11"/>
      <c r="M926" s="11"/>
    </row>
    <row r="927" customFormat="false" ht="12.75" hidden="false" customHeight="true" outlineLevel="0" collapsed="false">
      <c r="A927" s="11"/>
      <c r="B927" s="11"/>
      <c r="C927" s="11"/>
      <c r="J927" s="11"/>
      <c r="K927" s="11"/>
      <c r="L927" s="11"/>
      <c r="M927" s="11"/>
    </row>
    <row r="928" customFormat="false" ht="12.75" hidden="false" customHeight="true" outlineLevel="0" collapsed="false">
      <c r="A928" s="11"/>
      <c r="B928" s="11"/>
      <c r="C928" s="11"/>
      <c r="J928" s="11"/>
      <c r="K928" s="11"/>
      <c r="L928" s="11"/>
      <c r="M928" s="11"/>
    </row>
    <row r="929" customFormat="false" ht="12.75" hidden="false" customHeight="true" outlineLevel="0" collapsed="false">
      <c r="A929" s="11"/>
      <c r="B929" s="11"/>
      <c r="C929" s="11"/>
      <c r="J929" s="11"/>
      <c r="K929" s="11"/>
      <c r="L929" s="11"/>
      <c r="M929" s="11"/>
    </row>
    <row r="930" customFormat="false" ht="12.75" hidden="false" customHeight="true" outlineLevel="0" collapsed="false">
      <c r="A930" s="11"/>
      <c r="B930" s="11"/>
      <c r="C930" s="11"/>
      <c r="J930" s="11"/>
      <c r="K930" s="11"/>
      <c r="L930" s="11"/>
      <c r="M930" s="11"/>
    </row>
    <row r="931" customFormat="false" ht="12.75" hidden="false" customHeight="true" outlineLevel="0" collapsed="false">
      <c r="A931" s="11"/>
      <c r="B931" s="11"/>
      <c r="C931" s="11"/>
      <c r="J931" s="11"/>
      <c r="K931" s="11"/>
      <c r="L931" s="11"/>
      <c r="M931" s="11"/>
    </row>
    <row r="932" customFormat="false" ht="12.75" hidden="false" customHeight="true" outlineLevel="0" collapsed="false">
      <c r="A932" s="11"/>
      <c r="B932" s="11"/>
      <c r="C932" s="11"/>
      <c r="J932" s="11"/>
      <c r="K932" s="11"/>
      <c r="L932" s="11"/>
      <c r="M932" s="11"/>
    </row>
    <row r="933" customFormat="false" ht="12.75" hidden="false" customHeight="true" outlineLevel="0" collapsed="false">
      <c r="A933" s="11"/>
      <c r="B933" s="11"/>
      <c r="C933" s="11"/>
      <c r="J933" s="11"/>
      <c r="K933" s="11"/>
      <c r="L933" s="11"/>
      <c r="M933" s="11"/>
    </row>
    <row r="934" customFormat="false" ht="12.75" hidden="false" customHeight="true" outlineLevel="0" collapsed="false">
      <c r="A934" s="11"/>
      <c r="B934" s="11"/>
      <c r="C934" s="11"/>
      <c r="J934" s="11"/>
      <c r="K934" s="11"/>
      <c r="L934" s="11"/>
      <c r="M934" s="11"/>
    </row>
    <row r="935" customFormat="false" ht="12.75" hidden="false" customHeight="true" outlineLevel="0" collapsed="false">
      <c r="A935" s="11"/>
      <c r="B935" s="11"/>
      <c r="C935" s="11"/>
      <c r="J935" s="11"/>
      <c r="K935" s="11"/>
      <c r="L935" s="11"/>
      <c r="M935" s="11"/>
    </row>
    <row r="936" customFormat="false" ht="12.75" hidden="false" customHeight="true" outlineLevel="0" collapsed="false">
      <c r="A936" s="11"/>
      <c r="B936" s="11"/>
      <c r="C936" s="11"/>
      <c r="J936" s="11"/>
      <c r="K936" s="11"/>
      <c r="L936" s="11"/>
      <c r="M936" s="11"/>
    </row>
    <row r="937" customFormat="false" ht="12.75" hidden="false" customHeight="true" outlineLevel="0" collapsed="false">
      <c r="A937" s="11"/>
      <c r="B937" s="11"/>
      <c r="C937" s="11"/>
      <c r="J937" s="11"/>
      <c r="K937" s="11"/>
      <c r="L937" s="11"/>
      <c r="M937" s="11"/>
    </row>
    <row r="938" customFormat="false" ht="12.75" hidden="false" customHeight="true" outlineLevel="0" collapsed="false">
      <c r="A938" s="11"/>
      <c r="B938" s="11"/>
      <c r="C938" s="11"/>
      <c r="J938" s="11"/>
      <c r="K938" s="11"/>
      <c r="L938" s="11"/>
      <c r="M938" s="11"/>
    </row>
    <row r="939" customFormat="false" ht="12.75" hidden="false" customHeight="true" outlineLevel="0" collapsed="false">
      <c r="A939" s="11"/>
      <c r="B939" s="11"/>
      <c r="C939" s="11"/>
      <c r="J939" s="11"/>
      <c r="K939" s="11"/>
      <c r="L939" s="11"/>
      <c r="M939" s="11"/>
    </row>
    <row r="940" customFormat="false" ht="12.75" hidden="false" customHeight="true" outlineLevel="0" collapsed="false">
      <c r="A940" s="11"/>
      <c r="B940" s="11"/>
      <c r="C940" s="11"/>
      <c r="J940" s="11"/>
      <c r="K940" s="11"/>
      <c r="L940" s="11"/>
      <c r="M940" s="11"/>
    </row>
    <row r="941" customFormat="false" ht="12.75" hidden="false" customHeight="true" outlineLevel="0" collapsed="false">
      <c r="A941" s="11"/>
      <c r="B941" s="11"/>
      <c r="C941" s="11"/>
      <c r="J941" s="11"/>
      <c r="K941" s="11"/>
      <c r="L941" s="11"/>
      <c r="M941" s="11"/>
    </row>
    <row r="942" customFormat="false" ht="12.75" hidden="false" customHeight="true" outlineLevel="0" collapsed="false">
      <c r="A942" s="11"/>
      <c r="B942" s="11"/>
      <c r="C942" s="11"/>
      <c r="J942" s="11"/>
      <c r="K942" s="11"/>
      <c r="L942" s="11"/>
      <c r="M942" s="11"/>
    </row>
    <row r="943" customFormat="false" ht="12.75" hidden="false" customHeight="true" outlineLevel="0" collapsed="false">
      <c r="A943" s="11"/>
      <c r="B943" s="11"/>
      <c r="C943" s="11"/>
      <c r="J943" s="11"/>
      <c r="K943" s="11"/>
      <c r="L943" s="11"/>
      <c r="M943" s="11"/>
    </row>
    <row r="944" customFormat="false" ht="12.75" hidden="false" customHeight="true" outlineLevel="0" collapsed="false">
      <c r="A944" s="11"/>
      <c r="B944" s="11"/>
      <c r="C944" s="11"/>
      <c r="J944" s="11"/>
      <c r="K944" s="11"/>
      <c r="L944" s="11"/>
      <c r="M944" s="11"/>
    </row>
    <row r="945" customFormat="false" ht="12.75" hidden="false" customHeight="true" outlineLevel="0" collapsed="false">
      <c r="A945" s="11"/>
      <c r="B945" s="11"/>
      <c r="C945" s="11"/>
      <c r="J945" s="11"/>
      <c r="K945" s="11"/>
      <c r="L945" s="11"/>
      <c r="M945" s="11"/>
    </row>
    <row r="946" customFormat="false" ht="12.75" hidden="false" customHeight="true" outlineLevel="0" collapsed="false">
      <c r="A946" s="11"/>
      <c r="B946" s="11"/>
      <c r="C946" s="11"/>
      <c r="J946" s="11"/>
      <c r="K946" s="11"/>
      <c r="L946" s="11"/>
      <c r="M946" s="11"/>
    </row>
    <row r="947" customFormat="false" ht="12.75" hidden="false" customHeight="true" outlineLevel="0" collapsed="false">
      <c r="A947" s="11"/>
      <c r="B947" s="11"/>
      <c r="C947" s="11"/>
      <c r="J947" s="11"/>
      <c r="K947" s="11"/>
      <c r="L947" s="11"/>
      <c r="M947" s="11"/>
    </row>
    <row r="948" customFormat="false" ht="12.75" hidden="false" customHeight="true" outlineLevel="0" collapsed="false">
      <c r="A948" s="11"/>
      <c r="B948" s="11"/>
      <c r="C948" s="11"/>
      <c r="J948" s="11"/>
      <c r="K948" s="11"/>
      <c r="L948" s="11"/>
      <c r="M948" s="11"/>
    </row>
    <row r="949" customFormat="false" ht="12.75" hidden="false" customHeight="true" outlineLevel="0" collapsed="false">
      <c r="A949" s="11"/>
      <c r="B949" s="11"/>
      <c r="C949" s="11"/>
      <c r="J949" s="11"/>
      <c r="K949" s="11"/>
      <c r="L949" s="11"/>
      <c r="M949" s="11"/>
    </row>
    <row r="950" customFormat="false" ht="12.75" hidden="false" customHeight="true" outlineLevel="0" collapsed="false">
      <c r="A950" s="11"/>
      <c r="B950" s="11"/>
      <c r="C950" s="11"/>
      <c r="J950" s="11"/>
      <c r="K950" s="11"/>
      <c r="L950" s="11"/>
      <c r="M950" s="11"/>
    </row>
    <row r="951" customFormat="false" ht="12.75" hidden="false" customHeight="true" outlineLevel="0" collapsed="false">
      <c r="A951" s="11"/>
      <c r="B951" s="11"/>
      <c r="C951" s="11"/>
      <c r="J951" s="11"/>
      <c r="K951" s="11"/>
      <c r="L951" s="11"/>
      <c r="M951" s="11"/>
    </row>
    <row r="952" customFormat="false" ht="12.75" hidden="false" customHeight="true" outlineLevel="0" collapsed="false">
      <c r="A952" s="11"/>
      <c r="B952" s="11"/>
      <c r="C952" s="11"/>
      <c r="J952" s="11"/>
      <c r="K952" s="11"/>
      <c r="L952" s="11"/>
      <c r="M952" s="11"/>
    </row>
    <row r="953" customFormat="false" ht="12.75" hidden="false" customHeight="true" outlineLevel="0" collapsed="false">
      <c r="A953" s="11"/>
      <c r="B953" s="11"/>
      <c r="C953" s="11"/>
      <c r="J953" s="11"/>
      <c r="K953" s="11"/>
      <c r="L953" s="11"/>
      <c r="M953" s="11"/>
    </row>
    <row r="954" customFormat="false" ht="12.75" hidden="false" customHeight="true" outlineLevel="0" collapsed="false">
      <c r="A954" s="11"/>
      <c r="B954" s="11"/>
      <c r="C954" s="11"/>
      <c r="J954" s="11"/>
      <c r="K954" s="11"/>
      <c r="L954" s="11"/>
      <c r="M954" s="11"/>
    </row>
    <row r="955" customFormat="false" ht="12.75" hidden="false" customHeight="true" outlineLevel="0" collapsed="false">
      <c r="A955" s="11"/>
      <c r="B955" s="11"/>
      <c r="C955" s="11"/>
      <c r="J955" s="11"/>
      <c r="K955" s="11"/>
      <c r="L955" s="11"/>
      <c r="M955" s="11"/>
    </row>
    <row r="956" customFormat="false" ht="12.75" hidden="false" customHeight="true" outlineLevel="0" collapsed="false">
      <c r="A956" s="11"/>
      <c r="B956" s="11"/>
      <c r="C956" s="11"/>
      <c r="J956" s="11"/>
      <c r="K956" s="11"/>
      <c r="L956" s="11"/>
      <c r="M956" s="11"/>
    </row>
    <row r="957" customFormat="false" ht="12.75" hidden="false" customHeight="true" outlineLevel="0" collapsed="false">
      <c r="A957" s="11"/>
      <c r="B957" s="11"/>
      <c r="C957" s="11"/>
      <c r="J957" s="11"/>
      <c r="K957" s="11"/>
      <c r="L957" s="11"/>
      <c r="M957" s="11"/>
    </row>
    <row r="958" customFormat="false" ht="12.75" hidden="false" customHeight="true" outlineLevel="0" collapsed="false">
      <c r="A958" s="11"/>
      <c r="B958" s="11"/>
      <c r="C958" s="11"/>
      <c r="J958" s="11"/>
      <c r="K958" s="11"/>
      <c r="L958" s="11"/>
      <c r="M958" s="11"/>
    </row>
    <row r="959" customFormat="false" ht="12.75" hidden="false" customHeight="true" outlineLevel="0" collapsed="false">
      <c r="A959" s="11"/>
      <c r="B959" s="11"/>
      <c r="C959" s="11"/>
      <c r="J959" s="11"/>
      <c r="K959" s="11"/>
      <c r="L959" s="11"/>
      <c r="M959" s="11"/>
    </row>
    <row r="960" customFormat="false" ht="12.75" hidden="false" customHeight="true" outlineLevel="0" collapsed="false">
      <c r="A960" s="11"/>
      <c r="B960" s="11"/>
      <c r="C960" s="11"/>
      <c r="J960" s="11"/>
      <c r="K960" s="11"/>
      <c r="L960" s="11"/>
      <c r="M960" s="11"/>
    </row>
    <row r="961" customFormat="false" ht="12.75" hidden="false" customHeight="true" outlineLevel="0" collapsed="false">
      <c r="A961" s="11"/>
      <c r="B961" s="11"/>
      <c r="C961" s="11"/>
      <c r="J961" s="11"/>
      <c r="K961" s="11"/>
      <c r="L961" s="11"/>
      <c r="M961" s="11"/>
    </row>
    <row r="962" customFormat="false" ht="12.75" hidden="false" customHeight="true" outlineLevel="0" collapsed="false">
      <c r="A962" s="11"/>
      <c r="B962" s="11"/>
      <c r="C962" s="11"/>
      <c r="J962" s="11"/>
      <c r="K962" s="11"/>
      <c r="L962" s="11"/>
      <c r="M962" s="11"/>
    </row>
    <row r="963" customFormat="false" ht="12.75" hidden="false" customHeight="true" outlineLevel="0" collapsed="false">
      <c r="A963" s="11"/>
      <c r="B963" s="11"/>
      <c r="C963" s="11"/>
      <c r="J963" s="11"/>
      <c r="K963" s="11"/>
      <c r="L963" s="11"/>
      <c r="M963" s="11"/>
    </row>
    <row r="964" customFormat="false" ht="12.75" hidden="false" customHeight="true" outlineLevel="0" collapsed="false">
      <c r="A964" s="11"/>
      <c r="B964" s="11"/>
      <c r="C964" s="11"/>
      <c r="J964" s="11"/>
      <c r="K964" s="11"/>
      <c r="L964" s="11"/>
      <c r="M964" s="11"/>
    </row>
    <row r="965" customFormat="false" ht="12.75" hidden="false" customHeight="true" outlineLevel="0" collapsed="false">
      <c r="A965" s="11"/>
      <c r="B965" s="11"/>
      <c r="C965" s="11"/>
      <c r="J965" s="11"/>
      <c r="K965" s="11"/>
      <c r="L965" s="11"/>
      <c r="M965" s="11"/>
    </row>
    <row r="966" customFormat="false" ht="12.75" hidden="false" customHeight="true" outlineLevel="0" collapsed="false">
      <c r="A966" s="11"/>
      <c r="B966" s="11"/>
      <c r="C966" s="11"/>
      <c r="J966" s="11"/>
      <c r="K966" s="11"/>
      <c r="L966" s="11"/>
      <c r="M966" s="11"/>
    </row>
    <row r="967" customFormat="false" ht="12.75" hidden="false" customHeight="true" outlineLevel="0" collapsed="false">
      <c r="A967" s="11"/>
      <c r="B967" s="11"/>
      <c r="C967" s="11"/>
      <c r="J967" s="11"/>
      <c r="K967" s="11"/>
      <c r="L967" s="11"/>
      <c r="M967" s="11"/>
    </row>
    <row r="968" customFormat="false" ht="12.75" hidden="false" customHeight="true" outlineLevel="0" collapsed="false">
      <c r="A968" s="11"/>
      <c r="B968" s="11"/>
      <c r="C968" s="11"/>
      <c r="J968" s="11"/>
      <c r="K968" s="11"/>
      <c r="L968" s="11"/>
      <c r="M968" s="11"/>
    </row>
    <row r="969" customFormat="false" ht="12.75" hidden="false" customHeight="true" outlineLevel="0" collapsed="false">
      <c r="A969" s="11"/>
      <c r="B969" s="11"/>
      <c r="C969" s="11"/>
      <c r="J969" s="11"/>
      <c r="K969" s="11"/>
      <c r="L969" s="11"/>
      <c r="M969" s="11"/>
    </row>
    <row r="970" customFormat="false" ht="12.75" hidden="false" customHeight="true" outlineLevel="0" collapsed="false">
      <c r="A970" s="11"/>
      <c r="B970" s="11"/>
      <c r="C970" s="11"/>
      <c r="J970" s="11"/>
      <c r="K970" s="11"/>
      <c r="L970" s="11"/>
      <c r="M970" s="11"/>
    </row>
    <row r="971" customFormat="false" ht="12.75" hidden="false" customHeight="true" outlineLevel="0" collapsed="false">
      <c r="A971" s="11"/>
      <c r="B971" s="11"/>
      <c r="C971" s="11"/>
      <c r="J971" s="11"/>
      <c r="K971" s="11"/>
      <c r="L971" s="11"/>
      <c r="M971" s="11"/>
    </row>
    <row r="972" customFormat="false" ht="12.75" hidden="false" customHeight="true" outlineLevel="0" collapsed="false">
      <c r="A972" s="11"/>
      <c r="B972" s="11"/>
      <c r="C972" s="11"/>
      <c r="J972" s="11"/>
      <c r="K972" s="11"/>
      <c r="L972" s="11"/>
      <c r="M972" s="11"/>
    </row>
    <row r="973" customFormat="false" ht="12.75" hidden="false" customHeight="true" outlineLevel="0" collapsed="false">
      <c r="A973" s="11"/>
      <c r="B973" s="11"/>
      <c r="C973" s="11"/>
      <c r="J973" s="11"/>
      <c r="K973" s="11"/>
      <c r="L973" s="11"/>
      <c r="M973" s="11"/>
    </row>
    <row r="974" customFormat="false" ht="12.75" hidden="false" customHeight="true" outlineLevel="0" collapsed="false">
      <c r="A974" s="11"/>
      <c r="B974" s="11"/>
      <c r="C974" s="11"/>
      <c r="J974" s="11"/>
      <c r="K974" s="11"/>
      <c r="L974" s="11"/>
      <c r="M974" s="11"/>
    </row>
    <row r="975" customFormat="false" ht="12.75" hidden="false" customHeight="true" outlineLevel="0" collapsed="false">
      <c r="A975" s="11"/>
      <c r="B975" s="11"/>
      <c r="C975" s="11"/>
      <c r="J975" s="11"/>
      <c r="K975" s="11"/>
      <c r="L975" s="11"/>
      <c r="M975" s="11"/>
    </row>
    <row r="976" customFormat="false" ht="12.75" hidden="false" customHeight="true" outlineLevel="0" collapsed="false">
      <c r="A976" s="11"/>
      <c r="B976" s="11"/>
      <c r="C976" s="11"/>
      <c r="J976" s="11"/>
      <c r="K976" s="11"/>
      <c r="L976" s="11"/>
      <c r="M976" s="11"/>
    </row>
    <row r="977" customFormat="false" ht="12.75" hidden="false" customHeight="true" outlineLevel="0" collapsed="false">
      <c r="A977" s="11"/>
      <c r="B977" s="11"/>
      <c r="C977" s="11"/>
      <c r="J977" s="11"/>
      <c r="K977" s="11"/>
      <c r="L977" s="11"/>
      <c r="M977" s="11"/>
    </row>
    <row r="978" customFormat="false" ht="12.75" hidden="false" customHeight="true" outlineLevel="0" collapsed="false">
      <c r="A978" s="11"/>
      <c r="B978" s="11"/>
      <c r="C978" s="11"/>
      <c r="J978" s="11"/>
      <c r="K978" s="11"/>
      <c r="L978" s="11"/>
      <c r="M978" s="11"/>
    </row>
    <row r="979" customFormat="false" ht="12.75" hidden="false" customHeight="true" outlineLevel="0" collapsed="false">
      <c r="A979" s="11"/>
      <c r="B979" s="11"/>
      <c r="C979" s="11"/>
      <c r="J979" s="11"/>
      <c r="K979" s="11"/>
      <c r="L979" s="11"/>
      <c r="M979" s="11"/>
    </row>
    <row r="980" customFormat="false" ht="12.75" hidden="false" customHeight="true" outlineLevel="0" collapsed="false">
      <c r="A980" s="11"/>
      <c r="B980" s="11"/>
      <c r="C980" s="11"/>
      <c r="J980" s="11"/>
      <c r="K980" s="11"/>
      <c r="L980" s="11"/>
      <c r="M980" s="11"/>
    </row>
    <row r="981" customFormat="false" ht="12.75" hidden="false" customHeight="true" outlineLevel="0" collapsed="false">
      <c r="A981" s="11"/>
      <c r="B981" s="11"/>
      <c r="C981" s="11"/>
      <c r="J981" s="11"/>
      <c r="K981" s="11"/>
      <c r="L981" s="11"/>
      <c r="M981" s="11"/>
    </row>
    <row r="982" customFormat="false" ht="12.75" hidden="false" customHeight="true" outlineLevel="0" collapsed="false">
      <c r="A982" s="11"/>
      <c r="B982" s="11"/>
      <c r="C982" s="11"/>
      <c r="J982" s="11"/>
      <c r="K982" s="11"/>
      <c r="L982" s="11"/>
      <c r="M982" s="11"/>
    </row>
    <row r="983" customFormat="false" ht="12.75" hidden="false" customHeight="true" outlineLevel="0" collapsed="false">
      <c r="A983" s="11"/>
      <c r="B983" s="11"/>
      <c r="C983" s="11"/>
      <c r="J983" s="11"/>
      <c r="K983" s="11"/>
      <c r="L983" s="11"/>
      <c r="M983" s="11"/>
    </row>
    <row r="984" customFormat="false" ht="12.75" hidden="false" customHeight="true" outlineLevel="0" collapsed="false">
      <c r="A984" s="11"/>
      <c r="B984" s="11"/>
      <c r="C984" s="11"/>
      <c r="J984" s="11"/>
      <c r="K984" s="11"/>
      <c r="L984" s="11"/>
      <c r="M984" s="11"/>
    </row>
    <row r="985" customFormat="false" ht="12.75" hidden="false" customHeight="true" outlineLevel="0" collapsed="false">
      <c r="A985" s="11"/>
      <c r="B985" s="11"/>
      <c r="C985" s="11"/>
      <c r="J985" s="11"/>
      <c r="K985" s="11"/>
      <c r="L985" s="11"/>
      <c r="M985" s="11"/>
    </row>
    <row r="986" customFormat="false" ht="12.75" hidden="false" customHeight="true" outlineLevel="0" collapsed="false">
      <c r="A986" s="11"/>
      <c r="B986" s="11"/>
      <c r="C986" s="11"/>
      <c r="J986" s="11"/>
      <c r="K986" s="11"/>
      <c r="L986" s="11"/>
      <c r="M986" s="11"/>
    </row>
    <row r="987" customFormat="false" ht="12.75" hidden="false" customHeight="true" outlineLevel="0" collapsed="false">
      <c r="A987" s="11"/>
      <c r="B987" s="11"/>
      <c r="C987" s="11"/>
      <c r="J987" s="11"/>
      <c r="K987" s="11"/>
      <c r="L987" s="11"/>
      <c r="M987" s="11"/>
    </row>
    <row r="988" customFormat="false" ht="12.75" hidden="false" customHeight="true" outlineLevel="0" collapsed="false">
      <c r="A988" s="11"/>
      <c r="B988" s="11"/>
      <c r="C988" s="11"/>
      <c r="J988" s="11"/>
      <c r="K988" s="11"/>
      <c r="L988" s="11"/>
      <c r="M988" s="11"/>
    </row>
    <row r="989" customFormat="false" ht="12.75" hidden="false" customHeight="true" outlineLevel="0" collapsed="false">
      <c r="A989" s="11"/>
      <c r="B989" s="11"/>
      <c r="C989" s="11"/>
      <c r="J989" s="11"/>
      <c r="K989" s="11"/>
      <c r="L989" s="11"/>
      <c r="M989" s="11"/>
    </row>
    <row r="990" customFormat="false" ht="12.75" hidden="false" customHeight="true" outlineLevel="0" collapsed="false">
      <c r="A990" s="11"/>
      <c r="B990" s="11"/>
      <c r="C990" s="11"/>
      <c r="J990" s="11"/>
      <c r="K990" s="11"/>
      <c r="L990" s="11"/>
      <c r="M990" s="11"/>
    </row>
    <row r="991" customFormat="false" ht="12.75" hidden="false" customHeight="true" outlineLevel="0" collapsed="false">
      <c r="A991" s="11"/>
      <c r="B991" s="11"/>
      <c r="C991" s="11"/>
      <c r="J991" s="11"/>
      <c r="K991" s="11"/>
      <c r="L991" s="11"/>
      <c r="M991" s="11"/>
    </row>
    <row r="992" customFormat="false" ht="12.75" hidden="false" customHeight="true" outlineLevel="0" collapsed="false">
      <c r="A992" s="11"/>
      <c r="B992" s="11"/>
      <c r="C992" s="11"/>
      <c r="J992" s="11"/>
      <c r="K992" s="11"/>
      <c r="L992" s="11"/>
      <c r="M992" s="11"/>
    </row>
    <row r="993" customFormat="false" ht="12.75" hidden="false" customHeight="true" outlineLevel="0" collapsed="false">
      <c r="A993" s="11"/>
      <c r="B993" s="11"/>
      <c r="C993" s="11"/>
      <c r="J993" s="11"/>
      <c r="K993" s="11"/>
      <c r="L993" s="11"/>
      <c r="M993" s="11"/>
    </row>
    <row r="994" customFormat="false" ht="12.75" hidden="false" customHeight="true" outlineLevel="0" collapsed="false">
      <c r="A994" s="11"/>
      <c r="B994" s="11"/>
      <c r="C994" s="11"/>
      <c r="J994" s="11"/>
      <c r="K994" s="11"/>
      <c r="L994" s="11"/>
      <c r="M994" s="11"/>
    </row>
    <row r="995" customFormat="false" ht="12.75" hidden="false" customHeight="true" outlineLevel="0" collapsed="false">
      <c r="A995" s="11"/>
      <c r="B995" s="11"/>
      <c r="C995" s="11"/>
      <c r="J995" s="11"/>
      <c r="K995" s="11"/>
      <c r="L995" s="11"/>
      <c r="M995" s="11"/>
    </row>
    <row r="996" customFormat="false" ht="12.75" hidden="false" customHeight="true" outlineLevel="0" collapsed="false">
      <c r="A996" s="11"/>
      <c r="B996" s="11"/>
      <c r="C996" s="11"/>
      <c r="J996" s="11"/>
      <c r="K996" s="11"/>
      <c r="L996" s="11"/>
      <c r="M996" s="11"/>
    </row>
    <row r="997" customFormat="false" ht="12.75" hidden="false" customHeight="true" outlineLevel="0" collapsed="false">
      <c r="A997" s="11"/>
      <c r="B997" s="11"/>
      <c r="C997" s="11"/>
      <c r="J997" s="11"/>
      <c r="K997" s="11"/>
      <c r="L997" s="11"/>
      <c r="M997" s="11"/>
    </row>
    <row r="998" customFormat="false" ht="12.75" hidden="false" customHeight="true" outlineLevel="0" collapsed="false">
      <c r="A998" s="11"/>
      <c r="B998" s="11"/>
      <c r="C998" s="11"/>
      <c r="J998" s="11"/>
      <c r="K998" s="11"/>
      <c r="L998" s="11"/>
      <c r="M998" s="11"/>
    </row>
    <row r="999" customFormat="false" ht="12.75" hidden="false" customHeight="true" outlineLevel="0" collapsed="false">
      <c r="A999" s="11"/>
      <c r="B999" s="11"/>
      <c r="C999" s="11"/>
      <c r="J999" s="11"/>
      <c r="K999" s="11"/>
      <c r="L999" s="11"/>
      <c r="M999" s="11"/>
    </row>
    <row r="1000" customFormat="false" ht="12.75" hidden="false" customHeight="true" outlineLevel="0" collapsed="false">
      <c r="A1000" s="11"/>
      <c r="B1000" s="11"/>
      <c r="C1000" s="11"/>
      <c r="J1000" s="11"/>
      <c r="K1000" s="11"/>
      <c r="L1000" s="11"/>
      <c r="M1000" s="11"/>
    </row>
  </sheetData>
  <mergeCells count="20">
    <mergeCell ref="A1:L1"/>
    <mergeCell ref="H2:K2"/>
    <mergeCell ref="B17:K17"/>
    <mergeCell ref="B22:C22"/>
    <mergeCell ref="B23:C23"/>
    <mergeCell ref="C27:L27"/>
    <mergeCell ref="A29:A40"/>
    <mergeCell ref="A45:B46"/>
    <mergeCell ref="C45:C46"/>
    <mergeCell ref="D45:D46"/>
    <mergeCell ref="E45:E46"/>
    <mergeCell ref="F45:F46"/>
    <mergeCell ref="G45:G46"/>
    <mergeCell ref="H45:H46"/>
    <mergeCell ref="I45:I46"/>
    <mergeCell ref="J45:J46"/>
    <mergeCell ref="K45:K46"/>
    <mergeCell ref="L45:L46"/>
    <mergeCell ref="A48:L48"/>
    <mergeCell ref="C50:L50"/>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S1000"/>
  <sheetViews>
    <sheetView showFormulas="false" showGridLines="true" showRowColHeaders="true" showZeros="true" rightToLeft="false" tabSelected="false" showOutlineSymbols="true" defaultGridColor="true" view="normal" topLeftCell="A13"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85"/>
    <col collapsed="false" customWidth="true" hidden="false" outlineLevel="0" max="2" min="2" style="1" width="15.14"/>
    <col collapsed="false" customWidth="true" hidden="false" outlineLevel="0" max="3" min="3" style="1" width="13.29"/>
    <col collapsed="false" customWidth="true" hidden="false" outlineLevel="0" max="4" min="4" style="1" width="6.29"/>
    <col collapsed="false" customWidth="true" hidden="false" outlineLevel="0" max="15" min="5" style="1" width="13.29"/>
    <col collapsed="false" customWidth="true" hidden="false" outlineLevel="0" max="16" min="16" style="1" width="4.72"/>
    <col collapsed="false" customWidth="true" hidden="false" outlineLevel="0" max="19" min="17" style="1" width="16.29"/>
    <col collapsed="false" customWidth="true" hidden="false" outlineLevel="0" max="26" min="20" style="1" width="12.71"/>
  </cols>
  <sheetData>
    <row r="1" customFormat="false" ht="15.75" hidden="false" customHeight="true" outlineLevel="0" collapsed="false">
      <c r="A1" s="12" t="s">
        <v>66</v>
      </c>
      <c r="B1" s="12"/>
      <c r="C1" s="12"/>
      <c r="D1" s="12"/>
      <c r="E1" s="12"/>
      <c r="F1" s="12"/>
      <c r="G1" s="12"/>
      <c r="H1" s="12"/>
      <c r="I1" s="12"/>
      <c r="J1" s="12"/>
      <c r="K1" s="12"/>
      <c r="L1" s="12"/>
      <c r="M1" s="54"/>
      <c r="N1" s="54"/>
      <c r="O1" s="54"/>
      <c r="P1" s="55"/>
      <c r="Q1" s="55"/>
      <c r="R1" s="55"/>
      <c r="S1" s="55"/>
    </row>
    <row r="2" customFormat="false" ht="15.75" hidden="false" customHeight="true" outlineLevel="0" collapsed="false">
      <c r="A2" s="56"/>
      <c r="B2" s="56"/>
      <c r="C2" s="56"/>
      <c r="D2" s="56"/>
      <c r="E2" s="56"/>
      <c r="F2" s="56"/>
      <c r="G2" s="56"/>
      <c r="H2" s="56"/>
      <c r="I2" s="56"/>
      <c r="J2" s="56"/>
      <c r="K2" s="15" t="s">
        <v>17</v>
      </c>
      <c r="L2" s="15"/>
      <c r="M2" s="15"/>
      <c r="N2" s="15"/>
      <c r="O2" s="54"/>
      <c r="P2" s="55"/>
      <c r="Q2" s="55"/>
      <c r="R2" s="55"/>
      <c r="S2" s="55"/>
    </row>
    <row r="3" customFormat="false" ht="15" hidden="false" customHeight="true" outlineLevel="0" collapsed="false">
      <c r="A3" s="57" t="s">
        <v>67</v>
      </c>
      <c r="B3" s="58" t="s">
        <v>68</v>
      </c>
      <c r="C3" s="58"/>
      <c r="D3" s="59" t="n">
        <v>3</v>
      </c>
      <c r="E3" s="60"/>
      <c r="F3" s="61"/>
      <c r="G3" s="61"/>
      <c r="H3" s="61"/>
      <c r="I3" s="61"/>
      <c r="J3" s="61"/>
      <c r="K3" s="17"/>
      <c r="L3" s="18"/>
      <c r="M3" s="18"/>
      <c r="N3" s="19"/>
      <c r="O3" s="60"/>
      <c r="P3" s="62"/>
      <c r="Q3" s="62"/>
      <c r="R3" s="62"/>
      <c r="S3" s="62"/>
    </row>
    <row r="4" customFormat="false" ht="15" hidden="false" customHeight="true" outlineLevel="0" collapsed="false">
      <c r="A4" s="56"/>
      <c r="B4" s="56"/>
      <c r="C4" s="56"/>
      <c r="D4" s="56"/>
      <c r="E4" s="56"/>
      <c r="F4" s="56"/>
      <c r="G4" s="56"/>
      <c r="H4" s="56"/>
      <c r="I4" s="56"/>
      <c r="J4" s="56"/>
      <c r="K4" s="20"/>
      <c r="L4" s="21"/>
      <c r="M4" s="22" t="s">
        <v>19</v>
      </c>
      <c r="N4" s="23"/>
      <c r="O4" s="54"/>
      <c r="P4" s="55"/>
      <c r="Q4" s="55"/>
      <c r="R4" s="55"/>
      <c r="S4" s="55"/>
    </row>
    <row r="5" customFormat="false" ht="15" hidden="false" customHeight="true" outlineLevel="0" collapsed="false">
      <c r="A5" s="57" t="s">
        <v>69</v>
      </c>
      <c r="B5" s="56" t="s">
        <v>70</v>
      </c>
      <c r="C5" s="56"/>
      <c r="D5" s="56"/>
      <c r="E5" s="56"/>
      <c r="F5" s="56"/>
      <c r="G5" s="56"/>
      <c r="H5" s="56"/>
      <c r="I5" s="56"/>
      <c r="J5" s="56"/>
      <c r="K5" s="20"/>
      <c r="L5" s="27"/>
      <c r="M5" s="22" t="s">
        <v>21</v>
      </c>
      <c r="N5" s="23"/>
      <c r="O5" s="54"/>
      <c r="P5" s="55"/>
      <c r="Q5" s="55"/>
      <c r="R5" s="55"/>
      <c r="S5" s="55"/>
    </row>
    <row r="6" customFormat="false" ht="15" hidden="false" customHeight="true" outlineLevel="0" collapsed="false">
      <c r="A6" s="57"/>
      <c r="B6" s="63" t="s">
        <v>71</v>
      </c>
      <c r="C6" s="63"/>
      <c r="D6" s="59" t="s">
        <v>45</v>
      </c>
      <c r="E6" s="56" t="s">
        <v>72</v>
      </c>
      <c r="F6" s="61"/>
      <c r="G6" s="61"/>
      <c r="H6" s="61"/>
      <c r="I6" s="61"/>
      <c r="J6" s="61"/>
      <c r="K6" s="20"/>
      <c r="L6" s="28"/>
      <c r="M6" s="22" t="s">
        <v>23</v>
      </c>
      <c r="N6" s="23"/>
      <c r="O6" s="60"/>
      <c r="P6" s="62"/>
      <c r="Q6" s="62"/>
      <c r="R6" s="62"/>
      <c r="S6" s="62"/>
    </row>
    <row r="7" customFormat="false" ht="15.75" hidden="false" customHeight="true" outlineLevel="0" collapsed="false">
      <c r="A7" s="57"/>
      <c r="B7" s="64" t="s">
        <v>42</v>
      </c>
      <c r="C7" s="64"/>
      <c r="D7" s="59"/>
      <c r="E7" s="56" t="s">
        <v>73</v>
      </c>
      <c r="F7" s="61"/>
      <c r="G7" s="61"/>
      <c r="H7" s="61"/>
      <c r="I7" s="61"/>
      <c r="J7" s="61"/>
      <c r="K7" s="29"/>
      <c r="L7" s="30"/>
      <c r="M7" s="30"/>
      <c r="N7" s="31"/>
      <c r="O7" s="60"/>
      <c r="P7" s="62"/>
      <c r="Q7" s="62"/>
      <c r="R7" s="62"/>
      <c r="S7" s="62"/>
    </row>
    <row r="8" customFormat="false" ht="12.75" hidden="false" customHeight="true" outlineLevel="0" collapsed="false">
      <c r="A8" s="56"/>
      <c r="B8" s="56"/>
      <c r="C8" s="56"/>
      <c r="D8" s="56"/>
      <c r="E8" s="56"/>
      <c r="F8" s="56"/>
      <c r="G8" s="56"/>
      <c r="H8" s="56"/>
      <c r="I8" s="56"/>
      <c r="J8" s="56"/>
      <c r="K8" s="56"/>
      <c r="L8" s="56"/>
      <c r="M8" s="54"/>
      <c r="N8" s="54"/>
      <c r="O8" s="54"/>
      <c r="P8" s="55"/>
      <c r="Q8" s="55"/>
      <c r="R8" s="55"/>
      <c r="S8" s="55"/>
    </row>
    <row r="9" customFormat="false" ht="12.75" hidden="false" customHeight="true" outlineLevel="0" collapsed="false">
      <c r="A9" s="57" t="s">
        <v>74</v>
      </c>
      <c r="B9" s="56" t="s">
        <v>75</v>
      </c>
      <c r="C9" s="56"/>
      <c r="D9" s="56"/>
      <c r="E9" s="56"/>
      <c r="F9" s="56"/>
      <c r="G9" s="56"/>
      <c r="H9" s="56"/>
      <c r="I9" s="56"/>
      <c r="J9" s="56"/>
      <c r="K9" s="56"/>
      <c r="L9" s="56"/>
      <c r="M9" s="54"/>
      <c r="N9" s="54"/>
      <c r="O9" s="54"/>
      <c r="P9" s="55"/>
      <c r="Q9" s="55"/>
      <c r="R9" s="55"/>
      <c r="S9" s="55"/>
    </row>
    <row r="10" customFormat="false" ht="12.75" hidden="false" customHeight="true" outlineLevel="0" collapsed="false">
      <c r="A10" s="56"/>
      <c r="B10" s="65" t="s">
        <v>76</v>
      </c>
      <c r="C10" s="65"/>
      <c r="D10" s="66" t="n">
        <v>396500</v>
      </c>
      <c r="E10" s="66"/>
      <c r="F10" s="56" t="s">
        <v>77</v>
      </c>
      <c r="G10" s="67"/>
      <c r="H10" s="56"/>
      <c r="I10" s="56"/>
      <c r="J10" s="56"/>
      <c r="K10" s="56"/>
      <c r="L10" s="56"/>
      <c r="M10" s="54"/>
      <c r="N10" s="54"/>
      <c r="O10" s="54"/>
      <c r="P10" s="55"/>
      <c r="Q10" s="55"/>
      <c r="R10" s="55"/>
      <c r="S10" s="55"/>
    </row>
    <row r="11" customFormat="false" ht="12.75" hidden="false" customHeight="true" outlineLevel="0" collapsed="false">
      <c r="A11" s="56"/>
      <c r="B11" s="56"/>
      <c r="C11" s="56"/>
      <c r="D11" s="56"/>
      <c r="E11" s="56"/>
      <c r="F11" s="56"/>
      <c r="G11" s="56"/>
      <c r="H11" s="56"/>
      <c r="I11" s="56"/>
      <c r="J11" s="56"/>
      <c r="K11" s="56"/>
      <c r="L11" s="56"/>
      <c r="M11" s="54"/>
      <c r="N11" s="54"/>
      <c r="O11" s="54"/>
      <c r="P11" s="55"/>
      <c r="Q11" s="55"/>
      <c r="R11" s="55"/>
      <c r="S11" s="55"/>
    </row>
    <row r="12" customFormat="false" ht="12.75" hidden="false" customHeight="true" outlineLevel="0" collapsed="false">
      <c r="A12" s="57" t="s">
        <v>78</v>
      </c>
      <c r="B12" s="56" t="s">
        <v>79</v>
      </c>
      <c r="C12" s="56"/>
      <c r="D12" s="56"/>
      <c r="E12" s="56"/>
      <c r="F12" s="56"/>
      <c r="G12" s="56"/>
      <c r="H12" s="56"/>
      <c r="I12" s="56"/>
      <c r="J12" s="56"/>
      <c r="K12" s="56"/>
      <c r="L12" s="56"/>
      <c r="M12" s="54"/>
      <c r="N12" s="54"/>
      <c r="O12" s="54"/>
      <c r="P12" s="55"/>
      <c r="Q12" s="55"/>
      <c r="R12" s="55"/>
      <c r="S12" s="55"/>
    </row>
    <row r="13" customFormat="false" ht="32.25" hidden="false" customHeight="true" outlineLevel="0" collapsed="false">
      <c r="A13" s="68" t="s">
        <v>80</v>
      </c>
      <c r="B13" s="68" t="s">
        <v>81</v>
      </c>
      <c r="C13" s="68" t="s">
        <v>82</v>
      </c>
      <c r="D13" s="68"/>
      <c r="E13" s="68"/>
      <c r="F13" s="68"/>
      <c r="G13" s="68" t="s">
        <v>83</v>
      </c>
      <c r="H13" s="68"/>
      <c r="I13" s="68"/>
      <c r="J13" s="68" t="s">
        <v>84</v>
      </c>
      <c r="K13" s="68"/>
      <c r="L13" s="68"/>
      <c r="M13" s="68" t="s">
        <v>85</v>
      </c>
      <c r="N13" s="68"/>
      <c r="O13" s="68"/>
      <c r="P13" s="62"/>
      <c r="Q13" s="69" t="s">
        <v>86</v>
      </c>
      <c r="R13" s="69"/>
      <c r="S13" s="69"/>
    </row>
    <row r="14" customFormat="false" ht="12.75" hidden="false" customHeight="true" outlineLevel="0" collapsed="false">
      <c r="A14" s="68"/>
      <c r="B14" s="68"/>
      <c r="C14" s="68" t="s">
        <v>87</v>
      </c>
      <c r="D14" s="68"/>
      <c r="E14" s="68"/>
      <c r="F14" s="68"/>
      <c r="G14" s="68" t="s">
        <v>88</v>
      </c>
      <c r="H14" s="68"/>
      <c r="I14" s="68"/>
      <c r="J14" s="68" t="s">
        <v>89</v>
      </c>
      <c r="K14" s="68"/>
      <c r="L14" s="68"/>
      <c r="M14" s="68" t="s">
        <v>89</v>
      </c>
      <c r="N14" s="68"/>
      <c r="O14" s="68"/>
      <c r="P14" s="62"/>
      <c r="Q14" s="69" t="s">
        <v>89</v>
      </c>
      <c r="R14" s="69"/>
      <c r="S14" s="69"/>
    </row>
    <row r="15" customFormat="false" ht="25.5" hidden="false" customHeight="true" outlineLevel="0" collapsed="false">
      <c r="A15" s="68"/>
      <c r="B15" s="68"/>
      <c r="C15" s="68" t="s">
        <v>90</v>
      </c>
      <c r="D15" s="68"/>
      <c r="E15" s="68" t="s">
        <v>91</v>
      </c>
      <c r="F15" s="68" t="s">
        <v>92</v>
      </c>
      <c r="G15" s="70" t="s">
        <v>90</v>
      </c>
      <c r="H15" s="68" t="s">
        <v>91</v>
      </c>
      <c r="I15" s="68" t="s">
        <v>92</v>
      </c>
      <c r="J15" s="68" t="s">
        <v>90</v>
      </c>
      <c r="K15" s="68" t="s">
        <v>91</v>
      </c>
      <c r="L15" s="68" t="s">
        <v>92</v>
      </c>
      <c r="M15" s="68" t="s">
        <v>90</v>
      </c>
      <c r="N15" s="68" t="s">
        <v>91</v>
      </c>
      <c r="O15" s="68" t="s">
        <v>92</v>
      </c>
      <c r="P15" s="62"/>
      <c r="Q15" s="69" t="s">
        <v>90</v>
      </c>
      <c r="R15" s="69" t="s">
        <v>91</v>
      </c>
      <c r="S15" s="69" t="s">
        <v>92</v>
      </c>
    </row>
    <row r="16" customFormat="false" ht="12.75" hidden="false" customHeight="true" outlineLevel="0" collapsed="false">
      <c r="A16" s="71" t="n">
        <v>1</v>
      </c>
      <c r="B16" s="71"/>
      <c r="C16" s="71"/>
      <c r="D16" s="71"/>
      <c r="E16" s="71"/>
      <c r="F16" s="71"/>
      <c r="G16" s="72"/>
      <c r="H16" s="71"/>
      <c r="I16" s="71"/>
      <c r="J16" s="71"/>
      <c r="K16" s="71"/>
      <c r="L16" s="71"/>
      <c r="M16" s="71"/>
      <c r="N16" s="71"/>
      <c r="O16" s="71"/>
      <c r="P16" s="55"/>
      <c r="Q16" s="73" t="n">
        <f aca="false">((C16*G16*J16)/$D$3)+M16</f>
        <v>0</v>
      </c>
      <c r="R16" s="73" t="n">
        <f aca="false">((E16*H16*K16)/$D$3)+N16</f>
        <v>0</v>
      </c>
      <c r="S16" s="73" t="n">
        <f aca="false">((F16*I16*L16)/$D$3)+O16</f>
        <v>0</v>
      </c>
    </row>
    <row r="17" customFormat="false" ht="12.75" hidden="false" customHeight="true" outlineLevel="0" collapsed="false">
      <c r="A17" s="71" t="n">
        <v>2</v>
      </c>
      <c r="B17" s="71"/>
      <c r="C17" s="71"/>
      <c r="D17" s="71"/>
      <c r="E17" s="71"/>
      <c r="F17" s="71"/>
      <c r="G17" s="72"/>
      <c r="H17" s="71"/>
      <c r="I17" s="71"/>
      <c r="J17" s="71"/>
      <c r="K17" s="71"/>
      <c r="L17" s="71"/>
      <c r="M17" s="71"/>
      <c r="N17" s="71"/>
      <c r="O17" s="71"/>
      <c r="P17" s="55"/>
      <c r="Q17" s="73" t="n">
        <f aca="false">((C17*G17*J17)/$D$3)+M17</f>
        <v>0</v>
      </c>
      <c r="R17" s="73" t="n">
        <f aca="false">((E17*H17*K17)/$D$3)+N17</f>
        <v>0</v>
      </c>
      <c r="S17" s="73" t="n">
        <f aca="false">((F17*I17*L17)/$D$3)+O17</f>
        <v>0</v>
      </c>
    </row>
    <row r="18" customFormat="false" ht="12.75" hidden="false" customHeight="true" outlineLevel="0" collapsed="false">
      <c r="A18" s="71" t="n">
        <v>3</v>
      </c>
      <c r="B18" s="71"/>
      <c r="C18" s="71"/>
      <c r="D18" s="71"/>
      <c r="E18" s="71"/>
      <c r="F18" s="71"/>
      <c r="G18" s="72"/>
      <c r="H18" s="71"/>
      <c r="I18" s="71"/>
      <c r="J18" s="71"/>
      <c r="K18" s="71"/>
      <c r="L18" s="71"/>
      <c r="M18" s="71"/>
      <c r="N18" s="71"/>
      <c r="O18" s="71"/>
      <c r="P18" s="55"/>
      <c r="Q18" s="73" t="n">
        <f aca="false">((C18*G18*J18)/$D$3)+M18</f>
        <v>0</v>
      </c>
      <c r="R18" s="73" t="n">
        <f aca="false">((E18*H18*K18)/$D$3)+N18</f>
        <v>0</v>
      </c>
      <c r="S18" s="73" t="n">
        <f aca="false">((F18*I18*L18)/$D$3)+O18</f>
        <v>0</v>
      </c>
    </row>
    <row r="19" customFormat="false" ht="12.75" hidden="false" customHeight="true" outlineLevel="0" collapsed="false">
      <c r="A19" s="71" t="n">
        <v>4</v>
      </c>
      <c r="B19" s="71"/>
      <c r="C19" s="71"/>
      <c r="D19" s="71"/>
      <c r="E19" s="71"/>
      <c r="F19" s="71"/>
      <c r="G19" s="72"/>
      <c r="H19" s="71"/>
      <c r="I19" s="71"/>
      <c r="J19" s="71"/>
      <c r="K19" s="71"/>
      <c r="L19" s="71"/>
      <c r="M19" s="71"/>
      <c r="N19" s="71"/>
      <c r="O19" s="71"/>
      <c r="P19" s="55"/>
      <c r="Q19" s="73" t="n">
        <f aca="false">((C19*G19*J19)/$D$3)+M19</f>
        <v>0</v>
      </c>
      <c r="R19" s="73" t="n">
        <f aca="false">((E19*H19*K19)/$D$3)+N19</f>
        <v>0</v>
      </c>
      <c r="S19" s="73" t="n">
        <f aca="false">((F19*I19*L19)/$D$3)+O19</f>
        <v>0</v>
      </c>
    </row>
    <row r="20" customFormat="false" ht="12.75" hidden="false" customHeight="true" outlineLevel="0" collapsed="false">
      <c r="A20" s="71" t="n">
        <v>5</v>
      </c>
      <c r="B20" s="71"/>
      <c r="C20" s="71"/>
      <c r="D20" s="71"/>
      <c r="E20" s="71"/>
      <c r="F20" s="71"/>
      <c r="G20" s="72"/>
      <c r="H20" s="71"/>
      <c r="I20" s="71"/>
      <c r="J20" s="71"/>
      <c r="K20" s="71"/>
      <c r="L20" s="71"/>
      <c r="M20" s="71"/>
      <c r="N20" s="71"/>
      <c r="O20" s="71"/>
      <c r="P20" s="55"/>
      <c r="Q20" s="73" t="n">
        <f aca="false">((C20*G20*J20)/$D$3)+M20</f>
        <v>0</v>
      </c>
      <c r="R20" s="73" t="n">
        <f aca="false">((E20*H20*K20)/$D$3)+N20</f>
        <v>0</v>
      </c>
      <c r="S20" s="73" t="n">
        <f aca="false">((F20*I20*L20)/$D$3)+O20</f>
        <v>0</v>
      </c>
    </row>
    <row r="21" customFormat="false" ht="12.75" hidden="false" customHeight="true" outlineLevel="0" collapsed="false">
      <c r="A21" s="71" t="n">
        <v>6</v>
      </c>
      <c r="B21" s="71"/>
      <c r="C21" s="71"/>
      <c r="D21" s="71"/>
      <c r="E21" s="71"/>
      <c r="F21" s="71"/>
      <c r="G21" s="72"/>
      <c r="H21" s="71"/>
      <c r="I21" s="71"/>
      <c r="J21" s="71"/>
      <c r="K21" s="71"/>
      <c r="L21" s="71"/>
      <c r="M21" s="71"/>
      <c r="N21" s="71"/>
      <c r="O21" s="71"/>
      <c r="P21" s="55"/>
      <c r="Q21" s="73" t="n">
        <f aca="false">((C21*G21*J21)/$D$3)+M21</f>
        <v>0</v>
      </c>
      <c r="R21" s="73" t="n">
        <f aca="false">((E21*H21*K21)/$D$3)+N21</f>
        <v>0</v>
      </c>
      <c r="S21" s="73" t="n">
        <f aca="false">((F21*I21*L21)/$D$3)+O21</f>
        <v>0</v>
      </c>
    </row>
    <row r="22" customFormat="false" ht="12.75" hidden="false" customHeight="true" outlineLevel="0" collapsed="false">
      <c r="A22" s="71" t="n">
        <v>7</v>
      </c>
      <c r="B22" s="71"/>
      <c r="C22" s="71"/>
      <c r="D22" s="71"/>
      <c r="E22" s="71"/>
      <c r="F22" s="71"/>
      <c r="G22" s="72"/>
      <c r="H22" s="71"/>
      <c r="I22" s="71"/>
      <c r="J22" s="71"/>
      <c r="K22" s="71"/>
      <c r="L22" s="71"/>
      <c r="M22" s="71"/>
      <c r="N22" s="71"/>
      <c r="O22" s="71"/>
      <c r="P22" s="55"/>
      <c r="Q22" s="73" t="n">
        <f aca="false">((C22*G22*J22)/$D$3)+M22</f>
        <v>0</v>
      </c>
      <c r="R22" s="73" t="n">
        <f aca="false">((E22*H22*K22)/$D$3)+N22</f>
        <v>0</v>
      </c>
      <c r="S22" s="73" t="n">
        <f aca="false">((F22*I22*L22)/$D$3)+O22</f>
        <v>0</v>
      </c>
    </row>
    <row r="23" customFormat="false" ht="12.75" hidden="false" customHeight="true" outlineLevel="0" collapsed="false">
      <c r="A23" s="71" t="n">
        <v>8</v>
      </c>
      <c r="B23" s="71"/>
      <c r="C23" s="71"/>
      <c r="D23" s="71"/>
      <c r="E23" s="71"/>
      <c r="F23" s="71"/>
      <c r="G23" s="72"/>
      <c r="H23" s="71"/>
      <c r="I23" s="71"/>
      <c r="J23" s="71"/>
      <c r="K23" s="71"/>
      <c r="L23" s="71"/>
      <c r="M23" s="71"/>
      <c r="N23" s="71"/>
      <c r="O23" s="71"/>
      <c r="P23" s="55"/>
      <c r="Q23" s="73" t="n">
        <f aca="false">((C23*G23*J23)/$D$3)+M23</f>
        <v>0</v>
      </c>
      <c r="R23" s="73" t="n">
        <f aca="false">((E23*H23*K23)/$D$3)+N23</f>
        <v>0</v>
      </c>
      <c r="S23" s="73" t="n">
        <f aca="false">((F23*I23*L23)/$D$3)+O23</f>
        <v>0</v>
      </c>
    </row>
    <row r="24" customFormat="false" ht="12.75" hidden="false" customHeight="true" outlineLevel="0" collapsed="false">
      <c r="A24" s="71" t="n">
        <v>9</v>
      </c>
      <c r="B24" s="71"/>
      <c r="C24" s="71"/>
      <c r="D24" s="71"/>
      <c r="E24" s="71"/>
      <c r="F24" s="71"/>
      <c r="G24" s="72"/>
      <c r="H24" s="71"/>
      <c r="I24" s="71"/>
      <c r="J24" s="71"/>
      <c r="K24" s="71"/>
      <c r="L24" s="71"/>
      <c r="M24" s="71"/>
      <c r="N24" s="71"/>
      <c r="O24" s="71"/>
      <c r="P24" s="55"/>
      <c r="Q24" s="73" t="n">
        <f aca="false">((C24*G24*J24)/$D$3)+M24</f>
        <v>0</v>
      </c>
      <c r="R24" s="73" t="n">
        <f aca="false">((E24*H24*K24)/$D$3)+N24</f>
        <v>0</v>
      </c>
      <c r="S24" s="73" t="n">
        <f aca="false">((F24*I24*L24)/$D$3)+O24</f>
        <v>0</v>
      </c>
    </row>
    <row r="25" customFormat="false" ht="12.75" hidden="false" customHeight="true" outlineLevel="0" collapsed="false">
      <c r="A25" s="71" t="n">
        <v>10</v>
      </c>
      <c r="B25" s="71"/>
      <c r="C25" s="71"/>
      <c r="D25" s="71"/>
      <c r="E25" s="71"/>
      <c r="F25" s="71"/>
      <c r="G25" s="72"/>
      <c r="H25" s="71"/>
      <c r="I25" s="71"/>
      <c r="J25" s="71"/>
      <c r="K25" s="71"/>
      <c r="L25" s="71"/>
      <c r="M25" s="71"/>
      <c r="N25" s="71"/>
      <c r="O25" s="71"/>
      <c r="P25" s="55"/>
      <c r="Q25" s="73" t="n">
        <f aca="false">((C25*G25*J25)/$D$3)+M25</f>
        <v>0</v>
      </c>
      <c r="R25" s="73" t="n">
        <f aca="false">((E25*H25*K25)/$D$3)+N25</f>
        <v>0</v>
      </c>
      <c r="S25" s="73" t="n">
        <f aca="false">((F25*I25*L25)/$D$3)+O25</f>
        <v>0</v>
      </c>
    </row>
    <row r="26" customFormat="false" ht="12.75" hidden="false" customHeight="true" outlineLevel="0" collapsed="false">
      <c r="A26" s="71" t="n">
        <v>11</v>
      </c>
      <c r="B26" s="71"/>
      <c r="C26" s="71"/>
      <c r="D26" s="71"/>
      <c r="E26" s="71"/>
      <c r="F26" s="71"/>
      <c r="G26" s="72"/>
      <c r="H26" s="71"/>
      <c r="I26" s="71"/>
      <c r="J26" s="71"/>
      <c r="K26" s="71"/>
      <c r="L26" s="71"/>
      <c r="M26" s="71"/>
      <c r="N26" s="71"/>
      <c r="O26" s="71"/>
      <c r="P26" s="55"/>
      <c r="Q26" s="73" t="n">
        <f aca="false">((C26*G26*J26)/$D$3)+M26</f>
        <v>0</v>
      </c>
      <c r="R26" s="73" t="n">
        <f aca="false">((E26*H26*K26)/$D$3)+N26</f>
        <v>0</v>
      </c>
      <c r="S26" s="73" t="n">
        <f aca="false">((F26*I26*L26)/$D$3)+O26</f>
        <v>0</v>
      </c>
    </row>
    <row r="27" customFormat="false" ht="12.75" hidden="false" customHeight="true" outlineLevel="0" collapsed="false">
      <c r="A27" s="71" t="n">
        <v>12</v>
      </c>
      <c r="B27" s="71"/>
      <c r="C27" s="71"/>
      <c r="D27" s="71"/>
      <c r="E27" s="71"/>
      <c r="F27" s="71"/>
      <c r="G27" s="72"/>
      <c r="H27" s="71"/>
      <c r="I27" s="71"/>
      <c r="J27" s="71"/>
      <c r="K27" s="71"/>
      <c r="L27" s="71"/>
      <c r="M27" s="71"/>
      <c r="N27" s="71"/>
      <c r="O27" s="71"/>
      <c r="P27" s="55"/>
      <c r="Q27" s="73" t="n">
        <f aca="false">((C27*G27*J27)/$D$3)+M27</f>
        <v>0</v>
      </c>
      <c r="R27" s="73" t="n">
        <f aca="false">((E27*H27*K27)/$D$3)+N27</f>
        <v>0</v>
      </c>
      <c r="S27" s="73" t="n">
        <f aca="false">((F27*I27*L27)/$D$3)+O27</f>
        <v>0</v>
      </c>
    </row>
    <row r="28" customFormat="false" ht="12.75" hidden="false" customHeight="true" outlineLevel="0" collapsed="false">
      <c r="A28" s="71" t="n">
        <v>13</v>
      </c>
      <c r="B28" s="71"/>
      <c r="C28" s="71"/>
      <c r="D28" s="71"/>
      <c r="E28" s="71"/>
      <c r="F28" s="71"/>
      <c r="G28" s="72"/>
      <c r="H28" s="71"/>
      <c r="I28" s="71"/>
      <c r="J28" s="71"/>
      <c r="K28" s="71"/>
      <c r="L28" s="71"/>
      <c r="M28" s="71"/>
      <c r="N28" s="71"/>
      <c r="O28" s="71"/>
      <c r="P28" s="55"/>
      <c r="Q28" s="73" t="n">
        <f aca="false">((C28*G28*J28)/$D$3)+M28</f>
        <v>0</v>
      </c>
      <c r="R28" s="73" t="n">
        <f aca="false">((E28*H28*K28)/$D$3)+N28</f>
        <v>0</v>
      </c>
      <c r="S28" s="73" t="n">
        <f aca="false">((F28*I28*L28)/$D$3)+O28</f>
        <v>0</v>
      </c>
    </row>
    <row r="29" customFormat="false" ht="12.75" hidden="false" customHeight="true" outlineLevel="0" collapsed="false">
      <c r="A29" s="71" t="n">
        <v>14</v>
      </c>
      <c r="B29" s="71"/>
      <c r="C29" s="71"/>
      <c r="D29" s="71"/>
      <c r="E29" s="71"/>
      <c r="F29" s="71"/>
      <c r="G29" s="72"/>
      <c r="H29" s="71"/>
      <c r="I29" s="71"/>
      <c r="J29" s="71"/>
      <c r="K29" s="71"/>
      <c r="L29" s="71"/>
      <c r="M29" s="71"/>
      <c r="N29" s="71"/>
      <c r="O29" s="71"/>
      <c r="P29" s="55"/>
      <c r="Q29" s="73" t="n">
        <f aca="false">((C29*G29*J29)/$D$3)+M29</f>
        <v>0</v>
      </c>
      <c r="R29" s="73" t="n">
        <f aca="false">((E29*H29*K29)/$D$3)+N29</f>
        <v>0</v>
      </c>
      <c r="S29" s="73" t="n">
        <f aca="false">((F29*I29*L29)/$D$3)+O29</f>
        <v>0</v>
      </c>
    </row>
    <row r="30" customFormat="false" ht="12.75" hidden="false" customHeight="true" outlineLevel="0" collapsed="false">
      <c r="A30" s="71" t="n">
        <v>15</v>
      </c>
      <c r="B30" s="71"/>
      <c r="C30" s="71"/>
      <c r="D30" s="71"/>
      <c r="E30" s="71"/>
      <c r="F30" s="71"/>
      <c r="G30" s="72"/>
      <c r="H30" s="71"/>
      <c r="I30" s="71"/>
      <c r="J30" s="71"/>
      <c r="K30" s="71"/>
      <c r="L30" s="71"/>
      <c r="M30" s="71"/>
      <c r="N30" s="71"/>
      <c r="O30" s="71"/>
      <c r="P30" s="55"/>
      <c r="Q30" s="73" t="n">
        <f aca="false">((C30*G30*J30)/$D$3)+M30</f>
        <v>0</v>
      </c>
      <c r="R30" s="73" t="n">
        <f aca="false">((E30*H30*K30)/$D$3)+N30</f>
        <v>0</v>
      </c>
      <c r="S30" s="73" t="n">
        <f aca="false">((F30*I30*L30)/$D$3)+O30</f>
        <v>0</v>
      </c>
    </row>
    <row r="31" customFormat="false" ht="12.75" hidden="false" customHeight="true" outlineLevel="0" collapsed="false">
      <c r="A31" s="71" t="n">
        <v>16</v>
      </c>
      <c r="B31" s="71"/>
      <c r="C31" s="71"/>
      <c r="D31" s="71"/>
      <c r="E31" s="71"/>
      <c r="F31" s="71"/>
      <c r="G31" s="72"/>
      <c r="H31" s="71"/>
      <c r="I31" s="71"/>
      <c r="J31" s="71"/>
      <c r="K31" s="71"/>
      <c r="L31" s="71"/>
      <c r="M31" s="71"/>
      <c r="N31" s="71"/>
      <c r="O31" s="71"/>
      <c r="P31" s="55"/>
      <c r="Q31" s="73" t="n">
        <f aca="false">((C31*G31*J31)/$D$3)+M31</f>
        <v>0</v>
      </c>
      <c r="R31" s="73" t="n">
        <f aca="false">((E31*H31*K31)/$D$3)+N31</f>
        <v>0</v>
      </c>
      <c r="S31" s="73" t="n">
        <f aca="false">((F31*I31*L31)/$D$3)+O31</f>
        <v>0</v>
      </c>
    </row>
    <row r="32" customFormat="false" ht="12.75" hidden="false" customHeight="true" outlineLevel="0" collapsed="false">
      <c r="A32" s="71" t="n">
        <v>17</v>
      </c>
      <c r="B32" s="71"/>
      <c r="C32" s="71"/>
      <c r="D32" s="71"/>
      <c r="E32" s="71"/>
      <c r="F32" s="71"/>
      <c r="G32" s="72"/>
      <c r="H32" s="71"/>
      <c r="I32" s="71"/>
      <c r="J32" s="71"/>
      <c r="K32" s="71"/>
      <c r="L32" s="71"/>
      <c r="M32" s="71"/>
      <c r="N32" s="71"/>
      <c r="O32" s="71"/>
      <c r="P32" s="55"/>
      <c r="Q32" s="73" t="n">
        <f aca="false">((C32*G32*J32)/$D$3)+M32</f>
        <v>0</v>
      </c>
      <c r="R32" s="73" t="n">
        <f aca="false">((E32*H32*K32)/$D$3)+N32</f>
        <v>0</v>
      </c>
      <c r="S32" s="73" t="n">
        <f aca="false">((F32*I32*L32)/$D$3)+O32</f>
        <v>0</v>
      </c>
    </row>
    <row r="33" customFormat="false" ht="12.75" hidden="false" customHeight="true" outlineLevel="0" collapsed="false">
      <c r="A33" s="71" t="n">
        <v>18</v>
      </c>
      <c r="B33" s="71"/>
      <c r="C33" s="71"/>
      <c r="D33" s="71"/>
      <c r="E33" s="71"/>
      <c r="F33" s="71"/>
      <c r="G33" s="72"/>
      <c r="H33" s="71"/>
      <c r="I33" s="71"/>
      <c r="J33" s="71"/>
      <c r="K33" s="71"/>
      <c r="L33" s="71"/>
      <c r="M33" s="71"/>
      <c r="N33" s="71"/>
      <c r="O33" s="71"/>
      <c r="P33" s="55"/>
      <c r="Q33" s="73" t="n">
        <f aca="false">((C33*G33*J33)/$D$3)+M33</f>
        <v>0</v>
      </c>
      <c r="R33" s="73" t="n">
        <f aca="false">((E33*H33*K33)/$D$3)+N33</f>
        <v>0</v>
      </c>
      <c r="S33" s="73" t="n">
        <f aca="false">((F33*I33*L33)/$D$3)+O33</f>
        <v>0</v>
      </c>
    </row>
    <row r="34" customFormat="false" ht="12.75" hidden="false" customHeight="true" outlineLevel="0" collapsed="false">
      <c r="A34" s="71" t="n">
        <v>19</v>
      </c>
      <c r="B34" s="71"/>
      <c r="C34" s="71"/>
      <c r="D34" s="71"/>
      <c r="E34" s="71"/>
      <c r="F34" s="71"/>
      <c r="G34" s="72"/>
      <c r="H34" s="71"/>
      <c r="I34" s="71"/>
      <c r="J34" s="71"/>
      <c r="K34" s="71"/>
      <c r="L34" s="71"/>
      <c r="M34" s="71"/>
      <c r="N34" s="71"/>
      <c r="O34" s="71"/>
      <c r="P34" s="55"/>
      <c r="Q34" s="73" t="n">
        <f aca="false">((C34*G34*J34)/$D$3)+M34</f>
        <v>0</v>
      </c>
      <c r="R34" s="73" t="n">
        <f aca="false">((E34*H34*K34)/$D$3)+N34</f>
        <v>0</v>
      </c>
      <c r="S34" s="73" t="n">
        <f aca="false">((F34*I34*L34)/$D$3)+O34</f>
        <v>0</v>
      </c>
    </row>
    <row r="35" customFormat="false" ht="12.75" hidden="false" customHeight="true" outlineLevel="0" collapsed="false">
      <c r="A35" s="71" t="n">
        <v>20</v>
      </c>
      <c r="B35" s="71"/>
      <c r="C35" s="71"/>
      <c r="D35" s="71"/>
      <c r="E35" s="71"/>
      <c r="F35" s="71"/>
      <c r="G35" s="72"/>
      <c r="H35" s="71"/>
      <c r="I35" s="71"/>
      <c r="J35" s="71"/>
      <c r="K35" s="71"/>
      <c r="L35" s="71"/>
      <c r="M35" s="71"/>
      <c r="N35" s="71"/>
      <c r="O35" s="71"/>
      <c r="P35" s="55"/>
      <c r="Q35" s="73" t="n">
        <f aca="false">((C35*G35*J35)/$D$3)+M35</f>
        <v>0</v>
      </c>
      <c r="R35" s="73" t="n">
        <f aca="false">((E35*H35*K35)/$D$3)+N35</f>
        <v>0</v>
      </c>
      <c r="S35" s="73" t="n">
        <f aca="false">((F35*I35*L35)/$D$3)+O35</f>
        <v>0</v>
      </c>
    </row>
    <row r="36" customFormat="false" ht="12.75" hidden="false" customHeight="true" outlineLevel="0" collapsed="false">
      <c r="A36" s="71" t="n">
        <v>21</v>
      </c>
      <c r="B36" s="71"/>
      <c r="C36" s="71"/>
      <c r="D36" s="71"/>
      <c r="E36" s="71"/>
      <c r="F36" s="71"/>
      <c r="G36" s="72"/>
      <c r="H36" s="71"/>
      <c r="I36" s="71"/>
      <c r="J36" s="71"/>
      <c r="K36" s="71"/>
      <c r="L36" s="71"/>
      <c r="M36" s="71"/>
      <c r="N36" s="71"/>
      <c r="O36" s="71"/>
      <c r="P36" s="55"/>
      <c r="Q36" s="73" t="n">
        <f aca="false">((C36*G36*J36)/$D$3)+M36</f>
        <v>0</v>
      </c>
      <c r="R36" s="73" t="n">
        <f aca="false">((E36*H36*K36)/$D$3)+N36</f>
        <v>0</v>
      </c>
      <c r="S36" s="73" t="n">
        <f aca="false">((F36*I36*L36)/$D$3)+O36</f>
        <v>0</v>
      </c>
    </row>
    <row r="37" customFormat="false" ht="12.75" hidden="false" customHeight="true" outlineLevel="0" collapsed="false">
      <c r="A37" s="71" t="n">
        <v>22</v>
      </c>
      <c r="B37" s="71"/>
      <c r="C37" s="71"/>
      <c r="D37" s="71"/>
      <c r="E37" s="71"/>
      <c r="F37" s="71"/>
      <c r="G37" s="72"/>
      <c r="H37" s="71"/>
      <c r="I37" s="71"/>
      <c r="J37" s="71"/>
      <c r="K37" s="71"/>
      <c r="L37" s="71"/>
      <c r="M37" s="71"/>
      <c r="N37" s="71"/>
      <c r="O37" s="71"/>
      <c r="P37" s="55"/>
      <c r="Q37" s="73" t="n">
        <f aca="false">((C37*G37*J37)/$D$3)+M37</f>
        <v>0</v>
      </c>
      <c r="R37" s="73" t="n">
        <f aca="false">((E37*H37*K37)/$D$3)+N37</f>
        <v>0</v>
      </c>
      <c r="S37" s="73" t="n">
        <f aca="false">((F37*I37*L37)/$D$3)+O37</f>
        <v>0</v>
      </c>
    </row>
    <row r="38" customFormat="false" ht="12.75" hidden="false" customHeight="true" outlineLevel="0" collapsed="false">
      <c r="A38" s="71" t="n">
        <v>23</v>
      </c>
      <c r="B38" s="71"/>
      <c r="C38" s="71"/>
      <c r="D38" s="71"/>
      <c r="E38" s="71"/>
      <c r="F38" s="71"/>
      <c r="G38" s="72"/>
      <c r="H38" s="71"/>
      <c r="I38" s="71"/>
      <c r="J38" s="71"/>
      <c r="K38" s="71"/>
      <c r="L38" s="71"/>
      <c r="M38" s="71"/>
      <c r="N38" s="71"/>
      <c r="O38" s="71"/>
      <c r="P38" s="55"/>
      <c r="Q38" s="73" t="n">
        <f aca="false">((C38*G38*J38)/$D$3)+M38</f>
        <v>0</v>
      </c>
      <c r="R38" s="73" t="n">
        <f aca="false">((E38*H38*K38)/$D$3)+N38</f>
        <v>0</v>
      </c>
      <c r="S38" s="73" t="n">
        <f aca="false">((F38*I38*L38)/$D$3)+O38</f>
        <v>0</v>
      </c>
    </row>
    <row r="39" customFormat="false" ht="12.75" hidden="false" customHeight="true" outlineLevel="0" collapsed="false">
      <c r="A39" s="71" t="n">
        <v>24</v>
      </c>
      <c r="B39" s="71"/>
      <c r="C39" s="71"/>
      <c r="D39" s="71"/>
      <c r="E39" s="71"/>
      <c r="F39" s="71"/>
      <c r="G39" s="72"/>
      <c r="H39" s="71"/>
      <c r="I39" s="71"/>
      <c r="J39" s="71"/>
      <c r="K39" s="71"/>
      <c r="L39" s="71"/>
      <c r="M39" s="71"/>
      <c r="N39" s="71"/>
      <c r="O39" s="71"/>
      <c r="P39" s="55"/>
      <c r="Q39" s="73" t="n">
        <f aca="false">((C39*G39*J39)/$D$3)+M39</f>
        <v>0</v>
      </c>
      <c r="R39" s="73" t="n">
        <f aca="false">((E39*H39*K39)/$D$3)+N39</f>
        <v>0</v>
      </c>
      <c r="S39" s="73" t="n">
        <f aca="false">((F39*I39*L39)/$D$3)+O39</f>
        <v>0</v>
      </c>
    </row>
    <row r="40" customFormat="false" ht="12.75" hidden="false" customHeight="true" outlineLevel="0" collapsed="false">
      <c r="A40" s="71" t="n">
        <v>25</v>
      </c>
      <c r="B40" s="71"/>
      <c r="C40" s="71"/>
      <c r="D40" s="71"/>
      <c r="E40" s="71"/>
      <c r="F40" s="71"/>
      <c r="G40" s="72"/>
      <c r="H40" s="71"/>
      <c r="I40" s="71"/>
      <c r="J40" s="71"/>
      <c r="K40" s="71"/>
      <c r="L40" s="71"/>
      <c r="M40" s="71"/>
      <c r="N40" s="71"/>
      <c r="O40" s="71"/>
      <c r="P40" s="55"/>
      <c r="Q40" s="73" t="n">
        <f aca="false">((C40*G40*J40)/$D$3)+M40</f>
        <v>0</v>
      </c>
      <c r="R40" s="73" t="n">
        <f aca="false">((E40*H40*K40)/$D$3)+N40</f>
        <v>0</v>
      </c>
      <c r="S40" s="73" t="n">
        <f aca="false">((F40*I40*L40)/$D$3)+O40</f>
        <v>0</v>
      </c>
    </row>
    <row r="41" customFormat="false" ht="12.75" hidden="false" customHeight="true" outlineLevel="0" collapsed="false">
      <c r="A41" s="71" t="n">
        <v>26</v>
      </c>
      <c r="B41" s="71"/>
      <c r="C41" s="71"/>
      <c r="D41" s="71"/>
      <c r="E41" s="71"/>
      <c r="F41" s="71"/>
      <c r="G41" s="72"/>
      <c r="H41" s="71"/>
      <c r="I41" s="71"/>
      <c r="J41" s="71"/>
      <c r="K41" s="71"/>
      <c r="L41" s="71"/>
      <c r="M41" s="71"/>
      <c r="N41" s="71"/>
      <c r="O41" s="71"/>
      <c r="P41" s="55"/>
      <c r="Q41" s="73" t="n">
        <f aca="false">((C41*G41*J41)/$D$3)+M41</f>
        <v>0</v>
      </c>
      <c r="R41" s="73" t="n">
        <f aca="false">((E41*H41*K41)/$D$3)+N41</f>
        <v>0</v>
      </c>
      <c r="S41" s="73" t="n">
        <f aca="false">((F41*I41*L41)/$D$3)+O41</f>
        <v>0</v>
      </c>
    </row>
    <row r="42" customFormat="false" ht="12.75" hidden="false" customHeight="true" outlineLevel="0" collapsed="false">
      <c r="A42" s="71" t="n">
        <v>27</v>
      </c>
      <c r="B42" s="71"/>
      <c r="C42" s="71"/>
      <c r="D42" s="71"/>
      <c r="E42" s="71"/>
      <c r="F42" s="71"/>
      <c r="G42" s="72"/>
      <c r="H42" s="71"/>
      <c r="I42" s="71"/>
      <c r="J42" s="71"/>
      <c r="K42" s="71"/>
      <c r="L42" s="71"/>
      <c r="M42" s="71"/>
      <c r="N42" s="71"/>
      <c r="O42" s="71"/>
      <c r="P42" s="55"/>
      <c r="Q42" s="73" t="n">
        <f aca="false">((C42*G42*J42)/$D$3)+M42</f>
        <v>0</v>
      </c>
      <c r="R42" s="73" t="n">
        <f aca="false">((E42*H42*K42)/$D$3)+N42</f>
        <v>0</v>
      </c>
      <c r="S42" s="73" t="n">
        <f aca="false">((F42*I42*L42)/$D$3)+O42</f>
        <v>0</v>
      </c>
    </row>
    <row r="43" customFormat="false" ht="12.75" hidden="false" customHeight="true" outlineLevel="0" collapsed="false">
      <c r="A43" s="71" t="n">
        <v>28</v>
      </c>
      <c r="B43" s="71"/>
      <c r="C43" s="71"/>
      <c r="D43" s="71"/>
      <c r="E43" s="71"/>
      <c r="F43" s="71"/>
      <c r="G43" s="72"/>
      <c r="H43" s="71"/>
      <c r="I43" s="71"/>
      <c r="J43" s="71"/>
      <c r="K43" s="71"/>
      <c r="L43" s="71"/>
      <c r="M43" s="71"/>
      <c r="N43" s="71"/>
      <c r="O43" s="71"/>
      <c r="P43" s="55"/>
      <c r="Q43" s="73" t="n">
        <f aca="false">((C43*G43*J43)/$D$3)+M43</f>
        <v>0</v>
      </c>
      <c r="R43" s="73" t="n">
        <f aca="false">((E43*H43*K43)/$D$3)+N43</f>
        <v>0</v>
      </c>
      <c r="S43" s="73" t="n">
        <f aca="false">((F43*I43*L43)/$D$3)+O43</f>
        <v>0</v>
      </c>
    </row>
    <row r="44" customFormat="false" ht="12.75" hidden="false" customHeight="true" outlineLevel="0" collapsed="false">
      <c r="A44" s="71" t="n">
        <v>29</v>
      </c>
      <c r="B44" s="71"/>
      <c r="C44" s="71"/>
      <c r="D44" s="71"/>
      <c r="E44" s="71"/>
      <c r="F44" s="71"/>
      <c r="G44" s="72"/>
      <c r="H44" s="71"/>
      <c r="I44" s="71"/>
      <c r="J44" s="71"/>
      <c r="K44" s="71"/>
      <c r="L44" s="71"/>
      <c r="M44" s="71"/>
      <c r="N44" s="71"/>
      <c r="O44" s="71"/>
      <c r="P44" s="55"/>
      <c r="Q44" s="73" t="n">
        <f aca="false">((C44*G44*J44)/$D$3)+M44</f>
        <v>0</v>
      </c>
      <c r="R44" s="73" t="n">
        <f aca="false">((E44*H44*K44)/$D$3)+N44</f>
        <v>0</v>
      </c>
      <c r="S44" s="73" t="n">
        <f aca="false">((F44*I44*L44)/$D$3)+O44</f>
        <v>0</v>
      </c>
    </row>
    <row r="45" customFormat="false" ht="12.75" hidden="false" customHeight="true" outlineLevel="0" collapsed="false">
      <c r="A45" s="71" t="n">
        <v>30</v>
      </c>
      <c r="B45" s="71"/>
      <c r="C45" s="71"/>
      <c r="D45" s="71"/>
      <c r="E45" s="71"/>
      <c r="F45" s="71"/>
      <c r="G45" s="72"/>
      <c r="H45" s="71"/>
      <c r="I45" s="71"/>
      <c r="J45" s="71"/>
      <c r="K45" s="71"/>
      <c r="L45" s="71"/>
      <c r="M45" s="71"/>
      <c r="N45" s="71"/>
      <c r="O45" s="71"/>
      <c r="P45" s="55"/>
      <c r="Q45" s="73" t="n">
        <f aca="false">((C45*G45*J45)/$D$3)+M45</f>
        <v>0</v>
      </c>
      <c r="R45" s="73" t="n">
        <f aca="false">((E45*H45*K45)/$D$3)+N45</f>
        <v>0</v>
      </c>
      <c r="S45" s="73" t="n">
        <f aca="false">((F45*I45*L45)/$D$3)+O45</f>
        <v>0</v>
      </c>
    </row>
    <row r="46" customFormat="false" ht="12.75" hidden="false" customHeight="true" outlineLevel="0" collapsed="false">
      <c r="A46" s="71" t="n">
        <v>31</v>
      </c>
      <c r="B46" s="71"/>
      <c r="C46" s="71"/>
      <c r="D46" s="71"/>
      <c r="E46" s="71"/>
      <c r="F46" s="71"/>
      <c r="G46" s="72"/>
      <c r="H46" s="71"/>
      <c r="I46" s="71"/>
      <c r="J46" s="71"/>
      <c r="K46" s="71"/>
      <c r="L46" s="71"/>
      <c r="M46" s="71"/>
      <c r="N46" s="71"/>
      <c r="O46" s="71"/>
      <c r="P46" s="55"/>
      <c r="Q46" s="73" t="n">
        <f aca="false">((C46*G46*J46)/$D$3)+M46</f>
        <v>0</v>
      </c>
      <c r="R46" s="73" t="n">
        <f aca="false">((E46*H46*K46)/$D$3)+N46</f>
        <v>0</v>
      </c>
      <c r="S46" s="73" t="n">
        <f aca="false">((F46*I46*L46)/$D$3)+O46</f>
        <v>0</v>
      </c>
    </row>
    <row r="47" customFormat="false" ht="12.75" hidden="false" customHeight="true" outlineLevel="0" collapsed="false">
      <c r="A47" s="71" t="n">
        <v>32</v>
      </c>
      <c r="B47" s="71"/>
      <c r="C47" s="71"/>
      <c r="D47" s="71"/>
      <c r="E47" s="71"/>
      <c r="F47" s="71"/>
      <c r="G47" s="72"/>
      <c r="H47" s="71"/>
      <c r="I47" s="71"/>
      <c r="J47" s="71"/>
      <c r="K47" s="71"/>
      <c r="L47" s="71"/>
      <c r="M47" s="71"/>
      <c r="N47" s="71"/>
      <c r="O47" s="71"/>
      <c r="P47" s="55"/>
      <c r="Q47" s="73" t="n">
        <f aca="false">((C47*G47*J47)/$D$3)+M47</f>
        <v>0</v>
      </c>
      <c r="R47" s="73" t="n">
        <f aca="false">((E47*H47*K47)/$D$3)+N47</f>
        <v>0</v>
      </c>
      <c r="S47" s="73" t="n">
        <f aca="false">((F47*I47*L47)/$D$3)+O47</f>
        <v>0</v>
      </c>
    </row>
    <row r="48" customFormat="false" ht="12.75" hidden="false" customHeight="true" outlineLevel="0" collapsed="false">
      <c r="A48" s="71" t="n">
        <v>33</v>
      </c>
      <c r="B48" s="71"/>
      <c r="C48" s="71"/>
      <c r="D48" s="71"/>
      <c r="E48" s="71"/>
      <c r="F48" s="71"/>
      <c r="G48" s="72"/>
      <c r="H48" s="71"/>
      <c r="I48" s="71"/>
      <c r="J48" s="71"/>
      <c r="K48" s="71"/>
      <c r="L48" s="71"/>
      <c r="M48" s="71"/>
      <c r="N48" s="71"/>
      <c r="O48" s="71"/>
      <c r="P48" s="55"/>
      <c r="Q48" s="73" t="n">
        <f aca="false">((C48*G48*J48)/$D$3)+M48</f>
        <v>0</v>
      </c>
      <c r="R48" s="73" t="n">
        <f aca="false">((E48*H48*K48)/$D$3)+N48</f>
        <v>0</v>
      </c>
      <c r="S48" s="73" t="n">
        <f aca="false">((F48*I48*L48)/$D$3)+O48</f>
        <v>0</v>
      </c>
    </row>
    <row r="49" customFormat="false" ht="12.75" hidden="false" customHeight="true" outlineLevel="0" collapsed="false">
      <c r="A49" s="71" t="n">
        <v>34</v>
      </c>
      <c r="B49" s="71"/>
      <c r="C49" s="71"/>
      <c r="D49" s="71"/>
      <c r="E49" s="71"/>
      <c r="F49" s="71"/>
      <c r="G49" s="72"/>
      <c r="H49" s="71"/>
      <c r="I49" s="71"/>
      <c r="J49" s="71"/>
      <c r="K49" s="71"/>
      <c r="L49" s="71"/>
      <c r="M49" s="71"/>
      <c r="N49" s="71"/>
      <c r="O49" s="71"/>
      <c r="P49" s="55"/>
      <c r="Q49" s="73" t="n">
        <f aca="false">((C49*G49*J49)/$D$3)+M49</f>
        <v>0</v>
      </c>
      <c r="R49" s="73" t="n">
        <f aca="false">((E49*H49*K49)/$D$3)+N49</f>
        <v>0</v>
      </c>
      <c r="S49" s="73" t="n">
        <f aca="false">((F49*I49*L49)/$D$3)+O49</f>
        <v>0</v>
      </c>
    </row>
    <row r="50" customFormat="false" ht="12.75" hidden="false" customHeight="true" outlineLevel="0" collapsed="false">
      <c r="A50" s="71" t="n">
        <v>35</v>
      </c>
      <c r="B50" s="71"/>
      <c r="C50" s="71"/>
      <c r="D50" s="71"/>
      <c r="E50" s="71"/>
      <c r="F50" s="71"/>
      <c r="G50" s="72"/>
      <c r="H50" s="71"/>
      <c r="I50" s="71"/>
      <c r="J50" s="71"/>
      <c r="K50" s="71"/>
      <c r="L50" s="71"/>
      <c r="M50" s="71"/>
      <c r="N50" s="71"/>
      <c r="O50" s="71"/>
      <c r="P50" s="55"/>
      <c r="Q50" s="73" t="n">
        <f aca="false">((C50*G50*J50)/$D$3)+M50</f>
        <v>0</v>
      </c>
      <c r="R50" s="73" t="n">
        <f aca="false">((E50*H50*K50)/$D$3)+N50</f>
        <v>0</v>
      </c>
      <c r="S50" s="73" t="n">
        <f aca="false">((F50*I50*L50)/$D$3)+O50</f>
        <v>0</v>
      </c>
    </row>
    <row r="51" customFormat="false" ht="12.75" hidden="false" customHeight="true" outlineLevel="0" collapsed="false">
      <c r="A51" s="71" t="n">
        <v>36</v>
      </c>
      <c r="B51" s="71"/>
      <c r="C51" s="71"/>
      <c r="D51" s="71"/>
      <c r="E51" s="71"/>
      <c r="F51" s="71"/>
      <c r="G51" s="72"/>
      <c r="H51" s="71"/>
      <c r="I51" s="71"/>
      <c r="J51" s="71"/>
      <c r="K51" s="71"/>
      <c r="L51" s="71"/>
      <c r="M51" s="71"/>
      <c r="N51" s="71"/>
      <c r="O51" s="71"/>
      <c r="P51" s="55"/>
      <c r="Q51" s="73" t="n">
        <f aca="false">((C51*G51*J51)/$D$3)+M51</f>
        <v>0</v>
      </c>
      <c r="R51" s="73" t="n">
        <f aca="false">((E51*H51*K51)/$D$3)+N51</f>
        <v>0</v>
      </c>
      <c r="S51" s="73" t="n">
        <f aca="false">((F51*I51*L51)/$D$3)+O51</f>
        <v>0</v>
      </c>
    </row>
    <row r="52" customFormat="false" ht="12.75" hidden="false" customHeight="true" outlineLevel="0" collapsed="false">
      <c r="A52" s="71" t="n">
        <v>37</v>
      </c>
      <c r="B52" s="71"/>
      <c r="C52" s="71"/>
      <c r="D52" s="71"/>
      <c r="E52" s="71"/>
      <c r="F52" s="71"/>
      <c r="G52" s="72"/>
      <c r="H52" s="71"/>
      <c r="I52" s="71"/>
      <c r="J52" s="71"/>
      <c r="K52" s="71"/>
      <c r="L52" s="71"/>
      <c r="M52" s="71"/>
      <c r="N52" s="71"/>
      <c r="O52" s="71"/>
      <c r="P52" s="55"/>
      <c r="Q52" s="73" t="n">
        <f aca="false">((C52*G52*J52)/$D$3)+M52</f>
        <v>0</v>
      </c>
      <c r="R52" s="73" t="n">
        <f aca="false">((E52*H52*K52)/$D$3)+N52</f>
        <v>0</v>
      </c>
      <c r="S52" s="73" t="n">
        <f aca="false">((F52*I52*L52)/$D$3)+O52</f>
        <v>0</v>
      </c>
    </row>
    <row r="53" customFormat="false" ht="12.75" hidden="false" customHeight="true" outlineLevel="0" collapsed="false">
      <c r="A53" s="71" t="n">
        <v>38</v>
      </c>
      <c r="B53" s="71"/>
      <c r="C53" s="71"/>
      <c r="D53" s="71"/>
      <c r="E53" s="71"/>
      <c r="F53" s="71"/>
      <c r="G53" s="72"/>
      <c r="H53" s="71"/>
      <c r="I53" s="71"/>
      <c r="J53" s="71"/>
      <c r="K53" s="71"/>
      <c r="L53" s="71"/>
      <c r="M53" s="71"/>
      <c r="N53" s="71"/>
      <c r="O53" s="71"/>
      <c r="P53" s="55"/>
      <c r="Q53" s="73" t="n">
        <f aca="false">((C53*G53*J53)/$D$3)+M53</f>
        <v>0</v>
      </c>
      <c r="R53" s="73" t="n">
        <f aca="false">((E53*H53*K53)/$D$3)+N53</f>
        <v>0</v>
      </c>
      <c r="S53" s="73" t="n">
        <f aca="false">((F53*I53*L53)/$D$3)+O53</f>
        <v>0</v>
      </c>
    </row>
    <row r="54" customFormat="false" ht="12.75" hidden="false" customHeight="true" outlineLevel="0" collapsed="false">
      <c r="A54" s="71" t="n">
        <v>39</v>
      </c>
      <c r="B54" s="71"/>
      <c r="C54" s="71"/>
      <c r="D54" s="71"/>
      <c r="E54" s="71"/>
      <c r="F54" s="71"/>
      <c r="G54" s="72"/>
      <c r="H54" s="71"/>
      <c r="I54" s="71"/>
      <c r="J54" s="71"/>
      <c r="K54" s="71"/>
      <c r="L54" s="71"/>
      <c r="M54" s="71"/>
      <c r="N54" s="71"/>
      <c r="O54" s="71"/>
      <c r="P54" s="55"/>
      <c r="Q54" s="73" t="n">
        <f aca="false">((C54*G54*J54)/$D$3)+M54</f>
        <v>0</v>
      </c>
      <c r="R54" s="73" t="n">
        <f aca="false">((E54*H54*K54)/$D$3)+N54</f>
        <v>0</v>
      </c>
      <c r="S54" s="73" t="n">
        <f aca="false">((F54*I54*L54)/$D$3)+O54</f>
        <v>0</v>
      </c>
    </row>
    <row r="55" customFormat="false" ht="12.75" hidden="false" customHeight="true" outlineLevel="0" collapsed="false">
      <c r="A55" s="71" t="n">
        <v>40</v>
      </c>
      <c r="B55" s="71"/>
      <c r="C55" s="71"/>
      <c r="D55" s="71"/>
      <c r="E55" s="71"/>
      <c r="F55" s="71"/>
      <c r="G55" s="72"/>
      <c r="H55" s="71"/>
      <c r="I55" s="71"/>
      <c r="J55" s="71"/>
      <c r="K55" s="71"/>
      <c r="L55" s="71"/>
      <c r="M55" s="71"/>
      <c r="N55" s="71"/>
      <c r="O55" s="71"/>
      <c r="P55" s="55"/>
      <c r="Q55" s="73" t="n">
        <f aca="false">((C55*G55*J55)/$D$3)+M55</f>
        <v>0</v>
      </c>
      <c r="R55" s="73" t="n">
        <f aca="false">((E55*H55*K55)/$D$3)+N55</f>
        <v>0</v>
      </c>
      <c r="S55" s="73" t="n">
        <f aca="false">((F55*I55*L55)/$D$3)+O55</f>
        <v>0</v>
      </c>
    </row>
    <row r="56" customFormat="false" ht="12.75" hidden="false" customHeight="true" outlineLevel="0" collapsed="false">
      <c r="A56" s="71" t="n">
        <v>41</v>
      </c>
      <c r="B56" s="71"/>
      <c r="C56" s="71"/>
      <c r="D56" s="71"/>
      <c r="E56" s="71"/>
      <c r="F56" s="71"/>
      <c r="G56" s="72"/>
      <c r="H56" s="71"/>
      <c r="I56" s="71"/>
      <c r="J56" s="71"/>
      <c r="K56" s="71"/>
      <c r="L56" s="71"/>
      <c r="M56" s="71"/>
      <c r="N56" s="71"/>
      <c r="O56" s="71"/>
      <c r="P56" s="55"/>
      <c r="Q56" s="73" t="n">
        <f aca="false">((C56*G56*J56)/$D$3)+M56</f>
        <v>0</v>
      </c>
      <c r="R56" s="73" t="n">
        <f aca="false">((E56*H56*K56)/$D$3)+N56</f>
        <v>0</v>
      </c>
      <c r="S56" s="73" t="n">
        <f aca="false">((F56*I56*L56)/$D$3)+O56</f>
        <v>0</v>
      </c>
    </row>
    <row r="57" customFormat="false" ht="12.75" hidden="false" customHeight="true" outlineLevel="0" collapsed="false">
      <c r="A57" s="71" t="n">
        <v>42</v>
      </c>
      <c r="B57" s="71"/>
      <c r="C57" s="71"/>
      <c r="D57" s="71"/>
      <c r="E57" s="71"/>
      <c r="F57" s="71"/>
      <c r="G57" s="72"/>
      <c r="H57" s="71"/>
      <c r="I57" s="71"/>
      <c r="J57" s="71"/>
      <c r="K57" s="71"/>
      <c r="L57" s="71"/>
      <c r="M57" s="71"/>
      <c r="N57" s="71"/>
      <c r="O57" s="71"/>
      <c r="P57" s="55"/>
      <c r="Q57" s="73" t="n">
        <f aca="false">((C57*G57*J57)/$D$3)+M57</f>
        <v>0</v>
      </c>
      <c r="R57" s="73" t="n">
        <f aca="false">((E57*H57*K57)/$D$3)+N57</f>
        <v>0</v>
      </c>
      <c r="S57" s="73" t="n">
        <f aca="false">((F57*I57*L57)/$D$3)+O57</f>
        <v>0</v>
      </c>
    </row>
    <row r="58" customFormat="false" ht="12.75" hidden="false" customHeight="true" outlineLevel="0" collapsed="false">
      <c r="A58" s="71" t="n">
        <v>43</v>
      </c>
      <c r="B58" s="71"/>
      <c r="C58" s="71"/>
      <c r="D58" s="71"/>
      <c r="E58" s="71"/>
      <c r="F58" s="71"/>
      <c r="G58" s="72"/>
      <c r="H58" s="71"/>
      <c r="I58" s="71"/>
      <c r="J58" s="71"/>
      <c r="K58" s="71"/>
      <c r="L58" s="71"/>
      <c r="M58" s="71"/>
      <c r="N58" s="71"/>
      <c r="O58" s="71"/>
      <c r="P58" s="55"/>
      <c r="Q58" s="73" t="n">
        <f aca="false">((C58*G58*J58)/$D$3)+M58</f>
        <v>0</v>
      </c>
      <c r="R58" s="73" t="n">
        <f aca="false">((E58*H58*K58)/$D$3)+N58</f>
        <v>0</v>
      </c>
      <c r="S58" s="73" t="n">
        <f aca="false">((F58*I58*L58)/$D$3)+O58</f>
        <v>0</v>
      </c>
    </row>
    <row r="59" customFormat="false" ht="12.75" hidden="false" customHeight="true" outlineLevel="0" collapsed="false">
      <c r="A59" s="71" t="n">
        <v>44</v>
      </c>
      <c r="B59" s="71"/>
      <c r="C59" s="71"/>
      <c r="D59" s="71"/>
      <c r="E59" s="71"/>
      <c r="F59" s="71"/>
      <c r="G59" s="72"/>
      <c r="H59" s="71"/>
      <c r="I59" s="71"/>
      <c r="J59" s="71"/>
      <c r="K59" s="71"/>
      <c r="L59" s="71"/>
      <c r="M59" s="71"/>
      <c r="N59" s="71"/>
      <c r="O59" s="71"/>
      <c r="P59" s="55"/>
      <c r="Q59" s="73" t="n">
        <f aca="false">((C59*G59*J59)/$D$3)+M59</f>
        <v>0</v>
      </c>
      <c r="R59" s="73" t="n">
        <f aca="false">((E59*H59*K59)/$D$3)+N59</f>
        <v>0</v>
      </c>
      <c r="S59" s="73" t="n">
        <f aca="false">((F59*I59*L59)/$D$3)+O59</f>
        <v>0</v>
      </c>
    </row>
    <row r="60" customFormat="false" ht="12.75" hidden="false" customHeight="true" outlineLevel="0" collapsed="false">
      <c r="A60" s="71" t="n">
        <v>45</v>
      </c>
      <c r="B60" s="71"/>
      <c r="C60" s="71"/>
      <c r="D60" s="71"/>
      <c r="E60" s="71"/>
      <c r="F60" s="71"/>
      <c r="G60" s="72"/>
      <c r="H60" s="71"/>
      <c r="I60" s="71"/>
      <c r="J60" s="71"/>
      <c r="K60" s="71"/>
      <c r="L60" s="71"/>
      <c r="M60" s="71"/>
      <c r="N60" s="71"/>
      <c r="O60" s="71"/>
      <c r="P60" s="55"/>
      <c r="Q60" s="73" t="n">
        <f aca="false">((C60*G60*J60)/$D$3)+M60</f>
        <v>0</v>
      </c>
      <c r="R60" s="73" t="n">
        <f aca="false">((E60*H60*K60)/$D$3)+N60</f>
        <v>0</v>
      </c>
      <c r="S60" s="73" t="n">
        <f aca="false">((F60*I60*L60)/$D$3)+O60</f>
        <v>0</v>
      </c>
    </row>
    <row r="61" customFormat="false" ht="12.75" hidden="false" customHeight="true" outlineLevel="0" collapsed="false">
      <c r="A61" s="71" t="n">
        <v>46</v>
      </c>
      <c r="B61" s="71"/>
      <c r="C61" s="71"/>
      <c r="D61" s="71"/>
      <c r="E61" s="71"/>
      <c r="F61" s="71"/>
      <c r="G61" s="72"/>
      <c r="H61" s="71"/>
      <c r="I61" s="71"/>
      <c r="J61" s="71"/>
      <c r="K61" s="71"/>
      <c r="L61" s="71"/>
      <c r="M61" s="71"/>
      <c r="N61" s="71"/>
      <c r="O61" s="71"/>
      <c r="P61" s="55"/>
      <c r="Q61" s="73" t="n">
        <f aca="false">((C61*G61*J61)/$D$3)+M61</f>
        <v>0</v>
      </c>
      <c r="R61" s="73" t="n">
        <f aca="false">((E61*H61*K61)/$D$3)+N61</f>
        <v>0</v>
      </c>
      <c r="S61" s="73" t="n">
        <f aca="false">((F61*I61*L61)/$D$3)+O61</f>
        <v>0</v>
      </c>
    </row>
    <row r="62" customFormat="false" ht="12.75" hidden="false" customHeight="true" outlineLevel="0" collapsed="false">
      <c r="A62" s="71" t="n">
        <v>47</v>
      </c>
      <c r="B62" s="71"/>
      <c r="C62" s="71"/>
      <c r="D62" s="71"/>
      <c r="E62" s="71"/>
      <c r="F62" s="71"/>
      <c r="G62" s="72"/>
      <c r="H62" s="71"/>
      <c r="I62" s="71"/>
      <c r="J62" s="71"/>
      <c r="K62" s="71"/>
      <c r="L62" s="71"/>
      <c r="M62" s="71"/>
      <c r="N62" s="71"/>
      <c r="O62" s="71"/>
      <c r="P62" s="55"/>
      <c r="Q62" s="73" t="n">
        <f aca="false">((C62*G62*J62)/$D$3)+M62</f>
        <v>0</v>
      </c>
      <c r="R62" s="73" t="n">
        <f aca="false">((E62*H62*K62)/$D$3)+N62</f>
        <v>0</v>
      </c>
      <c r="S62" s="73" t="n">
        <f aca="false">((F62*I62*L62)/$D$3)+O62</f>
        <v>0</v>
      </c>
    </row>
    <row r="63" customFormat="false" ht="12.75" hidden="false" customHeight="true" outlineLevel="0" collapsed="false">
      <c r="A63" s="71" t="n">
        <v>48</v>
      </c>
      <c r="B63" s="71"/>
      <c r="C63" s="71"/>
      <c r="D63" s="71"/>
      <c r="E63" s="71"/>
      <c r="F63" s="71"/>
      <c r="G63" s="72"/>
      <c r="H63" s="71"/>
      <c r="I63" s="71"/>
      <c r="J63" s="71"/>
      <c r="K63" s="71"/>
      <c r="L63" s="71"/>
      <c r="M63" s="71"/>
      <c r="N63" s="71"/>
      <c r="O63" s="71"/>
      <c r="P63" s="55"/>
      <c r="Q63" s="73" t="n">
        <f aca="false">((C63*G63*J63)/$D$3)+M63</f>
        <v>0</v>
      </c>
      <c r="R63" s="73" t="n">
        <f aca="false">((E63*H63*K63)/$D$3)+N63</f>
        <v>0</v>
      </c>
      <c r="S63" s="73" t="n">
        <f aca="false">((F63*I63*L63)/$D$3)+O63</f>
        <v>0</v>
      </c>
    </row>
    <row r="64" customFormat="false" ht="12.75" hidden="false" customHeight="true" outlineLevel="0" collapsed="false">
      <c r="A64" s="71" t="n">
        <v>49</v>
      </c>
      <c r="B64" s="71"/>
      <c r="C64" s="71"/>
      <c r="D64" s="71"/>
      <c r="E64" s="71"/>
      <c r="F64" s="71"/>
      <c r="G64" s="72"/>
      <c r="H64" s="71"/>
      <c r="I64" s="71"/>
      <c r="J64" s="71"/>
      <c r="K64" s="71"/>
      <c r="L64" s="71"/>
      <c r="M64" s="71"/>
      <c r="N64" s="71"/>
      <c r="O64" s="71"/>
      <c r="P64" s="55"/>
      <c r="Q64" s="73" t="n">
        <f aca="false">((C64*G64*J64)/$D$3)+M64</f>
        <v>0</v>
      </c>
      <c r="R64" s="73" t="n">
        <f aca="false">((E64*H64*K64)/$D$3)+N64</f>
        <v>0</v>
      </c>
      <c r="S64" s="73" t="n">
        <f aca="false">((F64*I64*L64)/$D$3)+O64</f>
        <v>0</v>
      </c>
    </row>
    <row r="65" customFormat="false" ht="12.75" hidden="false" customHeight="true" outlineLevel="0" collapsed="false">
      <c r="A65" s="71" t="n">
        <v>50</v>
      </c>
      <c r="B65" s="71"/>
      <c r="C65" s="71"/>
      <c r="D65" s="71"/>
      <c r="E65" s="71"/>
      <c r="F65" s="71"/>
      <c r="G65" s="72"/>
      <c r="H65" s="71"/>
      <c r="I65" s="71"/>
      <c r="J65" s="71"/>
      <c r="K65" s="71"/>
      <c r="L65" s="71"/>
      <c r="M65" s="71"/>
      <c r="N65" s="71"/>
      <c r="O65" s="71"/>
      <c r="P65" s="55"/>
      <c r="Q65" s="73" t="n">
        <f aca="false">((C65*G65*J65)/$D$3)+M65</f>
        <v>0</v>
      </c>
      <c r="R65" s="73" t="n">
        <f aca="false">((E65*H65*K65)/$D$3)+N65</f>
        <v>0</v>
      </c>
      <c r="S65" s="73" t="n">
        <f aca="false">((F65*I65*L65)/$D$3)+O65</f>
        <v>0</v>
      </c>
    </row>
    <row r="66" customFormat="false" ht="12.75" hidden="false" customHeight="true" outlineLevel="0" collapsed="false">
      <c r="A66" s="71" t="n">
        <v>51</v>
      </c>
      <c r="B66" s="71"/>
      <c r="C66" s="71"/>
      <c r="D66" s="71"/>
      <c r="E66" s="71"/>
      <c r="F66" s="71"/>
      <c r="G66" s="72"/>
      <c r="H66" s="71"/>
      <c r="I66" s="71"/>
      <c r="J66" s="71"/>
      <c r="K66" s="71"/>
      <c r="L66" s="71"/>
      <c r="M66" s="71"/>
      <c r="N66" s="71"/>
      <c r="O66" s="71"/>
      <c r="P66" s="55"/>
      <c r="Q66" s="73" t="n">
        <f aca="false">((C66*G66*J66)/$D$3)+M66</f>
        <v>0</v>
      </c>
      <c r="R66" s="73" t="n">
        <f aca="false">((E66*H66*K66)/$D$3)+N66</f>
        <v>0</v>
      </c>
      <c r="S66" s="73" t="n">
        <f aca="false">((F66*I66*L66)/$D$3)+O66</f>
        <v>0</v>
      </c>
    </row>
    <row r="67" customFormat="false" ht="12.75" hidden="false" customHeight="true" outlineLevel="0" collapsed="false">
      <c r="A67" s="71" t="n">
        <v>52</v>
      </c>
      <c r="B67" s="71"/>
      <c r="C67" s="71"/>
      <c r="D67" s="71"/>
      <c r="E67" s="71"/>
      <c r="F67" s="71"/>
      <c r="G67" s="72"/>
      <c r="H67" s="71"/>
      <c r="I67" s="71"/>
      <c r="J67" s="71"/>
      <c r="K67" s="71"/>
      <c r="L67" s="71"/>
      <c r="M67" s="71"/>
      <c r="N67" s="71"/>
      <c r="O67" s="71"/>
      <c r="P67" s="55"/>
      <c r="Q67" s="73" t="n">
        <f aca="false">((C67*G67*J67)/$D$3)+M67</f>
        <v>0</v>
      </c>
      <c r="R67" s="73" t="n">
        <f aca="false">((E67*H67*K67)/$D$3)+N67</f>
        <v>0</v>
      </c>
      <c r="S67" s="73" t="n">
        <f aca="false">((F67*I67*L67)/$D$3)+O67</f>
        <v>0</v>
      </c>
    </row>
    <row r="68" customFormat="false" ht="12.75" hidden="false" customHeight="true" outlineLevel="0" collapsed="false">
      <c r="A68" s="71" t="n">
        <v>53</v>
      </c>
      <c r="B68" s="71"/>
      <c r="C68" s="71"/>
      <c r="D68" s="71"/>
      <c r="E68" s="71"/>
      <c r="F68" s="71"/>
      <c r="G68" s="72"/>
      <c r="H68" s="71"/>
      <c r="I68" s="71"/>
      <c r="J68" s="71"/>
      <c r="K68" s="71"/>
      <c r="L68" s="71"/>
      <c r="M68" s="71"/>
      <c r="N68" s="71"/>
      <c r="O68" s="71"/>
      <c r="P68" s="55"/>
      <c r="Q68" s="73" t="n">
        <f aca="false">((C68*G68*J68)/$D$3)+M68</f>
        <v>0</v>
      </c>
      <c r="R68" s="73" t="n">
        <f aca="false">((E68*H68*K68)/$D$3)+N68</f>
        <v>0</v>
      </c>
      <c r="S68" s="73" t="n">
        <f aca="false">((F68*I68*L68)/$D$3)+O68</f>
        <v>0</v>
      </c>
    </row>
    <row r="69" customFormat="false" ht="12.75" hidden="false" customHeight="true" outlineLevel="0" collapsed="false">
      <c r="A69" s="71" t="n">
        <v>54</v>
      </c>
      <c r="B69" s="71"/>
      <c r="C69" s="71"/>
      <c r="D69" s="71"/>
      <c r="E69" s="71"/>
      <c r="F69" s="71"/>
      <c r="G69" s="72"/>
      <c r="H69" s="71"/>
      <c r="I69" s="71"/>
      <c r="J69" s="71"/>
      <c r="K69" s="71"/>
      <c r="L69" s="71"/>
      <c r="M69" s="71"/>
      <c r="N69" s="71"/>
      <c r="O69" s="71"/>
      <c r="P69" s="55"/>
      <c r="Q69" s="73" t="n">
        <f aca="false">((C69*G69*J69)/$D$3)+M69</f>
        <v>0</v>
      </c>
      <c r="R69" s="73" t="n">
        <f aca="false">((E69*H69*K69)/$D$3)+N69</f>
        <v>0</v>
      </c>
      <c r="S69" s="73" t="n">
        <f aca="false">((F69*I69*L69)/$D$3)+O69</f>
        <v>0</v>
      </c>
    </row>
    <row r="70" customFormat="false" ht="12.75" hidden="false" customHeight="true" outlineLevel="0" collapsed="false">
      <c r="A70" s="71" t="n">
        <v>55</v>
      </c>
      <c r="B70" s="71"/>
      <c r="C70" s="71"/>
      <c r="D70" s="71"/>
      <c r="E70" s="71"/>
      <c r="F70" s="71"/>
      <c r="G70" s="72"/>
      <c r="H70" s="71"/>
      <c r="I70" s="71"/>
      <c r="J70" s="71"/>
      <c r="K70" s="71"/>
      <c r="L70" s="71"/>
      <c r="M70" s="71"/>
      <c r="N70" s="71"/>
      <c r="O70" s="71"/>
      <c r="P70" s="55"/>
      <c r="Q70" s="73" t="n">
        <f aca="false">((C70*G70*J70)/$D$3)+M70</f>
        <v>0</v>
      </c>
      <c r="R70" s="73" t="n">
        <f aca="false">((E70*H70*K70)/$D$3)+N70</f>
        <v>0</v>
      </c>
      <c r="S70" s="73" t="n">
        <f aca="false">((F70*I70*L70)/$D$3)+O70</f>
        <v>0</v>
      </c>
    </row>
    <row r="71" customFormat="false" ht="12.75" hidden="false" customHeight="true" outlineLevel="0" collapsed="false">
      <c r="A71" s="71" t="n">
        <v>56</v>
      </c>
      <c r="B71" s="71"/>
      <c r="C71" s="71"/>
      <c r="D71" s="71"/>
      <c r="E71" s="71"/>
      <c r="F71" s="71"/>
      <c r="G71" s="72"/>
      <c r="H71" s="71"/>
      <c r="I71" s="71"/>
      <c r="J71" s="71"/>
      <c r="K71" s="71"/>
      <c r="L71" s="71"/>
      <c r="M71" s="71"/>
      <c r="N71" s="71"/>
      <c r="O71" s="71"/>
      <c r="P71" s="55"/>
      <c r="Q71" s="73" t="n">
        <f aca="false">((C71*G71*J71)/$D$3)+M71</f>
        <v>0</v>
      </c>
      <c r="R71" s="73" t="n">
        <f aca="false">((E71*H71*K71)/$D$3)+N71</f>
        <v>0</v>
      </c>
      <c r="S71" s="73" t="n">
        <f aca="false">((F71*I71*L71)/$D$3)+O71</f>
        <v>0</v>
      </c>
    </row>
    <row r="72" customFormat="false" ht="12.75" hidden="false" customHeight="true" outlineLevel="0" collapsed="false">
      <c r="A72" s="71" t="n">
        <v>57</v>
      </c>
      <c r="B72" s="71"/>
      <c r="C72" s="71"/>
      <c r="D72" s="71"/>
      <c r="E72" s="71"/>
      <c r="F72" s="71"/>
      <c r="G72" s="72"/>
      <c r="H72" s="71"/>
      <c r="I72" s="71"/>
      <c r="J72" s="71"/>
      <c r="K72" s="71"/>
      <c r="L72" s="71"/>
      <c r="M72" s="71"/>
      <c r="N72" s="71"/>
      <c r="O72" s="71"/>
      <c r="P72" s="55"/>
      <c r="Q72" s="73" t="n">
        <f aca="false">((C72*G72*J72)/$D$3)+M72</f>
        <v>0</v>
      </c>
      <c r="R72" s="73" t="n">
        <f aca="false">((E72*H72*K72)/$D$3)+N72</f>
        <v>0</v>
      </c>
      <c r="S72" s="73" t="n">
        <f aca="false">((F72*I72*L72)/$D$3)+O72</f>
        <v>0</v>
      </c>
    </row>
    <row r="73" customFormat="false" ht="12.75" hidden="false" customHeight="true" outlineLevel="0" collapsed="false">
      <c r="A73" s="71" t="n">
        <v>58</v>
      </c>
      <c r="B73" s="71"/>
      <c r="C73" s="71"/>
      <c r="D73" s="71"/>
      <c r="E73" s="71"/>
      <c r="F73" s="71"/>
      <c r="G73" s="72"/>
      <c r="H73" s="71"/>
      <c r="I73" s="71"/>
      <c r="J73" s="71"/>
      <c r="K73" s="71"/>
      <c r="L73" s="71"/>
      <c r="M73" s="71"/>
      <c r="N73" s="71"/>
      <c r="O73" s="71"/>
      <c r="P73" s="55"/>
      <c r="Q73" s="73" t="n">
        <f aca="false">((C73*G73*J73)/$D$3)+M73</f>
        <v>0</v>
      </c>
      <c r="R73" s="73" t="n">
        <f aca="false">((E73*H73*K73)/$D$3)+N73</f>
        <v>0</v>
      </c>
      <c r="S73" s="73" t="n">
        <f aca="false">((F73*I73*L73)/$D$3)+O73</f>
        <v>0</v>
      </c>
    </row>
    <row r="74" customFormat="false" ht="12.75" hidden="false" customHeight="true" outlineLevel="0" collapsed="false">
      <c r="A74" s="71" t="n">
        <v>59</v>
      </c>
      <c r="B74" s="71"/>
      <c r="C74" s="71"/>
      <c r="D74" s="71"/>
      <c r="E74" s="71"/>
      <c r="F74" s="71"/>
      <c r="G74" s="72"/>
      <c r="H74" s="71"/>
      <c r="I74" s="71"/>
      <c r="J74" s="71"/>
      <c r="K74" s="71"/>
      <c r="L74" s="71"/>
      <c r="M74" s="71"/>
      <c r="N74" s="71"/>
      <c r="O74" s="71"/>
      <c r="P74" s="55"/>
      <c r="Q74" s="73" t="n">
        <f aca="false">((C74*G74*J74)/$D$3)+M74</f>
        <v>0</v>
      </c>
      <c r="R74" s="73" t="n">
        <f aca="false">((E74*H74*K74)/$D$3)+N74</f>
        <v>0</v>
      </c>
      <c r="S74" s="73" t="n">
        <f aca="false">((F74*I74*L74)/$D$3)+O74</f>
        <v>0</v>
      </c>
    </row>
    <row r="75" customFormat="false" ht="12.75" hidden="false" customHeight="true" outlineLevel="0" collapsed="false">
      <c r="A75" s="71" t="n">
        <v>60</v>
      </c>
      <c r="B75" s="71"/>
      <c r="C75" s="71"/>
      <c r="D75" s="71"/>
      <c r="E75" s="71"/>
      <c r="F75" s="71"/>
      <c r="G75" s="72"/>
      <c r="H75" s="71"/>
      <c r="I75" s="71"/>
      <c r="J75" s="71"/>
      <c r="K75" s="71"/>
      <c r="L75" s="71"/>
      <c r="M75" s="71"/>
      <c r="N75" s="71"/>
      <c r="O75" s="71"/>
      <c r="P75" s="55"/>
      <c r="Q75" s="73" t="n">
        <f aca="false">((C75*G75*J75)/$D$3)+M75</f>
        <v>0</v>
      </c>
      <c r="R75" s="73" t="n">
        <f aca="false">((E75*H75*K75)/$D$3)+N75</f>
        <v>0</v>
      </c>
      <c r="S75" s="73" t="n">
        <f aca="false">((F75*I75*L75)/$D$3)+O75</f>
        <v>0</v>
      </c>
    </row>
    <row r="76" customFormat="false" ht="12.75" hidden="false" customHeight="true" outlineLevel="0" collapsed="false">
      <c r="A76" s="71" t="n">
        <v>61</v>
      </c>
      <c r="B76" s="71"/>
      <c r="C76" s="71"/>
      <c r="D76" s="71"/>
      <c r="E76" s="71"/>
      <c r="F76" s="71"/>
      <c r="G76" s="72"/>
      <c r="H76" s="71"/>
      <c r="I76" s="71"/>
      <c r="J76" s="71"/>
      <c r="K76" s="71"/>
      <c r="L76" s="71"/>
      <c r="M76" s="71"/>
      <c r="N76" s="71"/>
      <c r="O76" s="71"/>
      <c r="P76" s="55"/>
      <c r="Q76" s="73" t="n">
        <f aca="false">((C76*G76*J76)/$D$3)+M76</f>
        <v>0</v>
      </c>
      <c r="R76" s="73" t="n">
        <f aca="false">((E76*H76*K76)/$D$3)+N76</f>
        <v>0</v>
      </c>
      <c r="S76" s="73" t="n">
        <f aca="false">((F76*I76*L76)/$D$3)+O76</f>
        <v>0</v>
      </c>
    </row>
    <row r="77" customFormat="false" ht="12.75" hidden="false" customHeight="true" outlineLevel="0" collapsed="false">
      <c r="A77" s="71" t="n">
        <v>62</v>
      </c>
      <c r="B77" s="71"/>
      <c r="C77" s="71"/>
      <c r="D77" s="71"/>
      <c r="E77" s="71"/>
      <c r="F77" s="71"/>
      <c r="G77" s="72"/>
      <c r="H77" s="71"/>
      <c r="I77" s="71"/>
      <c r="J77" s="71"/>
      <c r="K77" s="71"/>
      <c r="L77" s="71"/>
      <c r="M77" s="71"/>
      <c r="N77" s="71"/>
      <c r="O77" s="71"/>
      <c r="P77" s="55"/>
      <c r="Q77" s="73" t="n">
        <f aca="false">((C77*G77*J77)/$D$3)+M77</f>
        <v>0</v>
      </c>
      <c r="R77" s="73" t="n">
        <f aca="false">((E77*H77*K77)/$D$3)+N77</f>
        <v>0</v>
      </c>
      <c r="S77" s="73" t="n">
        <f aca="false">((F77*I77*L77)/$D$3)+O77</f>
        <v>0</v>
      </c>
    </row>
    <row r="78" customFormat="false" ht="12.75" hidden="false" customHeight="true" outlineLevel="0" collapsed="false">
      <c r="A78" s="71" t="n">
        <v>63</v>
      </c>
      <c r="B78" s="71"/>
      <c r="C78" s="71"/>
      <c r="D78" s="71"/>
      <c r="E78" s="71"/>
      <c r="F78" s="71"/>
      <c r="G78" s="72"/>
      <c r="H78" s="71"/>
      <c r="I78" s="71"/>
      <c r="J78" s="71"/>
      <c r="K78" s="71"/>
      <c r="L78" s="71"/>
      <c r="M78" s="71"/>
      <c r="N78" s="71"/>
      <c r="O78" s="71"/>
      <c r="P78" s="55"/>
      <c r="Q78" s="73" t="n">
        <f aca="false">((C78*G78*J78)/$D$3)+M78</f>
        <v>0</v>
      </c>
      <c r="R78" s="73" t="n">
        <f aca="false">((E78*H78*K78)/$D$3)+N78</f>
        <v>0</v>
      </c>
      <c r="S78" s="73" t="n">
        <f aca="false">((F78*I78*L78)/$D$3)+O78</f>
        <v>0</v>
      </c>
    </row>
    <row r="79" customFormat="false" ht="12.75" hidden="false" customHeight="true" outlineLevel="0" collapsed="false">
      <c r="A79" s="71" t="n">
        <v>64</v>
      </c>
      <c r="B79" s="71"/>
      <c r="C79" s="71"/>
      <c r="D79" s="71"/>
      <c r="E79" s="71"/>
      <c r="F79" s="71"/>
      <c r="G79" s="72"/>
      <c r="H79" s="71"/>
      <c r="I79" s="71"/>
      <c r="J79" s="71"/>
      <c r="K79" s="71"/>
      <c r="L79" s="71"/>
      <c r="M79" s="71"/>
      <c r="N79" s="71"/>
      <c r="O79" s="71"/>
      <c r="P79" s="55"/>
      <c r="Q79" s="73" t="n">
        <f aca="false">((C79*G79*J79)/$D$3)+M79</f>
        <v>0</v>
      </c>
      <c r="R79" s="73" t="n">
        <f aca="false">((E79*H79*K79)/$D$3)+N79</f>
        <v>0</v>
      </c>
      <c r="S79" s="73" t="n">
        <f aca="false">((F79*I79*L79)/$D$3)+O79</f>
        <v>0</v>
      </c>
    </row>
    <row r="80" customFormat="false" ht="12.75" hidden="false" customHeight="true" outlineLevel="0" collapsed="false">
      <c r="A80" s="71" t="n">
        <v>65</v>
      </c>
      <c r="B80" s="71"/>
      <c r="C80" s="71"/>
      <c r="D80" s="71"/>
      <c r="E80" s="71"/>
      <c r="F80" s="71"/>
      <c r="G80" s="72"/>
      <c r="H80" s="71"/>
      <c r="I80" s="71"/>
      <c r="J80" s="71"/>
      <c r="K80" s="71"/>
      <c r="L80" s="71"/>
      <c r="M80" s="71"/>
      <c r="N80" s="71"/>
      <c r="O80" s="71"/>
      <c r="P80" s="55"/>
      <c r="Q80" s="73" t="n">
        <f aca="false">((C80*G80*J80)/$D$3)+M80</f>
        <v>0</v>
      </c>
      <c r="R80" s="73" t="n">
        <f aca="false">((E80*H80*K80)/$D$3)+N80</f>
        <v>0</v>
      </c>
      <c r="S80" s="73" t="n">
        <f aca="false">((F80*I80*L80)/$D$3)+O80</f>
        <v>0</v>
      </c>
    </row>
    <row r="81" customFormat="false" ht="12.75" hidden="false" customHeight="true" outlineLevel="0" collapsed="false">
      <c r="A81" s="71" t="n">
        <v>66</v>
      </c>
      <c r="B81" s="71"/>
      <c r="C81" s="71"/>
      <c r="D81" s="71"/>
      <c r="E81" s="71"/>
      <c r="F81" s="71"/>
      <c r="G81" s="72"/>
      <c r="H81" s="71"/>
      <c r="I81" s="71"/>
      <c r="J81" s="71"/>
      <c r="K81" s="71"/>
      <c r="L81" s="71"/>
      <c r="M81" s="71"/>
      <c r="N81" s="71"/>
      <c r="O81" s="71"/>
      <c r="P81" s="55"/>
      <c r="Q81" s="73" t="n">
        <f aca="false">((C81*G81*J81)/$D$3)+M81</f>
        <v>0</v>
      </c>
      <c r="R81" s="73" t="n">
        <f aca="false">((E81*H81*K81)/$D$3)+N81</f>
        <v>0</v>
      </c>
      <c r="S81" s="73" t="n">
        <f aca="false">((F81*I81*L81)/$D$3)+O81</f>
        <v>0</v>
      </c>
    </row>
    <row r="82" customFormat="false" ht="12.75" hidden="false" customHeight="true" outlineLevel="0" collapsed="false">
      <c r="A82" s="71" t="n">
        <v>67</v>
      </c>
      <c r="B82" s="71"/>
      <c r="C82" s="71"/>
      <c r="D82" s="71"/>
      <c r="E82" s="71"/>
      <c r="F82" s="71"/>
      <c r="G82" s="72"/>
      <c r="H82" s="71"/>
      <c r="I82" s="71"/>
      <c r="J82" s="71"/>
      <c r="K82" s="71"/>
      <c r="L82" s="71"/>
      <c r="M82" s="71"/>
      <c r="N82" s="71"/>
      <c r="O82" s="71"/>
      <c r="P82" s="55"/>
      <c r="Q82" s="73" t="n">
        <f aca="false">((C82*G82*J82)/$D$3)+M82</f>
        <v>0</v>
      </c>
      <c r="R82" s="73" t="n">
        <f aca="false">((E82*H82*K82)/$D$3)+N82</f>
        <v>0</v>
      </c>
      <c r="S82" s="73" t="n">
        <f aca="false">((F82*I82*L82)/$D$3)+O82</f>
        <v>0</v>
      </c>
    </row>
    <row r="83" customFormat="false" ht="12.75" hidden="false" customHeight="true" outlineLevel="0" collapsed="false">
      <c r="A83" s="71" t="n">
        <v>68</v>
      </c>
      <c r="B83" s="71"/>
      <c r="C83" s="71"/>
      <c r="D83" s="71"/>
      <c r="E83" s="71"/>
      <c r="F83" s="71"/>
      <c r="G83" s="72"/>
      <c r="H83" s="71"/>
      <c r="I83" s="71"/>
      <c r="J83" s="71"/>
      <c r="K83" s="71"/>
      <c r="L83" s="71"/>
      <c r="M83" s="71"/>
      <c r="N83" s="71"/>
      <c r="O83" s="71"/>
      <c r="P83" s="55"/>
      <c r="Q83" s="73" t="n">
        <f aca="false">((C83*G83*J83)/$D$3)+M83</f>
        <v>0</v>
      </c>
      <c r="R83" s="73" t="n">
        <f aca="false">((E83*H83*K83)/$D$3)+N83</f>
        <v>0</v>
      </c>
      <c r="S83" s="73" t="n">
        <f aca="false">((F83*I83*L83)/$D$3)+O83</f>
        <v>0</v>
      </c>
    </row>
    <row r="84" customFormat="false" ht="12.75" hidden="false" customHeight="true" outlineLevel="0" collapsed="false">
      <c r="A84" s="71" t="n">
        <v>69</v>
      </c>
      <c r="B84" s="71"/>
      <c r="C84" s="71"/>
      <c r="D84" s="71"/>
      <c r="E84" s="71"/>
      <c r="F84" s="71"/>
      <c r="G84" s="72"/>
      <c r="H84" s="71"/>
      <c r="I84" s="71"/>
      <c r="J84" s="71"/>
      <c r="K84" s="71"/>
      <c r="L84" s="71"/>
      <c r="M84" s="71"/>
      <c r="N84" s="71"/>
      <c r="O84" s="71"/>
      <c r="P84" s="55"/>
      <c r="Q84" s="73" t="n">
        <f aca="false">((C84*G84*J84)/$D$3)+M84</f>
        <v>0</v>
      </c>
      <c r="R84" s="73" t="n">
        <f aca="false">((E84*H84*K84)/$D$3)+N84</f>
        <v>0</v>
      </c>
      <c r="S84" s="73" t="n">
        <f aca="false">((F84*I84*L84)/$D$3)+O84</f>
        <v>0</v>
      </c>
    </row>
    <row r="85" customFormat="false" ht="12.75" hidden="false" customHeight="true" outlineLevel="0" collapsed="false">
      <c r="A85" s="71" t="n">
        <v>70</v>
      </c>
      <c r="B85" s="71"/>
      <c r="C85" s="71"/>
      <c r="D85" s="71"/>
      <c r="E85" s="71"/>
      <c r="F85" s="71"/>
      <c r="G85" s="72"/>
      <c r="H85" s="71"/>
      <c r="I85" s="71"/>
      <c r="J85" s="71"/>
      <c r="K85" s="71"/>
      <c r="L85" s="71"/>
      <c r="M85" s="71"/>
      <c r="N85" s="71"/>
      <c r="O85" s="71"/>
      <c r="P85" s="55"/>
      <c r="Q85" s="73" t="n">
        <f aca="false">((C85*G85*J85)/$D$3)+M85</f>
        <v>0</v>
      </c>
      <c r="R85" s="73" t="n">
        <f aca="false">((E85*H85*K85)/$D$3)+N85</f>
        <v>0</v>
      </c>
      <c r="S85" s="73" t="n">
        <f aca="false">((F85*I85*L85)/$D$3)+O85</f>
        <v>0</v>
      </c>
    </row>
    <row r="86" customFormat="false" ht="12.75" hidden="false" customHeight="true" outlineLevel="0" collapsed="false">
      <c r="A86" s="71" t="n">
        <v>71</v>
      </c>
      <c r="B86" s="71"/>
      <c r="C86" s="71"/>
      <c r="D86" s="71"/>
      <c r="E86" s="71"/>
      <c r="F86" s="71"/>
      <c r="G86" s="72"/>
      <c r="H86" s="71"/>
      <c r="I86" s="71"/>
      <c r="J86" s="71"/>
      <c r="K86" s="71"/>
      <c r="L86" s="71"/>
      <c r="M86" s="71"/>
      <c r="N86" s="71"/>
      <c r="O86" s="71"/>
      <c r="P86" s="55"/>
      <c r="Q86" s="73" t="n">
        <f aca="false">((C86*G86*J86)/$D$3)+M86</f>
        <v>0</v>
      </c>
      <c r="R86" s="73" t="n">
        <f aca="false">((E86*H86*K86)/$D$3)+N86</f>
        <v>0</v>
      </c>
      <c r="S86" s="73" t="n">
        <f aca="false">((F86*I86*L86)/$D$3)+O86</f>
        <v>0</v>
      </c>
    </row>
    <row r="87" customFormat="false" ht="12.75" hidden="false" customHeight="true" outlineLevel="0" collapsed="false">
      <c r="A87" s="71" t="n">
        <v>72</v>
      </c>
      <c r="B87" s="71"/>
      <c r="C87" s="71"/>
      <c r="D87" s="71"/>
      <c r="E87" s="71"/>
      <c r="F87" s="71"/>
      <c r="G87" s="72"/>
      <c r="H87" s="71"/>
      <c r="I87" s="71"/>
      <c r="J87" s="71"/>
      <c r="K87" s="71"/>
      <c r="L87" s="71"/>
      <c r="M87" s="71"/>
      <c r="N87" s="71"/>
      <c r="O87" s="71"/>
      <c r="P87" s="55"/>
      <c r="Q87" s="73" t="n">
        <f aca="false">((C87*G87*J87)/$D$3)+M87</f>
        <v>0</v>
      </c>
      <c r="R87" s="73" t="n">
        <f aca="false">((E87*H87*K87)/$D$3)+N87</f>
        <v>0</v>
      </c>
      <c r="S87" s="73" t="n">
        <f aca="false">((F87*I87*L87)/$D$3)+O87</f>
        <v>0</v>
      </c>
    </row>
    <row r="88" customFormat="false" ht="12.75" hidden="false" customHeight="true" outlineLevel="0" collapsed="false">
      <c r="A88" s="71" t="n">
        <v>73</v>
      </c>
      <c r="B88" s="71"/>
      <c r="C88" s="71"/>
      <c r="D88" s="71"/>
      <c r="E88" s="71"/>
      <c r="F88" s="71"/>
      <c r="G88" s="72"/>
      <c r="H88" s="71"/>
      <c r="I88" s="71"/>
      <c r="J88" s="71"/>
      <c r="K88" s="71"/>
      <c r="L88" s="71"/>
      <c r="M88" s="71"/>
      <c r="N88" s="71"/>
      <c r="O88" s="71"/>
      <c r="P88" s="55"/>
      <c r="Q88" s="73" t="n">
        <f aca="false">((C88*G88*J88)/$D$3)+M88</f>
        <v>0</v>
      </c>
      <c r="R88" s="73" t="n">
        <f aca="false">((E88*H88*K88)/$D$3)+N88</f>
        <v>0</v>
      </c>
      <c r="S88" s="73" t="n">
        <f aca="false">((F88*I88*L88)/$D$3)+O88</f>
        <v>0</v>
      </c>
    </row>
    <row r="89" customFormat="false" ht="12.75" hidden="false" customHeight="true" outlineLevel="0" collapsed="false">
      <c r="A89" s="71" t="n">
        <v>74</v>
      </c>
      <c r="B89" s="71"/>
      <c r="C89" s="71"/>
      <c r="D89" s="71"/>
      <c r="E89" s="71"/>
      <c r="F89" s="71"/>
      <c r="G89" s="72"/>
      <c r="H89" s="71"/>
      <c r="I89" s="71"/>
      <c r="J89" s="71"/>
      <c r="K89" s="71"/>
      <c r="L89" s="71"/>
      <c r="M89" s="71"/>
      <c r="N89" s="71"/>
      <c r="O89" s="71"/>
      <c r="P89" s="55"/>
      <c r="Q89" s="73" t="n">
        <f aca="false">((C89*G89*J89)/$D$3)+M89</f>
        <v>0</v>
      </c>
      <c r="R89" s="73" t="n">
        <f aca="false">((E89*H89*K89)/$D$3)+N89</f>
        <v>0</v>
      </c>
      <c r="S89" s="73" t="n">
        <f aca="false">((F89*I89*L89)/$D$3)+O89</f>
        <v>0</v>
      </c>
    </row>
    <row r="90" customFormat="false" ht="12.75" hidden="false" customHeight="true" outlineLevel="0" collapsed="false">
      <c r="A90" s="71" t="n">
        <v>75</v>
      </c>
      <c r="B90" s="71"/>
      <c r="C90" s="71"/>
      <c r="D90" s="71"/>
      <c r="E90" s="71"/>
      <c r="F90" s="71"/>
      <c r="G90" s="72"/>
      <c r="H90" s="71"/>
      <c r="I90" s="71"/>
      <c r="J90" s="71"/>
      <c r="K90" s="71"/>
      <c r="L90" s="71"/>
      <c r="M90" s="71"/>
      <c r="N90" s="71"/>
      <c r="O90" s="71"/>
      <c r="P90" s="55"/>
      <c r="Q90" s="73" t="n">
        <f aca="false">((C90*G90*J90)/$D$3)+M90</f>
        <v>0</v>
      </c>
      <c r="R90" s="73" t="n">
        <f aca="false">((E90*H90*K90)/$D$3)+N90</f>
        <v>0</v>
      </c>
      <c r="S90" s="73" t="n">
        <f aca="false">((F90*I90*L90)/$D$3)+O90</f>
        <v>0</v>
      </c>
    </row>
    <row r="91" customFormat="false" ht="12.75" hidden="false" customHeight="true" outlineLevel="0" collapsed="false">
      <c r="A91" s="71" t="n">
        <v>76</v>
      </c>
      <c r="B91" s="71"/>
      <c r="C91" s="71"/>
      <c r="D91" s="71"/>
      <c r="E91" s="71"/>
      <c r="F91" s="71"/>
      <c r="G91" s="72"/>
      <c r="H91" s="71"/>
      <c r="I91" s="71"/>
      <c r="J91" s="71"/>
      <c r="K91" s="71"/>
      <c r="L91" s="71"/>
      <c r="M91" s="71"/>
      <c r="N91" s="71"/>
      <c r="O91" s="71"/>
      <c r="P91" s="55"/>
      <c r="Q91" s="73" t="n">
        <f aca="false">((C91*G91*J91)/$D$3)+M91</f>
        <v>0</v>
      </c>
      <c r="R91" s="73" t="n">
        <f aca="false">((E91*H91*K91)/$D$3)+N91</f>
        <v>0</v>
      </c>
      <c r="S91" s="73" t="n">
        <f aca="false">((F91*I91*L91)/$D$3)+O91</f>
        <v>0</v>
      </c>
    </row>
    <row r="92" customFormat="false" ht="12.75" hidden="false" customHeight="true" outlineLevel="0" collapsed="false">
      <c r="A92" s="71" t="n">
        <v>77</v>
      </c>
      <c r="B92" s="71"/>
      <c r="C92" s="71"/>
      <c r="D92" s="71"/>
      <c r="E92" s="71"/>
      <c r="F92" s="71"/>
      <c r="G92" s="72"/>
      <c r="H92" s="71"/>
      <c r="I92" s="71"/>
      <c r="J92" s="71"/>
      <c r="K92" s="71"/>
      <c r="L92" s="71"/>
      <c r="M92" s="71"/>
      <c r="N92" s="71"/>
      <c r="O92" s="71"/>
      <c r="P92" s="55"/>
      <c r="Q92" s="73" t="n">
        <f aca="false">((C92*G92*J92)/$D$3)+M92</f>
        <v>0</v>
      </c>
      <c r="R92" s="73" t="n">
        <f aca="false">((E92*H92*K92)/$D$3)+N92</f>
        <v>0</v>
      </c>
      <c r="S92" s="73" t="n">
        <f aca="false">((F92*I92*L92)/$D$3)+O92</f>
        <v>0</v>
      </c>
    </row>
    <row r="93" customFormat="false" ht="12.75" hidden="false" customHeight="true" outlineLevel="0" collapsed="false">
      <c r="A93" s="71" t="n">
        <v>78</v>
      </c>
      <c r="B93" s="71"/>
      <c r="C93" s="71"/>
      <c r="D93" s="71"/>
      <c r="E93" s="71"/>
      <c r="F93" s="71"/>
      <c r="G93" s="72"/>
      <c r="H93" s="71"/>
      <c r="I93" s="71"/>
      <c r="J93" s="71"/>
      <c r="K93" s="71"/>
      <c r="L93" s="71"/>
      <c r="M93" s="71"/>
      <c r="N93" s="71"/>
      <c r="O93" s="71"/>
      <c r="P93" s="55"/>
      <c r="Q93" s="73" t="n">
        <f aca="false">((C93*G93*J93)/$D$3)+M93</f>
        <v>0</v>
      </c>
      <c r="R93" s="73" t="n">
        <f aca="false">((E93*H93*K93)/$D$3)+N93</f>
        <v>0</v>
      </c>
      <c r="S93" s="73" t="n">
        <f aca="false">((F93*I93*L93)/$D$3)+O93</f>
        <v>0</v>
      </c>
    </row>
    <row r="94" customFormat="false" ht="12.75" hidden="false" customHeight="true" outlineLevel="0" collapsed="false">
      <c r="A94" s="71" t="n">
        <v>79</v>
      </c>
      <c r="B94" s="71"/>
      <c r="C94" s="71"/>
      <c r="D94" s="71"/>
      <c r="E94" s="71"/>
      <c r="F94" s="71"/>
      <c r="G94" s="72"/>
      <c r="H94" s="71"/>
      <c r="I94" s="71"/>
      <c r="J94" s="71"/>
      <c r="K94" s="71"/>
      <c r="L94" s="71"/>
      <c r="M94" s="71"/>
      <c r="N94" s="71"/>
      <c r="O94" s="71"/>
      <c r="P94" s="55"/>
      <c r="Q94" s="73" t="n">
        <f aca="false">((C94*G94*J94)/$D$3)+M94</f>
        <v>0</v>
      </c>
      <c r="R94" s="73" t="n">
        <f aca="false">((E94*H94*K94)/$D$3)+N94</f>
        <v>0</v>
      </c>
      <c r="S94" s="73" t="n">
        <f aca="false">((F94*I94*L94)/$D$3)+O94</f>
        <v>0</v>
      </c>
    </row>
    <row r="95" customFormat="false" ht="12.75" hidden="false" customHeight="true" outlineLevel="0" collapsed="false">
      <c r="A95" s="71" t="n">
        <v>80</v>
      </c>
      <c r="B95" s="71"/>
      <c r="C95" s="71"/>
      <c r="D95" s="71"/>
      <c r="E95" s="71"/>
      <c r="F95" s="71"/>
      <c r="G95" s="72"/>
      <c r="H95" s="71"/>
      <c r="I95" s="71"/>
      <c r="J95" s="71"/>
      <c r="K95" s="71"/>
      <c r="L95" s="71"/>
      <c r="M95" s="71"/>
      <c r="N95" s="71"/>
      <c r="O95" s="71"/>
      <c r="P95" s="55"/>
      <c r="Q95" s="73" t="n">
        <f aca="false">((C95*G95*J95)/$D$3)+M95</f>
        <v>0</v>
      </c>
      <c r="R95" s="73" t="n">
        <f aca="false">((E95*H95*K95)/$D$3)+N95</f>
        <v>0</v>
      </c>
      <c r="S95" s="73" t="n">
        <f aca="false">((F95*I95*L95)/$D$3)+O95</f>
        <v>0</v>
      </c>
    </row>
    <row r="96" customFormat="false" ht="12.75" hidden="false" customHeight="true" outlineLevel="0" collapsed="false">
      <c r="A96" s="71" t="n">
        <v>81</v>
      </c>
      <c r="B96" s="71"/>
      <c r="C96" s="71"/>
      <c r="D96" s="71"/>
      <c r="E96" s="71"/>
      <c r="F96" s="71"/>
      <c r="G96" s="72"/>
      <c r="H96" s="71"/>
      <c r="I96" s="71"/>
      <c r="J96" s="71"/>
      <c r="K96" s="71"/>
      <c r="L96" s="71"/>
      <c r="M96" s="71"/>
      <c r="N96" s="71"/>
      <c r="O96" s="71"/>
      <c r="P96" s="55"/>
      <c r="Q96" s="73" t="n">
        <f aca="false">((C96*G96*J96)/$D$3)+M96</f>
        <v>0</v>
      </c>
      <c r="R96" s="73" t="n">
        <f aca="false">((E96*H96*K96)/$D$3)+N96</f>
        <v>0</v>
      </c>
      <c r="S96" s="73" t="n">
        <f aca="false">((F96*I96*L96)/$D$3)+O96</f>
        <v>0</v>
      </c>
    </row>
    <row r="97" customFormat="false" ht="12.75" hidden="false" customHeight="true" outlineLevel="0" collapsed="false">
      <c r="A97" s="71" t="n">
        <v>82</v>
      </c>
      <c r="B97" s="71"/>
      <c r="C97" s="71"/>
      <c r="D97" s="71"/>
      <c r="E97" s="71"/>
      <c r="F97" s="71"/>
      <c r="G97" s="72"/>
      <c r="H97" s="71"/>
      <c r="I97" s="71"/>
      <c r="J97" s="71"/>
      <c r="K97" s="71"/>
      <c r="L97" s="71"/>
      <c r="M97" s="71"/>
      <c r="N97" s="71"/>
      <c r="O97" s="71"/>
      <c r="P97" s="55"/>
      <c r="Q97" s="73" t="n">
        <f aca="false">((C97*G97*J97)/$D$3)+M97</f>
        <v>0</v>
      </c>
      <c r="R97" s="73" t="n">
        <f aca="false">((E97*H97*K97)/$D$3)+N97</f>
        <v>0</v>
      </c>
      <c r="S97" s="73" t="n">
        <f aca="false">((F97*I97*L97)/$D$3)+O97</f>
        <v>0</v>
      </c>
    </row>
    <row r="98" customFormat="false" ht="12.75" hidden="false" customHeight="true" outlineLevel="0" collapsed="false">
      <c r="A98" s="71" t="n">
        <v>83</v>
      </c>
      <c r="B98" s="71"/>
      <c r="C98" s="71"/>
      <c r="D98" s="71"/>
      <c r="E98" s="71"/>
      <c r="F98" s="71"/>
      <c r="G98" s="72"/>
      <c r="H98" s="71"/>
      <c r="I98" s="71"/>
      <c r="J98" s="71"/>
      <c r="K98" s="71"/>
      <c r="L98" s="71"/>
      <c r="M98" s="71"/>
      <c r="N98" s="71"/>
      <c r="O98" s="71"/>
      <c r="P98" s="55"/>
      <c r="Q98" s="73" t="n">
        <f aca="false">((C98*G98*J98)/$D$3)+M98</f>
        <v>0</v>
      </c>
      <c r="R98" s="73" t="n">
        <f aca="false">((E98*H98*K98)/$D$3)+N98</f>
        <v>0</v>
      </c>
      <c r="S98" s="73" t="n">
        <f aca="false">((F98*I98*L98)/$D$3)+O98</f>
        <v>0</v>
      </c>
    </row>
    <row r="99" customFormat="false" ht="12.75" hidden="false" customHeight="true" outlineLevel="0" collapsed="false">
      <c r="A99" s="71" t="n">
        <v>84</v>
      </c>
      <c r="B99" s="71"/>
      <c r="C99" s="71"/>
      <c r="D99" s="71"/>
      <c r="E99" s="71"/>
      <c r="F99" s="71"/>
      <c r="G99" s="72"/>
      <c r="H99" s="71"/>
      <c r="I99" s="71"/>
      <c r="J99" s="71"/>
      <c r="K99" s="71"/>
      <c r="L99" s="71"/>
      <c r="M99" s="71"/>
      <c r="N99" s="71"/>
      <c r="O99" s="71"/>
      <c r="P99" s="55"/>
      <c r="Q99" s="73" t="n">
        <f aca="false">((C99*G99*J99)/$D$3)+M99</f>
        <v>0</v>
      </c>
      <c r="R99" s="73" t="n">
        <f aca="false">((E99*H99*K99)/$D$3)+N99</f>
        <v>0</v>
      </c>
      <c r="S99" s="73" t="n">
        <f aca="false">((F99*I99*L99)/$D$3)+O99</f>
        <v>0</v>
      </c>
    </row>
    <row r="100" customFormat="false" ht="12.75" hidden="false" customHeight="true" outlineLevel="0" collapsed="false">
      <c r="A100" s="71" t="n">
        <v>85</v>
      </c>
      <c r="B100" s="71"/>
      <c r="C100" s="71"/>
      <c r="D100" s="71"/>
      <c r="E100" s="71"/>
      <c r="F100" s="71"/>
      <c r="G100" s="72"/>
      <c r="H100" s="71"/>
      <c r="I100" s="71"/>
      <c r="J100" s="71"/>
      <c r="K100" s="71"/>
      <c r="L100" s="71"/>
      <c r="M100" s="71"/>
      <c r="N100" s="71"/>
      <c r="O100" s="71"/>
      <c r="P100" s="55"/>
      <c r="Q100" s="73" t="n">
        <f aca="false">((C100*G100*J100)/$D$3)+M100</f>
        <v>0</v>
      </c>
      <c r="R100" s="73" t="n">
        <f aca="false">((E100*H100*K100)/$D$3)+N100</f>
        <v>0</v>
      </c>
      <c r="S100" s="73" t="n">
        <f aca="false">((F100*I100*L100)/$D$3)+O100</f>
        <v>0</v>
      </c>
    </row>
    <row r="101" customFormat="false" ht="12.75" hidden="false" customHeight="true" outlineLevel="0" collapsed="false">
      <c r="A101" s="71" t="n">
        <v>86</v>
      </c>
      <c r="B101" s="71"/>
      <c r="C101" s="71"/>
      <c r="D101" s="71"/>
      <c r="E101" s="71"/>
      <c r="F101" s="71"/>
      <c r="G101" s="72"/>
      <c r="H101" s="71"/>
      <c r="I101" s="71"/>
      <c r="J101" s="71"/>
      <c r="K101" s="71"/>
      <c r="L101" s="71"/>
      <c r="M101" s="71"/>
      <c r="N101" s="71"/>
      <c r="O101" s="71"/>
      <c r="P101" s="55"/>
      <c r="Q101" s="73" t="n">
        <f aca="false">((C101*G101*J101)/$D$3)+M101</f>
        <v>0</v>
      </c>
      <c r="R101" s="73" t="n">
        <f aca="false">((E101*H101*K101)/$D$3)+N101</f>
        <v>0</v>
      </c>
      <c r="S101" s="73" t="n">
        <f aca="false">((F101*I101*L101)/$D$3)+O101</f>
        <v>0</v>
      </c>
    </row>
    <row r="102" customFormat="false" ht="12.75" hidden="false" customHeight="true" outlineLevel="0" collapsed="false">
      <c r="A102" s="71" t="n">
        <v>87</v>
      </c>
      <c r="B102" s="71"/>
      <c r="C102" s="71"/>
      <c r="D102" s="71"/>
      <c r="E102" s="71"/>
      <c r="F102" s="71"/>
      <c r="G102" s="72"/>
      <c r="H102" s="71"/>
      <c r="I102" s="71"/>
      <c r="J102" s="71"/>
      <c r="K102" s="71"/>
      <c r="L102" s="71"/>
      <c r="M102" s="71"/>
      <c r="N102" s="71"/>
      <c r="O102" s="71"/>
      <c r="P102" s="55"/>
      <c r="Q102" s="73" t="n">
        <f aca="false">((C102*G102*J102)/$D$3)+M102</f>
        <v>0</v>
      </c>
      <c r="R102" s="73" t="n">
        <f aca="false">((E102*H102*K102)/$D$3)+N102</f>
        <v>0</v>
      </c>
      <c r="S102" s="73" t="n">
        <f aca="false">((F102*I102*L102)/$D$3)+O102</f>
        <v>0</v>
      </c>
    </row>
    <row r="103" customFormat="false" ht="12.75" hidden="false" customHeight="true" outlineLevel="0" collapsed="false">
      <c r="A103" s="71" t="n">
        <v>88</v>
      </c>
      <c r="B103" s="71"/>
      <c r="C103" s="71"/>
      <c r="D103" s="71"/>
      <c r="E103" s="71"/>
      <c r="F103" s="71"/>
      <c r="G103" s="72"/>
      <c r="H103" s="71"/>
      <c r="I103" s="71"/>
      <c r="J103" s="71"/>
      <c r="K103" s="71"/>
      <c r="L103" s="71"/>
      <c r="M103" s="71"/>
      <c r="N103" s="71"/>
      <c r="O103" s="71"/>
      <c r="P103" s="55"/>
      <c r="Q103" s="73" t="n">
        <f aca="false">((C103*G103*J103)/$D$3)+M103</f>
        <v>0</v>
      </c>
      <c r="R103" s="73" t="n">
        <f aca="false">((E103*H103*K103)/$D$3)+N103</f>
        <v>0</v>
      </c>
      <c r="S103" s="73" t="n">
        <f aca="false">((F103*I103*L103)/$D$3)+O103</f>
        <v>0</v>
      </c>
    </row>
    <row r="104" customFormat="false" ht="12.75" hidden="false" customHeight="true" outlineLevel="0" collapsed="false">
      <c r="A104" s="71" t="n">
        <v>89</v>
      </c>
      <c r="B104" s="71"/>
      <c r="C104" s="71"/>
      <c r="D104" s="71"/>
      <c r="E104" s="71"/>
      <c r="F104" s="71"/>
      <c r="G104" s="72"/>
      <c r="H104" s="71"/>
      <c r="I104" s="71"/>
      <c r="J104" s="71"/>
      <c r="K104" s="71"/>
      <c r="L104" s="71"/>
      <c r="M104" s="71"/>
      <c r="N104" s="71"/>
      <c r="O104" s="71"/>
      <c r="P104" s="55"/>
      <c r="Q104" s="73" t="n">
        <f aca="false">((C104*G104*J104)/$D$3)+M104</f>
        <v>0</v>
      </c>
      <c r="R104" s="73" t="n">
        <f aca="false">((E104*H104*K104)/$D$3)+N104</f>
        <v>0</v>
      </c>
      <c r="S104" s="73" t="n">
        <f aca="false">((F104*I104*L104)/$D$3)+O104</f>
        <v>0</v>
      </c>
    </row>
    <row r="105" customFormat="false" ht="12.75" hidden="false" customHeight="true" outlineLevel="0" collapsed="false">
      <c r="A105" s="71" t="n">
        <v>90</v>
      </c>
      <c r="B105" s="71"/>
      <c r="C105" s="71"/>
      <c r="D105" s="71"/>
      <c r="E105" s="71"/>
      <c r="F105" s="71"/>
      <c r="G105" s="72"/>
      <c r="H105" s="71"/>
      <c r="I105" s="71"/>
      <c r="J105" s="71"/>
      <c r="K105" s="71"/>
      <c r="L105" s="71"/>
      <c r="M105" s="71"/>
      <c r="N105" s="71"/>
      <c r="O105" s="71"/>
      <c r="P105" s="55"/>
      <c r="Q105" s="73" t="n">
        <f aca="false">((C105*G105*J105)/$D$3)+M105</f>
        <v>0</v>
      </c>
      <c r="R105" s="73" t="n">
        <f aca="false">((E105*H105*K105)/$D$3)+N105</f>
        <v>0</v>
      </c>
      <c r="S105" s="73" t="n">
        <f aca="false">((F105*I105*L105)/$D$3)+O105</f>
        <v>0</v>
      </c>
    </row>
    <row r="106" customFormat="false" ht="12.75" hidden="false" customHeight="true" outlineLevel="0" collapsed="false">
      <c r="A106" s="71" t="n">
        <v>91</v>
      </c>
      <c r="B106" s="71"/>
      <c r="C106" s="71"/>
      <c r="D106" s="71"/>
      <c r="E106" s="71"/>
      <c r="F106" s="71"/>
      <c r="G106" s="72"/>
      <c r="H106" s="71"/>
      <c r="I106" s="71"/>
      <c r="J106" s="71"/>
      <c r="K106" s="71"/>
      <c r="L106" s="71"/>
      <c r="M106" s="71"/>
      <c r="N106" s="71"/>
      <c r="O106" s="71"/>
      <c r="P106" s="55"/>
      <c r="Q106" s="73" t="n">
        <f aca="false">((C106*G106*J106)/$D$3)+M106</f>
        <v>0</v>
      </c>
      <c r="R106" s="73" t="n">
        <f aca="false">((E106*H106*K106)/$D$3)+N106</f>
        <v>0</v>
      </c>
      <c r="S106" s="73" t="n">
        <f aca="false">((F106*I106*L106)/$D$3)+O106</f>
        <v>0</v>
      </c>
    </row>
    <row r="107" customFormat="false" ht="12.75" hidden="false" customHeight="true" outlineLevel="0" collapsed="false">
      <c r="A107" s="71" t="n">
        <v>92</v>
      </c>
      <c r="B107" s="71"/>
      <c r="C107" s="71"/>
      <c r="D107" s="71"/>
      <c r="E107" s="71"/>
      <c r="F107" s="71"/>
      <c r="G107" s="72"/>
      <c r="H107" s="71"/>
      <c r="I107" s="71"/>
      <c r="J107" s="71"/>
      <c r="K107" s="71"/>
      <c r="L107" s="71"/>
      <c r="M107" s="71"/>
      <c r="N107" s="71"/>
      <c r="O107" s="71"/>
      <c r="P107" s="55"/>
      <c r="Q107" s="73" t="n">
        <f aca="false">((C107*G107*J107)/$D$3)+M107</f>
        <v>0</v>
      </c>
      <c r="R107" s="73" t="n">
        <f aca="false">((E107*H107*K107)/$D$3)+N107</f>
        <v>0</v>
      </c>
      <c r="S107" s="73" t="n">
        <f aca="false">((F107*I107*L107)/$D$3)+O107</f>
        <v>0</v>
      </c>
    </row>
    <row r="108" customFormat="false" ht="12.75" hidden="false" customHeight="true" outlineLevel="0" collapsed="false">
      <c r="A108" s="71" t="n">
        <v>93</v>
      </c>
      <c r="B108" s="71"/>
      <c r="C108" s="71"/>
      <c r="D108" s="71"/>
      <c r="E108" s="71"/>
      <c r="F108" s="71"/>
      <c r="G108" s="72"/>
      <c r="H108" s="71"/>
      <c r="I108" s="71"/>
      <c r="J108" s="71"/>
      <c r="K108" s="71"/>
      <c r="L108" s="71"/>
      <c r="M108" s="71"/>
      <c r="N108" s="71"/>
      <c r="O108" s="71"/>
      <c r="P108" s="55"/>
      <c r="Q108" s="73" t="n">
        <f aca="false">((C108*G108*J108)/$D$3)+M108</f>
        <v>0</v>
      </c>
      <c r="R108" s="73" t="n">
        <f aca="false">((E108*H108*K108)/$D$3)+N108</f>
        <v>0</v>
      </c>
      <c r="S108" s="73" t="n">
        <f aca="false">((F108*I108*L108)/$D$3)+O108</f>
        <v>0</v>
      </c>
    </row>
    <row r="109" customFormat="false" ht="12.75" hidden="false" customHeight="true" outlineLevel="0" collapsed="false">
      <c r="A109" s="71" t="n">
        <v>94</v>
      </c>
      <c r="B109" s="71"/>
      <c r="C109" s="71"/>
      <c r="D109" s="71"/>
      <c r="E109" s="71"/>
      <c r="F109" s="71"/>
      <c r="G109" s="72"/>
      <c r="H109" s="71"/>
      <c r="I109" s="71"/>
      <c r="J109" s="71"/>
      <c r="K109" s="71"/>
      <c r="L109" s="71"/>
      <c r="M109" s="71"/>
      <c r="N109" s="71"/>
      <c r="O109" s="71"/>
      <c r="P109" s="55"/>
      <c r="Q109" s="73" t="n">
        <f aca="false">((C109*G109*J109)/$D$3)+M109</f>
        <v>0</v>
      </c>
      <c r="R109" s="73" t="n">
        <f aca="false">((E109*H109*K109)/$D$3)+N109</f>
        <v>0</v>
      </c>
      <c r="S109" s="73" t="n">
        <f aca="false">((F109*I109*L109)/$D$3)+O109</f>
        <v>0</v>
      </c>
    </row>
    <row r="110" customFormat="false" ht="12.75" hidden="false" customHeight="true" outlineLevel="0" collapsed="false">
      <c r="A110" s="71" t="n">
        <v>95</v>
      </c>
      <c r="B110" s="71"/>
      <c r="C110" s="71"/>
      <c r="D110" s="71"/>
      <c r="E110" s="71"/>
      <c r="F110" s="71"/>
      <c r="G110" s="72"/>
      <c r="H110" s="71"/>
      <c r="I110" s="71"/>
      <c r="J110" s="71"/>
      <c r="K110" s="71"/>
      <c r="L110" s="71"/>
      <c r="M110" s="71"/>
      <c r="N110" s="71"/>
      <c r="O110" s="71"/>
      <c r="P110" s="55"/>
      <c r="Q110" s="73" t="n">
        <f aca="false">((C110*G110*J110)/$D$3)+M110</f>
        <v>0</v>
      </c>
      <c r="R110" s="73" t="n">
        <f aca="false">((E110*H110*K110)/$D$3)+N110</f>
        <v>0</v>
      </c>
      <c r="S110" s="73" t="n">
        <f aca="false">((F110*I110*L110)/$D$3)+O110</f>
        <v>0</v>
      </c>
    </row>
    <row r="111" customFormat="false" ht="12.75" hidden="false" customHeight="true" outlineLevel="0" collapsed="false">
      <c r="A111" s="71" t="n">
        <v>96</v>
      </c>
      <c r="B111" s="71"/>
      <c r="C111" s="71"/>
      <c r="D111" s="71"/>
      <c r="E111" s="71"/>
      <c r="F111" s="71"/>
      <c r="G111" s="72"/>
      <c r="H111" s="71"/>
      <c r="I111" s="71"/>
      <c r="J111" s="71"/>
      <c r="K111" s="71"/>
      <c r="L111" s="71"/>
      <c r="M111" s="71"/>
      <c r="N111" s="71"/>
      <c r="O111" s="71"/>
      <c r="P111" s="55"/>
      <c r="Q111" s="73" t="n">
        <f aca="false">((C111*G111*J111)/$D$3)+M111</f>
        <v>0</v>
      </c>
      <c r="R111" s="73" t="n">
        <f aca="false">((E111*H111*K111)/$D$3)+N111</f>
        <v>0</v>
      </c>
      <c r="S111" s="73" t="n">
        <f aca="false">((F111*I111*L111)/$D$3)+O111</f>
        <v>0</v>
      </c>
    </row>
    <row r="112" customFormat="false" ht="12.75" hidden="false" customHeight="true" outlineLevel="0" collapsed="false">
      <c r="A112" s="71" t="n">
        <v>97</v>
      </c>
      <c r="B112" s="71"/>
      <c r="C112" s="71"/>
      <c r="D112" s="71"/>
      <c r="E112" s="71"/>
      <c r="F112" s="71"/>
      <c r="G112" s="72"/>
      <c r="H112" s="71"/>
      <c r="I112" s="71"/>
      <c r="J112" s="71"/>
      <c r="K112" s="71"/>
      <c r="L112" s="71"/>
      <c r="M112" s="71"/>
      <c r="N112" s="71"/>
      <c r="O112" s="71"/>
      <c r="P112" s="55"/>
      <c r="Q112" s="73" t="n">
        <f aca="false">((C112*G112*J112)/$D$3)+M112</f>
        <v>0</v>
      </c>
      <c r="R112" s="73" t="n">
        <f aca="false">((E112*H112*K112)/$D$3)+N112</f>
        <v>0</v>
      </c>
      <c r="S112" s="73" t="n">
        <f aca="false">((F112*I112*L112)/$D$3)+O112</f>
        <v>0</v>
      </c>
    </row>
    <row r="113" customFormat="false" ht="12.75" hidden="false" customHeight="true" outlineLevel="0" collapsed="false">
      <c r="A113" s="71" t="n">
        <v>98</v>
      </c>
      <c r="B113" s="71"/>
      <c r="C113" s="71"/>
      <c r="D113" s="71"/>
      <c r="E113" s="71"/>
      <c r="F113" s="71"/>
      <c r="G113" s="72"/>
      <c r="H113" s="71"/>
      <c r="I113" s="71"/>
      <c r="J113" s="71"/>
      <c r="K113" s="71"/>
      <c r="L113" s="71"/>
      <c r="M113" s="71"/>
      <c r="N113" s="71"/>
      <c r="O113" s="71"/>
      <c r="P113" s="55"/>
      <c r="Q113" s="73" t="n">
        <f aca="false">((C113*G113*J113)/$D$3)+M113</f>
        <v>0</v>
      </c>
      <c r="R113" s="73" t="n">
        <f aca="false">((E113*H113*K113)/$D$3)+N113</f>
        <v>0</v>
      </c>
      <c r="S113" s="73" t="n">
        <f aca="false">((F113*I113*L113)/$D$3)+O113</f>
        <v>0</v>
      </c>
    </row>
    <row r="114" customFormat="false" ht="12.75" hidden="false" customHeight="true" outlineLevel="0" collapsed="false">
      <c r="A114" s="71" t="n">
        <v>99</v>
      </c>
      <c r="B114" s="71"/>
      <c r="C114" s="71"/>
      <c r="D114" s="71"/>
      <c r="E114" s="71"/>
      <c r="F114" s="71"/>
      <c r="G114" s="72"/>
      <c r="H114" s="71"/>
      <c r="I114" s="71"/>
      <c r="J114" s="71"/>
      <c r="K114" s="71"/>
      <c r="L114" s="71"/>
      <c r="M114" s="71"/>
      <c r="N114" s="71"/>
      <c r="O114" s="71"/>
      <c r="P114" s="55"/>
      <c r="Q114" s="73" t="n">
        <f aca="false">((C114*G114*J114)/$D$3)+M114</f>
        <v>0</v>
      </c>
      <c r="R114" s="73" t="n">
        <f aca="false">((E114*H114*K114)/$D$3)+N114</f>
        <v>0</v>
      </c>
      <c r="S114" s="73" t="n">
        <f aca="false">((F114*I114*L114)/$D$3)+O114</f>
        <v>0</v>
      </c>
    </row>
    <row r="115" customFormat="false" ht="12.75" hidden="false" customHeight="true" outlineLevel="0" collapsed="false">
      <c r="A115" s="71" t="n">
        <v>100</v>
      </c>
      <c r="B115" s="71"/>
      <c r="C115" s="71"/>
      <c r="D115" s="71"/>
      <c r="E115" s="71"/>
      <c r="F115" s="71"/>
      <c r="G115" s="72"/>
      <c r="H115" s="71"/>
      <c r="I115" s="71"/>
      <c r="J115" s="71"/>
      <c r="K115" s="71"/>
      <c r="L115" s="71"/>
      <c r="M115" s="71"/>
      <c r="N115" s="71"/>
      <c r="O115" s="71"/>
      <c r="P115" s="55"/>
      <c r="Q115" s="73" t="n">
        <f aca="false">((C115*G115*J115)/$D$3)+M115</f>
        <v>0</v>
      </c>
      <c r="R115" s="73" t="n">
        <f aca="false">((E115*H115*K115)/$D$3)+N115</f>
        <v>0</v>
      </c>
      <c r="S115" s="73" t="n">
        <f aca="false">((F115*I115*L115)/$D$3)+O115</f>
        <v>0</v>
      </c>
    </row>
    <row r="116" customFormat="false" ht="12.75" hidden="false" customHeight="true" outlineLevel="0" collapsed="false">
      <c r="A116" s="54"/>
      <c r="B116" s="54"/>
      <c r="C116" s="54"/>
      <c r="D116" s="54"/>
      <c r="E116" s="54"/>
      <c r="F116" s="54"/>
      <c r="G116" s="54"/>
      <c r="H116" s="54"/>
      <c r="I116" s="54"/>
      <c r="J116" s="54"/>
      <c r="K116" s="54"/>
      <c r="L116" s="55"/>
      <c r="M116" s="54"/>
      <c r="N116" s="54"/>
      <c r="O116" s="54"/>
      <c r="P116" s="55"/>
      <c r="Q116" s="55"/>
      <c r="R116" s="55"/>
      <c r="S116" s="55"/>
    </row>
    <row r="117" customFormat="false" ht="12.75" hidden="false" customHeight="true" outlineLevel="0" collapsed="false">
      <c r="A117" s="54"/>
      <c r="B117" s="54"/>
      <c r="C117" s="54"/>
      <c r="D117" s="54"/>
      <c r="E117" s="54"/>
      <c r="F117" s="54"/>
      <c r="G117" s="54"/>
      <c r="H117" s="54"/>
      <c r="I117" s="54"/>
      <c r="J117" s="54"/>
      <c r="K117" s="54"/>
      <c r="L117" s="55"/>
      <c r="M117" s="54"/>
      <c r="N117" s="54"/>
      <c r="O117" s="54"/>
      <c r="P117" s="55"/>
      <c r="Q117" s="55"/>
      <c r="R117" s="55"/>
      <c r="S117" s="55"/>
    </row>
    <row r="118" customFormat="false" ht="12.75" hidden="false" customHeight="true" outlineLevel="0" collapsed="false">
      <c r="A118" s="54"/>
      <c r="B118" s="54"/>
      <c r="C118" s="54"/>
      <c r="D118" s="54"/>
      <c r="E118" s="54"/>
      <c r="F118" s="54"/>
      <c r="G118" s="54"/>
      <c r="H118" s="54"/>
      <c r="I118" s="54"/>
      <c r="J118" s="54"/>
      <c r="K118" s="54"/>
      <c r="L118" s="55"/>
      <c r="M118" s="54"/>
      <c r="N118" s="54"/>
      <c r="O118" s="54"/>
      <c r="P118" s="55"/>
      <c r="Q118" s="55"/>
      <c r="R118" s="55"/>
      <c r="S118" s="74"/>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c r="S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c r="S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c r="S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c r="S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c r="S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c r="S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c r="S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c r="S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c r="S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c r="S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c r="S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c r="S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c r="S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c r="S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c r="S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c r="S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c r="S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c r="S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c r="S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c r="S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c r="S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c r="S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c r="S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c r="S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c r="S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c r="S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c r="S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c r="S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c r="S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c r="S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c r="S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c r="S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c r="S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c r="S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c r="S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c r="S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c r="S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c r="S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c r="S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c r="S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c r="S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c r="S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c r="S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c r="S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c r="S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c r="S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c r="S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c r="S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c r="S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c r="S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c r="S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c r="S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c r="S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c r="S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c r="S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c r="S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c r="S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c r="S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c r="S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c r="S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c r="S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c r="S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c r="S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c r="S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c r="S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c r="S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c r="S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c r="S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c r="S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c r="S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c r="S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c r="S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c r="S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c r="S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c r="S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c r="S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c r="S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c r="S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c r="S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c r="S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c r="S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c r="S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c r="S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c r="S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c r="S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c r="S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c r="S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c r="S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c r="S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c r="S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c r="S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c r="S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c r="S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c r="S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c r="S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c r="S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c r="S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c r="S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c r="S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c r="S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c r="S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c r="S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c r="S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c r="S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c r="S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c r="S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c r="S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c r="S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c r="S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c r="S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c r="S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c r="S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c r="S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c r="S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c r="S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c r="S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c r="S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c r="S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c r="S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c r="S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c r="S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c r="S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c r="S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c r="S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c r="S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c r="S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c r="S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c r="S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c r="S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c r="S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c r="S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c r="S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c r="S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c r="S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c r="S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c r="S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c r="S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c r="S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c r="S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c r="S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c r="S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c r="S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c r="S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c r="S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c r="S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c r="S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c r="S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c r="S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c r="S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c r="S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c r="S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c r="S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c r="S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c r="S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c r="S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c r="S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c r="S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c r="S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c r="S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c r="S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c r="S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c r="S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c r="S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c r="S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c r="S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c r="S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c r="S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c r="S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c r="S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c r="S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c r="S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c r="S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c r="S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c r="S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c r="S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c r="S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c r="S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c r="S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c r="S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c r="S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c r="S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c r="S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c r="S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c r="S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c r="S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c r="S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c r="S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c r="S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c r="S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c r="S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c r="S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c r="S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c r="S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c r="S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c r="S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c r="S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c r="S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c r="S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c r="S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c r="S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c r="S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c r="S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c r="S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c r="S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c r="S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c r="S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c r="S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c r="S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c r="S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c r="S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c r="S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c r="S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c r="S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c r="S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c r="S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c r="S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c r="S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c r="S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c r="S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c r="S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c r="S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c r="S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c r="S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c r="S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c r="S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c r="S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c r="S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c r="S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c r="S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c r="S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c r="S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c r="S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c r="S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c r="S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c r="S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c r="S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c r="S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c r="S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c r="S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c r="S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c r="S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c r="S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c r="S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c r="S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c r="S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c r="S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c r="S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c r="S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c r="S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c r="S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c r="S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c r="S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c r="S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c r="S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c r="S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c r="S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c r="S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c r="S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c r="S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c r="S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c r="S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c r="S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c r="S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c r="S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c r="S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c r="S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c r="S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c r="S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c r="S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c r="S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c r="S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c r="S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c r="S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c r="S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c r="S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c r="S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c r="S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c r="S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c r="S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c r="S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c r="S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c r="S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c r="S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c r="S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c r="S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c r="S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c r="S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c r="S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c r="S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c r="S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c r="S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c r="S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c r="S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c r="S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c r="S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c r="S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c r="S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c r="S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c r="S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c r="S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c r="S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c r="S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c r="S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c r="S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c r="S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c r="S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c r="S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c r="S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c r="S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c r="S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c r="S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c r="S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c r="S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c r="S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c r="S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c r="S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c r="S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c r="S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c r="S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c r="S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c r="S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c r="S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c r="S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c r="S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c r="S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c r="S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c r="S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c r="S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c r="S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c r="S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c r="S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c r="S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c r="S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c r="S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c r="S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c r="S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c r="S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c r="S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c r="S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c r="S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c r="S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c r="S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c r="S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c r="S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c r="S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c r="S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c r="S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c r="S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c r="S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c r="S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c r="S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c r="S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c r="S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c r="S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c r="S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c r="S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c r="S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c r="S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c r="S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c r="S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c r="S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c r="S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c r="S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c r="S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c r="S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c r="S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c r="S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c r="S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c r="S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c r="S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c r="S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c r="S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c r="S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c r="S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c r="S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c r="S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c r="S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c r="S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c r="S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c r="S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c r="S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c r="S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c r="S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c r="S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c r="S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c r="S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c r="S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c r="S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c r="S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c r="S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c r="S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c r="S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c r="S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c r="S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c r="S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c r="S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c r="S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c r="S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c r="S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c r="S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c r="S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c r="S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c r="S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c r="S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c r="S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c r="S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c r="S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c r="S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c r="S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c r="S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c r="S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c r="S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c r="S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c r="S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c r="S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c r="S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c r="S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c r="S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c r="S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c r="S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c r="S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c r="S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c r="S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c r="S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c r="S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c r="S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c r="S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c r="S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c r="S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c r="S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c r="S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c r="S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c r="S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c r="S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c r="S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c r="S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c r="S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c r="S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c r="S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c r="S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c r="S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c r="S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c r="S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c r="S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c r="S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c r="S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c r="S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c r="S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c r="S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c r="S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c r="S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c r="S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c r="S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c r="S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c r="S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c r="S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c r="S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c r="S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c r="S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c r="S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c r="S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c r="S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c r="S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c r="S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c r="S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c r="S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c r="S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c r="S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c r="S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c r="S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c r="S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c r="S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c r="S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c r="S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c r="S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c r="S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c r="S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c r="S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c r="S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c r="S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c r="S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c r="S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c r="S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c r="S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c r="S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c r="S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c r="S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c r="S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c r="S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c r="S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c r="S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c r="S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c r="S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c r="S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c r="S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c r="S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c r="S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c r="S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c r="S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c r="S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c r="S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c r="S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c r="S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c r="S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c r="S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c r="S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c r="S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c r="S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c r="S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c r="S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c r="S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c r="S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c r="S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c r="S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c r="S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c r="S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c r="S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c r="S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c r="S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c r="S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c r="S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c r="S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c r="S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c r="S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c r="S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c r="S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c r="S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c r="S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c r="S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c r="S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c r="S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c r="S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c r="S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c r="S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c r="S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c r="S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c r="S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c r="S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c r="S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c r="S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c r="S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c r="S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c r="S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c r="S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c r="S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c r="S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c r="S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c r="S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c r="S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c r="S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c r="S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c r="S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c r="S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c r="S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c r="S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c r="S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c r="S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c r="S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c r="S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c r="S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c r="S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c r="S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c r="S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c r="S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c r="S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c r="S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c r="S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c r="S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c r="S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c r="S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c r="S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c r="S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c r="S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c r="S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c r="S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c r="S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c r="S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c r="S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c r="S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c r="S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c r="S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c r="S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c r="S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c r="S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c r="S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c r="S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c r="S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c r="S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c r="S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c r="S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c r="S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c r="S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c r="S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c r="S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c r="S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c r="S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c r="S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c r="S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c r="S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c r="S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c r="S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c r="S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c r="S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c r="S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c r="S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c r="S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c r="S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c r="S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c r="S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c r="S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c r="S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c r="S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c r="S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c r="S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c r="S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c r="S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c r="S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c r="S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c r="S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c r="S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c r="S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c r="S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c r="S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c r="S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c r="S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c r="S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c r="S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c r="S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c r="S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c r="S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c r="S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c r="S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c r="S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c r="S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c r="S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c r="S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c r="S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c r="S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c r="S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c r="S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c r="S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c r="S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c r="S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c r="S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c r="S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c r="S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c r="S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c r="S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c r="S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c r="S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c r="S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c r="S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c r="S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c r="S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c r="S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c r="S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c r="S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c r="S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c r="S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c r="S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c r="S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c r="S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c r="S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c r="S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c r="S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c r="S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c r="S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c r="S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c r="S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c r="S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c r="S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c r="S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c r="S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c r="S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c r="S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c r="S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c r="S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c r="S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c r="S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c r="S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c r="S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c r="S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c r="S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c r="S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c r="S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c r="S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c r="S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c r="S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c r="S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c r="S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c r="S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c r="S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c r="S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c r="S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c r="S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c r="S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c r="S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c r="S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c r="S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c r="S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c r="S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c r="S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c r="S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c r="S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c r="S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c r="S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c r="S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c r="S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c r="S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c r="S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c r="S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c r="S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c r="S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c r="S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c r="S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c r="S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c r="S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c r="S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c r="S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c r="S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c r="S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c r="S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c r="S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c r="S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c r="S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c r="S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c r="S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c r="S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c r="S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c r="S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c r="S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c r="S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c r="S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c r="S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c r="S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c r="S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c r="S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c r="S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c r="S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c r="S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c r="S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c r="S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c r="S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c r="S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c r="S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c r="S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c r="S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c r="S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c r="S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c r="S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c r="S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c r="S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c r="S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c r="S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c r="S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c r="S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c r="S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c r="S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c r="S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c r="S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c r="S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c r="S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c r="S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c r="S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c r="S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c r="S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c r="S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c r="S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c r="S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c r="S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c r="S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c r="S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c r="S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c r="S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c r="S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c r="S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c r="S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c r="S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c r="S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c r="S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c r="S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c r="S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c r="S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c r="S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c r="S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c r="S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c r="S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c r="S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c r="S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c r="S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c r="S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c r="S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c r="S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c r="S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c r="S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c r="S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c r="S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c r="S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c r="S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c r="S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c r="S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c r="S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c r="S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c r="S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c r="S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c r="S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c r="S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c r="S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c r="S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c r="S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c r="S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c r="S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c r="S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c r="S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c r="S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c r="S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c r="S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c r="S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c r="S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c r="S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c r="S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c r="S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c r="S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c r="S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c r="S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c r="S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c r="S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c r="S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c r="S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c r="S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c r="S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c r="S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c r="S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c r="S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c r="S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c r="S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c r="S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c r="S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c r="S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c r="S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c r="S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c r="S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c r="S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c r="S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c r="S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c r="S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c r="S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c r="S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c r="S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c r="S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c r="S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c r="S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c r="S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c r="S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c r="S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c r="S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c r="S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c r="S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c r="S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c r="S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c r="S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c r="S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c r="S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c r="S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c r="S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c r="S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c r="S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c r="S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c r="S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c r="S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c r="S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c r="S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c r="S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c r="S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c r="S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c r="S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c r="S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c r="S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c r="S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c r="S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c r="S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c r="S1000" s="11"/>
    </row>
  </sheetData>
  <mergeCells count="120">
    <mergeCell ref="A1:L1"/>
    <mergeCell ref="K2:N2"/>
    <mergeCell ref="B3:C3"/>
    <mergeCell ref="B6:C6"/>
    <mergeCell ref="B7:C7"/>
    <mergeCell ref="B10:C10"/>
    <mergeCell ref="D10:E10"/>
    <mergeCell ref="A13:A15"/>
    <mergeCell ref="B13:B15"/>
    <mergeCell ref="C13:F13"/>
    <mergeCell ref="G13:I13"/>
    <mergeCell ref="J13:L13"/>
    <mergeCell ref="M13:O13"/>
    <mergeCell ref="Q13:S13"/>
    <mergeCell ref="C14:F14"/>
    <mergeCell ref="G14:I14"/>
    <mergeCell ref="J14:L14"/>
    <mergeCell ref="M14:O14"/>
    <mergeCell ref="Q14:S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M1000"/>
  <sheetViews>
    <sheetView showFormulas="false" showGridLines="true" showRowColHeaders="true" showZeros="true" rightToLeft="false" tabSelected="false" showOutlineSymbols="true" defaultGridColor="true" view="normal" topLeftCell="A34" colorId="64" zoomScale="110" zoomScaleNormal="110" zoomScalePageLayoutView="100" workbookViewId="0">
      <selection pane="topLeft" activeCell="E52" activeCellId="0" sqref="E52"/>
    </sheetView>
  </sheetViews>
  <sheetFormatPr defaultColWidth="14.4296875" defaultRowHeight="15" zeroHeight="false" outlineLevelRow="0" outlineLevelCol="0"/>
  <cols>
    <col collapsed="false" customWidth="true" hidden="false" outlineLevel="0" max="1" min="1" style="1" width="12.29"/>
    <col collapsed="false" customWidth="true" hidden="false" outlineLevel="0" max="2" min="2" style="1" width="31.71"/>
    <col collapsed="false" customWidth="true" hidden="false" outlineLevel="0" max="3" min="3" style="1" width="48.28"/>
    <col collapsed="false" customWidth="true" hidden="false" outlineLevel="0" max="4" min="4" style="1" width="38.71"/>
    <col collapsed="false" customWidth="true" hidden="false" outlineLevel="0" max="5" min="5" style="1" width="36.72"/>
    <col collapsed="false" customWidth="true" hidden="false" outlineLevel="0" max="6" min="6" style="1" width="30.72"/>
    <col collapsed="false" customWidth="true" hidden="false" outlineLevel="0" max="7" min="7" style="1" width="27.29"/>
    <col collapsed="false" customWidth="true" hidden="false" outlineLevel="0" max="8" min="8" style="1" width="29.29"/>
    <col collapsed="false" customWidth="true" hidden="false" outlineLevel="0" max="9" min="9" style="1" width="11.29"/>
    <col collapsed="false" customWidth="true" hidden="false" outlineLevel="0" max="10" min="10" style="1" width="1"/>
    <col collapsed="false" customWidth="true" hidden="false" outlineLevel="0" max="11" min="11" style="1" width="11.29"/>
    <col collapsed="false" customWidth="true" hidden="false" outlineLevel="0" max="12" min="12" style="1" width="38.71"/>
    <col collapsed="false" customWidth="true" hidden="false" outlineLevel="0" max="13" min="13" style="1" width="1"/>
    <col collapsed="false" customWidth="true" hidden="false" outlineLevel="0" max="26" min="14" style="1" width="12.71"/>
  </cols>
  <sheetData>
    <row r="1" customFormat="false" ht="12.75" hidden="false" customHeight="true" outlineLevel="0" collapsed="false">
      <c r="A1" s="12" t="s">
        <v>93</v>
      </c>
      <c r="B1" s="12"/>
      <c r="C1" s="12"/>
      <c r="D1" s="12"/>
      <c r="E1" s="12"/>
      <c r="F1" s="12"/>
      <c r="G1" s="12"/>
      <c r="H1" s="12"/>
      <c r="I1" s="12"/>
      <c r="J1" s="12"/>
      <c r="K1" s="12"/>
      <c r="L1" s="13"/>
      <c r="M1" s="13"/>
    </row>
    <row r="2" customFormat="false" ht="15.75" hidden="false" customHeight="true" outlineLevel="0" collapsed="false">
      <c r="A2" s="13"/>
      <c r="B2" s="13"/>
      <c r="C2" s="13"/>
      <c r="D2" s="13"/>
      <c r="E2" s="13"/>
      <c r="F2" s="13"/>
      <c r="G2" s="13"/>
      <c r="H2" s="13"/>
      <c r="I2" s="13"/>
      <c r="J2" s="13"/>
      <c r="K2" s="13"/>
      <c r="L2" s="13"/>
      <c r="M2" s="13"/>
    </row>
    <row r="3" customFormat="false" ht="15.75" hidden="false" customHeight="true" outlineLevel="0" collapsed="false">
      <c r="A3" s="16" t="s">
        <v>94</v>
      </c>
      <c r="B3" s="13"/>
      <c r="C3" s="75" t="s">
        <v>95</v>
      </c>
      <c r="D3" s="75"/>
      <c r="E3" s="75"/>
      <c r="F3" s="13"/>
      <c r="G3" s="13"/>
      <c r="H3" s="13"/>
      <c r="I3" s="13"/>
      <c r="J3" s="15" t="s">
        <v>17</v>
      </c>
      <c r="K3" s="15"/>
      <c r="L3" s="15"/>
      <c r="M3" s="15"/>
    </row>
    <row r="4" customFormat="false" ht="12.75" hidden="false" customHeight="true" outlineLevel="0" collapsed="false">
      <c r="A4" s="14"/>
      <c r="B4" s="13"/>
      <c r="C4" s="76" t="s">
        <v>96</v>
      </c>
      <c r="D4" s="76" t="s">
        <v>97</v>
      </c>
      <c r="E4" s="76" t="s">
        <v>98</v>
      </c>
      <c r="F4" s="13"/>
      <c r="G4" s="13"/>
      <c r="H4" s="13"/>
      <c r="I4" s="13"/>
      <c r="J4" s="17"/>
      <c r="K4" s="18"/>
      <c r="L4" s="18"/>
      <c r="M4" s="19"/>
    </row>
    <row r="5" customFormat="false" ht="12.75" hidden="false" customHeight="true" outlineLevel="0" collapsed="false">
      <c r="A5" s="77" t="s">
        <v>99</v>
      </c>
      <c r="B5" s="77"/>
      <c r="C5" s="78" t="s">
        <v>100</v>
      </c>
      <c r="D5" s="78" t="s">
        <v>101</v>
      </c>
      <c r="E5" s="78" t="s">
        <v>102</v>
      </c>
      <c r="F5" s="13"/>
      <c r="G5" s="13"/>
      <c r="H5" s="13"/>
      <c r="I5" s="13"/>
      <c r="J5" s="20"/>
      <c r="K5" s="21"/>
      <c r="L5" s="22" t="s">
        <v>19</v>
      </c>
      <c r="M5" s="23"/>
    </row>
    <row r="6" customFormat="false" ht="12.75" hidden="false" customHeight="true" outlineLevel="0" collapsed="false">
      <c r="A6" s="77" t="s">
        <v>103</v>
      </c>
      <c r="B6" s="77"/>
      <c r="C6" s="78" t="s">
        <v>104</v>
      </c>
      <c r="D6" s="78" t="s">
        <v>105</v>
      </c>
      <c r="E6" s="78" t="s">
        <v>106</v>
      </c>
      <c r="F6" s="13"/>
      <c r="G6" s="13"/>
      <c r="H6" s="13"/>
      <c r="I6" s="13"/>
      <c r="J6" s="20"/>
      <c r="K6" s="27"/>
      <c r="L6" s="22" t="s">
        <v>21</v>
      </c>
      <c r="M6" s="23"/>
    </row>
    <row r="7" customFormat="false" ht="12.75" hidden="false" customHeight="true" outlineLevel="0" collapsed="false">
      <c r="A7" s="77" t="s">
        <v>107</v>
      </c>
      <c r="B7" s="77"/>
      <c r="C7" s="78" t="s">
        <v>108</v>
      </c>
      <c r="D7" s="78" t="s">
        <v>109</v>
      </c>
      <c r="E7" s="78" t="s">
        <v>110</v>
      </c>
      <c r="F7" s="13"/>
      <c r="G7" s="13"/>
      <c r="H7" s="13"/>
      <c r="I7" s="13"/>
      <c r="J7" s="20"/>
      <c r="K7" s="28"/>
      <c r="L7" s="22" t="s">
        <v>23</v>
      </c>
      <c r="M7" s="23"/>
    </row>
    <row r="8" customFormat="false" ht="15.75" hidden="false" customHeight="true" outlineLevel="0" collapsed="false">
      <c r="A8" s="77" t="s">
        <v>111</v>
      </c>
      <c r="B8" s="77"/>
      <c r="C8" s="78" t="s">
        <v>112</v>
      </c>
      <c r="D8" s="78" t="s">
        <v>113</v>
      </c>
      <c r="E8" s="78" t="s">
        <v>114</v>
      </c>
      <c r="F8" s="13"/>
      <c r="G8" s="13"/>
      <c r="H8" s="13"/>
      <c r="I8" s="13"/>
      <c r="J8" s="29"/>
      <c r="K8" s="30"/>
      <c r="L8" s="30"/>
      <c r="M8" s="31"/>
    </row>
    <row r="9" customFormat="false" ht="12.75" hidden="false" customHeight="true" outlineLevel="0" collapsed="false">
      <c r="A9" s="77" t="s">
        <v>115</v>
      </c>
      <c r="B9" s="77"/>
      <c r="C9" s="78" t="s">
        <v>116</v>
      </c>
      <c r="D9" s="78" t="s">
        <v>113</v>
      </c>
      <c r="E9" s="78" t="s">
        <v>114</v>
      </c>
      <c r="F9" s="13"/>
      <c r="G9" s="13"/>
      <c r="H9" s="13"/>
      <c r="I9" s="13"/>
      <c r="J9" s="13"/>
      <c r="K9" s="13"/>
      <c r="L9" s="13"/>
      <c r="M9" s="13"/>
    </row>
    <row r="10" customFormat="false" ht="12.75" hidden="false" customHeight="true" outlineLevel="0" collapsed="false">
      <c r="A10" s="77" t="s">
        <v>117</v>
      </c>
      <c r="B10" s="77"/>
      <c r="C10" s="78" t="s">
        <v>118</v>
      </c>
      <c r="D10" s="78" t="s">
        <v>119</v>
      </c>
      <c r="E10" s="78" t="s">
        <v>120</v>
      </c>
      <c r="F10" s="13"/>
      <c r="G10" s="13"/>
      <c r="H10" s="13"/>
      <c r="I10" s="13"/>
      <c r="J10" s="13"/>
      <c r="K10" s="13"/>
      <c r="L10" s="13"/>
      <c r="M10" s="13"/>
    </row>
    <row r="11" customFormat="false" ht="12.75" hidden="false" customHeight="true" outlineLevel="0" collapsed="false">
      <c r="A11" s="77" t="s">
        <v>121</v>
      </c>
      <c r="B11" s="77"/>
      <c r="C11" s="78" t="s">
        <v>122</v>
      </c>
      <c r="D11" s="78" t="s">
        <v>123</v>
      </c>
      <c r="E11" s="78" t="s">
        <v>124</v>
      </c>
      <c r="F11" s="13"/>
      <c r="G11" s="13"/>
      <c r="H11" s="13"/>
      <c r="I11" s="13"/>
      <c r="J11" s="13"/>
      <c r="K11" s="13"/>
      <c r="L11" s="13"/>
      <c r="M11" s="13"/>
    </row>
    <row r="12" customFormat="false" ht="15.75" hidden="false" customHeight="true" outlineLevel="0" collapsed="false">
      <c r="A12" s="14"/>
      <c r="B12" s="3"/>
      <c r="C12" s="35"/>
      <c r="D12" s="13"/>
      <c r="E12" s="13"/>
      <c r="F12" s="13"/>
      <c r="G12" s="13"/>
      <c r="H12" s="13"/>
      <c r="I12" s="13"/>
      <c r="J12" s="13"/>
      <c r="K12" s="13"/>
      <c r="L12" s="13"/>
      <c r="M12" s="13"/>
    </row>
    <row r="13" customFormat="false" ht="12.75" hidden="false" customHeight="true" outlineLevel="0" collapsed="false">
      <c r="A13" s="16" t="s">
        <v>125</v>
      </c>
      <c r="B13" s="47"/>
      <c r="C13" s="47"/>
      <c r="D13" s="47"/>
      <c r="E13" s="47"/>
      <c r="F13" s="47"/>
      <c r="G13" s="47"/>
      <c r="H13" s="47"/>
      <c r="I13" s="47"/>
      <c r="J13" s="47"/>
      <c r="K13" s="47"/>
      <c r="L13" s="13"/>
      <c r="M13" s="13"/>
    </row>
    <row r="14" customFormat="false" ht="12.75" hidden="false" customHeight="true" outlineLevel="0" collapsed="false">
      <c r="A14" s="16"/>
      <c r="B14" s="47"/>
      <c r="C14" s="47"/>
      <c r="D14" s="47"/>
      <c r="E14" s="47"/>
      <c r="F14" s="47"/>
      <c r="G14" s="47"/>
      <c r="H14" s="47"/>
      <c r="I14" s="47"/>
      <c r="J14" s="47"/>
      <c r="K14" s="47"/>
      <c r="L14" s="13"/>
      <c r="M14" s="13"/>
    </row>
    <row r="15" customFormat="false" ht="12.75" hidden="false" customHeight="true" outlineLevel="0" collapsed="false">
      <c r="A15" s="16" t="s">
        <v>126</v>
      </c>
      <c r="B15" s="47"/>
      <c r="C15" s="47"/>
      <c r="D15" s="47"/>
      <c r="E15" s="47"/>
      <c r="F15" s="47"/>
      <c r="G15" s="47"/>
      <c r="H15" s="47"/>
      <c r="I15" s="47"/>
      <c r="J15" s="47"/>
      <c r="K15" s="47"/>
      <c r="L15" s="13"/>
      <c r="M15" s="13"/>
    </row>
    <row r="16" customFormat="false" ht="12.75" hidden="false" customHeight="true" outlineLevel="0" collapsed="false">
      <c r="A16" s="16"/>
      <c r="B16" s="47"/>
      <c r="C16" s="47"/>
      <c r="D16" s="47"/>
      <c r="E16" s="47"/>
      <c r="F16" s="47"/>
      <c r="G16" s="47"/>
      <c r="H16" s="47"/>
      <c r="I16" s="47"/>
      <c r="J16" s="47"/>
      <c r="K16" s="47"/>
      <c r="L16" s="13"/>
      <c r="M16" s="13"/>
    </row>
    <row r="17" customFormat="false" ht="12.75" hidden="false" customHeight="true" outlineLevel="0" collapsed="false">
      <c r="A17" s="79" t="s">
        <v>127</v>
      </c>
      <c r="B17" s="79"/>
      <c r="C17" s="80" t="s">
        <v>128</v>
      </c>
      <c r="D17" s="80"/>
      <c r="E17" s="80" t="s">
        <v>129</v>
      </c>
      <c r="F17" s="80"/>
      <c r="G17" s="13"/>
      <c r="H17" s="13"/>
      <c r="I17" s="13"/>
      <c r="J17" s="13"/>
      <c r="K17" s="13"/>
      <c r="L17" s="13"/>
      <c r="M17" s="13"/>
    </row>
    <row r="18" customFormat="false" ht="12.75" hidden="false" customHeight="true" outlineLevel="0" collapsed="false">
      <c r="A18" s="79"/>
      <c r="B18" s="79"/>
      <c r="C18" s="80" t="s">
        <v>130</v>
      </c>
      <c r="D18" s="80" t="s">
        <v>131</v>
      </c>
      <c r="E18" s="80" t="s">
        <v>130</v>
      </c>
      <c r="F18" s="80" t="s">
        <v>131</v>
      </c>
      <c r="G18" s="13"/>
      <c r="H18" s="13"/>
      <c r="I18" s="13"/>
      <c r="J18" s="13"/>
      <c r="K18" s="13"/>
      <c r="L18" s="13"/>
      <c r="M18" s="13"/>
    </row>
    <row r="19" customFormat="false" ht="12.75" hidden="false" customHeight="true" outlineLevel="0" collapsed="false">
      <c r="A19" s="81" t="s">
        <v>99</v>
      </c>
      <c r="B19" s="81"/>
      <c r="C19" s="82"/>
      <c r="D19" s="82"/>
      <c r="E19" s="82"/>
      <c r="F19" s="82"/>
      <c r="G19" s="13"/>
      <c r="H19" s="13"/>
      <c r="I19" s="13"/>
      <c r="J19" s="13"/>
      <c r="K19" s="13"/>
      <c r="L19" s="13"/>
      <c r="M19" s="13"/>
    </row>
    <row r="20" customFormat="false" ht="12.75" hidden="false" customHeight="true" outlineLevel="0" collapsed="false">
      <c r="A20" s="81" t="s">
        <v>103</v>
      </c>
      <c r="B20" s="81"/>
      <c r="C20" s="82"/>
      <c r="D20" s="82"/>
      <c r="E20" s="82"/>
      <c r="F20" s="82"/>
      <c r="G20" s="13"/>
      <c r="H20" s="13"/>
      <c r="I20" s="13"/>
      <c r="J20" s="13"/>
      <c r="K20" s="13"/>
      <c r="L20" s="13"/>
      <c r="M20" s="13"/>
    </row>
    <row r="21" customFormat="false" ht="15.75" hidden="false" customHeight="true" outlineLevel="0" collapsed="false">
      <c r="A21" s="81" t="s">
        <v>107</v>
      </c>
      <c r="B21" s="81"/>
      <c r="C21" s="82"/>
      <c r="D21" s="82"/>
      <c r="E21" s="82"/>
      <c r="F21" s="82"/>
      <c r="G21" s="13"/>
      <c r="H21" s="13"/>
      <c r="I21" s="13"/>
      <c r="J21" s="13"/>
      <c r="K21" s="13"/>
      <c r="L21" s="13"/>
      <c r="M21" s="13"/>
    </row>
    <row r="22" customFormat="false" ht="15.75" hidden="false" customHeight="true" outlineLevel="0" collapsed="false">
      <c r="A22" s="81" t="s">
        <v>111</v>
      </c>
      <c r="B22" s="81"/>
      <c r="C22" s="82"/>
      <c r="D22" s="82"/>
      <c r="E22" s="82"/>
      <c r="F22" s="82"/>
      <c r="G22" s="13"/>
      <c r="H22" s="13"/>
      <c r="I22" s="13"/>
      <c r="J22" s="13"/>
      <c r="K22" s="13"/>
      <c r="L22" s="13"/>
      <c r="M22" s="13"/>
    </row>
    <row r="23" customFormat="false" ht="15.75" hidden="false" customHeight="true" outlineLevel="0" collapsed="false">
      <c r="A23" s="81" t="s">
        <v>115</v>
      </c>
      <c r="B23" s="81"/>
      <c r="C23" s="82"/>
      <c r="D23" s="82"/>
      <c r="E23" s="82"/>
      <c r="F23" s="82"/>
      <c r="G23" s="13"/>
      <c r="H23" s="13"/>
      <c r="I23" s="13"/>
      <c r="J23" s="13"/>
      <c r="K23" s="13"/>
      <c r="L23" s="13"/>
      <c r="M23" s="13"/>
    </row>
    <row r="24" customFormat="false" ht="15.75" hidden="false" customHeight="true" outlineLevel="0" collapsed="false">
      <c r="A24" s="81" t="s">
        <v>117</v>
      </c>
      <c r="B24" s="81"/>
      <c r="C24" s="82"/>
      <c r="D24" s="82"/>
      <c r="E24" s="82"/>
      <c r="F24" s="82"/>
      <c r="G24" s="13"/>
      <c r="H24" s="13"/>
      <c r="I24" s="13"/>
      <c r="J24" s="13"/>
      <c r="K24" s="13"/>
      <c r="L24" s="13"/>
      <c r="M24" s="13"/>
    </row>
    <row r="25" customFormat="false" ht="15.75" hidden="false" customHeight="true" outlineLevel="0" collapsed="false">
      <c r="A25" s="81" t="s">
        <v>121</v>
      </c>
      <c r="B25" s="81"/>
      <c r="C25" s="82"/>
      <c r="D25" s="82"/>
      <c r="E25" s="82"/>
      <c r="F25" s="82"/>
      <c r="G25" s="83"/>
      <c r="H25" s="13"/>
      <c r="I25" s="13"/>
      <c r="J25" s="13"/>
      <c r="K25" s="13"/>
      <c r="L25" s="13"/>
      <c r="M25" s="13"/>
    </row>
    <row r="26" customFormat="false" ht="15.75" hidden="false" customHeight="true" outlineLevel="0" collapsed="false">
      <c r="A26" s="13"/>
      <c r="B26" s="13"/>
      <c r="C26" s="13"/>
      <c r="D26" s="13"/>
      <c r="E26" s="13"/>
      <c r="F26" s="13"/>
      <c r="G26" s="13"/>
      <c r="H26" s="13"/>
      <c r="I26" s="13"/>
      <c r="J26" s="13"/>
      <c r="K26" s="13"/>
      <c r="L26" s="13"/>
      <c r="M26" s="13"/>
    </row>
    <row r="27" customFormat="false" ht="15.75" hidden="false" customHeight="true" outlineLevel="0" collapsed="false">
      <c r="A27" s="16" t="s">
        <v>132</v>
      </c>
      <c r="B27" s="47"/>
      <c r="C27" s="13"/>
      <c r="D27" s="13"/>
      <c r="E27" s="13"/>
      <c r="F27" s="13"/>
      <c r="G27" s="13"/>
      <c r="H27" s="13"/>
      <c r="I27" s="13"/>
      <c r="J27" s="13"/>
      <c r="K27" s="13"/>
      <c r="L27" s="13"/>
      <c r="M27" s="13"/>
    </row>
    <row r="28" customFormat="false" ht="15.75" hidden="false" customHeight="true" outlineLevel="0" collapsed="false">
      <c r="A28" s="16"/>
      <c r="B28" s="47"/>
      <c r="C28" s="13"/>
      <c r="D28" s="13"/>
      <c r="E28" s="13"/>
      <c r="F28" s="13"/>
      <c r="G28" s="13"/>
      <c r="H28" s="13"/>
      <c r="I28" s="13"/>
      <c r="J28" s="13"/>
      <c r="K28" s="13"/>
      <c r="L28" s="13"/>
      <c r="M28" s="13"/>
    </row>
    <row r="29" customFormat="false" ht="15.75" hidden="false" customHeight="true" outlineLevel="0" collapsed="false">
      <c r="A29" s="80" t="s">
        <v>127</v>
      </c>
      <c r="B29" s="80"/>
      <c r="C29" s="80"/>
      <c r="D29" s="80" t="s">
        <v>133</v>
      </c>
      <c r="E29" s="80" t="s">
        <v>128</v>
      </c>
      <c r="F29" s="80"/>
      <c r="G29" s="80" t="s">
        <v>129</v>
      </c>
      <c r="H29" s="80"/>
      <c r="I29" s="13"/>
      <c r="J29" s="13"/>
      <c r="K29" s="13"/>
      <c r="L29" s="13"/>
      <c r="M29" s="13"/>
    </row>
    <row r="30" customFormat="false" ht="15.75" hidden="false" customHeight="true" outlineLevel="0" collapsed="false">
      <c r="A30" s="80"/>
      <c r="B30" s="80"/>
      <c r="C30" s="80"/>
      <c r="D30" s="80"/>
      <c r="E30" s="80" t="s">
        <v>130</v>
      </c>
      <c r="F30" s="80" t="s">
        <v>131</v>
      </c>
      <c r="G30" s="80" t="s">
        <v>130</v>
      </c>
      <c r="H30" s="80" t="s">
        <v>131</v>
      </c>
      <c r="I30" s="13"/>
      <c r="J30" s="13"/>
      <c r="K30" s="13"/>
      <c r="L30" s="13"/>
      <c r="M30" s="13"/>
    </row>
    <row r="31" customFormat="false" ht="15.75" hidden="false" customHeight="true" outlineLevel="0" collapsed="false">
      <c r="A31" s="84" t="s">
        <v>134</v>
      </c>
      <c r="B31" s="84"/>
      <c r="C31" s="84"/>
      <c r="D31" s="85" t="n">
        <v>0</v>
      </c>
      <c r="E31" s="82"/>
      <c r="F31" s="82"/>
      <c r="G31" s="82"/>
      <c r="H31" s="82"/>
      <c r="I31" s="13"/>
      <c r="J31" s="13"/>
      <c r="K31" s="13"/>
      <c r="L31" s="83"/>
      <c r="M31" s="13"/>
    </row>
    <row r="32" customFormat="false" ht="15.75" hidden="false" customHeight="true" outlineLevel="0" collapsed="false">
      <c r="A32" s="84"/>
      <c r="B32" s="84"/>
      <c r="C32" s="84"/>
      <c r="D32" s="86" t="n">
        <v>1</v>
      </c>
      <c r="E32" s="82"/>
      <c r="F32" s="82"/>
      <c r="G32" s="82"/>
      <c r="H32" s="82"/>
      <c r="I32" s="13"/>
      <c r="J32" s="13"/>
      <c r="K32" s="13"/>
      <c r="L32" s="13"/>
      <c r="M32" s="13"/>
    </row>
    <row r="33" customFormat="false" ht="15.75" hidden="false" customHeight="true" outlineLevel="0" collapsed="false">
      <c r="A33" s="84"/>
      <c r="B33" s="84"/>
      <c r="C33" s="84"/>
      <c r="D33" s="86" t="n">
        <v>2</v>
      </c>
      <c r="E33" s="82"/>
      <c r="F33" s="82"/>
      <c r="G33" s="82"/>
      <c r="H33" s="82"/>
      <c r="I33" s="13"/>
      <c r="J33" s="13"/>
      <c r="K33" s="13"/>
      <c r="L33" s="13"/>
      <c r="M33" s="13"/>
    </row>
    <row r="34" customFormat="false" ht="15.75" hidden="false" customHeight="true" outlineLevel="0" collapsed="false">
      <c r="A34" s="84"/>
      <c r="B34" s="84"/>
      <c r="C34" s="84"/>
      <c r="D34" s="86" t="n">
        <v>3</v>
      </c>
      <c r="E34" s="82"/>
      <c r="F34" s="82"/>
      <c r="G34" s="82"/>
      <c r="H34" s="82"/>
      <c r="I34" s="13"/>
      <c r="J34" s="13"/>
      <c r="K34" s="13"/>
      <c r="L34" s="13"/>
      <c r="M34" s="13"/>
    </row>
    <row r="35" customFormat="false" ht="15.75" hidden="false" customHeight="true" outlineLevel="0" collapsed="false">
      <c r="A35" s="84"/>
      <c r="B35" s="84"/>
      <c r="C35" s="84"/>
      <c r="D35" s="86" t="n">
        <v>4</v>
      </c>
      <c r="E35" s="82"/>
      <c r="F35" s="82"/>
      <c r="G35" s="82"/>
      <c r="H35" s="82"/>
      <c r="I35" s="13"/>
      <c r="J35" s="13"/>
      <c r="K35" s="13"/>
      <c r="L35" s="13"/>
      <c r="M35" s="13"/>
    </row>
    <row r="36" customFormat="false" ht="15.75" hidden="false" customHeight="true" outlineLevel="0" collapsed="false">
      <c r="A36" s="84"/>
      <c r="B36" s="84"/>
      <c r="C36" s="84"/>
      <c r="D36" s="86" t="n">
        <v>5</v>
      </c>
      <c r="E36" s="82"/>
      <c r="F36" s="82"/>
      <c r="G36" s="82"/>
      <c r="H36" s="82"/>
      <c r="I36" s="13"/>
      <c r="J36" s="13"/>
      <c r="K36" s="13"/>
      <c r="L36" s="13"/>
      <c r="M36" s="13"/>
    </row>
    <row r="37" customFormat="false" ht="15.75" hidden="false" customHeight="true" outlineLevel="0" collapsed="false">
      <c r="A37" s="84" t="s">
        <v>103</v>
      </c>
      <c r="B37" s="84"/>
      <c r="C37" s="84"/>
      <c r="D37" s="86" t="n">
        <v>0</v>
      </c>
      <c r="E37" s="82"/>
      <c r="F37" s="82"/>
      <c r="G37" s="82"/>
      <c r="H37" s="82"/>
      <c r="I37" s="13"/>
      <c r="J37" s="13"/>
      <c r="K37" s="13"/>
      <c r="L37" s="13"/>
      <c r="M37" s="13"/>
    </row>
    <row r="38" customFormat="false" ht="15.75" hidden="false" customHeight="true" outlineLevel="0" collapsed="false">
      <c r="A38" s="84"/>
      <c r="B38" s="84"/>
      <c r="C38" s="84"/>
      <c r="D38" s="86" t="n">
        <v>1</v>
      </c>
      <c r="E38" s="82"/>
      <c r="F38" s="82"/>
      <c r="G38" s="82"/>
      <c r="H38" s="82"/>
      <c r="I38" s="13"/>
      <c r="J38" s="13"/>
      <c r="K38" s="13"/>
      <c r="L38" s="13"/>
      <c r="M38" s="13"/>
    </row>
    <row r="39" customFormat="false" ht="15.75" hidden="false" customHeight="true" outlineLevel="0" collapsed="false">
      <c r="A39" s="84"/>
      <c r="B39" s="84"/>
      <c r="C39" s="84"/>
      <c r="D39" s="86" t="n">
        <v>2</v>
      </c>
      <c r="E39" s="82"/>
      <c r="F39" s="82"/>
      <c r="G39" s="82"/>
      <c r="H39" s="82"/>
      <c r="I39" s="13"/>
      <c r="J39" s="13"/>
      <c r="K39" s="13"/>
      <c r="L39" s="13"/>
      <c r="M39" s="13"/>
    </row>
    <row r="40" customFormat="false" ht="15.75" hidden="false" customHeight="true" outlineLevel="0" collapsed="false">
      <c r="A40" s="84"/>
      <c r="B40" s="84"/>
      <c r="C40" s="84"/>
      <c r="D40" s="86" t="n">
        <v>3</v>
      </c>
      <c r="E40" s="82"/>
      <c r="F40" s="82"/>
      <c r="G40" s="82"/>
      <c r="H40" s="82"/>
      <c r="I40" s="13"/>
      <c r="J40" s="13"/>
      <c r="K40" s="13"/>
      <c r="L40" s="13"/>
      <c r="M40" s="13"/>
    </row>
    <row r="41" customFormat="false" ht="15.75" hidden="false" customHeight="true" outlineLevel="0" collapsed="false">
      <c r="A41" s="84"/>
      <c r="B41" s="84"/>
      <c r="C41" s="84"/>
      <c r="D41" s="86" t="n">
        <v>4</v>
      </c>
      <c r="E41" s="82"/>
      <c r="F41" s="82"/>
      <c r="G41" s="82"/>
      <c r="H41" s="82"/>
      <c r="I41" s="13"/>
      <c r="J41" s="13"/>
      <c r="K41" s="13"/>
      <c r="L41" s="13"/>
      <c r="M41" s="13"/>
    </row>
    <row r="42" customFormat="false" ht="15.75" hidden="false" customHeight="true" outlineLevel="0" collapsed="false">
      <c r="A42" s="84"/>
      <c r="B42" s="84"/>
      <c r="C42" s="84"/>
      <c r="D42" s="86" t="n">
        <v>5</v>
      </c>
      <c r="E42" s="82"/>
      <c r="F42" s="82"/>
      <c r="G42" s="82"/>
      <c r="H42" s="82"/>
      <c r="I42" s="13"/>
      <c r="J42" s="13"/>
      <c r="K42" s="13"/>
      <c r="L42" s="13"/>
      <c r="M42" s="13"/>
    </row>
    <row r="43" customFormat="false" ht="15.75" hidden="false" customHeight="true" outlineLevel="0" collapsed="false">
      <c r="A43" s="84" t="s">
        <v>107</v>
      </c>
      <c r="B43" s="84"/>
      <c r="C43" s="84"/>
      <c r="D43" s="86" t="n">
        <v>0</v>
      </c>
      <c r="E43" s="82"/>
      <c r="F43" s="82"/>
      <c r="G43" s="82"/>
      <c r="H43" s="82"/>
      <c r="I43" s="13"/>
      <c r="J43" s="13"/>
      <c r="K43" s="13"/>
      <c r="L43" s="13"/>
      <c r="M43" s="13"/>
    </row>
    <row r="44" customFormat="false" ht="15.75" hidden="false" customHeight="true" outlineLevel="0" collapsed="false">
      <c r="A44" s="84"/>
      <c r="B44" s="84"/>
      <c r="C44" s="84"/>
      <c r="D44" s="86" t="n">
        <v>1</v>
      </c>
      <c r="E44" s="82"/>
      <c r="F44" s="82"/>
      <c r="G44" s="82"/>
      <c r="H44" s="82"/>
      <c r="I44" s="13"/>
      <c r="J44" s="13"/>
      <c r="K44" s="13"/>
      <c r="L44" s="13"/>
      <c r="M44" s="13"/>
    </row>
    <row r="45" customFormat="false" ht="15.75" hidden="false" customHeight="true" outlineLevel="0" collapsed="false">
      <c r="A45" s="84"/>
      <c r="B45" s="84"/>
      <c r="C45" s="84"/>
      <c r="D45" s="86" t="n">
        <v>2</v>
      </c>
      <c r="E45" s="82"/>
      <c r="F45" s="82"/>
      <c r="G45" s="82"/>
      <c r="H45" s="82"/>
      <c r="I45" s="13"/>
      <c r="J45" s="13"/>
      <c r="K45" s="13"/>
      <c r="L45" s="13"/>
      <c r="M45" s="13"/>
    </row>
    <row r="46" customFormat="false" ht="15.75" hidden="false" customHeight="true" outlineLevel="0" collapsed="false">
      <c r="A46" s="84"/>
      <c r="B46" s="84"/>
      <c r="C46" s="84"/>
      <c r="D46" s="86" t="n">
        <v>3</v>
      </c>
      <c r="E46" s="82"/>
      <c r="F46" s="82"/>
      <c r="G46" s="82"/>
      <c r="H46" s="82"/>
      <c r="I46" s="13"/>
      <c r="J46" s="13"/>
      <c r="K46" s="13"/>
      <c r="L46" s="13"/>
      <c r="M46" s="13"/>
    </row>
    <row r="47" customFormat="false" ht="15.75" hidden="false" customHeight="true" outlineLevel="0" collapsed="false">
      <c r="A47" s="84"/>
      <c r="B47" s="84"/>
      <c r="C47" s="84"/>
      <c r="D47" s="86" t="n">
        <v>4</v>
      </c>
      <c r="E47" s="82"/>
      <c r="F47" s="82"/>
      <c r="G47" s="82"/>
      <c r="H47" s="82"/>
      <c r="I47" s="13"/>
      <c r="J47" s="13"/>
      <c r="K47" s="13"/>
      <c r="L47" s="13"/>
      <c r="M47" s="13"/>
    </row>
    <row r="48" customFormat="false" ht="15.75" hidden="false" customHeight="true" outlineLevel="0" collapsed="false">
      <c r="A48" s="84"/>
      <c r="B48" s="84"/>
      <c r="C48" s="84"/>
      <c r="D48" s="86" t="n">
        <v>5</v>
      </c>
      <c r="E48" s="82"/>
      <c r="F48" s="82"/>
      <c r="G48" s="82"/>
      <c r="H48" s="82"/>
      <c r="I48" s="13"/>
      <c r="J48" s="13"/>
      <c r="K48" s="13"/>
      <c r="L48" s="13"/>
      <c r="M48" s="13"/>
    </row>
    <row r="49" customFormat="false" ht="15.75" hidden="false" customHeight="true" outlineLevel="0" collapsed="false">
      <c r="A49" s="84"/>
      <c r="B49" s="84"/>
      <c r="C49" s="84"/>
      <c r="D49" s="86" t="n">
        <v>6</v>
      </c>
      <c r="E49" s="82"/>
      <c r="F49" s="82"/>
      <c r="G49" s="82"/>
      <c r="H49" s="82"/>
      <c r="I49" s="13"/>
      <c r="J49" s="13"/>
      <c r="K49" s="13"/>
      <c r="L49" s="13"/>
      <c r="M49" s="13"/>
    </row>
    <row r="50" customFormat="false" ht="15.75" hidden="false" customHeight="true" outlineLevel="0" collapsed="false">
      <c r="A50" s="84"/>
      <c r="B50" s="84"/>
      <c r="C50" s="84"/>
      <c r="D50" s="86" t="n">
        <v>7</v>
      </c>
      <c r="E50" s="82"/>
      <c r="F50" s="82"/>
      <c r="G50" s="82"/>
      <c r="H50" s="82"/>
      <c r="I50" s="13"/>
      <c r="J50" s="13"/>
      <c r="K50" s="13"/>
      <c r="L50" s="13"/>
      <c r="M50" s="13"/>
    </row>
    <row r="51" customFormat="false" ht="15.75" hidden="false" customHeight="true" outlineLevel="0" collapsed="false">
      <c r="A51" s="84"/>
      <c r="B51" s="84"/>
      <c r="C51" s="84"/>
      <c r="D51" s="86" t="n">
        <v>8</v>
      </c>
      <c r="E51" s="82"/>
      <c r="F51" s="82"/>
      <c r="G51" s="82"/>
      <c r="H51" s="82"/>
      <c r="I51" s="13"/>
      <c r="J51" s="13"/>
      <c r="K51" s="13"/>
      <c r="L51" s="13"/>
      <c r="M51" s="13"/>
    </row>
    <row r="52" customFormat="false" ht="15.75" hidden="false" customHeight="true" outlineLevel="0" collapsed="false">
      <c r="A52" s="84" t="s">
        <v>111</v>
      </c>
      <c r="B52" s="84"/>
      <c r="C52" s="84"/>
      <c r="D52" s="86" t="n">
        <v>0</v>
      </c>
      <c r="E52" s="82"/>
      <c r="F52" s="82"/>
      <c r="G52" s="82"/>
      <c r="H52" s="82"/>
      <c r="I52" s="13"/>
      <c r="J52" s="13"/>
      <c r="K52" s="13"/>
      <c r="L52" s="13"/>
      <c r="M52" s="13"/>
    </row>
    <row r="53" customFormat="false" ht="15.75" hidden="false" customHeight="true" outlineLevel="0" collapsed="false">
      <c r="A53" s="84"/>
      <c r="B53" s="84"/>
      <c r="C53" s="84"/>
      <c r="D53" s="86" t="n">
        <v>1</v>
      </c>
      <c r="E53" s="82"/>
      <c r="F53" s="82"/>
      <c r="G53" s="82"/>
      <c r="H53" s="82"/>
      <c r="I53" s="13"/>
      <c r="J53" s="13"/>
      <c r="K53" s="13"/>
      <c r="L53" s="13"/>
      <c r="M53" s="13"/>
    </row>
    <row r="54" customFormat="false" ht="15.75" hidden="false" customHeight="true" outlineLevel="0" collapsed="false">
      <c r="A54" s="84"/>
      <c r="B54" s="84"/>
      <c r="C54" s="84"/>
      <c r="D54" s="86" t="n">
        <v>2</v>
      </c>
      <c r="E54" s="82"/>
      <c r="F54" s="82"/>
      <c r="G54" s="82"/>
      <c r="H54" s="82"/>
      <c r="I54" s="13"/>
      <c r="J54" s="13"/>
      <c r="K54" s="13"/>
      <c r="L54" s="13"/>
      <c r="M54" s="13"/>
    </row>
    <row r="55" customFormat="false" ht="15.75" hidden="false" customHeight="true" outlineLevel="0" collapsed="false">
      <c r="A55" s="84"/>
      <c r="B55" s="84"/>
      <c r="C55" s="84"/>
      <c r="D55" s="86" t="n">
        <v>3</v>
      </c>
      <c r="E55" s="82"/>
      <c r="F55" s="82"/>
      <c r="G55" s="82"/>
      <c r="H55" s="82"/>
      <c r="I55" s="13"/>
      <c r="J55" s="13"/>
      <c r="K55" s="13"/>
      <c r="L55" s="13"/>
      <c r="M55" s="13"/>
    </row>
    <row r="56" customFormat="false" ht="15.75" hidden="false" customHeight="true" outlineLevel="0" collapsed="false">
      <c r="A56" s="84"/>
      <c r="B56" s="84"/>
      <c r="C56" s="84"/>
      <c r="D56" s="86" t="n">
        <v>4</v>
      </c>
      <c r="E56" s="82"/>
      <c r="F56" s="82"/>
      <c r="G56" s="82"/>
      <c r="H56" s="82"/>
      <c r="I56" s="13"/>
      <c r="J56" s="13"/>
      <c r="K56" s="13"/>
      <c r="L56" s="13"/>
      <c r="M56" s="13"/>
    </row>
    <row r="57" customFormat="false" ht="15.75" hidden="false" customHeight="true" outlineLevel="0" collapsed="false">
      <c r="A57" s="84"/>
      <c r="B57" s="84"/>
      <c r="C57" s="84"/>
      <c r="D57" s="86" t="n">
        <v>5</v>
      </c>
      <c r="E57" s="82"/>
      <c r="F57" s="82"/>
      <c r="G57" s="82"/>
      <c r="H57" s="82"/>
      <c r="I57" s="13"/>
      <c r="J57" s="13"/>
      <c r="K57" s="13"/>
      <c r="L57" s="13"/>
      <c r="M57" s="13"/>
    </row>
    <row r="58" customFormat="false" ht="15.75" hidden="false" customHeight="true" outlineLevel="0" collapsed="false">
      <c r="A58" s="84"/>
      <c r="B58" s="84"/>
      <c r="C58" s="84"/>
      <c r="D58" s="86" t="n">
        <v>6</v>
      </c>
      <c r="E58" s="82"/>
      <c r="F58" s="82"/>
      <c r="G58" s="82"/>
      <c r="H58" s="82"/>
      <c r="I58" s="13"/>
      <c r="J58" s="13"/>
      <c r="K58" s="13"/>
      <c r="L58" s="13"/>
      <c r="M58" s="13"/>
    </row>
    <row r="59" customFormat="false" ht="15.75" hidden="false" customHeight="true" outlineLevel="0" collapsed="false">
      <c r="A59" s="84"/>
      <c r="B59" s="84"/>
      <c r="C59" s="84"/>
      <c r="D59" s="86" t="n">
        <v>7</v>
      </c>
      <c r="E59" s="82"/>
      <c r="F59" s="82"/>
      <c r="G59" s="82"/>
      <c r="H59" s="82"/>
      <c r="I59" s="13"/>
      <c r="J59" s="13"/>
      <c r="K59" s="13"/>
      <c r="L59" s="13"/>
      <c r="M59" s="13"/>
    </row>
    <row r="60" customFormat="false" ht="15.75" hidden="false" customHeight="true" outlineLevel="0" collapsed="false">
      <c r="A60" s="84"/>
      <c r="B60" s="84"/>
      <c r="C60" s="84"/>
      <c r="D60" s="86" t="n">
        <v>8</v>
      </c>
      <c r="E60" s="82"/>
      <c r="F60" s="82"/>
      <c r="G60" s="82"/>
      <c r="H60" s="82"/>
      <c r="I60" s="13"/>
      <c r="J60" s="13"/>
      <c r="K60" s="13"/>
      <c r="L60" s="13"/>
      <c r="M60" s="13"/>
    </row>
    <row r="61" customFormat="false" ht="15.75" hidden="false" customHeight="true" outlineLevel="0" collapsed="false">
      <c r="A61" s="84" t="s">
        <v>115</v>
      </c>
      <c r="B61" s="84"/>
      <c r="C61" s="84"/>
      <c r="D61" s="86" t="n">
        <v>0</v>
      </c>
      <c r="E61" s="82"/>
      <c r="F61" s="82"/>
      <c r="G61" s="82"/>
      <c r="H61" s="82"/>
      <c r="I61" s="13"/>
      <c r="J61" s="13"/>
      <c r="K61" s="13"/>
      <c r="L61" s="13"/>
      <c r="M61" s="13"/>
    </row>
    <row r="62" customFormat="false" ht="15.75" hidden="false" customHeight="true" outlineLevel="0" collapsed="false">
      <c r="A62" s="84"/>
      <c r="B62" s="84"/>
      <c r="C62" s="84"/>
      <c r="D62" s="86" t="n">
        <v>1</v>
      </c>
      <c r="E62" s="82"/>
      <c r="F62" s="82"/>
      <c r="G62" s="82"/>
      <c r="H62" s="82"/>
      <c r="I62" s="13"/>
      <c r="J62" s="13"/>
      <c r="K62" s="13"/>
      <c r="L62" s="13"/>
      <c r="M62" s="13"/>
    </row>
    <row r="63" customFormat="false" ht="15.75" hidden="false" customHeight="true" outlineLevel="0" collapsed="false">
      <c r="A63" s="84"/>
      <c r="B63" s="84"/>
      <c r="C63" s="84"/>
      <c r="D63" s="86" t="n">
        <v>2</v>
      </c>
      <c r="E63" s="82"/>
      <c r="F63" s="82"/>
      <c r="G63" s="82"/>
      <c r="H63" s="82"/>
      <c r="I63" s="13"/>
      <c r="J63" s="13"/>
      <c r="K63" s="13"/>
      <c r="L63" s="13"/>
      <c r="M63" s="13"/>
    </row>
    <row r="64" customFormat="false" ht="15.75" hidden="false" customHeight="true" outlineLevel="0" collapsed="false">
      <c r="A64" s="84"/>
      <c r="B64" s="84"/>
      <c r="C64" s="84"/>
      <c r="D64" s="86" t="n">
        <v>3</v>
      </c>
      <c r="E64" s="82"/>
      <c r="F64" s="82"/>
      <c r="G64" s="82"/>
      <c r="H64" s="82"/>
      <c r="I64" s="13"/>
      <c r="J64" s="13"/>
      <c r="K64" s="13"/>
      <c r="L64" s="13"/>
      <c r="M64" s="13"/>
    </row>
    <row r="65" customFormat="false" ht="15.75" hidden="false" customHeight="true" outlineLevel="0" collapsed="false">
      <c r="A65" s="84"/>
      <c r="B65" s="84"/>
      <c r="C65" s="84"/>
      <c r="D65" s="86" t="n">
        <v>4</v>
      </c>
      <c r="E65" s="82"/>
      <c r="F65" s="82"/>
      <c r="G65" s="82"/>
      <c r="H65" s="82"/>
      <c r="I65" s="13"/>
      <c r="J65" s="13"/>
      <c r="K65" s="13"/>
      <c r="L65" s="13"/>
      <c r="M65" s="13"/>
    </row>
    <row r="66" customFormat="false" ht="15.75" hidden="false" customHeight="true" outlineLevel="0" collapsed="false">
      <c r="A66" s="84"/>
      <c r="B66" s="84"/>
      <c r="C66" s="84"/>
      <c r="D66" s="86" t="n">
        <v>5</v>
      </c>
      <c r="E66" s="82"/>
      <c r="F66" s="82"/>
      <c r="G66" s="82"/>
      <c r="H66" s="82"/>
      <c r="I66" s="13"/>
      <c r="J66" s="13"/>
      <c r="K66" s="13"/>
      <c r="L66" s="13"/>
      <c r="M66" s="13"/>
    </row>
    <row r="67" customFormat="false" ht="15.75" hidden="false" customHeight="true" outlineLevel="0" collapsed="false">
      <c r="A67" s="84"/>
      <c r="B67" s="84"/>
      <c r="C67" s="84"/>
      <c r="D67" s="86" t="n">
        <v>6</v>
      </c>
      <c r="E67" s="82"/>
      <c r="F67" s="82"/>
      <c r="G67" s="82"/>
      <c r="H67" s="82"/>
      <c r="I67" s="13"/>
      <c r="J67" s="13"/>
      <c r="K67" s="13"/>
      <c r="L67" s="13"/>
      <c r="M67" s="13"/>
    </row>
    <row r="68" customFormat="false" ht="15.75" hidden="false" customHeight="true" outlineLevel="0" collapsed="false">
      <c r="A68" s="84"/>
      <c r="B68" s="84"/>
      <c r="C68" s="84"/>
      <c r="D68" s="86" t="n">
        <v>7</v>
      </c>
      <c r="E68" s="82"/>
      <c r="F68" s="82"/>
      <c r="G68" s="82"/>
      <c r="H68" s="82"/>
      <c r="I68" s="13"/>
      <c r="J68" s="13"/>
      <c r="K68" s="13"/>
      <c r="L68" s="13"/>
      <c r="M68" s="13"/>
    </row>
    <row r="69" customFormat="false" ht="15.75" hidden="false" customHeight="true" outlineLevel="0" collapsed="false">
      <c r="A69" s="84"/>
      <c r="B69" s="84"/>
      <c r="C69" s="84"/>
      <c r="D69" s="86" t="n">
        <v>8</v>
      </c>
      <c r="E69" s="82"/>
      <c r="F69" s="82"/>
      <c r="G69" s="82"/>
      <c r="H69" s="82"/>
      <c r="I69" s="13"/>
      <c r="J69" s="13"/>
      <c r="K69" s="13"/>
      <c r="L69" s="13"/>
      <c r="M69" s="13"/>
    </row>
    <row r="70" customFormat="false" ht="15.75" hidden="false" customHeight="true" outlineLevel="0" collapsed="false">
      <c r="A70" s="84"/>
      <c r="B70" s="84"/>
      <c r="C70" s="84"/>
      <c r="D70" s="86" t="n">
        <v>9</v>
      </c>
      <c r="E70" s="82"/>
      <c r="F70" s="82"/>
      <c r="G70" s="82"/>
      <c r="H70" s="82"/>
      <c r="I70" s="13"/>
      <c r="J70" s="13"/>
      <c r="K70" s="13"/>
      <c r="L70" s="13"/>
      <c r="M70" s="13"/>
    </row>
    <row r="71" customFormat="false" ht="15.75" hidden="false" customHeight="true" outlineLevel="0" collapsed="false">
      <c r="A71" s="84"/>
      <c r="B71" s="84"/>
      <c r="C71" s="84"/>
      <c r="D71" s="86" t="n">
        <v>10</v>
      </c>
      <c r="E71" s="82"/>
      <c r="F71" s="82"/>
      <c r="G71" s="82"/>
      <c r="H71" s="82"/>
      <c r="I71" s="13"/>
      <c r="J71" s="13"/>
      <c r="K71" s="13"/>
      <c r="L71" s="13"/>
      <c r="M71" s="13"/>
    </row>
    <row r="72" customFormat="false" ht="15.75" hidden="false" customHeight="true" outlineLevel="0" collapsed="false">
      <c r="A72" s="84" t="s">
        <v>117</v>
      </c>
      <c r="B72" s="84"/>
      <c r="C72" s="84"/>
      <c r="D72" s="86" t="n">
        <v>0</v>
      </c>
      <c r="E72" s="82"/>
      <c r="F72" s="82"/>
      <c r="G72" s="82"/>
      <c r="H72" s="82"/>
      <c r="I72" s="13"/>
      <c r="J72" s="13"/>
      <c r="K72" s="13"/>
      <c r="L72" s="13"/>
      <c r="M72" s="13"/>
    </row>
    <row r="73" customFormat="false" ht="15.75" hidden="false" customHeight="true" outlineLevel="0" collapsed="false">
      <c r="A73" s="84"/>
      <c r="B73" s="84"/>
      <c r="C73" s="84"/>
      <c r="D73" s="86" t="n">
        <v>1</v>
      </c>
      <c r="E73" s="82"/>
      <c r="F73" s="82"/>
      <c r="G73" s="82"/>
      <c r="H73" s="82"/>
      <c r="I73" s="13"/>
      <c r="J73" s="13"/>
      <c r="K73" s="13"/>
      <c r="L73" s="13"/>
      <c r="M73" s="13"/>
    </row>
    <row r="74" customFormat="false" ht="15.75" hidden="false" customHeight="true" outlineLevel="0" collapsed="false">
      <c r="A74" s="84"/>
      <c r="B74" s="84"/>
      <c r="C74" s="84"/>
      <c r="D74" s="86" t="n">
        <v>2</v>
      </c>
      <c r="E74" s="82"/>
      <c r="F74" s="82"/>
      <c r="G74" s="82"/>
      <c r="H74" s="82"/>
      <c r="I74" s="13"/>
      <c r="J74" s="13"/>
      <c r="K74" s="13"/>
      <c r="L74" s="13"/>
      <c r="M74" s="13"/>
    </row>
    <row r="75" customFormat="false" ht="15.75" hidden="false" customHeight="true" outlineLevel="0" collapsed="false">
      <c r="A75" s="84"/>
      <c r="B75" s="84"/>
      <c r="C75" s="84"/>
      <c r="D75" s="86" t="n">
        <v>3</v>
      </c>
      <c r="E75" s="82"/>
      <c r="F75" s="82"/>
      <c r="G75" s="82"/>
      <c r="H75" s="82"/>
      <c r="I75" s="13"/>
      <c r="J75" s="13"/>
      <c r="K75" s="13"/>
      <c r="L75" s="13"/>
      <c r="M75" s="13"/>
    </row>
    <row r="76" customFormat="false" ht="15.75" hidden="false" customHeight="true" outlineLevel="0" collapsed="false">
      <c r="A76" s="84"/>
      <c r="B76" s="84"/>
      <c r="C76" s="84"/>
      <c r="D76" s="86" t="n">
        <v>4</v>
      </c>
      <c r="E76" s="82"/>
      <c r="F76" s="82"/>
      <c r="G76" s="82"/>
      <c r="H76" s="82"/>
      <c r="I76" s="13"/>
      <c r="J76" s="13"/>
      <c r="K76" s="13"/>
      <c r="L76" s="13"/>
      <c r="M76" s="13"/>
    </row>
    <row r="77" customFormat="false" ht="15.75" hidden="false" customHeight="true" outlineLevel="0" collapsed="false">
      <c r="A77" s="84"/>
      <c r="B77" s="84"/>
      <c r="C77" s="84"/>
      <c r="D77" s="86" t="n">
        <v>5</v>
      </c>
      <c r="E77" s="82"/>
      <c r="F77" s="82"/>
      <c r="G77" s="82"/>
      <c r="H77" s="82"/>
      <c r="I77" s="13"/>
      <c r="J77" s="13"/>
      <c r="K77" s="13"/>
      <c r="L77" s="13"/>
      <c r="M77" s="13"/>
    </row>
    <row r="78" customFormat="false" ht="15.75" hidden="false" customHeight="true" outlineLevel="0" collapsed="false">
      <c r="A78" s="84"/>
      <c r="B78" s="84"/>
      <c r="C78" s="84"/>
      <c r="D78" s="86" t="n">
        <v>6</v>
      </c>
      <c r="E78" s="82"/>
      <c r="F78" s="82"/>
      <c r="G78" s="82"/>
      <c r="H78" s="82"/>
      <c r="I78" s="13"/>
      <c r="J78" s="13"/>
      <c r="K78" s="13"/>
      <c r="L78" s="13"/>
      <c r="M78" s="13"/>
    </row>
    <row r="79" customFormat="false" ht="15.75" hidden="false" customHeight="true" outlineLevel="0" collapsed="false">
      <c r="A79" s="84"/>
      <c r="B79" s="84"/>
      <c r="C79" s="84"/>
      <c r="D79" s="86" t="n">
        <v>7</v>
      </c>
      <c r="E79" s="82"/>
      <c r="F79" s="82"/>
      <c r="G79" s="82"/>
      <c r="H79" s="82"/>
      <c r="I79" s="13"/>
      <c r="J79" s="13"/>
      <c r="K79" s="13"/>
      <c r="L79" s="13"/>
      <c r="M79" s="13"/>
    </row>
    <row r="80" customFormat="false" ht="15.75" hidden="false" customHeight="true" outlineLevel="0" collapsed="false">
      <c r="A80" s="84"/>
      <c r="B80" s="84"/>
      <c r="C80" s="84"/>
      <c r="D80" s="86" t="n">
        <v>8</v>
      </c>
      <c r="E80" s="82"/>
      <c r="F80" s="82"/>
      <c r="G80" s="82"/>
      <c r="H80" s="82"/>
      <c r="I80" s="13"/>
      <c r="J80" s="13"/>
      <c r="K80" s="13"/>
      <c r="L80" s="13"/>
      <c r="M80" s="13"/>
    </row>
    <row r="81" customFormat="false" ht="15.75" hidden="false" customHeight="true" outlineLevel="0" collapsed="false">
      <c r="A81" s="84"/>
      <c r="B81" s="84"/>
      <c r="C81" s="84"/>
      <c r="D81" s="86" t="n">
        <v>9</v>
      </c>
      <c r="E81" s="82"/>
      <c r="F81" s="82"/>
      <c r="G81" s="82"/>
      <c r="H81" s="82"/>
      <c r="I81" s="13"/>
      <c r="J81" s="13"/>
      <c r="K81" s="13"/>
      <c r="L81" s="13"/>
      <c r="M81" s="13"/>
    </row>
    <row r="82" customFormat="false" ht="15.75" hidden="false" customHeight="true" outlineLevel="0" collapsed="false">
      <c r="A82" s="84"/>
      <c r="B82" s="84"/>
      <c r="C82" s="84"/>
      <c r="D82" s="86" t="n">
        <v>10</v>
      </c>
      <c r="E82" s="82"/>
      <c r="F82" s="82"/>
      <c r="G82" s="82"/>
      <c r="H82" s="82"/>
      <c r="I82" s="13"/>
      <c r="J82" s="13"/>
      <c r="K82" s="13"/>
      <c r="L82" s="13"/>
      <c r="M82" s="13"/>
    </row>
    <row r="83" customFormat="false" ht="15.75" hidden="false" customHeight="true" outlineLevel="0" collapsed="false">
      <c r="A83" s="84"/>
      <c r="B83" s="84"/>
      <c r="C83" s="84"/>
      <c r="D83" s="86" t="n">
        <v>11</v>
      </c>
      <c r="E83" s="82"/>
      <c r="F83" s="82"/>
      <c r="G83" s="82"/>
      <c r="H83" s="82"/>
      <c r="I83" s="13"/>
      <c r="J83" s="13"/>
      <c r="K83" s="13"/>
      <c r="L83" s="13"/>
      <c r="M83" s="13"/>
    </row>
    <row r="84" customFormat="false" ht="15.75" hidden="false" customHeight="true" outlineLevel="0" collapsed="false">
      <c r="A84" s="84"/>
      <c r="B84" s="84"/>
      <c r="C84" s="84"/>
      <c r="D84" s="86" t="n">
        <v>12</v>
      </c>
      <c r="E84" s="82"/>
      <c r="F84" s="82"/>
      <c r="G84" s="82"/>
      <c r="H84" s="82"/>
      <c r="I84" s="13"/>
      <c r="J84" s="13"/>
      <c r="K84" s="13"/>
      <c r="L84" s="13"/>
      <c r="M84" s="13"/>
    </row>
    <row r="85" customFormat="false" ht="15.75" hidden="false" customHeight="true" outlineLevel="0" collapsed="false">
      <c r="A85" s="84" t="s">
        <v>121</v>
      </c>
      <c r="B85" s="84"/>
      <c r="C85" s="84"/>
      <c r="D85" s="86" t="n">
        <v>0</v>
      </c>
      <c r="E85" s="82"/>
      <c r="F85" s="82"/>
      <c r="G85" s="82"/>
      <c r="H85" s="82"/>
      <c r="I85" s="13"/>
      <c r="J85" s="13"/>
      <c r="K85" s="13"/>
      <c r="L85" s="13"/>
      <c r="M85" s="13"/>
    </row>
    <row r="86" customFormat="false" ht="15.75" hidden="false" customHeight="true" outlineLevel="0" collapsed="false">
      <c r="A86" s="84"/>
      <c r="B86" s="84"/>
      <c r="C86" s="84"/>
      <c r="D86" s="86" t="n">
        <v>1</v>
      </c>
      <c r="E86" s="82"/>
      <c r="F86" s="82"/>
      <c r="G86" s="82"/>
      <c r="H86" s="82"/>
      <c r="I86" s="13"/>
      <c r="J86" s="13"/>
      <c r="K86" s="13"/>
      <c r="L86" s="13"/>
      <c r="M86" s="13"/>
    </row>
    <row r="87" customFormat="false" ht="15.75" hidden="false" customHeight="true" outlineLevel="0" collapsed="false">
      <c r="A87" s="84"/>
      <c r="B87" s="84"/>
      <c r="C87" s="84"/>
      <c r="D87" s="86" t="n">
        <v>2</v>
      </c>
      <c r="E87" s="82"/>
      <c r="F87" s="82"/>
      <c r="G87" s="82"/>
      <c r="H87" s="82"/>
      <c r="I87" s="13"/>
      <c r="J87" s="13"/>
      <c r="K87" s="13"/>
      <c r="L87" s="13"/>
      <c r="M87" s="13"/>
    </row>
    <row r="88" customFormat="false" ht="15.75" hidden="false" customHeight="true" outlineLevel="0" collapsed="false">
      <c r="A88" s="84"/>
      <c r="B88" s="84"/>
      <c r="C88" s="84"/>
      <c r="D88" s="86" t="n">
        <v>3</v>
      </c>
      <c r="E88" s="82"/>
      <c r="F88" s="82"/>
      <c r="G88" s="82"/>
      <c r="H88" s="82"/>
      <c r="I88" s="13"/>
      <c r="J88" s="13"/>
      <c r="K88" s="13"/>
      <c r="L88" s="13"/>
      <c r="M88" s="13"/>
    </row>
    <row r="89" customFormat="false" ht="15.75" hidden="false" customHeight="true" outlineLevel="0" collapsed="false">
      <c r="A89" s="84"/>
      <c r="B89" s="84"/>
      <c r="C89" s="84"/>
      <c r="D89" s="86" t="n">
        <v>4</v>
      </c>
      <c r="E89" s="82"/>
      <c r="F89" s="82"/>
      <c r="G89" s="82"/>
      <c r="H89" s="82"/>
      <c r="I89" s="13"/>
      <c r="J89" s="13"/>
      <c r="K89" s="13"/>
      <c r="L89" s="13"/>
      <c r="M89" s="13"/>
    </row>
    <row r="90" customFormat="false" ht="15.75" hidden="false" customHeight="true" outlineLevel="0" collapsed="false">
      <c r="A90" s="84"/>
      <c r="B90" s="84"/>
      <c r="C90" s="84"/>
      <c r="D90" s="86" t="n">
        <v>5</v>
      </c>
      <c r="E90" s="82"/>
      <c r="F90" s="82"/>
      <c r="G90" s="82"/>
      <c r="H90" s="82"/>
      <c r="I90" s="13"/>
      <c r="J90" s="13"/>
      <c r="K90" s="13"/>
      <c r="L90" s="13"/>
      <c r="M90" s="13"/>
    </row>
    <row r="91" customFormat="false" ht="15.75" hidden="false" customHeight="true" outlineLevel="0" collapsed="false">
      <c r="A91" s="84"/>
      <c r="B91" s="84"/>
      <c r="C91" s="84"/>
      <c r="D91" s="86" t="n">
        <v>6</v>
      </c>
      <c r="E91" s="82"/>
      <c r="F91" s="82"/>
      <c r="G91" s="82"/>
      <c r="H91" s="82"/>
      <c r="I91" s="13"/>
      <c r="J91" s="13"/>
      <c r="K91" s="13"/>
      <c r="L91" s="13"/>
      <c r="M91" s="13"/>
    </row>
    <row r="92" customFormat="false" ht="15.75" hidden="false" customHeight="true" outlineLevel="0" collapsed="false">
      <c r="A92" s="84"/>
      <c r="B92" s="84"/>
      <c r="C92" s="84"/>
      <c r="D92" s="86" t="n">
        <v>7</v>
      </c>
      <c r="E92" s="82"/>
      <c r="F92" s="82"/>
      <c r="G92" s="82"/>
      <c r="H92" s="82"/>
      <c r="I92" s="13"/>
      <c r="J92" s="13"/>
      <c r="K92" s="13"/>
      <c r="L92" s="13"/>
      <c r="M92" s="13"/>
    </row>
    <row r="93" customFormat="false" ht="15.75" hidden="false" customHeight="true" outlineLevel="0" collapsed="false">
      <c r="A93" s="84"/>
      <c r="B93" s="84"/>
      <c r="C93" s="84"/>
      <c r="D93" s="86" t="n">
        <v>8</v>
      </c>
      <c r="E93" s="82"/>
      <c r="F93" s="82"/>
      <c r="G93" s="82"/>
      <c r="H93" s="82"/>
      <c r="I93" s="13"/>
      <c r="J93" s="13"/>
      <c r="K93" s="13"/>
      <c r="L93" s="13"/>
      <c r="M93" s="13"/>
    </row>
    <row r="94" customFormat="false" ht="15.75" hidden="false" customHeight="true" outlineLevel="0" collapsed="false">
      <c r="A94" s="84"/>
      <c r="B94" s="84"/>
      <c r="C94" s="84"/>
      <c r="D94" s="86" t="n">
        <v>9</v>
      </c>
      <c r="E94" s="82"/>
      <c r="F94" s="82"/>
      <c r="G94" s="82"/>
      <c r="H94" s="82"/>
      <c r="I94" s="13"/>
      <c r="J94" s="13"/>
      <c r="K94" s="13"/>
      <c r="L94" s="13"/>
      <c r="M94" s="13"/>
    </row>
    <row r="95" customFormat="false" ht="15.75" hidden="false" customHeight="true" outlineLevel="0" collapsed="false">
      <c r="A95" s="84"/>
      <c r="B95" s="84"/>
      <c r="C95" s="84"/>
      <c r="D95" s="86" t="n">
        <v>10</v>
      </c>
      <c r="E95" s="82"/>
      <c r="F95" s="82"/>
      <c r="G95" s="82"/>
      <c r="H95" s="82"/>
      <c r="I95" s="13"/>
      <c r="J95" s="13"/>
      <c r="K95" s="13"/>
      <c r="L95" s="13"/>
      <c r="M95" s="13"/>
    </row>
    <row r="96" customFormat="false" ht="15.75" hidden="false" customHeight="true" outlineLevel="0" collapsed="false">
      <c r="A96" s="84"/>
      <c r="B96" s="84"/>
      <c r="C96" s="84"/>
      <c r="D96" s="86" t="n">
        <v>11</v>
      </c>
      <c r="E96" s="82"/>
      <c r="F96" s="82"/>
      <c r="G96" s="82"/>
      <c r="H96" s="82"/>
      <c r="I96" s="13"/>
      <c r="J96" s="13"/>
      <c r="K96" s="13"/>
      <c r="L96" s="13"/>
      <c r="M96" s="13"/>
    </row>
    <row r="97" customFormat="false" ht="15.75" hidden="false" customHeight="true" outlineLevel="0" collapsed="false">
      <c r="A97" s="84"/>
      <c r="B97" s="84"/>
      <c r="C97" s="84"/>
      <c r="D97" s="86" t="n">
        <v>12</v>
      </c>
      <c r="E97" s="82"/>
      <c r="F97" s="82"/>
      <c r="G97" s="82"/>
      <c r="H97" s="82"/>
      <c r="I97" s="13"/>
      <c r="J97" s="13"/>
      <c r="K97" s="13"/>
      <c r="L97" s="13"/>
      <c r="M97" s="13"/>
    </row>
    <row r="98" customFormat="false" ht="15.75" hidden="false" customHeight="true" outlineLevel="0" collapsed="false">
      <c r="A98" s="13"/>
      <c r="B98" s="13"/>
      <c r="C98" s="13"/>
      <c r="D98" s="13"/>
      <c r="E98" s="13"/>
      <c r="F98" s="13"/>
      <c r="G98" s="13"/>
      <c r="H98" s="13"/>
      <c r="I98" s="13"/>
      <c r="J98" s="13"/>
      <c r="K98" s="13"/>
      <c r="L98" s="13"/>
      <c r="M98" s="13"/>
    </row>
    <row r="99" customFormat="false" ht="15.75" hidden="false" customHeight="true" outlineLevel="0" collapsed="false">
      <c r="A99" s="16" t="s">
        <v>135</v>
      </c>
      <c r="B99" s="13"/>
      <c r="C99" s="13"/>
      <c r="D99" s="13"/>
      <c r="E99" s="13"/>
      <c r="F99" s="13"/>
      <c r="G99" s="13"/>
      <c r="H99" s="13"/>
      <c r="I99" s="13"/>
      <c r="J99" s="13"/>
      <c r="K99" s="13"/>
      <c r="L99" s="13"/>
      <c r="M99" s="13"/>
    </row>
    <row r="100" customFormat="false" ht="15.75" hidden="false" customHeight="true" outlineLevel="0" collapsed="false">
      <c r="A100" s="13"/>
      <c r="B100" s="13"/>
      <c r="C100" s="13"/>
      <c r="D100" s="13"/>
      <c r="E100" s="13"/>
      <c r="F100" s="13"/>
      <c r="G100" s="13"/>
      <c r="H100" s="13"/>
      <c r="I100" s="13"/>
      <c r="J100" s="13"/>
      <c r="K100" s="13"/>
      <c r="L100" s="13"/>
      <c r="M100" s="13"/>
    </row>
    <row r="101" customFormat="false" ht="15.75" hidden="false" customHeight="true" outlineLevel="0" collapsed="false">
      <c r="A101" s="80" t="s">
        <v>136</v>
      </c>
      <c r="B101" s="80"/>
      <c r="C101" s="80" t="s">
        <v>137</v>
      </c>
      <c r="D101" s="13"/>
      <c r="E101" s="13"/>
      <c r="F101" s="13"/>
      <c r="G101" s="13"/>
      <c r="H101" s="13"/>
      <c r="I101" s="13"/>
      <c r="J101" s="13"/>
      <c r="K101" s="13"/>
      <c r="L101" s="13"/>
      <c r="M101" s="13"/>
    </row>
    <row r="102" customFormat="false" ht="15.75" hidden="false" customHeight="true" outlineLevel="0" collapsed="false">
      <c r="A102" s="80"/>
      <c r="B102" s="80"/>
      <c r="C102" s="80"/>
      <c r="D102" s="13"/>
      <c r="E102" s="13"/>
      <c r="F102" s="13"/>
      <c r="G102" s="13"/>
      <c r="H102" s="13"/>
      <c r="I102" s="13"/>
      <c r="J102" s="13"/>
      <c r="K102" s="13"/>
      <c r="L102" s="13"/>
      <c r="M102" s="13"/>
    </row>
    <row r="103" customFormat="false" ht="15.75" hidden="false" customHeight="true" outlineLevel="0" collapsed="false">
      <c r="A103" s="87" t="s">
        <v>138</v>
      </c>
      <c r="B103" s="87"/>
      <c r="C103" s="82" t="n">
        <v>1</v>
      </c>
      <c r="D103" s="13"/>
      <c r="E103" s="13"/>
      <c r="F103" s="13"/>
      <c r="G103" s="13"/>
      <c r="H103" s="13"/>
      <c r="I103" s="13"/>
      <c r="J103" s="13"/>
      <c r="K103" s="13"/>
      <c r="L103" s="13"/>
      <c r="M103" s="13"/>
    </row>
    <row r="104" customFormat="false" ht="15.75" hidden="false" customHeight="true" outlineLevel="0" collapsed="false">
      <c r="A104" s="87" t="s">
        <v>139</v>
      </c>
      <c r="B104" s="87"/>
      <c r="C104" s="82" t="n">
        <v>1</v>
      </c>
      <c r="D104" s="13"/>
      <c r="E104" s="13"/>
      <c r="F104" s="13"/>
      <c r="G104" s="13"/>
      <c r="H104" s="13"/>
      <c r="I104" s="13"/>
      <c r="J104" s="13"/>
      <c r="K104" s="13"/>
      <c r="L104" s="13"/>
      <c r="M104" s="13"/>
    </row>
    <row r="105" customFormat="false" ht="15.75" hidden="false" customHeight="true" outlineLevel="0" collapsed="false">
      <c r="A105" s="87" t="s">
        <v>140</v>
      </c>
      <c r="B105" s="87"/>
      <c r="C105" s="82" t="n">
        <v>1</v>
      </c>
      <c r="D105" s="13"/>
      <c r="E105" s="13"/>
      <c r="F105" s="13"/>
      <c r="G105" s="13"/>
      <c r="H105" s="13"/>
      <c r="I105" s="13"/>
      <c r="J105" s="13"/>
      <c r="K105" s="13"/>
      <c r="L105" s="13"/>
      <c r="M105" s="13"/>
    </row>
    <row r="106" customFormat="false" ht="15.75" hidden="false" customHeight="true" outlineLevel="0" collapsed="false">
      <c r="A106" s="87" t="s">
        <v>141</v>
      </c>
      <c r="B106" s="87"/>
      <c r="C106" s="82" t="n">
        <v>2</v>
      </c>
      <c r="D106" s="13"/>
      <c r="E106" s="13"/>
      <c r="F106" s="13"/>
      <c r="G106" s="13"/>
      <c r="H106" s="13"/>
      <c r="I106" s="13"/>
      <c r="J106" s="13"/>
      <c r="K106" s="13"/>
      <c r="L106" s="13"/>
      <c r="M106" s="13"/>
    </row>
    <row r="107" customFormat="false" ht="15.75" hidden="false" customHeight="true" outlineLevel="0" collapsed="false">
      <c r="A107" s="87" t="s">
        <v>142</v>
      </c>
      <c r="B107" s="87"/>
      <c r="C107" s="82" t="n">
        <v>0</v>
      </c>
      <c r="D107" s="13"/>
      <c r="E107" s="13"/>
      <c r="F107" s="13"/>
      <c r="G107" s="13"/>
      <c r="H107" s="13"/>
      <c r="I107" s="13"/>
      <c r="J107" s="13"/>
      <c r="K107" s="13"/>
      <c r="L107" s="13"/>
      <c r="M107" s="13"/>
    </row>
    <row r="108" customFormat="false" ht="15.75" hidden="false" customHeight="true" outlineLevel="0" collapsed="false">
      <c r="A108" s="13"/>
      <c r="B108" s="13"/>
      <c r="C108" s="13"/>
      <c r="D108" s="13"/>
      <c r="E108" s="13"/>
      <c r="F108" s="13"/>
      <c r="G108" s="13"/>
      <c r="H108" s="13"/>
      <c r="I108" s="13"/>
      <c r="J108" s="13"/>
      <c r="K108" s="13"/>
      <c r="L108" s="13"/>
      <c r="M108" s="13"/>
    </row>
    <row r="109" customFormat="false" ht="15.75" hidden="false" customHeight="true" outlineLevel="0" collapsed="false">
      <c r="A109" s="13"/>
      <c r="B109" s="13"/>
      <c r="C109" s="13"/>
      <c r="D109" s="13"/>
      <c r="E109" s="13"/>
      <c r="F109" s="13"/>
      <c r="G109" s="13"/>
      <c r="H109" s="13"/>
      <c r="I109" s="13"/>
      <c r="J109" s="13"/>
      <c r="K109" s="13"/>
      <c r="L109" s="13"/>
      <c r="M109" s="13"/>
    </row>
    <row r="110" customFormat="false" ht="21" hidden="false" customHeight="true" outlineLevel="0" collapsed="false">
      <c r="A110" s="13"/>
      <c r="B110" s="13"/>
      <c r="C110" s="13"/>
      <c r="D110" s="13"/>
      <c r="E110" s="13"/>
      <c r="F110" s="13"/>
      <c r="G110" s="13"/>
      <c r="H110" s="13"/>
      <c r="I110" s="13"/>
      <c r="J110" s="13"/>
      <c r="K110" s="13"/>
      <c r="L110" s="13"/>
      <c r="M110" s="13"/>
    </row>
    <row r="111" customFormat="false" ht="15.75" hidden="false" customHeight="true" outlineLevel="0" collapsed="false">
      <c r="A111" s="13"/>
      <c r="B111" s="13"/>
      <c r="C111" s="13"/>
      <c r="D111" s="13"/>
      <c r="E111" s="13"/>
      <c r="F111" s="13"/>
      <c r="G111" s="13"/>
      <c r="H111" s="13"/>
      <c r="I111" s="13"/>
      <c r="J111" s="13"/>
      <c r="K111" s="13"/>
      <c r="L111" s="13"/>
      <c r="M111" s="13"/>
    </row>
    <row r="112" customFormat="false" ht="15.75" hidden="false" customHeight="true" outlineLevel="0" collapsed="false">
      <c r="A112" s="13"/>
      <c r="B112" s="13"/>
      <c r="C112" s="13"/>
      <c r="D112" s="13"/>
      <c r="E112" s="13"/>
      <c r="F112" s="13"/>
      <c r="G112" s="13"/>
      <c r="H112" s="13"/>
      <c r="I112" s="13"/>
      <c r="J112" s="13"/>
      <c r="K112" s="13"/>
      <c r="L112" s="13"/>
      <c r="M112" s="13"/>
    </row>
    <row r="113" customFormat="false" ht="15.75" hidden="false" customHeight="true" outlineLevel="0" collapsed="false">
      <c r="A113" s="88"/>
      <c r="B113" s="47"/>
      <c r="C113" s="13"/>
      <c r="D113" s="13"/>
      <c r="E113" s="13"/>
      <c r="F113" s="13"/>
      <c r="G113" s="13"/>
      <c r="H113" s="13"/>
      <c r="I113" s="13"/>
      <c r="J113" s="13"/>
      <c r="K113" s="13"/>
      <c r="L113" s="13"/>
      <c r="M113" s="13"/>
    </row>
    <row r="114" customFormat="false" ht="15.75" hidden="false" customHeight="true" outlineLevel="0" collapsed="false">
      <c r="A114" s="13"/>
      <c r="B114" s="13"/>
      <c r="C114" s="13"/>
      <c r="D114" s="13"/>
      <c r="E114" s="13"/>
      <c r="F114" s="13"/>
      <c r="G114" s="13"/>
      <c r="H114" s="13"/>
      <c r="I114" s="13"/>
      <c r="J114" s="13"/>
      <c r="K114" s="13"/>
      <c r="L114" s="13"/>
      <c r="M114" s="13"/>
    </row>
    <row r="115" customFormat="false" ht="15.75" hidden="false" customHeight="true" outlineLevel="0" collapsed="false">
      <c r="A115" s="13"/>
      <c r="B115" s="13"/>
      <c r="C115" s="13"/>
      <c r="D115" s="13"/>
      <c r="E115" s="13"/>
      <c r="F115" s="13"/>
      <c r="G115" s="13"/>
      <c r="H115" s="13"/>
      <c r="I115" s="13"/>
      <c r="J115" s="13"/>
      <c r="K115" s="13"/>
      <c r="L115" s="13"/>
      <c r="M115" s="13"/>
    </row>
    <row r="116" customFormat="false" ht="15.75" hidden="false" customHeight="true" outlineLevel="0" collapsed="false">
      <c r="A116" s="13"/>
      <c r="B116" s="13"/>
      <c r="C116" s="13"/>
      <c r="D116" s="13"/>
      <c r="E116" s="13"/>
      <c r="F116" s="13"/>
      <c r="G116" s="13"/>
      <c r="H116" s="13"/>
      <c r="I116" s="13"/>
      <c r="J116" s="13"/>
      <c r="K116" s="13"/>
      <c r="L116" s="13"/>
      <c r="M116" s="13"/>
    </row>
    <row r="117" customFormat="false" ht="15.75" hidden="false" customHeight="true" outlineLevel="0" collapsed="false">
      <c r="A117" s="13"/>
      <c r="B117" s="13"/>
      <c r="C117" s="13"/>
      <c r="D117" s="13"/>
      <c r="E117" s="13"/>
      <c r="F117" s="13"/>
      <c r="G117" s="13"/>
      <c r="H117" s="13"/>
      <c r="I117" s="13"/>
      <c r="J117" s="13"/>
      <c r="K117" s="13"/>
      <c r="L117" s="13"/>
      <c r="M117" s="13"/>
    </row>
    <row r="118" customFormat="false" ht="15.75" hidden="false" customHeight="true" outlineLevel="0" collapsed="false">
      <c r="A118" s="13"/>
      <c r="B118" s="13"/>
      <c r="C118" s="13"/>
      <c r="D118" s="13"/>
      <c r="E118" s="13"/>
      <c r="F118" s="13"/>
      <c r="G118" s="13"/>
      <c r="H118" s="13"/>
      <c r="I118" s="13"/>
      <c r="J118" s="13"/>
      <c r="K118" s="13"/>
      <c r="L118" s="13"/>
      <c r="M118" s="13"/>
    </row>
    <row r="119" customFormat="false" ht="15.75" hidden="false" customHeight="true" outlineLevel="0" collapsed="false">
      <c r="A119" s="13"/>
      <c r="B119" s="13"/>
      <c r="C119" s="13"/>
      <c r="D119" s="13"/>
      <c r="E119" s="13"/>
      <c r="F119" s="13"/>
      <c r="G119" s="13"/>
      <c r="H119" s="13"/>
      <c r="I119" s="13"/>
      <c r="J119" s="13"/>
      <c r="K119" s="13"/>
      <c r="L119" s="13"/>
      <c r="M119" s="13"/>
    </row>
    <row r="120" customFormat="false" ht="15.75" hidden="false" customHeight="true" outlineLevel="0" collapsed="false">
      <c r="A120" s="13"/>
      <c r="B120" s="13"/>
      <c r="C120" s="13"/>
      <c r="D120" s="13"/>
      <c r="E120" s="13"/>
      <c r="F120" s="13"/>
      <c r="G120" s="13"/>
      <c r="H120" s="13"/>
      <c r="I120" s="13"/>
      <c r="J120" s="13"/>
      <c r="K120" s="13"/>
      <c r="L120" s="13"/>
      <c r="M120" s="13"/>
    </row>
    <row r="121" customFormat="false" ht="15.75" hidden="false" customHeight="true" outlineLevel="0" collapsed="false">
      <c r="A121" s="13"/>
      <c r="B121" s="13"/>
      <c r="C121" s="13"/>
      <c r="D121" s="13"/>
      <c r="E121" s="13"/>
      <c r="F121" s="13"/>
      <c r="G121" s="13"/>
      <c r="H121" s="13"/>
      <c r="I121" s="13"/>
      <c r="J121" s="13"/>
      <c r="K121" s="13"/>
      <c r="L121" s="13"/>
      <c r="M121" s="13"/>
    </row>
    <row r="122" customFormat="false" ht="15.75" hidden="false" customHeight="true" outlineLevel="0" collapsed="false">
      <c r="A122" s="13"/>
      <c r="B122" s="13"/>
      <c r="C122" s="13"/>
      <c r="D122" s="13"/>
      <c r="E122" s="13"/>
      <c r="F122" s="13"/>
      <c r="G122" s="13"/>
      <c r="H122" s="13"/>
      <c r="I122" s="13"/>
      <c r="J122" s="13"/>
      <c r="K122" s="13"/>
      <c r="L122" s="13"/>
      <c r="M122" s="13"/>
    </row>
    <row r="123" customFormat="false" ht="15.75" hidden="false" customHeight="true" outlineLevel="0" collapsed="false">
      <c r="A123" s="13"/>
      <c r="B123" s="13"/>
      <c r="C123" s="13"/>
      <c r="D123" s="13"/>
      <c r="E123" s="13"/>
      <c r="F123" s="13"/>
      <c r="G123" s="13"/>
      <c r="H123" s="13"/>
      <c r="I123" s="13"/>
      <c r="J123" s="13"/>
      <c r="K123" s="13"/>
      <c r="L123" s="13"/>
      <c r="M123" s="13"/>
    </row>
    <row r="124" customFormat="false" ht="15.75" hidden="false" customHeight="true" outlineLevel="0" collapsed="false">
      <c r="A124" s="13"/>
      <c r="B124" s="13"/>
      <c r="C124" s="13"/>
      <c r="D124" s="13"/>
      <c r="E124" s="13"/>
      <c r="F124" s="13"/>
      <c r="G124" s="13"/>
      <c r="H124" s="13"/>
      <c r="I124" s="13"/>
      <c r="J124" s="13"/>
      <c r="K124" s="13"/>
      <c r="L124" s="13"/>
      <c r="M124" s="13"/>
    </row>
    <row r="125" customFormat="false" ht="15.75" hidden="false" customHeight="true" outlineLevel="0" collapsed="false">
      <c r="A125" s="13"/>
      <c r="B125" s="13"/>
      <c r="C125" s="13"/>
      <c r="D125" s="13"/>
      <c r="E125" s="13"/>
      <c r="F125" s="13"/>
      <c r="G125" s="13"/>
      <c r="H125" s="13"/>
      <c r="I125" s="13"/>
      <c r="J125" s="13"/>
      <c r="K125" s="13"/>
      <c r="L125" s="13"/>
      <c r="M125" s="13"/>
    </row>
    <row r="126" customFormat="false" ht="15.75" hidden="false" customHeight="true" outlineLevel="0" collapsed="false">
      <c r="A126" s="13"/>
      <c r="B126" s="13"/>
      <c r="C126" s="13"/>
      <c r="D126" s="13"/>
      <c r="E126" s="13"/>
      <c r="F126" s="13"/>
      <c r="G126" s="13"/>
      <c r="H126" s="13"/>
      <c r="I126" s="13"/>
      <c r="J126" s="13"/>
      <c r="K126" s="13"/>
      <c r="L126" s="13"/>
      <c r="M126" s="13"/>
    </row>
    <row r="127" customFormat="false" ht="15.75" hidden="false" customHeight="true" outlineLevel="0" collapsed="false">
      <c r="A127" s="13"/>
      <c r="B127" s="13"/>
      <c r="C127" s="13"/>
      <c r="D127" s="13"/>
      <c r="E127" s="13"/>
      <c r="F127" s="13"/>
      <c r="G127" s="13"/>
      <c r="H127" s="13"/>
      <c r="I127" s="13"/>
      <c r="J127" s="13"/>
      <c r="K127" s="13"/>
      <c r="L127" s="13"/>
      <c r="M127" s="13"/>
    </row>
    <row r="128" customFormat="false" ht="15.75" hidden="false" customHeight="true" outlineLevel="0" collapsed="false">
      <c r="A128" s="13"/>
      <c r="B128" s="13"/>
      <c r="C128" s="13"/>
      <c r="D128" s="13"/>
      <c r="E128" s="13"/>
      <c r="F128" s="13"/>
      <c r="G128" s="13"/>
      <c r="H128" s="13"/>
      <c r="I128" s="13"/>
      <c r="J128" s="13"/>
      <c r="K128" s="13"/>
      <c r="L128" s="13"/>
      <c r="M128" s="13"/>
    </row>
    <row r="129" customFormat="false" ht="15.75" hidden="false" customHeight="true" outlineLevel="0" collapsed="false">
      <c r="A129" s="13"/>
      <c r="B129" s="13"/>
      <c r="C129" s="13"/>
      <c r="D129" s="13"/>
      <c r="E129" s="13"/>
      <c r="F129" s="13"/>
      <c r="G129" s="13"/>
      <c r="H129" s="13"/>
      <c r="I129" s="13"/>
      <c r="J129" s="13"/>
      <c r="K129" s="13"/>
      <c r="L129" s="13"/>
      <c r="M129" s="13"/>
    </row>
    <row r="130" customFormat="false" ht="15.75" hidden="false" customHeight="true" outlineLevel="0" collapsed="false">
      <c r="A130" s="13"/>
      <c r="B130" s="13"/>
      <c r="C130" s="13"/>
      <c r="D130" s="13"/>
      <c r="E130" s="13"/>
      <c r="F130" s="13"/>
      <c r="G130" s="13"/>
      <c r="H130" s="13"/>
      <c r="I130" s="13"/>
      <c r="J130" s="13"/>
      <c r="K130" s="13"/>
      <c r="L130" s="13"/>
      <c r="M130" s="13"/>
    </row>
    <row r="131" customFormat="false" ht="15.75" hidden="false" customHeight="true" outlineLevel="0" collapsed="false">
      <c r="A131" s="13"/>
      <c r="B131" s="13"/>
      <c r="C131" s="13"/>
      <c r="D131" s="13"/>
      <c r="E131" s="13"/>
      <c r="F131" s="13"/>
      <c r="G131" s="13"/>
      <c r="H131" s="13"/>
      <c r="I131" s="13"/>
      <c r="J131" s="13"/>
      <c r="K131" s="13"/>
      <c r="L131" s="13"/>
      <c r="M131" s="13"/>
    </row>
    <row r="132" customFormat="false" ht="15.75" hidden="false" customHeight="true" outlineLevel="0" collapsed="false">
      <c r="A132" s="13"/>
      <c r="B132" s="13"/>
      <c r="C132" s="13"/>
      <c r="D132" s="13"/>
      <c r="E132" s="13"/>
      <c r="F132" s="13"/>
      <c r="G132" s="13"/>
      <c r="H132" s="13"/>
      <c r="I132" s="13"/>
      <c r="J132" s="13"/>
      <c r="K132" s="13"/>
      <c r="L132" s="13"/>
      <c r="M132" s="13"/>
    </row>
    <row r="133" customFormat="false" ht="15.75" hidden="false" customHeight="true" outlineLevel="0" collapsed="false">
      <c r="A133" s="13"/>
      <c r="B133" s="13"/>
      <c r="C133" s="13"/>
      <c r="D133" s="13"/>
      <c r="E133" s="13"/>
      <c r="F133" s="13"/>
      <c r="G133" s="13"/>
      <c r="H133" s="13"/>
      <c r="I133" s="13"/>
      <c r="J133" s="13"/>
      <c r="K133" s="13"/>
      <c r="L133" s="13"/>
      <c r="M133" s="13"/>
    </row>
    <row r="134" customFormat="false" ht="15.75" hidden="false" customHeight="true" outlineLevel="0" collapsed="false">
      <c r="A134" s="13"/>
      <c r="B134" s="13"/>
      <c r="C134" s="13"/>
      <c r="D134" s="13"/>
      <c r="E134" s="13"/>
      <c r="F134" s="13"/>
      <c r="G134" s="13"/>
      <c r="H134" s="13"/>
      <c r="I134" s="13"/>
      <c r="J134" s="13"/>
      <c r="K134" s="13"/>
      <c r="L134" s="13"/>
      <c r="M134" s="13"/>
    </row>
    <row r="135" customFormat="false" ht="15.75" hidden="false" customHeight="true" outlineLevel="0" collapsed="false">
      <c r="A135" s="13"/>
      <c r="B135" s="13"/>
      <c r="C135" s="13"/>
      <c r="D135" s="13"/>
      <c r="E135" s="13"/>
      <c r="F135" s="13"/>
      <c r="G135" s="13"/>
      <c r="H135" s="13"/>
      <c r="I135" s="13"/>
      <c r="J135" s="13"/>
      <c r="K135" s="13"/>
      <c r="L135" s="13"/>
      <c r="M135" s="13"/>
    </row>
    <row r="136" customFormat="false" ht="15.75" hidden="false" customHeight="true" outlineLevel="0" collapsed="false">
      <c r="A136" s="13"/>
      <c r="B136" s="13"/>
      <c r="C136" s="13"/>
      <c r="D136" s="13"/>
      <c r="E136" s="13"/>
      <c r="F136" s="13"/>
      <c r="G136" s="13"/>
      <c r="H136" s="13"/>
      <c r="I136" s="13"/>
      <c r="J136" s="13"/>
      <c r="K136" s="13"/>
      <c r="L136" s="13"/>
      <c r="M136" s="13"/>
    </row>
    <row r="137" customFormat="false" ht="15.75" hidden="false" customHeight="true" outlineLevel="0" collapsed="false">
      <c r="A137" s="13"/>
      <c r="B137" s="13"/>
      <c r="C137" s="13"/>
      <c r="D137" s="13"/>
      <c r="E137" s="13"/>
      <c r="F137" s="13"/>
      <c r="G137" s="13"/>
      <c r="H137" s="13"/>
      <c r="I137" s="13"/>
      <c r="J137" s="13"/>
      <c r="K137" s="13"/>
      <c r="L137" s="13"/>
      <c r="M137" s="13"/>
    </row>
    <row r="138" customFormat="false" ht="15.75" hidden="false" customHeight="true" outlineLevel="0" collapsed="false">
      <c r="A138" s="13"/>
      <c r="B138" s="13"/>
      <c r="C138" s="13"/>
      <c r="D138" s="13"/>
      <c r="E138" s="13"/>
      <c r="F138" s="13"/>
      <c r="G138" s="13"/>
      <c r="H138" s="13"/>
      <c r="I138" s="13"/>
      <c r="J138" s="13"/>
      <c r="K138" s="13"/>
      <c r="L138" s="13"/>
      <c r="M138" s="13"/>
    </row>
    <row r="139" customFormat="false" ht="15.75" hidden="false" customHeight="true" outlineLevel="0" collapsed="false">
      <c r="A139" s="13"/>
      <c r="B139" s="13"/>
      <c r="C139" s="13"/>
      <c r="D139" s="13"/>
      <c r="E139" s="13"/>
      <c r="F139" s="13"/>
      <c r="G139" s="13"/>
      <c r="H139" s="13"/>
      <c r="I139" s="13"/>
      <c r="J139" s="13"/>
      <c r="K139" s="13"/>
      <c r="L139" s="13"/>
      <c r="M139" s="13"/>
    </row>
    <row r="140" customFormat="false" ht="15.75" hidden="false" customHeight="true" outlineLevel="0" collapsed="false">
      <c r="A140" s="13"/>
      <c r="B140" s="13"/>
      <c r="C140" s="13"/>
      <c r="D140" s="13"/>
      <c r="E140" s="13"/>
      <c r="F140" s="13"/>
      <c r="G140" s="13"/>
      <c r="H140" s="13"/>
      <c r="I140" s="13"/>
      <c r="J140" s="13"/>
      <c r="K140" s="13"/>
      <c r="L140" s="13"/>
      <c r="M140" s="13"/>
    </row>
    <row r="141" customFormat="false" ht="15.75" hidden="false" customHeight="true" outlineLevel="0" collapsed="false">
      <c r="A141" s="13"/>
      <c r="B141" s="13"/>
      <c r="C141" s="13"/>
      <c r="D141" s="13"/>
      <c r="E141" s="13"/>
      <c r="F141" s="13"/>
      <c r="G141" s="13"/>
      <c r="H141" s="13"/>
      <c r="I141" s="13"/>
      <c r="J141" s="13"/>
      <c r="K141" s="13"/>
      <c r="L141" s="13"/>
      <c r="M141" s="13"/>
    </row>
    <row r="142" customFormat="false" ht="15.75" hidden="false" customHeight="true" outlineLevel="0" collapsed="false">
      <c r="A142" s="13"/>
      <c r="B142" s="13"/>
      <c r="C142" s="13"/>
      <c r="D142" s="13"/>
      <c r="E142" s="13"/>
      <c r="F142" s="13"/>
      <c r="G142" s="13"/>
      <c r="H142" s="13"/>
      <c r="I142" s="13"/>
      <c r="J142" s="13"/>
      <c r="K142" s="13"/>
      <c r="L142" s="13"/>
      <c r="M142" s="13"/>
    </row>
    <row r="143" customFormat="false" ht="15.75" hidden="false" customHeight="true" outlineLevel="0" collapsed="false">
      <c r="A143" s="13"/>
      <c r="B143" s="13"/>
      <c r="C143" s="13"/>
      <c r="D143" s="13"/>
      <c r="E143" s="13"/>
      <c r="F143" s="13"/>
      <c r="G143" s="13"/>
      <c r="H143" s="13"/>
      <c r="I143" s="13"/>
      <c r="J143" s="13"/>
      <c r="K143" s="13"/>
      <c r="L143" s="13"/>
      <c r="M143" s="13"/>
    </row>
    <row r="144" customFormat="false" ht="12.75" hidden="false" customHeight="true" outlineLevel="0" collapsed="false">
      <c r="A144" s="11"/>
      <c r="B144" s="11"/>
      <c r="C144" s="11"/>
      <c r="D144" s="11"/>
      <c r="E144" s="11"/>
      <c r="F144" s="11"/>
      <c r="G144" s="11"/>
      <c r="H144" s="11"/>
      <c r="I144" s="11"/>
      <c r="J144" s="11"/>
      <c r="K144" s="11"/>
      <c r="L144" s="11"/>
      <c r="M144" s="11"/>
    </row>
    <row r="145" customFormat="false" ht="12.75" hidden="false" customHeight="true" outlineLevel="0" collapsed="false">
      <c r="A145" s="11"/>
      <c r="B145" s="11"/>
      <c r="C145" s="11"/>
      <c r="D145" s="11"/>
      <c r="E145" s="11"/>
      <c r="F145" s="11"/>
      <c r="G145" s="11"/>
      <c r="H145" s="11"/>
      <c r="I145" s="11"/>
      <c r="J145" s="11"/>
      <c r="K145" s="11"/>
      <c r="L145" s="11"/>
      <c r="M145" s="11"/>
    </row>
    <row r="146" customFormat="false" ht="12.75" hidden="false" customHeight="true" outlineLevel="0" collapsed="false">
      <c r="A146" s="11"/>
      <c r="B146" s="11"/>
      <c r="C146" s="11"/>
      <c r="D146" s="11"/>
      <c r="E146" s="11"/>
      <c r="F146" s="11"/>
      <c r="G146" s="11"/>
      <c r="H146" s="11"/>
      <c r="I146" s="11"/>
      <c r="J146" s="11"/>
      <c r="K146" s="11"/>
      <c r="L146" s="11"/>
      <c r="M146" s="11"/>
    </row>
    <row r="147" customFormat="false" ht="12.75" hidden="false" customHeight="true" outlineLevel="0" collapsed="false">
      <c r="A147" s="11"/>
      <c r="B147" s="11"/>
      <c r="C147" s="11"/>
      <c r="D147" s="11"/>
      <c r="E147" s="11"/>
      <c r="F147" s="11"/>
      <c r="G147" s="11"/>
      <c r="H147" s="11"/>
      <c r="I147" s="11"/>
      <c r="J147" s="11"/>
      <c r="K147" s="11"/>
      <c r="L147" s="11"/>
      <c r="M147" s="11"/>
    </row>
    <row r="148" customFormat="false" ht="12.75" hidden="false" customHeight="true" outlineLevel="0" collapsed="false">
      <c r="A148" s="11"/>
      <c r="B148" s="11"/>
      <c r="C148" s="11"/>
      <c r="D148" s="11"/>
      <c r="E148" s="11"/>
      <c r="F148" s="11"/>
      <c r="G148" s="11"/>
      <c r="H148" s="11"/>
      <c r="I148" s="11"/>
      <c r="J148" s="11"/>
      <c r="K148" s="11"/>
      <c r="L148" s="11"/>
      <c r="M148" s="11"/>
    </row>
    <row r="149" customFormat="false" ht="12.75" hidden="false" customHeight="true" outlineLevel="0" collapsed="false">
      <c r="A149" s="11"/>
      <c r="B149" s="11"/>
      <c r="C149" s="11"/>
      <c r="D149" s="11"/>
      <c r="E149" s="11"/>
      <c r="F149" s="11"/>
      <c r="G149" s="11"/>
      <c r="H149" s="11"/>
      <c r="I149" s="11"/>
      <c r="J149" s="11"/>
      <c r="K149" s="11"/>
      <c r="L149" s="11"/>
      <c r="M149" s="11"/>
    </row>
    <row r="150" customFormat="false" ht="12.75" hidden="false" customHeight="true" outlineLevel="0" collapsed="false">
      <c r="A150" s="11"/>
      <c r="B150" s="11"/>
      <c r="C150" s="11"/>
      <c r="D150" s="11"/>
      <c r="E150" s="11"/>
      <c r="F150" s="11"/>
      <c r="G150" s="11"/>
      <c r="H150" s="11"/>
      <c r="I150" s="11"/>
      <c r="J150" s="11"/>
      <c r="K150" s="11"/>
      <c r="L150" s="11"/>
      <c r="M150" s="11"/>
    </row>
    <row r="151" customFormat="false" ht="12.75" hidden="false" customHeight="true" outlineLevel="0" collapsed="false">
      <c r="A151" s="11"/>
      <c r="B151" s="11"/>
      <c r="C151" s="11"/>
      <c r="D151" s="11"/>
      <c r="E151" s="11"/>
      <c r="F151" s="11"/>
      <c r="G151" s="11"/>
      <c r="H151" s="11"/>
      <c r="I151" s="11"/>
      <c r="J151" s="11"/>
      <c r="K151" s="11"/>
      <c r="L151" s="11"/>
      <c r="M151" s="11"/>
    </row>
    <row r="152" customFormat="false" ht="12.75" hidden="false" customHeight="true" outlineLevel="0" collapsed="false">
      <c r="A152" s="11"/>
      <c r="B152" s="11"/>
      <c r="C152" s="11"/>
      <c r="D152" s="11"/>
      <c r="E152" s="11"/>
      <c r="F152" s="11"/>
      <c r="G152" s="11"/>
      <c r="H152" s="11"/>
      <c r="I152" s="11"/>
      <c r="J152" s="11"/>
      <c r="K152" s="11"/>
      <c r="L152" s="11"/>
      <c r="M152" s="11"/>
    </row>
    <row r="153" customFormat="false" ht="12.75" hidden="false" customHeight="true" outlineLevel="0" collapsed="false">
      <c r="A153" s="11"/>
      <c r="B153" s="11"/>
      <c r="C153" s="11"/>
      <c r="D153" s="11"/>
      <c r="E153" s="11"/>
      <c r="F153" s="11"/>
      <c r="G153" s="11"/>
      <c r="H153" s="11"/>
      <c r="I153" s="11"/>
      <c r="J153" s="11"/>
      <c r="K153" s="11"/>
      <c r="L153" s="11"/>
      <c r="M153" s="11"/>
    </row>
    <row r="154" customFormat="false" ht="12.75" hidden="false" customHeight="true" outlineLevel="0" collapsed="false">
      <c r="A154" s="11"/>
      <c r="B154" s="11"/>
      <c r="C154" s="11"/>
      <c r="D154" s="11"/>
      <c r="E154" s="11"/>
      <c r="F154" s="11"/>
      <c r="G154" s="11"/>
      <c r="H154" s="11"/>
      <c r="I154" s="11"/>
      <c r="J154" s="11"/>
      <c r="K154" s="11"/>
      <c r="L154" s="11"/>
      <c r="M154" s="11"/>
    </row>
    <row r="155" customFormat="false" ht="12.75" hidden="false" customHeight="true" outlineLevel="0" collapsed="false">
      <c r="A155" s="11"/>
      <c r="B155" s="11"/>
      <c r="C155" s="11"/>
      <c r="D155" s="11"/>
      <c r="E155" s="11"/>
      <c r="F155" s="11"/>
      <c r="G155" s="11"/>
      <c r="H155" s="11"/>
      <c r="I155" s="11"/>
      <c r="J155" s="11"/>
      <c r="K155" s="11"/>
      <c r="L155" s="11"/>
      <c r="M155" s="11"/>
    </row>
    <row r="156" customFormat="false" ht="12.75" hidden="false" customHeight="true" outlineLevel="0" collapsed="false">
      <c r="A156" s="11"/>
      <c r="B156" s="11"/>
      <c r="C156" s="11"/>
      <c r="D156" s="11"/>
      <c r="E156" s="11"/>
      <c r="F156" s="11"/>
      <c r="G156" s="11"/>
      <c r="H156" s="11"/>
      <c r="I156" s="11"/>
      <c r="J156" s="11"/>
      <c r="K156" s="11"/>
      <c r="L156" s="11"/>
      <c r="M156" s="11"/>
    </row>
    <row r="157" customFormat="false" ht="12.75" hidden="false" customHeight="true" outlineLevel="0" collapsed="false">
      <c r="A157" s="11"/>
      <c r="B157" s="11"/>
      <c r="C157" s="11"/>
      <c r="D157" s="11"/>
      <c r="E157" s="11"/>
      <c r="F157" s="11"/>
      <c r="G157" s="11"/>
      <c r="H157" s="11"/>
      <c r="I157" s="11"/>
      <c r="J157" s="11"/>
      <c r="K157" s="11"/>
      <c r="L157" s="11"/>
      <c r="M157" s="11"/>
    </row>
    <row r="158" customFormat="false" ht="12.75" hidden="false" customHeight="true" outlineLevel="0" collapsed="false">
      <c r="A158" s="11"/>
      <c r="B158" s="11"/>
      <c r="C158" s="11"/>
      <c r="D158" s="11"/>
      <c r="E158" s="11"/>
      <c r="F158" s="11"/>
      <c r="G158" s="11"/>
      <c r="H158" s="11"/>
      <c r="I158" s="11"/>
      <c r="J158" s="11"/>
      <c r="K158" s="11"/>
      <c r="L158" s="11"/>
      <c r="M158" s="11"/>
    </row>
    <row r="159" customFormat="false" ht="12.75" hidden="false" customHeight="true" outlineLevel="0" collapsed="false">
      <c r="A159" s="11"/>
      <c r="B159" s="11"/>
      <c r="C159" s="11"/>
      <c r="D159" s="11"/>
      <c r="E159" s="11"/>
      <c r="F159" s="11"/>
      <c r="G159" s="11"/>
      <c r="H159" s="11"/>
      <c r="I159" s="11"/>
      <c r="J159" s="11"/>
      <c r="K159" s="11"/>
      <c r="L159" s="11"/>
      <c r="M159" s="11"/>
    </row>
    <row r="160" customFormat="false" ht="12.75" hidden="false" customHeight="true" outlineLevel="0" collapsed="false">
      <c r="A160" s="11"/>
      <c r="B160" s="11"/>
      <c r="C160" s="11"/>
      <c r="D160" s="11"/>
      <c r="E160" s="11"/>
      <c r="F160" s="11"/>
      <c r="G160" s="11"/>
      <c r="H160" s="11"/>
      <c r="I160" s="11"/>
      <c r="J160" s="11"/>
      <c r="K160" s="11"/>
      <c r="L160" s="11"/>
      <c r="M160" s="11"/>
    </row>
    <row r="161" customFormat="false" ht="12.75" hidden="false" customHeight="true" outlineLevel="0" collapsed="false">
      <c r="A161" s="11"/>
      <c r="B161" s="11"/>
      <c r="C161" s="11"/>
      <c r="D161" s="11"/>
      <c r="E161" s="11"/>
      <c r="F161" s="11"/>
      <c r="G161" s="11"/>
      <c r="H161" s="11"/>
      <c r="I161" s="11"/>
      <c r="J161" s="11"/>
      <c r="K161" s="11"/>
      <c r="L161" s="11"/>
      <c r="M161" s="11"/>
    </row>
    <row r="162" customFormat="false" ht="12.75" hidden="false" customHeight="true" outlineLevel="0" collapsed="false">
      <c r="A162" s="11"/>
      <c r="B162" s="11"/>
      <c r="C162" s="11"/>
      <c r="D162" s="11"/>
      <c r="E162" s="11"/>
      <c r="F162" s="11"/>
      <c r="G162" s="11"/>
      <c r="H162" s="11"/>
      <c r="I162" s="11"/>
      <c r="J162" s="11"/>
      <c r="K162" s="11"/>
      <c r="L162" s="11"/>
      <c r="M162" s="11"/>
    </row>
    <row r="163" customFormat="false" ht="12.75" hidden="false" customHeight="true" outlineLevel="0" collapsed="false">
      <c r="A163" s="11"/>
      <c r="B163" s="11"/>
      <c r="C163" s="11"/>
      <c r="D163" s="11"/>
      <c r="E163" s="11"/>
      <c r="F163" s="11"/>
      <c r="G163" s="11"/>
      <c r="H163" s="11"/>
      <c r="I163" s="11"/>
      <c r="J163" s="11"/>
      <c r="K163" s="11"/>
      <c r="L163" s="11"/>
      <c r="M163" s="11"/>
    </row>
    <row r="164" customFormat="false" ht="12.75" hidden="false" customHeight="true" outlineLevel="0" collapsed="false">
      <c r="A164" s="11"/>
      <c r="B164" s="11"/>
      <c r="C164" s="11"/>
      <c r="D164" s="11"/>
      <c r="E164" s="11"/>
      <c r="F164" s="11"/>
      <c r="G164" s="11"/>
      <c r="H164" s="11"/>
      <c r="I164" s="11"/>
      <c r="J164" s="11"/>
      <c r="K164" s="11"/>
      <c r="L164" s="11"/>
      <c r="M164" s="11"/>
    </row>
    <row r="165" customFormat="false" ht="12.75" hidden="false" customHeight="true" outlineLevel="0" collapsed="false">
      <c r="A165" s="11"/>
      <c r="B165" s="11"/>
      <c r="C165" s="11"/>
      <c r="D165" s="11"/>
      <c r="E165" s="11"/>
      <c r="F165" s="11"/>
      <c r="G165" s="11"/>
      <c r="H165" s="11"/>
      <c r="I165" s="11"/>
      <c r="J165" s="11"/>
      <c r="K165" s="11"/>
      <c r="L165" s="11"/>
      <c r="M165" s="11"/>
    </row>
    <row r="166" customFormat="false" ht="12.75" hidden="false" customHeight="true" outlineLevel="0" collapsed="false">
      <c r="A166" s="11"/>
      <c r="B166" s="11"/>
      <c r="C166" s="11"/>
      <c r="D166" s="11"/>
      <c r="E166" s="11"/>
      <c r="F166" s="11"/>
      <c r="G166" s="11"/>
      <c r="H166" s="11"/>
      <c r="I166" s="11"/>
      <c r="J166" s="11"/>
      <c r="K166" s="11"/>
      <c r="L166" s="11"/>
      <c r="M166" s="11"/>
    </row>
    <row r="167" customFormat="false" ht="12.75" hidden="false" customHeight="true" outlineLevel="0" collapsed="false">
      <c r="A167" s="11"/>
      <c r="B167" s="11"/>
      <c r="C167" s="11"/>
      <c r="D167" s="11"/>
      <c r="E167" s="11"/>
      <c r="F167" s="11"/>
      <c r="G167" s="11"/>
      <c r="H167" s="11"/>
      <c r="I167" s="11"/>
      <c r="J167" s="11"/>
      <c r="K167" s="11"/>
      <c r="L167" s="11"/>
      <c r="M167" s="11"/>
    </row>
    <row r="168" customFormat="false" ht="12.75" hidden="false" customHeight="true" outlineLevel="0" collapsed="false">
      <c r="A168" s="11"/>
      <c r="B168" s="11"/>
      <c r="C168" s="11"/>
      <c r="D168" s="11"/>
      <c r="E168" s="11"/>
      <c r="F168" s="11"/>
      <c r="G168" s="11"/>
      <c r="H168" s="11"/>
      <c r="I168" s="11"/>
      <c r="J168" s="11"/>
      <c r="K168" s="11"/>
      <c r="L168" s="11"/>
      <c r="M168" s="11"/>
    </row>
    <row r="169" customFormat="false" ht="12.75" hidden="false" customHeight="true" outlineLevel="0" collapsed="false">
      <c r="A169" s="11"/>
      <c r="B169" s="11"/>
      <c r="C169" s="11"/>
      <c r="D169" s="11"/>
      <c r="E169" s="11"/>
      <c r="F169" s="11"/>
      <c r="G169" s="11"/>
      <c r="H169" s="11"/>
      <c r="I169" s="11"/>
      <c r="J169" s="11"/>
      <c r="K169" s="11"/>
      <c r="L169" s="11"/>
      <c r="M169" s="11"/>
    </row>
    <row r="170" customFormat="false" ht="12.75" hidden="false" customHeight="true" outlineLevel="0" collapsed="false">
      <c r="A170" s="11"/>
      <c r="B170" s="11"/>
      <c r="C170" s="11"/>
      <c r="D170" s="11"/>
      <c r="E170" s="11"/>
      <c r="F170" s="11"/>
      <c r="G170" s="11"/>
      <c r="H170" s="11"/>
      <c r="I170" s="11"/>
      <c r="J170" s="11"/>
      <c r="K170" s="11"/>
      <c r="L170" s="11"/>
      <c r="M170" s="11"/>
    </row>
    <row r="171" customFormat="false" ht="12.75" hidden="false" customHeight="true" outlineLevel="0" collapsed="false">
      <c r="A171" s="11"/>
      <c r="B171" s="11"/>
      <c r="C171" s="11"/>
      <c r="D171" s="11"/>
      <c r="E171" s="11"/>
      <c r="F171" s="11"/>
      <c r="G171" s="11"/>
      <c r="H171" s="11"/>
      <c r="I171" s="11"/>
      <c r="J171" s="11"/>
      <c r="K171" s="11"/>
      <c r="L171" s="11"/>
      <c r="M171" s="11"/>
    </row>
    <row r="172" customFormat="false" ht="12.75" hidden="false" customHeight="true" outlineLevel="0" collapsed="false">
      <c r="A172" s="11"/>
      <c r="B172" s="11"/>
      <c r="C172" s="11"/>
      <c r="D172" s="11"/>
      <c r="E172" s="11"/>
      <c r="F172" s="11"/>
      <c r="G172" s="11"/>
      <c r="H172" s="11"/>
      <c r="I172" s="11"/>
      <c r="J172" s="11"/>
      <c r="K172" s="11"/>
      <c r="L172" s="11"/>
      <c r="M172" s="11"/>
    </row>
    <row r="173" customFormat="false" ht="12.75" hidden="false" customHeight="true" outlineLevel="0" collapsed="false">
      <c r="A173" s="11"/>
      <c r="B173" s="11"/>
      <c r="C173" s="11"/>
      <c r="D173" s="11"/>
      <c r="E173" s="11"/>
      <c r="F173" s="11"/>
      <c r="G173" s="11"/>
      <c r="H173" s="11"/>
      <c r="I173" s="11"/>
      <c r="J173" s="11"/>
      <c r="K173" s="11"/>
      <c r="L173" s="11"/>
      <c r="M173" s="11"/>
    </row>
    <row r="174" customFormat="false" ht="12.75" hidden="false" customHeight="true" outlineLevel="0" collapsed="false">
      <c r="A174" s="11"/>
      <c r="B174" s="11"/>
      <c r="C174" s="11"/>
      <c r="D174" s="11"/>
      <c r="E174" s="11"/>
      <c r="F174" s="11"/>
      <c r="G174" s="11"/>
      <c r="H174" s="11"/>
      <c r="I174" s="11"/>
      <c r="J174" s="11"/>
      <c r="K174" s="11"/>
      <c r="L174" s="11"/>
      <c r="M174" s="11"/>
    </row>
    <row r="175" customFormat="false" ht="12.75" hidden="false" customHeight="true" outlineLevel="0" collapsed="false">
      <c r="A175" s="11"/>
      <c r="B175" s="11"/>
      <c r="C175" s="11"/>
      <c r="D175" s="11"/>
      <c r="E175" s="11"/>
      <c r="F175" s="11"/>
      <c r="G175" s="11"/>
      <c r="H175" s="11"/>
      <c r="I175" s="11"/>
      <c r="J175" s="11"/>
      <c r="K175" s="11"/>
      <c r="L175" s="11"/>
      <c r="M175" s="11"/>
    </row>
    <row r="176" customFormat="false" ht="12.75" hidden="false" customHeight="true" outlineLevel="0" collapsed="false">
      <c r="A176" s="11"/>
      <c r="B176" s="11"/>
      <c r="C176" s="11"/>
      <c r="D176" s="11"/>
      <c r="E176" s="11"/>
      <c r="F176" s="11"/>
      <c r="G176" s="11"/>
      <c r="H176" s="11"/>
      <c r="I176" s="11"/>
      <c r="J176" s="11"/>
      <c r="K176" s="11"/>
      <c r="L176" s="11"/>
      <c r="M176" s="11"/>
    </row>
    <row r="177" customFormat="false" ht="12.75" hidden="false" customHeight="true" outlineLevel="0" collapsed="false">
      <c r="A177" s="11"/>
      <c r="B177" s="11"/>
      <c r="C177" s="11"/>
      <c r="D177" s="11"/>
      <c r="E177" s="11"/>
      <c r="F177" s="11"/>
      <c r="G177" s="11"/>
      <c r="H177" s="11"/>
      <c r="I177" s="11"/>
      <c r="J177" s="11"/>
      <c r="K177" s="11"/>
      <c r="L177" s="11"/>
      <c r="M177" s="11"/>
    </row>
    <row r="178" customFormat="false" ht="12.75" hidden="false" customHeight="true" outlineLevel="0" collapsed="false">
      <c r="A178" s="11"/>
      <c r="B178" s="11"/>
      <c r="C178" s="11"/>
      <c r="D178" s="11"/>
      <c r="E178" s="11"/>
      <c r="F178" s="11"/>
      <c r="G178" s="11"/>
      <c r="H178" s="11"/>
      <c r="I178" s="11"/>
      <c r="J178" s="11"/>
      <c r="K178" s="11"/>
      <c r="L178" s="11"/>
      <c r="M178" s="11"/>
    </row>
    <row r="179" customFormat="false" ht="12.75" hidden="false" customHeight="true" outlineLevel="0" collapsed="false">
      <c r="A179" s="11"/>
      <c r="B179" s="11"/>
      <c r="C179" s="11"/>
      <c r="D179" s="11"/>
      <c r="E179" s="11"/>
      <c r="F179" s="11"/>
      <c r="G179" s="11"/>
      <c r="H179" s="11"/>
      <c r="I179" s="11"/>
      <c r="J179" s="11"/>
      <c r="K179" s="11"/>
      <c r="L179" s="11"/>
      <c r="M179" s="11"/>
    </row>
    <row r="180" customFormat="false" ht="12.75" hidden="false" customHeight="true" outlineLevel="0" collapsed="false">
      <c r="A180" s="11"/>
      <c r="B180" s="11"/>
      <c r="C180" s="11"/>
      <c r="D180" s="11"/>
      <c r="E180" s="11"/>
      <c r="F180" s="11"/>
      <c r="G180" s="11"/>
      <c r="H180" s="11"/>
      <c r="I180" s="11"/>
      <c r="J180" s="11"/>
      <c r="K180" s="11"/>
      <c r="L180" s="11"/>
      <c r="M180" s="11"/>
    </row>
    <row r="181" customFormat="false" ht="12.75" hidden="false" customHeight="true" outlineLevel="0" collapsed="false">
      <c r="A181" s="11"/>
      <c r="B181" s="11"/>
      <c r="C181" s="11"/>
      <c r="D181" s="11"/>
      <c r="E181" s="11"/>
      <c r="F181" s="11"/>
      <c r="G181" s="11"/>
      <c r="H181" s="11"/>
      <c r="I181" s="11"/>
      <c r="J181" s="11"/>
      <c r="K181" s="11"/>
      <c r="L181" s="11"/>
      <c r="M181" s="11"/>
    </row>
    <row r="182" customFormat="false" ht="12.75" hidden="false" customHeight="true" outlineLevel="0" collapsed="false">
      <c r="A182" s="11"/>
      <c r="B182" s="11"/>
      <c r="C182" s="11"/>
      <c r="D182" s="11"/>
      <c r="E182" s="11"/>
      <c r="F182" s="11"/>
      <c r="G182" s="11"/>
      <c r="H182" s="11"/>
      <c r="I182" s="11"/>
      <c r="J182" s="11"/>
      <c r="K182" s="11"/>
      <c r="L182" s="11"/>
      <c r="M182" s="11"/>
    </row>
    <row r="183" customFormat="false" ht="12.75" hidden="false" customHeight="true" outlineLevel="0" collapsed="false">
      <c r="A183" s="11"/>
      <c r="B183" s="11"/>
      <c r="C183" s="11"/>
      <c r="D183" s="11"/>
      <c r="E183" s="11"/>
      <c r="F183" s="11"/>
      <c r="G183" s="11"/>
      <c r="H183" s="11"/>
      <c r="I183" s="11"/>
      <c r="J183" s="11"/>
      <c r="K183" s="11"/>
      <c r="L183" s="11"/>
      <c r="M183" s="11"/>
    </row>
    <row r="184" customFormat="false" ht="12.75" hidden="false" customHeight="true" outlineLevel="0" collapsed="false">
      <c r="A184" s="11"/>
      <c r="B184" s="11"/>
      <c r="C184" s="11"/>
      <c r="D184" s="11"/>
      <c r="E184" s="11"/>
      <c r="F184" s="11"/>
      <c r="G184" s="11"/>
      <c r="H184" s="11"/>
      <c r="I184" s="11"/>
      <c r="J184" s="11"/>
      <c r="K184" s="11"/>
      <c r="L184" s="11"/>
      <c r="M184" s="11"/>
    </row>
    <row r="185" customFormat="false" ht="12.75" hidden="false" customHeight="true" outlineLevel="0" collapsed="false">
      <c r="A185" s="11"/>
      <c r="B185" s="11"/>
      <c r="C185" s="11"/>
      <c r="D185" s="11"/>
      <c r="E185" s="11"/>
      <c r="F185" s="11"/>
      <c r="G185" s="11"/>
      <c r="H185" s="11"/>
      <c r="I185" s="11"/>
      <c r="J185" s="11"/>
      <c r="K185" s="11"/>
      <c r="L185" s="11"/>
      <c r="M185" s="11"/>
    </row>
    <row r="186" customFormat="false" ht="12.75" hidden="false" customHeight="true" outlineLevel="0" collapsed="false">
      <c r="A186" s="11"/>
      <c r="B186" s="11"/>
      <c r="C186" s="11"/>
      <c r="D186" s="11"/>
      <c r="E186" s="11"/>
      <c r="F186" s="11"/>
      <c r="G186" s="11"/>
      <c r="H186" s="11"/>
      <c r="I186" s="11"/>
      <c r="J186" s="11"/>
      <c r="K186" s="11"/>
      <c r="L186" s="11"/>
      <c r="M186" s="11"/>
    </row>
    <row r="187" customFormat="false" ht="12.75" hidden="false" customHeight="true" outlineLevel="0" collapsed="false">
      <c r="A187" s="11"/>
      <c r="B187" s="11"/>
      <c r="C187" s="11"/>
      <c r="D187" s="11"/>
      <c r="E187" s="11"/>
      <c r="F187" s="11"/>
      <c r="G187" s="11"/>
      <c r="H187" s="11"/>
      <c r="I187" s="11"/>
      <c r="J187" s="11"/>
      <c r="K187" s="11"/>
      <c r="L187" s="11"/>
      <c r="M187" s="11"/>
    </row>
    <row r="188" customFormat="false" ht="12.75" hidden="false" customHeight="true" outlineLevel="0" collapsed="false">
      <c r="A188" s="11"/>
      <c r="B188" s="11"/>
      <c r="C188" s="11"/>
      <c r="D188" s="11"/>
      <c r="E188" s="11"/>
      <c r="F188" s="11"/>
      <c r="G188" s="11"/>
      <c r="H188" s="11"/>
      <c r="I188" s="11"/>
      <c r="J188" s="11"/>
      <c r="K188" s="11"/>
      <c r="L188" s="11"/>
      <c r="M188" s="11"/>
    </row>
    <row r="189" customFormat="false" ht="12.75" hidden="false" customHeight="true" outlineLevel="0" collapsed="false">
      <c r="A189" s="11"/>
      <c r="B189" s="11"/>
      <c r="C189" s="11"/>
      <c r="D189" s="11"/>
      <c r="E189" s="11"/>
      <c r="F189" s="11"/>
      <c r="G189" s="11"/>
      <c r="H189" s="11"/>
      <c r="I189" s="11"/>
      <c r="J189" s="11"/>
      <c r="K189" s="11"/>
      <c r="L189" s="11"/>
      <c r="M189" s="11"/>
    </row>
    <row r="190" customFormat="false" ht="12.75" hidden="false" customHeight="true" outlineLevel="0" collapsed="false">
      <c r="A190" s="11"/>
      <c r="B190" s="11"/>
      <c r="C190" s="11"/>
      <c r="D190" s="11"/>
      <c r="E190" s="11"/>
      <c r="F190" s="11"/>
      <c r="G190" s="11"/>
      <c r="H190" s="11"/>
      <c r="I190" s="11"/>
      <c r="J190" s="11"/>
      <c r="K190" s="11"/>
      <c r="L190" s="11"/>
      <c r="M190" s="11"/>
    </row>
    <row r="191" customFormat="false" ht="12.75" hidden="false" customHeight="true" outlineLevel="0" collapsed="false">
      <c r="A191" s="11"/>
      <c r="B191" s="11"/>
      <c r="C191" s="11"/>
      <c r="D191" s="11"/>
      <c r="E191" s="11"/>
      <c r="F191" s="11"/>
      <c r="G191" s="11"/>
      <c r="H191" s="11"/>
      <c r="I191" s="11"/>
      <c r="J191" s="11"/>
      <c r="K191" s="11"/>
      <c r="L191" s="11"/>
      <c r="M191" s="11"/>
    </row>
    <row r="192" customFormat="false" ht="12.75" hidden="false" customHeight="true" outlineLevel="0" collapsed="false">
      <c r="A192" s="11"/>
      <c r="B192" s="11"/>
      <c r="C192" s="11"/>
      <c r="D192" s="11"/>
      <c r="E192" s="11"/>
      <c r="F192" s="11"/>
      <c r="G192" s="11"/>
      <c r="H192" s="11"/>
      <c r="I192" s="11"/>
      <c r="J192" s="11"/>
      <c r="K192" s="11"/>
      <c r="L192" s="11"/>
      <c r="M192" s="11"/>
    </row>
    <row r="193" customFormat="false" ht="12.75" hidden="false" customHeight="true" outlineLevel="0" collapsed="false">
      <c r="A193" s="11"/>
      <c r="B193" s="11"/>
      <c r="C193" s="11"/>
      <c r="D193" s="11"/>
      <c r="E193" s="11"/>
      <c r="F193" s="11"/>
      <c r="G193" s="11"/>
      <c r="H193" s="11"/>
      <c r="I193" s="11"/>
      <c r="J193" s="11"/>
      <c r="K193" s="11"/>
      <c r="L193" s="11"/>
      <c r="M193" s="11"/>
    </row>
    <row r="194" customFormat="false" ht="12.75" hidden="false" customHeight="true" outlineLevel="0" collapsed="false">
      <c r="A194" s="11"/>
      <c r="B194" s="11"/>
      <c r="C194" s="11"/>
      <c r="D194" s="11"/>
      <c r="E194" s="11"/>
      <c r="F194" s="11"/>
      <c r="G194" s="11"/>
      <c r="H194" s="11"/>
      <c r="I194" s="11"/>
      <c r="J194" s="11"/>
      <c r="K194" s="11"/>
      <c r="L194" s="11"/>
      <c r="M194" s="11"/>
    </row>
    <row r="195" customFormat="false" ht="12.75" hidden="false" customHeight="true" outlineLevel="0" collapsed="false">
      <c r="A195" s="11"/>
      <c r="B195" s="11"/>
      <c r="C195" s="11"/>
      <c r="D195" s="11"/>
      <c r="E195" s="11"/>
      <c r="F195" s="11"/>
      <c r="G195" s="11"/>
      <c r="H195" s="11"/>
      <c r="I195" s="11"/>
      <c r="J195" s="11"/>
      <c r="K195" s="11"/>
      <c r="L195" s="11"/>
      <c r="M195" s="11"/>
    </row>
    <row r="196" customFormat="false" ht="12.75" hidden="false" customHeight="true" outlineLevel="0" collapsed="false">
      <c r="A196" s="11"/>
      <c r="B196" s="11"/>
      <c r="C196" s="11"/>
      <c r="D196" s="11"/>
      <c r="E196" s="11"/>
      <c r="F196" s="11"/>
      <c r="G196" s="11"/>
      <c r="H196" s="11"/>
      <c r="I196" s="11"/>
      <c r="J196" s="11"/>
      <c r="K196" s="11"/>
      <c r="L196" s="11"/>
      <c r="M196" s="11"/>
    </row>
    <row r="197" customFormat="false" ht="12.75" hidden="false" customHeight="true" outlineLevel="0" collapsed="false">
      <c r="A197" s="11"/>
      <c r="B197" s="11"/>
      <c r="C197" s="11"/>
      <c r="D197" s="11"/>
      <c r="E197" s="11"/>
      <c r="F197" s="11"/>
      <c r="G197" s="11"/>
      <c r="H197" s="11"/>
      <c r="I197" s="11"/>
      <c r="J197" s="11"/>
      <c r="K197" s="11"/>
      <c r="L197" s="11"/>
      <c r="M197" s="11"/>
    </row>
    <row r="198" customFormat="false" ht="12.75" hidden="false" customHeight="true" outlineLevel="0" collapsed="false">
      <c r="A198" s="11"/>
      <c r="B198" s="11"/>
      <c r="C198" s="11"/>
      <c r="D198" s="11"/>
      <c r="E198" s="11"/>
      <c r="F198" s="11"/>
      <c r="G198" s="11"/>
      <c r="H198" s="11"/>
      <c r="I198" s="11"/>
      <c r="J198" s="11"/>
      <c r="K198" s="11"/>
      <c r="L198" s="11"/>
      <c r="M198" s="11"/>
    </row>
    <row r="199" customFormat="false" ht="12.75" hidden="false" customHeight="true" outlineLevel="0" collapsed="false">
      <c r="A199" s="11"/>
      <c r="B199" s="11"/>
      <c r="C199" s="11"/>
      <c r="D199" s="11"/>
      <c r="E199" s="11"/>
      <c r="F199" s="11"/>
      <c r="G199" s="11"/>
      <c r="H199" s="11"/>
      <c r="I199" s="11"/>
      <c r="J199" s="11"/>
      <c r="K199" s="11"/>
      <c r="L199" s="11"/>
      <c r="M199" s="11"/>
    </row>
    <row r="200" customFormat="false" ht="12.75" hidden="false" customHeight="true" outlineLevel="0" collapsed="false">
      <c r="A200" s="11"/>
      <c r="B200" s="11"/>
      <c r="C200" s="11"/>
      <c r="D200" s="11"/>
      <c r="E200" s="11"/>
      <c r="F200" s="11"/>
      <c r="G200" s="11"/>
      <c r="H200" s="11"/>
      <c r="I200" s="11"/>
      <c r="J200" s="11"/>
      <c r="K200" s="11"/>
      <c r="L200" s="11"/>
      <c r="M200" s="11"/>
    </row>
    <row r="201" customFormat="false" ht="12.75" hidden="false" customHeight="true" outlineLevel="0" collapsed="false">
      <c r="A201" s="11"/>
      <c r="B201" s="11"/>
      <c r="C201" s="11"/>
      <c r="D201" s="11"/>
      <c r="E201" s="11"/>
      <c r="F201" s="11"/>
      <c r="G201" s="11"/>
      <c r="H201" s="11"/>
      <c r="I201" s="11"/>
      <c r="J201" s="11"/>
      <c r="K201" s="11"/>
      <c r="L201" s="11"/>
      <c r="M201" s="11"/>
    </row>
    <row r="202" customFormat="false" ht="12.75" hidden="false" customHeight="true" outlineLevel="0" collapsed="false">
      <c r="A202" s="11"/>
      <c r="B202" s="11"/>
      <c r="C202" s="11"/>
      <c r="D202" s="11"/>
      <c r="E202" s="11"/>
      <c r="F202" s="11"/>
      <c r="G202" s="11"/>
      <c r="H202" s="11"/>
      <c r="I202" s="11"/>
      <c r="J202" s="11"/>
      <c r="K202" s="11"/>
      <c r="L202" s="11"/>
      <c r="M202" s="11"/>
    </row>
    <row r="203" customFormat="false" ht="12.75" hidden="false" customHeight="true" outlineLevel="0" collapsed="false">
      <c r="A203" s="11"/>
      <c r="B203" s="11"/>
      <c r="C203" s="11"/>
      <c r="D203" s="11"/>
      <c r="E203" s="11"/>
      <c r="F203" s="11"/>
      <c r="G203" s="11"/>
      <c r="H203" s="11"/>
      <c r="I203" s="11"/>
      <c r="J203" s="11"/>
      <c r="K203" s="11"/>
      <c r="L203" s="11"/>
      <c r="M203" s="11"/>
    </row>
    <row r="204" customFormat="false" ht="12.75" hidden="false" customHeight="true" outlineLevel="0" collapsed="false">
      <c r="A204" s="11"/>
      <c r="B204" s="11"/>
      <c r="C204" s="11"/>
      <c r="D204" s="11"/>
      <c r="E204" s="11"/>
      <c r="F204" s="11"/>
      <c r="G204" s="11"/>
      <c r="H204" s="11"/>
      <c r="I204" s="11"/>
      <c r="J204" s="11"/>
      <c r="K204" s="11"/>
      <c r="L204" s="11"/>
      <c r="M204" s="11"/>
    </row>
    <row r="205" customFormat="false" ht="12.75" hidden="false" customHeight="true" outlineLevel="0" collapsed="false">
      <c r="A205" s="11"/>
      <c r="B205" s="11"/>
      <c r="C205" s="11"/>
      <c r="D205" s="11"/>
      <c r="E205" s="11"/>
      <c r="F205" s="11"/>
      <c r="G205" s="11"/>
      <c r="H205" s="11"/>
      <c r="I205" s="11"/>
      <c r="J205" s="11"/>
      <c r="K205" s="11"/>
      <c r="L205" s="11"/>
      <c r="M205" s="11"/>
    </row>
    <row r="206" customFormat="false" ht="12.75" hidden="false" customHeight="true" outlineLevel="0" collapsed="false">
      <c r="A206" s="11"/>
      <c r="B206" s="11"/>
      <c r="C206" s="11"/>
      <c r="D206" s="11"/>
      <c r="E206" s="11"/>
      <c r="F206" s="11"/>
      <c r="G206" s="11"/>
      <c r="H206" s="11"/>
      <c r="I206" s="11"/>
      <c r="J206" s="11"/>
      <c r="K206" s="11"/>
      <c r="L206" s="11"/>
      <c r="M206" s="11"/>
    </row>
    <row r="207" customFormat="false" ht="12.75" hidden="false" customHeight="true" outlineLevel="0" collapsed="false">
      <c r="A207" s="11"/>
      <c r="B207" s="11"/>
      <c r="C207" s="11"/>
      <c r="D207" s="11"/>
      <c r="E207" s="11"/>
      <c r="F207" s="11"/>
      <c r="G207" s="11"/>
      <c r="H207" s="11"/>
      <c r="I207" s="11"/>
      <c r="J207" s="11"/>
      <c r="K207" s="11"/>
      <c r="L207" s="11"/>
      <c r="M207" s="11"/>
    </row>
    <row r="208" customFormat="false" ht="12.75" hidden="false" customHeight="true" outlineLevel="0" collapsed="false">
      <c r="A208" s="11"/>
      <c r="B208" s="11"/>
      <c r="C208" s="11"/>
      <c r="D208" s="11"/>
      <c r="E208" s="11"/>
      <c r="F208" s="11"/>
      <c r="G208" s="11"/>
      <c r="H208" s="11"/>
      <c r="I208" s="11"/>
      <c r="J208" s="11"/>
      <c r="K208" s="11"/>
      <c r="L208" s="11"/>
      <c r="M208" s="11"/>
    </row>
    <row r="209" customFormat="false" ht="12.75" hidden="false" customHeight="true" outlineLevel="0" collapsed="false">
      <c r="A209" s="11"/>
      <c r="B209" s="11"/>
      <c r="C209" s="11"/>
      <c r="D209" s="11"/>
      <c r="E209" s="11"/>
      <c r="F209" s="11"/>
      <c r="G209" s="11"/>
      <c r="H209" s="11"/>
      <c r="I209" s="11"/>
      <c r="J209" s="11"/>
      <c r="K209" s="11"/>
      <c r="L209" s="11"/>
      <c r="M209" s="11"/>
    </row>
    <row r="210" customFormat="false" ht="12.75" hidden="false" customHeight="true" outlineLevel="0" collapsed="false">
      <c r="A210" s="11"/>
      <c r="B210" s="11"/>
      <c r="C210" s="11"/>
      <c r="D210" s="11"/>
      <c r="E210" s="11"/>
      <c r="F210" s="11"/>
      <c r="G210" s="11"/>
      <c r="H210" s="11"/>
      <c r="I210" s="11"/>
      <c r="J210" s="11"/>
      <c r="K210" s="11"/>
      <c r="L210" s="11"/>
      <c r="M210" s="11"/>
    </row>
    <row r="211" customFormat="false" ht="12.75" hidden="false" customHeight="true" outlineLevel="0" collapsed="false">
      <c r="A211" s="11"/>
      <c r="B211" s="11"/>
      <c r="C211" s="11"/>
      <c r="D211" s="11"/>
      <c r="E211" s="11"/>
      <c r="F211" s="11"/>
      <c r="G211" s="11"/>
      <c r="H211" s="11"/>
      <c r="I211" s="11"/>
      <c r="J211" s="11"/>
      <c r="K211" s="11"/>
      <c r="L211" s="11"/>
      <c r="M211" s="11"/>
    </row>
    <row r="212" customFormat="false" ht="12.75" hidden="false" customHeight="true" outlineLevel="0" collapsed="false">
      <c r="A212" s="11"/>
      <c r="B212" s="11"/>
      <c r="C212" s="11"/>
      <c r="D212" s="11"/>
      <c r="E212" s="11"/>
      <c r="F212" s="11"/>
      <c r="G212" s="11"/>
      <c r="H212" s="11"/>
      <c r="I212" s="11"/>
      <c r="J212" s="11"/>
      <c r="K212" s="11"/>
      <c r="L212" s="11"/>
      <c r="M212" s="11"/>
    </row>
    <row r="213" customFormat="false" ht="12.75" hidden="false" customHeight="true" outlineLevel="0" collapsed="false">
      <c r="A213" s="11"/>
      <c r="B213" s="11"/>
      <c r="C213" s="11"/>
      <c r="D213" s="11"/>
      <c r="E213" s="11"/>
      <c r="F213" s="11"/>
      <c r="G213" s="11"/>
      <c r="H213" s="11"/>
      <c r="I213" s="11"/>
      <c r="J213" s="11"/>
      <c r="K213" s="11"/>
      <c r="L213" s="11"/>
      <c r="M213" s="11"/>
    </row>
    <row r="214" customFormat="false" ht="12.75" hidden="false" customHeight="true" outlineLevel="0" collapsed="false">
      <c r="A214" s="11"/>
      <c r="B214" s="11"/>
      <c r="C214" s="11"/>
      <c r="D214" s="11"/>
      <c r="E214" s="11"/>
      <c r="F214" s="11"/>
      <c r="G214" s="11"/>
      <c r="H214" s="11"/>
      <c r="I214" s="11"/>
      <c r="J214" s="11"/>
      <c r="K214" s="11"/>
      <c r="L214" s="11"/>
      <c r="M214" s="11"/>
    </row>
    <row r="215" customFormat="false" ht="12.75" hidden="false" customHeight="true" outlineLevel="0" collapsed="false">
      <c r="A215" s="11"/>
      <c r="B215" s="11"/>
      <c r="C215" s="11"/>
      <c r="D215" s="11"/>
      <c r="E215" s="11"/>
      <c r="F215" s="11"/>
      <c r="G215" s="11"/>
      <c r="H215" s="11"/>
      <c r="I215" s="11"/>
      <c r="J215" s="11"/>
      <c r="K215" s="11"/>
      <c r="L215" s="11"/>
      <c r="M215" s="11"/>
    </row>
    <row r="216" customFormat="false" ht="12.75" hidden="false" customHeight="true" outlineLevel="0" collapsed="false">
      <c r="A216" s="11"/>
      <c r="B216" s="11"/>
      <c r="C216" s="11"/>
      <c r="D216" s="11"/>
      <c r="E216" s="11"/>
      <c r="F216" s="11"/>
      <c r="G216" s="11"/>
      <c r="H216" s="11"/>
      <c r="I216" s="11"/>
      <c r="J216" s="11"/>
      <c r="K216" s="11"/>
      <c r="L216" s="11"/>
      <c r="M216" s="11"/>
    </row>
    <row r="217" customFormat="false" ht="12.75" hidden="false" customHeight="true" outlineLevel="0" collapsed="false">
      <c r="A217" s="11"/>
      <c r="B217" s="11"/>
      <c r="C217" s="11"/>
      <c r="D217" s="11"/>
      <c r="E217" s="11"/>
      <c r="F217" s="11"/>
      <c r="G217" s="11"/>
      <c r="H217" s="11"/>
      <c r="I217" s="11"/>
      <c r="J217" s="11"/>
      <c r="K217" s="11"/>
      <c r="L217" s="11"/>
      <c r="M217" s="11"/>
    </row>
    <row r="218" customFormat="false" ht="12.75" hidden="false" customHeight="true" outlineLevel="0" collapsed="false">
      <c r="A218" s="11"/>
      <c r="B218" s="11"/>
      <c r="C218" s="11"/>
      <c r="D218" s="11"/>
      <c r="E218" s="11"/>
      <c r="F218" s="11"/>
      <c r="G218" s="11"/>
      <c r="H218" s="11"/>
      <c r="I218" s="11"/>
      <c r="J218" s="11"/>
      <c r="K218" s="11"/>
      <c r="L218" s="11"/>
      <c r="M218" s="11"/>
    </row>
    <row r="219" customFormat="false" ht="12.75" hidden="false" customHeight="true" outlineLevel="0" collapsed="false">
      <c r="A219" s="11"/>
      <c r="B219" s="11"/>
      <c r="C219" s="11"/>
      <c r="D219" s="11"/>
      <c r="E219" s="11"/>
      <c r="F219" s="11"/>
      <c r="G219" s="11"/>
      <c r="H219" s="11"/>
      <c r="I219" s="11"/>
      <c r="J219" s="11"/>
      <c r="K219" s="11"/>
      <c r="L219" s="11"/>
      <c r="M219" s="11"/>
    </row>
    <row r="220" customFormat="false" ht="12.75" hidden="false" customHeight="true" outlineLevel="0" collapsed="false">
      <c r="A220" s="11"/>
      <c r="B220" s="11"/>
      <c r="C220" s="11"/>
      <c r="D220" s="11"/>
      <c r="E220" s="11"/>
      <c r="F220" s="11"/>
      <c r="G220" s="11"/>
      <c r="H220" s="11"/>
      <c r="I220" s="11"/>
      <c r="J220" s="11"/>
      <c r="K220" s="11"/>
      <c r="L220" s="11"/>
      <c r="M220" s="11"/>
    </row>
    <row r="221" customFormat="false" ht="12.75" hidden="false" customHeight="true" outlineLevel="0" collapsed="false">
      <c r="A221" s="11"/>
      <c r="B221" s="11"/>
      <c r="C221" s="11"/>
      <c r="D221" s="11"/>
      <c r="E221" s="11"/>
      <c r="F221" s="11"/>
      <c r="G221" s="11"/>
      <c r="H221" s="11"/>
      <c r="I221" s="11"/>
      <c r="J221" s="11"/>
      <c r="K221" s="11"/>
      <c r="L221" s="11"/>
      <c r="M221" s="11"/>
    </row>
    <row r="222" customFormat="false" ht="12.75" hidden="false" customHeight="true" outlineLevel="0" collapsed="false">
      <c r="A222" s="11"/>
      <c r="B222" s="11"/>
      <c r="C222" s="11"/>
      <c r="D222" s="11"/>
      <c r="E222" s="11"/>
      <c r="F222" s="11"/>
      <c r="G222" s="11"/>
      <c r="H222" s="11"/>
      <c r="I222" s="11"/>
      <c r="J222" s="11"/>
      <c r="K222" s="11"/>
      <c r="L222" s="11"/>
      <c r="M222" s="11"/>
    </row>
    <row r="223" customFormat="false" ht="12.75" hidden="false" customHeight="true" outlineLevel="0" collapsed="false">
      <c r="A223" s="11"/>
      <c r="B223" s="11"/>
      <c r="C223" s="11"/>
      <c r="D223" s="11"/>
      <c r="E223" s="11"/>
      <c r="F223" s="11"/>
      <c r="G223" s="11"/>
      <c r="H223" s="11"/>
      <c r="I223" s="11"/>
      <c r="J223" s="11"/>
      <c r="K223" s="11"/>
      <c r="L223" s="11"/>
      <c r="M223" s="11"/>
    </row>
    <row r="224" customFormat="false" ht="12.75" hidden="false" customHeight="true" outlineLevel="0" collapsed="false">
      <c r="A224" s="11"/>
      <c r="B224" s="11"/>
      <c r="C224" s="11"/>
      <c r="D224" s="11"/>
      <c r="E224" s="11"/>
      <c r="F224" s="11"/>
      <c r="G224" s="11"/>
      <c r="H224" s="11"/>
      <c r="I224" s="11"/>
      <c r="J224" s="11"/>
      <c r="K224" s="11"/>
      <c r="L224" s="11"/>
      <c r="M224" s="11"/>
    </row>
    <row r="225" customFormat="false" ht="12.75" hidden="false" customHeight="true" outlineLevel="0" collapsed="false">
      <c r="A225" s="11"/>
      <c r="B225" s="11"/>
      <c r="C225" s="11"/>
      <c r="D225" s="11"/>
      <c r="E225" s="11"/>
      <c r="F225" s="11"/>
      <c r="G225" s="11"/>
      <c r="H225" s="11"/>
      <c r="I225" s="11"/>
      <c r="J225" s="11"/>
      <c r="K225" s="11"/>
      <c r="L225" s="11"/>
      <c r="M225" s="11"/>
    </row>
    <row r="226" customFormat="false" ht="12.75" hidden="false" customHeight="true" outlineLevel="0" collapsed="false">
      <c r="A226" s="11"/>
      <c r="B226" s="11"/>
      <c r="C226" s="11"/>
      <c r="D226" s="11"/>
      <c r="E226" s="11"/>
      <c r="F226" s="11"/>
      <c r="G226" s="11"/>
      <c r="H226" s="11"/>
      <c r="I226" s="11"/>
      <c r="J226" s="11"/>
      <c r="K226" s="11"/>
      <c r="L226" s="11"/>
      <c r="M226" s="11"/>
    </row>
    <row r="227" customFormat="false" ht="12.75" hidden="false" customHeight="true" outlineLevel="0" collapsed="false">
      <c r="A227" s="11"/>
      <c r="B227" s="11"/>
      <c r="C227" s="11"/>
      <c r="D227" s="11"/>
      <c r="E227" s="11"/>
      <c r="F227" s="11"/>
      <c r="G227" s="11"/>
      <c r="H227" s="11"/>
      <c r="I227" s="11"/>
      <c r="J227" s="11"/>
      <c r="K227" s="11"/>
      <c r="L227" s="11"/>
      <c r="M227" s="11"/>
    </row>
    <row r="228" customFormat="false" ht="12.75" hidden="false" customHeight="true" outlineLevel="0" collapsed="false">
      <c r="A228" s="11"/>
      <c r="B228" s="11"/>
      <c r="C228" s="11"/>
      <c r="D228" s="11"/>
      <c r="E228" s="11"/>
      <c r="F228" s="11"/>
      <c r="G228" s="11"/>
      <c r="H228" s="11"/>
      <c r="I228" s="11"/>
      <c r="J228" s="11"/>
      <c r="K228" s="11"/>
      <c r="L228" s="11"/>
      <c r="M228" s="11"/>
    </row>
    <row r="229" customFormat="false" ht="12.75" hidden="false" customHeight="true" outlineLevel="0" collapsed="false">
      <c r="A229" s="11"/>
      <c r="B229" s="11"/>
      <c r="C229" s="11"/>
      <c r="D229" s="11"/>
      <c r="E229" s="11"/>
      <c r="F229" s="11"/>
      <c r="G229" s="11"/>
      <c r="H229" s="11"/>
      <c r="I229" s="11"/>
      <c r="J229" s="11"/>
      <c r="K229" s="11"/>
      <c r="L229" s="11"/>
      <c r="M229" s="11"/>
    </row>
    <row r="230" customFormat="false" ht="12.75" hidden="false" customHeight="true" outlineLevel="0" collapsed="false">
      <c r="A230" s="11"/>
      <c r="B230" s="11"/>
      <c r="C230" s="11"/>
      <c r="D230" s="11"/>
      <c r="E230" s="11"/>
      <c r="F230" s="11"/>
      <c r="G230" s="11"/>
      <c r="H230" s="11"/>
      <c r="I230" s="11"/>
      <c r="J230" s="11"/>
      <c r="K230" s="11"/>
      <c r="L230" s="11"/>
      <c r="M230" s="11"/>
    </row>
    <row r="231" customFormat="false" ht="12.75" hidden="false" customHeight="true" outlineLevel="0" collapsed="false">
      <c r="A231" s="11"/>
      <c r="B231" s="11"/>
      <c r="C231" s="11"/>
      <c r="D231" s="11"/>
      <c r="E231" s="11"/>
      <c r="F231" s="11"/>
      <c r="G231" s="11"/>
      <c r="H231" s="11"/>
      <c r="I231" s="11"/>
      <c r="J231" s="11"/>
      <c r="K231" s="11"/>
      <c r="L231" s="11"/>
      <c r="M231" s="11"/>
    </row>
    <row r="232" customFormat="false" ht="12.75" hidden="false" customHeight="true" outlineLevel="0" collapsed="false">
      <c r="A232" s="11"/>
      <c r="B232" s="11"/>
      <c r="C232" s="11"/>
      <c r="D232" s="11"/>
      <c r="E232" s="11"/>
      <c r="F232" s="11"/>
      <c r="G232" s="11"/>
      <c r="H232" s="11"/>
      <c r="I232" s="11"/>
      <c r="J232" s="11"/>
      <c r="K232" s="11"/>
      <c r="L232" s="11"/>
      <c r="M232" s="11"/>
    </row>
    <row r="233" customFormat="false" ht="12.75" hidden="false" customHeight="true" outlineLevel="0" collapsed="false">
      <c r="A233" s="11"/>
      <c r="B233" s="11"/>
      <c r="C233" s="11"/>
      <c r="D233" s="11"/>
      <c r="E233" s="11"/>
      <c r="F233" s="11"/>
      <c r="G233" s="11"/>
      <c r="H233" s="11"/>
      <c r="I233" s="11"/>
      <c r="J233" s="11"/>
      <c r="K233" s="11"/>
      <c r="L233" s="11"/>
      <c r="M233" s="11"/>
    </row>
    <row r="234" customFormat="false" ht="12.75" hidden="false" customHeight="true" outlineLevel="0" collapsed="false">
      <c r="A234" s="11"/>
      <c r="B234" s="11"/>
      <c r="C234" s="11"/>
      <c r="D234" s="11"/>
      <c r="E234" s="11"/>
      <c r="F234" s="11"/>
      <c r="G234" s="11"/>
      <c r="H234" s="11"/>
      <c r="I234" s="11"/>
      <c r="J234" s="11"/>
      <c r="K234" s="11"/>
      <c r="L234" s="11"/>
      <c r="M234" s="11"/>
    </row>
    <row r="235" customFormat="false" ht="12.75" hidden="false" customHeight="true" outlineLevel="0" collapsed="false">
      <c r="A235" s="11"/>
      <c r="B235" s="11"/>
      <c r="C235" s="11"/>
      <c r="D235" s="11"/>
      <c r="E235" s="11"/>
      <c r="F235" s="11"/>
      <c r="G235" s="11"/>
      <c r="H235" s="11"/>
      <c r="I235" s="11"/>
      <c r="J235" s="11"/>
      <c r="K235" s="11"/>
      <c r="L235" s="11"/>
      <c r="M235" s="11"/>
    </row>
    <row r="236" customFormat="false" ht="12.75" hidden="false" customHeight="true" outlineLevel="0" collapsed="false">
      <c r="A236" s="11"/>
      <c r="B236" s="11"/>
      <c r="C236" s="11"/>
      <c r="D236" s="11"/>
      <c r="E236" s="11"/>
      <c r="F236" s="11"/>
      <c r="G236" s="11"/>
      <c r="H236" s="11"/>
      <c r="I236" s="11"/>
      <c r="J236" s="11"/>
      <c r="K236" s="11"/>
      <c r="L236" s="11"/>
      <c r="M236" s="11"/>
    </row>
    <row r="237" customFormat="false" ht="12.75" hidden="false" customHeight="true" outlineLevel="0" collapsed="false">
      <c r="A237" s="11"/>
      <c r="B237" s="11"/>
      <c r="C237" s="11"/>
      <c r="D237" s="11"/>
      <c r="E237" s="11"/>
      <c r="F237" s="11"/>
      <c r="G237" s="11"/>
      <c r="H237" s="11"/>
      <c r="I237" s="11"/>
      <c r="J237" s="11"/>
      <c r="K237" s="11"/>
      <c r="L237" s="11"/>
      <c r="M237" s="11"/>
    </row>
    <row r="238" customFormat="false" ht="12.75" hidden="false" customHeight="true" outlineLevel="0" collapsed="false">
      <c r="A238" s="11"/>
      <c r="B238" s="11"/>
      <c r="C238" s="11"/>
      <c r="D238" s="11"/>
      <c r="E238" s="11"/>
      <c r="F238" s="11"/>
      <c r="G238" s="11"/>
      <c r="H238" s="11"/>
      <c r="I238" s="11"/>
      <c r="J238" s="11"/>
      <c r="K238" s="11"/>
      <c r="L238" s="11"/>
      <c r="M238" s="11"/>
    </row>
    <row r="239" customFormat="false" ht="12.75" hidden="false" customHeight="true" outlineLevel="0" collapsed="false">
      <c r="A239" s="11"/>
      <c r="B239" s="11"/>
      <c r="C239" s="11"/>
      <c r="D239" s="11"/>
      <c r="E239" s="11"/>
      <c r="F239" s="11"/>
      <c r="G239" s="11"/>
      <c r="H239" s="11"/>
      <c r="I239" s="11"/>
      <c r="J239" s="11"/>
      <c r="K239" s="11"/>
      <c r="L239" s="11"/>
      <c r="M239" s="11"/>
    </row>
    <row r="240" customFormat="false" ht="12.75" hidden="false" customHeight="true" outlineLevel="0" collapsed="false">
      <c r="A240" s="11"/>
      <c r="B240" s="11"/>
      <c r="C240" s="11"/>
      <c r="D240" s="11"/>
      <c r="E240" s="11"/>
      <c r="F240" s="11"/>
      <c r="G240" s="11"/>
      <c r="H240" s="11"/>
      <c r="I240" s="11"/>
      <c r="J240" s="11"/>
      <c r="K240" s="11"/>
      <c r="L240" s="11"/>
      <c r="M240" s="11"/>
    </row>
    <row r="241" customFormat="false" ht="12.75" hidden="false" customHeight="true" outlineLevel="0" collapsed="false">
      <c r="A241" s="11"/>
      <c r="B241" s="11"/>
      <c r="C241" s="11"/>
      <c r="D241" s="11"/>
      <c r="E241" s="11"/>
      <c r="F241" s="11"/>
      <c r="G241" s="11"/>
      <c r="H241" s="11"/>
      <c r="I241" s="11"/>
      <c r="J241" s="11"/>
      <c r="K241" s="11"/>
      <c r="L241" s="11"/>
      <c r="M241" s="11"/>
    </row>
    <row r="242" customFormat="false" ht="12.75" hidden="false" customHeight="true" outlineLevel="0" collapsed="false">
      <c r="A242" s="11"/>
      <c r="B242" s="11"/>
      <c r="C242" s="11"/>
      <c r="D242" s="11"/>
      <c r="E242" s="11"/>
      <c r="F242" s="11"/>
      <c r="G242" s="11"/>
      <c r="H242" s="11"/>
      <c r="I242" s="11"/>
      <c r="J242" s="11"/>
      <c r="K242" s="11"/>
      <c r="L242" s="11"/>
      <c r="M242" s="11"/>
    </row>
    <row r="243" customFormat="false" ht="12.75" hidden="false" customHeight="true" outlineLevel="0" collapsed="false">
      <c r="A243" s="11"/>
      <c r="B243" s="11"/>
      <c r="C243" s="11"/>
      <c r="D243" s="11"/>
      <c r="E243" s="11"/>
      <c r="F243" s="11"/>
      <c r="G243" s="11"/>
      <c r="H243" s="11"/>
      <c r="I243" s="11"/>
      <c r="J243" s="11"/>
      <c r="K243" s="11"/>
      <c r="L243" s="11"/>
      <c r="M243" s="11"/>
    </row>
    <row r="244" customFormat="false" ht="12.75" hidden="false" customHeight="true" outlineLevel="0" collapsed="false">
      <c r="A244" s="11"/>
      <c r="B244" s="11"/>
      <c r="C244" s="11"/>
      <c r="D244" s="11"/>
      <c r="E244" s="11"/>
      <c r="F244" s="11"/>
      <c r="G244" s="11"/>
      <c r="H244" s="11"/>
      <c r="I244" s="11"/>
      <c r="J244" s="11"/>
      <c r="K244" s="11"/>
      <c r="L244" s="11"/>
      <c r="M244" s="11"/>
    </row>
    <row r="245" customFormat="false" ht="12.75" hidden="false" customHeight="true" outlineLevel="0" collapsed="false">
      <c r="A245" s="11"/>
      <c r="B245" s="11"/>
      <c r="C245" s="11"/>
      <c r="D245" s="11"/>
      <c r="E245" s="11"/>
      <c r="F245" s="11"/>
      <c r="G245" s="11"/>
      <c r="H245" s="11"/>
      <c r="I245" s="11"/>
      <c r="J245" s="11"/>
      <c r="K245" s="11"/>
      <c r="L245" s="11"/>
      <c r="M245" s="11"/>
    </row>
    <row r="246" customFormat="false" ht="12.75" hidden="false" customHeight="true" outlineLevel="0" collapsed="false">
      <c r="A246" s="11"/>
      <c r="B246" s="11"/>
      <c r="C246" s="11"/>
      <c r="D246" s="11"/>
      <c r="E246" s="11"/>
      <c r="F246" s="11"/>
      <c r="G246" s="11"/>
      <c r="H246" s="11"/>
      <c r="I246" s="11"/>
      <c r="J246" s="11"/>
      <c r="K246" s="11"/>
      <c r="L246" s="11"/>
      <c r="M246" s="11"/>
    </row>
    <row r="247" customFormat="false" ht="12.75" hidden="false" customHeight="true" outlineLevel="0" collapsed="false">
      <c r="A247" s="11"/>
      <c r="B247" s="11"/>
      <c r="C247" s="11"/>
      <c r="D247" s="11"/>
      <c r="E247" s="11"/>
      <c r="F247" s="11"/>
      <c r="G247" s="11"/>
      <c r="H247" s="11"/>
      <c r="I247" s="11"/>
      <c r="J247" s="11"/>
      <c r="K247" s="11"/>
      <c r="L247" s="11"/>
      <c r="M247" s="11"/>
    </row>
    <row r="248" customFormat="false" ht="12.75" hidden="false" customHeight="true" outlineLevel="0" collapsed="false">
      <c r="A248" s="11"/>
      <c r="B248" s="11"/>
      <c r="C248" s="11"/>
      <c r="D248" s="11"/>
      <c r="E248" s="11"/>
      <c r="F248" s="11"/>
      <c r="G248" s="11"/>
      <c r="H248" s="11"/>
      <c r="I248" s="11"/>
      <c r="J248" s="11"/>
      <c r="K248" s="11"/>
      <c r="L248" s="11"/>
      <c r="M248" s="11"/>
    </row>
    <row r="249" customFormat="false" ht="12.75" hidden="false" customHeight="true" outlineLevel="0" collapsed="false">
      <c r="A249" s="11"/>
      <c r="B249" s="11"/>
      <c r="C249" s="11"/>
      <c r="D249" s="11"/>
      <c r="E249" s="11"/>
      <c r="F249" s="11"/>
      <c r="G249" s="11"/>
      <c r="H249" s="11"/>
      <c r="I249" s="11"/>
      <c r="J249" s="11"/>
      <c r="K249" s="11"/>
      <c r="L249" s="11"/>
      <c r="M249" s="11"/>
    </row>
    <row r="250" customFormat="false" ht="12.75" hidden="false" customHeight="true" outlineLevel="0" collapsed="false">
      <c r="A250" s="11"/>
      <c r="B250" s="11"/>
      <c r="C250" s="11"/>
      <c r="D250" s="11"/>
      <c r="E250" s="11"/>
      <c r="F250" s="11"/>
      <c r="G250" s="11"/>
      <c r="H250" s="11"/>
      <c r="I250" s="11"/>
      <c r="J250" s="11"/>
      <c r="K250" s="11"/>
      <c r="L250" s="11"/>
      <c r="M250" s="11"/>
    </row>
    <row r="251" customFormat="false" ht="12.75" hidden="false" customHeight="true" outlineLevel="0" collapsed="false">
      <c r="A251" s="11"/>
      <c r="B251" s="11"/>
      <c r="C251" s="11"/>
      <c r="D251" s="11"/>
      <c r="E251" s="11"/>
      <c r="F251" s="11"/>
      <c r="G251" s="11"/>
      <c r="H251" s="11"/>
      <c r="I251" s="11"/>
      <c r="J251" s="11"/>
      <c r="K251" s="11"/>
      <c r="L251" s="11"/>
      <c r="M251" s="11"/>
    </row>
    <row r="252" customFormat="false" ht="12.75" hidden="false" customHeight="true" outlineLevel="0" collapsed="false">
      <c r="A252" s="11"/>
      <c r="B252" s="11"/>
      <c r="C252" s="11"/>
      <c r="D252" s="11"/>
      <c r="E252" s="11"/>
      <c r="F252" s="11"/>
      <c r="G252" s="11"/>
      <c r="H252" s="11"/>
      <c r="I252" s="11"/>
      <c r="J252" s="11"/>
      <c r="K252" s="11"/>
      <c r="L252" s="11"/>
      <c r="M252" s="11"/>
    </row>
    <row r="253" customFormat="false" ht="12.75" hidden="false" customHeight="true" outlineLevel="0" collapsed="false">
      <c r="A253" s="11"/>
      <c r="B253" s="11"/>
      <c r="C253" s="11"/>
      <c r="D253" s="11"/>
      <c r="E253" s="11"/>
      <c r="F253" s="11"/>
      <c r="G253" s="11"/>
      <c r="H253" s="11"/>
      <c r="I253" s="11"/>
      <c r="J253" s="11"/>
      <c r="K253" s="11"/>
      <c r="L253" s="11"/>
      <c r="M253" s="11"/>
    </row>
    <row r="254" customFormat="false" ht="12.75" hidden="false" customHeight="true" outlineLevel="0" collapsed="false">
      <c r="A254" s="11"/>
      <c r="B254" s="11"/>
      <c r="C254" s="11"/>
      <c r="D254" s="11"/>
      <c r="E254" s="11"/>
      <c r="F254" s="11"/>
      <c r="G254" s="11"/>
      <c r="H254" s="11"/>
      <c r="I254" s="11"/>
      <c r="J254" s="11"/>
      <c r="K254" s="11"/>
      <c r="L254" s="11"/>
      <c r="M254" s="11"/>
    </row>
    <row r="255" customFormat="false" ht="12.75" hidden="false" customHeight="true" outlineLevel="0" collapsed="false">
      <c r="A255" s="11"/>
      <c r="B255" s="11"/>
      <c r="C255" s="11"/>
      <c r="D255" s="11"/>
      <c r="E255" s="11"/>
      <c r="F255" s="11"/>
      <c r="G255" s="11"/>
      <c r="H255" s="11"/>
      <c r="I255" s="11"/>
      <c r="J255" s="11"/>
      <c r="K255" s="11"/>
      <c r="L255" s="11"/>
      <c r="M255" s="11"/>
    </row>
    <row r="256" customFormat="false" ht="12.75" hidden="false" customHeight="true" outlineLevel="0" collapsed="false">
      <c r="A256" s="11"/>
      <c r="B256" s="11"/>
      <c r="C256" s="11"/>
      <c r="D256" s="11"/>
      <c r="E256" s="11"/>
      <c r="F256" s="11"/>
      <c r="G256" s="11"/>
      <c r="H256" s="11"/>
      <c r="I256" s="11"/>
      <c r="J256" s="11"/>
      <c r="K256" s="11"/>
      <c r="L256" s="11"/>
      <c r="M256" s="11"/>
    </row>
    <row r="257" customFormat="false" ht="12.75" hidden="false" customHeight="true" outlineLevel="0" collapsed="false">
      <c r="A257" s="11"/>
      <c r="B257" s="11"/>
      <c r="C257" s="11"/>
      <c r="D257" s="11"/>
      <c r="E257" s="11"/>
      <c r="F257" s="11"/>
      <c r="G257" s="11"/>
      <c r="H257" s="11"/>
      <c r="I257" s="11"/>
      <c r="J257" s="11"/>
      <c r="K257" s="11"/>
      <c r="L257" s="11"/>
      <c r="M257" s="11"/>
    </row>
    <row r="258" customFormat="false" ht="12.75" hidden="false" customHeight="true" outlineLevel="0" collapsed="false">
      <c r="A258" s="11"/>
      <c r="B258" s="11"/>
      <c r="C258" s="11"/>
      <c r="D258" s="11"/>
      <c r="E258" s="11"/>
      <c r="F258" s="11"/>
      <c r="G258" s="11"/>
      <c r="H258" s="11"/>
      <c r="I258" s="11"/>
      <c r="J258" s="11"/>
      <c r="K258" s="11"/>
      <c r="L258" s="11"/>
      <c r="M258" s="11"/>
    </row>
    <row r="259" customFormat="false" ht="12.75" hidden="false" customHeight="true" outlineLevel="0" collapsed="false">
      <c r="A259" s="11"/>
      <c r="B259" s="11"/>
      <c r="C259" s="11"/>
      <c r="D259" s="11"/>
      <c r="E259" s="11"/>
      <c r="F259" s="11"/>
      <c r="G259" s="11"/>
      <c r="H259" s="11"/>
      <c r="I259" s="11"/>
      <c r="J259" s="11"/>
      <c r="K259" s="11"/>
      <c r="L259" s="11"/>
      <c r="M259" s="11"/>
    </row>
    <row r="260" customFormat="false" ht="12.75" hidden="false" customHeight="true" outlineLevel="0" collapsed="false">
      <c r="A260" s="11"/>
      <c r="B260" s="11"/>
      <c r="C260" s="11"/>
      <c r="D260" s="11"/>
      <c r="E260" s="11"/>
      <c r="F260" s="11"/>
      <c r="G260" s="11"/>
      <c r="H260" s="11"/>
      <c r="I260" s="11"/>
      <c r="J260" s="11"/>
      <c r="K260" s="11"/>
      <c r="L260" s="11"/>
      <c r="M260" s="11"/>
    </row>
    <row r="261" customFormat="false" ht="12.75" hidden="false" customHeight="true" outlineLevel="0" collapsed="false">
      <c r="A261" s="11"/>
      <c r="B261" s="11"/>
      <c r="C261" s="11"/>
      <c r="D261" s="11"/>
      <c r="E261" s="11"/>
      <c r="F261" s="11"/>
      <c r="G261" s="11"/>
      <c r="H261" s="11"/>
      <c r="I261" s="11"/>
      <c r="J261" s="11"/>
      <c r="K261" s="11"/>
      <c r="L261" s="11"/>
      <c r="M261" s="11"/>
    </row>
    <row r="262" customFormat="false" ht="12.75" hidden="false" customHeight="true" outlineLevel="0" collapsed="false">
      <c r="A262" s="11"/>
      <c r="B262" s="11"/>
      <c r="C262" s="11"/>
      <c r="D262" s="11"/>
      <c r="E262" s="11"/>
      <c r="F262" s="11"/>
      <c r="G262" s="11"/>
      <c r="H262" s="11"/>
      <c r="I262" s="11"/>
      <c r="J262" s="11"/>
      <c r="K262" s="11"/>
      <c r="L262" s="11"/>
      <c r="M262" s="11"/>
    </row>
    <row r="263" customFormat="false" ht="12.75" hidden="false" customHeight="true" outlineLevel="0" collapsed="false">
      <c r="A263" s="11"/>
      <c r="B263" s="11"/>
      <c r="C263" s="11"/>
      <c r="D263" s="11"/>
      <c r="E263" s="11"/>
      <c r="F263" s="11"/>
      <c r="G263" s="11"/>
      <c r="H263" s="11"/>
      <c r="I263" s="11"/>
      <c r="J263" s="11"/>
      <c r="K263" s="11"/>
      <c r="L263" s="11"/>
      <c r="M263" s="11"/>
    </row>
    <row r="264" customFormat="false" ht="12.75" hidden="false" customHeight="true" outlineLevel="0" collapsed="false">
      <c r="A264" s="11"/>
      <c r="B264" s="11"/>
      <c r="C264" s="11"/>
      <c r="D264" s="11"/>
      <c r="E264" s="11"/>
      <c r="F264" s="11"/>
      <c r="G264" s="11"/>
      <c r="H264" s="11"/>
      <c r="I264" s="11"/>
      <c r="J264" s="11"/>
      <c r="K264" s="11"/>
      <c r="L264" s="11"/>
      <c r="M264" s="11"/>
    </row>
    <row r="265" customFormat="false" ht="12.75" hidden="false" customHeight="true" outlineLevel="0" collapsed="false">
      <c r="A265" s="11"/>
      <c r="B265" s="11"/>
      <c r="C265" s="11"/>
      <c r="D265" s="11"/>
      <c r="E265" s="11"/>
      <c r="F265" s="11"/>
      <c r="G265" s="11"/>
      <c r="H265" s="11"/>
      <c r="I265" s="11"/>
      <c r="J265" s="11"/>
      <c r="K265" s="11"/>
      <c r="L265" s="11"/>
      <c r="M265" s="11"/>
    </row>
    <row r="266" customFormat="false" ht="12.75" hidden="false" customHeight="true" outlineLevel="0" collapsed="false">
      <c r="A266" s="11"/>
      <c r="B266" s="11"/>
      <c r="C266" s="11"/>
      <c r="D266" s="11"/>
      <c r="E266" s="11"/>
      <c r="F266" s="11"/>
      <c r="G266" s="11"/>
      <c r="H266" s="11"/>
      <c r="I266" s="11"/>
      <c r="J266" s="11"/>
      <c r="K266" s="11"/>
      <c r="L266" s="11"/>
      <c r="M266" s="11"/>
    </row>
    <row r="267" customFormat="false" ht="12.75" hidden="false" customHeight="true" outlineLevel="0" collapsed="false">
      <c r="A267" s="11"/>
      <c r="B267" s="11"/>
      <c r="C267" s="11"/>
      <c r="D267" s="11"/>
      <c r="E267" s="11"/>
      <c r="F267" s="11"/>
      <c r="G267" s="11"/>
      <c r="H267" s="11"/>
      <c r="I267" s="11"/>
      <c r="J267" s="11"/>
      <c r="K267" s="11"/>
      <c r="L267" s="11"/>
      <c r="M267" s="11"/>
    </row>
    <row r="268" customFormat="false" ht="12.75" hidden="false" customHeight="true" outlineLevel="0" collapsed="false">
      <c r="A268" s="11"/>
      <c r="B268" s="11"/>
      <c r="C268" s="11"/>
      <c r="D268" s="11"/>
      <c r="E268" s="11"/>
      <c r="F268" s="11"/>
      <c r="G268" s="11"/>
      <c r="H268" s="11"/>
      <c r="I268" s="11"/>
      <c r="J268" s="11"/>
      <c r="K268" s="11"/>
      <c r="L268" s="11"/>
      <c r="M268" s="11"/>
    </row>
    <row r="269" customFormat="false" ht="12.75" hidden="false" customHeight="true" outlineLevel="0" collapsed="false">
      <c r="A269" s="11"/>
      <c r="B269" s="11"/>
      <c r="C269" s="11"/>
      <c r="D269" s="11"/>
      <c r="E269" s="11"/>
      <c r="F269" s="11"/>
      <c r="G269" s="11"/>
      <c r="H269" s="11"/>
      <c r="I269" s="11"/>
      <c r="J269" s="11"/>
      <c r="K269" s="11"/>
      <c r="L269" s="11"/>
      <c r="M269" s="11"/>
    </row>
    <row r="270" customFormat="false" ht="12.75" hidden="false" customHeight="true" outlineLevel="0" collapsed="false">
      <c r="A270" s="11"/>
      <c r="B270" s="11"/>
      <c r="C270" s="11"/>
      <c r="D270" s="11"/>
      <c r="E270" s="11"/>
      <c r="F270" s="11"/>
      <c r="G270" s="11"/>
      <c r="H270" s="11"/>
      <c r="I270" s="11"/>
      <c r="J270" s="11"/>
      <c r="K270" s="11"/>
      <c r="L270" s="11"/>
      <c r="M270" s="11"/>
    </row>
    <row r="271" customFormat="false" ht="12.75" hidden="false" customHeight="true" outlineLevel="0" collapsed="false">
      <c r="A271" s="11"/>
      <c r="B271" s="11"/>
      <c r="C271" s="11"/>
      <c r="D271" s="11"/>
      <c r="E271" s="11"/>
      <c r="F271" s="11"/>
      <c r="G271" s="11"/>
      <c r="H271" s="11"/>
      <c r="I271" s="11"/>
      <c r="J271" s="11"/>
      <c r="K271" s="11"/>
      <c r="L271" s="11"/>
      <c r="M271" s="11"/>
    </row>
    <row r="272" customFormat="false" ht="12.75" hidden="false" customHeight="true" outlineLevel="0" collapsed="false">
      <c r="A272" s="11"/>
      <c r="B272" s="11"/>
      <c r="C272" s="11"/>
      <c r="D272" s="11"/>
      <c r="E272" s="11"/>
      <c r="F272" s="11"/>
      <c r="G272" s="11"/>
      <c r="H272" s="11"/>
      <c r="I272" s="11"/>
      <c r="J272" s="11"/>
      <c r="K272" s="11"/>
      <c r="L272" s="11"/>
      <c r="M272" s="11"/>
    </row>
    <row r="273" customFormat="false" ht="12.75" hidden="false" customHeight="true" outlineLevel="0" collapsed="false">
      <c r="A273" s="11"/>
      <c r="B273" s="11"/>
      <c r="C273" s="11"/>
      <c r="D273" s="11"/>
      <c r="E273" s="11"/>
      <c r="F273" s="11"/>
      <c r="G273" s="11"/>
      <c r="H273" s="11"/>
      <c r="I273" s="11"/>
      <c r="J273" s="11"/>
      <c r="K273" s="11"/>
      <c r="L273" s="11"/>
      <c r="M273" s="11"/>
    </row>
    <row r="274" customFormat="false" ht="12.75" hidden="false" customHeight="true" outlineLevel="0" collapsed="false">
      <c r="A274" s="11"/>
      <c r="B274" s="11"/>
      <c r="C274" s="11"/>
      <c r="D274" s="11"/>
      <c r="E274" s="11"/>
      <c r="F274" s="11"/>
      <c r="G274" s="11"/>
      <c r="H274" s="11"/>
      <c r="I274" s="11"/>
      <c r="J274" s="11"/>
      <c r="K274" s="11"/>
      <c r="L274" s="11"/>
      <c r="M274" s="11"/>
    </row>
    <row r="275" customFormat="false" ht="12.75" hidden="false" customHeight="true" outlineLevel="0" collapsed="false">
      <c r="A275" s="11"/>
      <c r="B275" s="11"/>
      <c r="C275" s="11"/>
      <c r="D275" s="11"/>
      <c r="E275" s="11"/>
      <c r="F275" s="11"/>
      <c r="G275" s="11"/>
      <c r="H275" s="11"/>
      <c r="I275" s="11"/>
      <c r="J275" s="11"/>
      <c r="K275" s="11"/>
      <c r="L275" s="11"/>
      <c r="M275" s="11"/>
    </row>
    <row r="276" customFormat="false" ht="12.75" hidden="false" customHeight="true" outlineLevel="0" collapsed="false">
      <c r="A276" s="11"/>
      <c r="B276" s="11"/>
      <c r="C276" s="11"/>
      <c r="D276" s="11"/>
      <c r="E276" s="11"/>
      <c r="F276" s="11"/>
      <c r="G276" s="11"/>
      <c r="H276" s="11"/>
      <c r="I276" s="11"/>
      <c r="J276" s="11"/>
      <c r="K276" s="11"/>
      <c r="L276" s="11"/>
      <c r="M276" s="11"/>
    </row>
    <row r="277" customFormat="false" ht="12.75" hidden="false" customHeight="true" outlineLevel="0" collapsed="false">
      <c r="A277" s="11"/>
      <c r="B277" s="11"/>
      <c r="C277" s="11"/>
      <c r="D277" s="11"/>
      <c r="E277" s="11"/>
      <c r="F277" s="11"/>
      <c r="G277" s="11"/>
      <c r="H277" s="11"/>
      <c r="I277" s="11"/>
      <c r="J277" s="11"/>
      <c r="K277" s="11"/>
      <c r="L277" s="11"/>
      <c r="M277" s="11"/>
    </row>
    <row r="278" customFormat="false" ht="12.75" hidden="false" customHeight="true" outlineLevel="0" collapsed="false">
      <c r="A278" s="11"/>
      <c r="B278" s="11"/>
      <c r="C278" s="11"/>
      <c r="D278" s="11"/>
      <c r="E278" s="11"/>
      <c r="F278" s="11"/>
      <c r="G278" s="11"/>
      <c r="H278" s="11"/>
      <c r="I278" s="11"/>
      <c r="J278" s="11"/>
      <c r="K278" s="11"/>
      <c r="L278" s="11"/>
      <c r="M278" s="11"/>
    </row>
    <row r="279" customFormat="false" ht="12.75" hidden="false" customHeight="true" outlineLevel="0" collapsed="false">
      <c r="A279" s="11"/>
      <c r="B279" s="11"/>
      <c r="C279" s="11"/>
      <c r="D279" s="11"/>
      <c r="E279" s="11"/>
      <c r="F279" s="11"/>
      <c r="G279" s="11"/>
      <c r="H279" s="11"/>
      <c r="I279" s="11"/>
      <c r="J279" s="11"/>
      <c r="K279" s="11"/>
      <c r="L279" s="11"/>
      <c r="M279" s="11"/>
    </row>
    <row r="280" customFormat="false" ht="12.75" hidden="false" customHeight="true" outlineLevel="0" collapsed="false">
      <c r="A280" s="11"/>
      <c r="B280" s="11"/>
      <c r="C280" s="11"/>
      <c r="D280" s="11"/>
      <c r="E280" s="11"/>
      <c r="F280" s="11"/>
      <c r="G280" s="11"/>
      <c r="H280" s="11"/>
      <c r="I280" s="11"/>
      <c r="J280" s="11"/>
      <c r="K280" s="11"/>
      <c r="L280" s="11"/>
      <c r="M280" s="11"/>
    </row>
    <row r="281" customFormat="false" ht="12.75" hidden="false" customHeight="true" outlineLevel="0" collapsed="false">
      <c r="A281" s="11"/>
      <c r="B281" s="11"/>
      <c r="C281" s="11"/>
      <c r="D281" s="11"/>
      <c r="E281" s="11"/>
      <c r="F281" s="11"/>
      <c r="G281" s="11"/>
      <c r="H281" s="11"/>
      <c r="I281" s="11"/>
      <c r="J281" s="11"/>
      <c r="K281" s="11"/>
      <c r="L281" s="11"/>
      <c r="M281" s="11"/>
    </row>
    <row r="282" customFormat="false" ht="12.75" hidden="false" customHeight="true" outlineLevel="0" collapsed="false">
      <c r="A282" s="11"/>
      <c r="B282" s="11"/>
      <c r="C282" s="11"/>
      <c r="D282" s="11"/>
      <c r="E282" s="11"/>
      <c r="F282" s="11"/>
      <c r="G282" s="11"/>
      <c r="H282" s="11"/>
      <c r="I282" s="11"/>
      <c r="J282" s="11"/>
      <c r="K282" s="11"/>
      <c r="L282" s="11"/>
      <c r="M282" s="11"/>
    </row>
    <row r="283" customFormat="false" ht="12.75" hidden="false" customHeight="true" outlineLevel="0" collapsed="false">
      <c r="A283" s="11"/>
      <c r="B283" s="11"/>
      <c r="C283" s="11"/>
      <c r="D283" s="11"/>
      <c r="E283" s="11"/>
      <c r="F283" s="11"/>
      <c r="G283" s="11"/>
      <c r="H283" s="11"/>
      <c r="I283" s="11"/>
      <c r="J283" s="11"/>
      <c r="K283" s="11"/>
      <c r="L283" s="11"/>
      <c r="M283" s="11"/>
    </row>
    <row r="284" customFormat="false" ht="12.75" hidden="false" customHeight="true" outlineLevel="0" collapsed="false">
      <c r="A284" s="11"/>
      <c r="B284" s="11"/>
      <c r="C284" s="11"/>
      <c r="D284" s="11"/>
      <c r="E284" s="11"/>
      <c r="F284" s="11"/>
      <c r="G284" s="11"/>
      <c r="H284" s="11"/>
      <c r="I284" s="11"/>
      <c r="J284" s="11"/>
      <c r="K284" s="11"/>
      <c r="L284" s="11"/>
      <c r="M284" s="11"/>
    </row>
    <row r="285" customFormat="false" ht="12.75" hidden="false" customHeight="true" outlineLevel="0" collapsed="false">
      <c r="A285" s="11"/>
      <c r="B285" s="11"/>
      <c r="C285" s="11"/>
      <c r="D285" s="11"/>
      <c r="E285" s="11"/>
      <c r="F285" s="11"/>
      <c r="G285" s="11"/>
      <c r="H285" s="11"/>
      <c r="I285" s="11"/>
      <c r="J285" s="11"/>
      <c r="K285" s="11"/>
      <c r="L285" s="11"/>
      <c r="M285" s="11"/>
    </row>
    <row r="286" customFormat="false" ht="12.75" hidden="false" customHeight="true" outlineLevel="0" collapsed="false">
      <c r="A286" s="11"/>
      <c r="B286" s="11"/>
      <c r="C286" s="11"/>
      <c r="D286" s="11"/>
      <c r="E286" s="11"/>
      <c r="F286" s="11"/>
      <c r="G286" s="11"/>
      <c r="H286" s="11"/>
      <c r="I286" s="11"/>
      <c r="J286" s="11"/>
      <c r="K286" s="11"/>
      <c r="L286" s="11"/>
      <c r="M286" s="11"/>
    </row>
    <row r="287" customFormat="false" ht="12.75" hidden="false" customHeight="true" outlineLevel="0" collapsed="false">
      <c r="A287" s="11"/>
      <c r="B287" s="11"/>
      <c r="C287" s="11"/>
      <c r="D287" s="11"/>
      <c r="E287" s="11"/>
      <c r="F287" s="11"/>
      <c r="G287" s="11"/>
      <c r="H287" s="11"/>
      <c r="I287" s="11"/>
      <c r="J287" s="11"/>
      <c r="K287" s="11"/>
      <c r="L287" s="11"/>
      <c r="M287" s="11"/>
    </row>
    <row r="288" customFormat="false" ht="12.75" hidden="false" customHeight="true" outlineLevel="0" collapsed="false">
      <c r="A288" s="11"/>
      <c r="B288" s="11"/>
      <c r="C288" s="11"/>
      <c r="D288" s="11"/>
      <c r="E288" s="11"/>
      <c r="F288" s="11"/>
      <c r="G288" s="11"/>
      <c r="H288" s="11"/>
      <c r="I288" s="11"/>
      <c r="J288" s="11"/>
      <c r="K288" s="11"/>
      <c r="L288" s="11"/>
      <c r="M288" s="11"/>
    </row>
    <row r="289" customFormat="false" ht="12.75" hidden="false" customHeight="true" outlineLevel="0" collapsed="false">
      <c r="A289" s="11"/>
      <c r="B289" s="11"/>
      <c r="C289" s="11"/>
      <c r="D289" s="11"/>
      <c r="E289" s="11"/>
      <c r="F289" s="11"/>
      <c r="G289" s="11"/>
      <c r="H289" s="11"/>
      <c r="I289" s="11"/>
      <c r="J289" s="11"/>
      <c r="K289" s="11"/>
      <c r="L289" s="11"/>
      <c r="M289" s="11"/>
    </row>
    <row r="290" customFormat="false" ht="12.75" hidden="false" customHeight="true" outlineLevel="0" collapsed="false">
      <c r="A290" s="11"/>
      <c r="B290" s="11"/>
      <c r="C290" s="11"/>
      <c r="D290" s="11"/>
      <c r="E290" s="11"/>
      <c r="F290" s="11"/>
      <c r="G290" s="11"/>
      <c r="H290" s="11"/>
      <c r="I290" s="11"/>
      <c r="J290" s="11"/>
      <c r="K290" s="11"/>
      <c r="L290" s="11"/>
      <c r="M290" s="11"/>
    </row>
    <row r="291" customFormat="false" ht="12.75" hidden="false" customHeight="true" outlineLevel="0" collapsed="false">
      <c r="A291" s="11"/>
      <c r="B291" s="11"/>
      <c r="C291" s="11"/>
      <c r="D291" s="11"/>
      <c r="E291" s="11"/>
      <c r="F291" s="11"/>
      <c r="G291" s="11"/>
      <c r="H291" s="11"/>
      <c r="I291" s="11"/>
      <c r="J291" s="11"/>
      <c r="K291" s="11"/>
      <c r="L291" s="11"/>
      <c r="M291" s="11"/>
    </row>
    <row r="292" customFormat="false" ht="12.75" hidden="false" customHeight="true" outlineLevel="0" collapsed="false">
      <c r="A292" s="11"/>
      <c r="B292" s="11"/>
      <c r="C292" s="11"/>
      <c r="D292" s="11"/>
      <c r="E292" s="11"/>
      <c r="F292" s="11"/>
      <c r="G292" s="11"/>
      <c r="H292" s="11"/>
      <c r="I292" s="11"/>
      <c r="J292" s="11"/>
      <c r="K292" s="11"/>
      <c r="L292" s="11"/>
      <c r="M292" s="11"/>
    </row>
    <row r="293" customFormat="false" ht="12.75" hidden="false" customHeight="true" outlineLevel="0" collapsed="false">
      <c r="A293" s="11"/>
      <c r="B293" s="11"/>
      <c r="C293" s="11"/>
      <c r="D293" s="11"/>
      <c r="E293" s="11"/>
      <c r="F293" s="11"/>
      <c r="G293" s="11"/>
      <c r="H293" s="11"/>
      <c r="I293" s="11"/>
      <c r="J293" s="11"/>
      <c r="K293" s="11"/>
      <c r="L293" s="11"/>
      <c r="M293" s="11"/>
    </row>
    <row r="294" customFormat="false" ht="12.75" hidden="false" customHeight="true" outlineLevel="0" collapsed="false">
      <c r="A294" s="11"/>
      <c r="B294" s="11"/>
      <c r="C294" s="11"/>
      <c r="D294" s="11"/>
      <c r="E294" s="11"/>
      <c r="F294" s="11"/>
      <c r="G294" s="11"/>
      <c r="H294" s="11"/>
      <c r="I294" s="11"/>
      <c r="J294" s="11"/>
      <c r="K294" s="11"/>
      <c r="L294" s="11"/>
      <c r="M294" s="11"/>
    </row>
    <row r="295" customFormat="false" ht="12.75" hidden="false" customHeight="true" outlineLevel="0" collapsed="false">
      <c r="A295" s="11"/>
      <c r="B295" s="11"/>
      <c r="C295" s="11"/>
      <c r="D295" s="11"/>
      <c r="E295" s="11"/>
      <c r="F295" s="11"/>
      <c r="G295" s="11"/>
      <c r="H295" s="11"/>
      <c r="I295" s="11"/>
      <c r="J295" s="11"/>
      <c r="K295" s="11"/>
      <c r="L295" s="11"/>
      <c r="M295" s="11"/>
    </row>
    <row r="296" customFormat="false" ht="12.75" hidden="false" customHeight="true" outlineLevel="0" collapsed="false">
      <c r="A296" s="11"/>
      <c r="B296" s="11"/>
      <c r="C296" s="11"/>
      <c r="D296" s="11"/>
      <c r="E296" s="11"/>
      <c r="F296" s="11"/>
      <c r="G296" s="11"/>
      <c r="H296" s="11"/>
      <c r="I296" s="11"/>
      <c r="J296" s="11"/>
      <c r="K296" s="11"/>
      <c r="L296" s="11"/>
      <c r="M296" s="11"/>
    </row>
    <row r="297" customFormat="false" ht="12.75" hidden="false" customHeight="true" outlineLevel="0" collapsed="false">
      <c r="A297" s="11"/>
      <c r="B297" s="11"/>
      <c r="C297" s="11"/>
      <c r="D297" s="11"/>
      <c r="E297" s="11"/>
      <c r="F297" s="11"/>
      <c r="G297" s="11"/>
      <c r="H297" s="11"/>
      <c r="I297" s="11"/>
      <c r="J297" s="11"/>
      <c r="K297" s="11"/>
      <c r="L297" s="11"/>
      <c r="M297" s="11"/>
    </row>
    <row r="298" customFormat="false" ht="12.75" hidden="false" customHeight="true" outlineLevel="0" collapsed="false">
      <c r="A298" s="11"/>
      <c r="B298" s="11"/>
      <c r="C298" s="11"/>
      <c r="D298" s="11"/>
      <c r="E298" s="11"/>
      <c r="F298" s="11"/>
      <c r="G298" s="11"/>
      <c r="H298" s="11"/>
      <c r="I298" s="11"/>
      <c r="J298" s="11"/>
      <c r="K298" s="11"/>
      <c r="L298" s="11"/>
      <c r="M298" s="11"/>
    </row>
    <row r="299" customFormat="false" ht="12.75" hidden="false" customHeight="true" outlineLevel="0" collapsed="false">
      <c r="A299" s="11"/>
      <c r="B299" s="11"/>
      <c r="C299" s="11"/>
      <c r="D299" s="11"/>
      <c r="E299" s="11"/>
      <c r="F299" s="11"/>
      <c r="G299" s="11"/>
      <c r="H299" s="11"/>
      <c r="I299" s="11"/>
      <c r="J299" s="11"/>
      <c r="K299" s="11"/>
      <c r="L299" s="11"/>
      <c r="M299" s="11"/>
    </row>
    <row r="300" customFormat="false" ht="12.75" hidden="false" customHeight="true" outlineLevel="0" collapsed="false">
      <c r="A300" s="11"/>
      <c r="B300" s="11"/>
      <c r="C300" s="11"/>
      <c r="D300" s="11"/>
      <c r="E300" s="11"/>
      <c r="F300" s="11"/>
      <c r="G300" s="11"/>
      <c r="H300" s="11"/>
      <c r="I300" s="11"/>
      <c r="J300" s="11"/>
      <c r="K300" s="11"/>
      <c r="L300" s="11"/>
      <c r="M300" s="11"/>
    </row>
    <row r="301" customFormat="false" ht="12.75" hidden="false" customHeight="true" outlineLevel="0" collapsed="false">
      <c r="A301" s="11"/>
      <c r="B301" s="11"/>
      <c r="C301" s="11"/>
      <c r="D301" s="11"/>
      <c r="E301" s="11"/>
      <c r="F301" s="11"/>
      <c r="G301" s="11"/>
      <c r="H301" s="11"/>
      <c r="I301" s="11"/>
      <c r="J301" s="11"/>
      <c r="K301" s="11"/>
      <c r="L301" s="11"/>
      <c r="M301" s="11"/>
    </row>
    <row r="302" customFormat="false" ht="12.75" hidden="false" customHeight="true" outlineLevel="0" collapsed="false">
      <c r="A302" s="11"/>
      <c r="B302" s="11"/>
      <c r="C302" s="11"/>
      <c r="D302" s="11"/>
      <c r="E302" s="11"/>
      <c r="F302" s="11"/>
      <c r="G302" s="11"/>
      <c r="H302" s="11"/>
      <c r="I302" s="11"/>
      <c r="J302" s="11"/>
      <c r="K302" s="11"/>
      <c r="L302" s="11"/>
      <c r="M302" s="11"/>
    </row>
    <row r="303" customFormat="false" ht="12.75" hidden="false" customHeight="true" outlineLevel="0" collapsed="false">
      <c r="A303" s="11"/>
      <c r="B303" s="11"/>
      <c r="C303" s="11"/>
      <c r="D303" s="11"/>
      <c r="E303" s="11"/>
      <c r="F303" s="11"/>
      <c r="G303" s="11"/>
      <c r="H303" s="11"/>
      <c r="I303" s="11"/>
      <c r="J303" s="11"/>
      <c r="K303" s="11"/>
      <c r="L303" s="11"/>
      <c r="M303" s="11"/>
    </row>
    <row r="304" customFormat="false" ht="12.75" hidden="false" customHeight="true" outlineLevel="0" collapsed="false">
      <c r="A304" s="11"/>
      <c r="B304" s="11"/>
      <c r="C304" s="11"/>
      <c r="D304" s="11"/>
      <c r="E304" s="11"/>
      <c r="F304" s="11"/>
      <c r="G304" s="11"/>
      <c r="H304" s="11"/>
      <c r="I304" s="11"/>
      <c r="J304" s="11"/>
      <c r="K304" s="11"/>
      <c r="L304" s="11"/>
      <c r="M304" s="11"/>
    </row>
    <row r="305" customFormat="false" ht="12.75" hidden="false" customHeight="true" outlineLevel="0" collapsed="false">
      <c r="A305" s="11"/>
      <c r="B305" s="11"/>
      <c r="C305" s="11"/>
      <c r="D305" s="11"/>
      <c r="E305" s="11"/>
      <c r="F305" s="11"/>
      <c r="G305" s="11"/>
      <c r="H305" s="11"/>
      <c r="I305" s="11"/>
      <c r="J305" s="11"/>
      <c r="K305" s="11"/>
      <c r="L305" s="11"/>
      <c r="M305" s="11"/>
    </row>
    <row r="306" customFormat="false" ht="12.75" hidden="false" customHeight="true" outlineLevel="0" collapsed="false">
      <c r="A306" s="11"/>
      <c r="B306" s="11"/>
      <c r="C306" s="11"/>
      <c r="D306" s="11"/>
      <c r="E306" s="11"/>
      <c r="F306" s="11"/>
      <c r="G306" s="11"/>
      <c r="H306" s="11"/>
      <c r="I306" s="11"/>
      <c r="J306" s="11"/>
      <c r="K306" s="11"/>
      <c r="L306" s="11"/>
      <c r="M306" s="11"/>
    </row>
    <row r="307" customFormat="false" ht="12.75" hidden="false" customHeight="true" outlineLevel="0" collapsed="false">
      <c r="A307" s="11"/>
      <c r="B307" s="11"/>
      <c r="C307" s="11"/>
      <c r="D307" s="11"/>
      <c r="E307" s="11"/>
      <c r="F307" s="11"/>
      <c r="G307" s="11"/>
      <c r="H307" s="11"/>
      <c r="I307" s="11"/>
      <c r="J307" s="11"/>
      <c r="K307" s="11"/>
      <c r="L307" s="11"/>
      <c r="M307" s="11"/>
    </row>
    <row r="308" customFormat="false" ht="12.75" hidden="false" customHeight="true" outlineLevel="0" collapsed="false">
      <c r="A308" s="11"/>
      <c r="B308" s="11"/>
      <c r="C308" s="11"/>
      <c r="D308" s="11"/>
      <c r="E308" s="11"/>
      <c r="F308" s="11"/>
      <c r="G308" s="11"/>
      <c r="H308" s="11"/>
      <c r="I308" s="11"/>
      <c r="J308" s="11"/>
      <c r="K308" s="11"/>
      <c r="L308" s="11"/>
      <c r="M308" s="11"/>
    </row>
    <row r="309" customFormat="false" ht="12.75" hidden="false" customHeight="true" outlineLevel="0" collapsed="false">
      <c r="A309" s="11"/>
      <c r="B309" s="11"/>
      <c r="C309" s="11"/>
      <c r="D309" s="11"/>
      <c r="E309" s="11"/>
      <c r="F309" s="11"/>
      <c r="G309" s="11"/>
      <c r="H309" s="11"/>
      <c r="I309" s="11"/>
      <c r="J309" s="11"/>
      <c r="K309" s="11"/>
      <c r="L309" s="11"/>
      <c r="M309" s="11"/>
    </row>
    <row r="310" customFormat="false" ht="12.75" hidden="false" customHeight="true" outlineLevel="0" collapsed="false">
      <c r="A310" s="11"/>
      <c r="B310" s="11"/>
      <c r="C310" s="11"/>
      <c r="D310" s="11"/>
      <c r="E310" s="11"/>
      <c r="F310" s="11"/>
      <c r="G310" s="11"/>
      <c r="H310" s="11"/>
      <c r="I310" s="11"/>
      <c r="J310" s="11"/>
      <c r="K310" s="11"/>
      <c r="L310" s="11"/>
      <c r="M310" s="11"/>
    </row>
    <row r="311" customFormat="false" ht="12.75" hidden="false" customHeight="true" outlineLevel="0" collapsed="false">
      <c r="A311" s="11"/>
      <c r="B311" s="11"/>
      <c r="C311" s="11"/>
      <c r="D311" s="11"/>
      <c r="E311" s="11"/>
      <c r="F311" s="11"/>
      <c r="G311" s="11"/>
      <c r="H311" s="11"/>
      <c r="I311" s="11"/>
      <c r="J311" s="11"/>
      <c r="K311" s="11"/>
      <c r="L311" s="11"/>
      <c r="M311" s="11"/>
    </row>
    <row r="312" customFormat="false" ht="12.75" hidden="false" customHeight="true" outlineLevel="0" collapsed="false">
      <c r="A312" s="11"/>
      <c r="B312" s="11"/>
      <c r="C312" s="11"/>
      <c r="D312" s="11"/>
      <c r="E312" s="11"/>
      <c r="F312" s="11"/>
      <c r="G312" s="11"/>
      <c r="H312" s="11"/>
      <c r="I312" s="11"/>
      <c r="J312" s="11"/>
      <c r="K312" s="11"/>
      <c r="L312" s="11"/>
      <c r="M312" s="11"/>
    </row>
    <row r="313" customFormat="false" ht="12.75" hidden="false" customHeight="true" outlineLevel="0" collapsed="false">
      <c r="A313" s="11"/>
      <c r="B313" s="11"/>
      <c r="C313" s="11"/>
      <c r="D313" s="11"/>
      <c r="E313" s="11"/>
      <c r="F313" s="11"/>
      <c r="G313" s="11"/>
      <c r="H313" s="11"/>
      <c r="I313" s="11"/>
      <c r="J313" s="11"/>
      <c r="K313" s="11"/>
      <c r="L313" s="11"/>
      <c r="M313" s="11"/>
    </row>
    <row r="314" customFormat="false" ht="12.75" hidden="false" customHeight="true" outlineLevel="0" collapsed="false">
      <c r="A314" s="11"/>
      <c r="B314" s="11"/>
      <c r="C314" s="11"/>
      <c r="D314" s="11"/>
      <c r="E314" s="11"/>
      <c r="F314" s="11"/>
      <c r="G314" s="11"/>
      <c r="H314" s="11"/>
      <c r="I314" s="11"/>
      <c r="J314" s="11"/>
      <c r="K314" s="11"/>
      <c r="L314" s="11"/>
      <c r="M314" s="11"/>
    </row>
    <row r="315" customFormat="false" ht="12.75" hidden="false" customHeight="true" outlineLevel="0" collapsed="false">
      <c r="A315" s="11"/>
      <c r="B315" s="11"/>
      <c r="C315" s="11"/>
      <c r="D315" s="11"/>
      <c r="E315" s="11"/>
      <c r="F315" s="11"/>
      <c r="G315" s="11"/>
      <c r="H315" s="11"/>
      <c r="I315" s="11"/>
      <c r="J315" s="11"/>
      <c r="K315" s="11"/>
      <c r="L315" s="11"/>
      <c r="M315" s="11"/>
    </row>
    <row r="316" customFormat="false" ht="12.75" hidden="false" customHeight="true" outlineLevel="0" collapsed="false">
      <c r="A316" s="11"/>
      <c r="B316" s="11"/>
      <c r="C316" s="11"/>
      <c r="D316" s="11"/>
      <c r="E316" s="11"/>
      <c r="F316" s="11"/>
      <c r="G316" s="11"/>
      <c r="H316" s="11"/>
      <c r="I316" s="11"/>
      <c r="J316" s="11"/>
      <c r="K316" s="11"/>
      <c r="L316" s="11"/>
      <c r="M316" s="11"/>
    </row>
    <row r="317" customFormat="false" ht="12.75" hidden="false" customHeight="true" outlineLevel="0" collapsed="false">
      <c r="A317" s="11"/>
      <c r="B317" s="11"/>
      <c r="C317" s="11"/>
      <c r="D317" s="11"/>
      <c r="E317" s="11"/>
      <c r="F317" s="11"/>
      <c r="G317" s="11"/>
      <c r="H317" s="11"/>
      <c r="I317" s="11"/>
      <c r="J317" s="11"/>
      <c r="K317" s="11"/>
      <c r="L317" s="11"/>
      <c r="M317" s="11"/>
    </row>
    <row r="318" customFormat="false" ht="12.75" hidden="false" customHeight="true" outlineLevel="0" collapsed="false">
      <c r="A318" s="11"/>
      <c r="B318" s="11"/>
      <c r="C318" s="11"/>
      <c r="D318" s="11"/>
      <c r="E318" s="11"/>
      <c r="F318" s="11"/>
      <c r="G318" s="11"/>
      <c r="H318" s="11"/>
      <c r="I318" s="11"/>
      <c r="J318" s="11"/>
      <c r="K318" s="11"/>
      <c r="L318" s="11"/>
      <c r="M318" s="11"/>
    </row>
    <row r="319" customFormat="false" ht="12.75" hidden="false" customHeight="true" outlineLevel="0" collapsed="false">
      <c r="A319" s="11"/>
      <c r="B319" s="11"/>
      <c r="C319" s="11"/>
      <c r="D319" s="11"/>
      <c r="E319" s="11"/>
      <c r="F319" s="11"/>
      <c r="G319" s="11"/>
      <c r="H319" s="11"/>
      <c r="I319" s="11"/>
      <c r="J319" s="11"/>
      <c r="K319" s="11"/>
      <c r="L319" s="11"/>
      <c r="M319" s="11"/>
    </row>
    <row r="320" customFormat="false" ht="12.75" hidden="false" customHeight="true" outlineLevel="0" collapsed="false">
      <c r="A320" s="11"/>
      <c r="B320" s="11"/>
      <c r="C320" s="11"/>
      <c r="D320" s="11"/>
      <c r="E320" s="11"/>
      <c r="F320" s="11"/>
      <c r="G320" s="11"/>
      <c r="H320" s="11"/>
      <c r="I320" s="11"/>
      <c r="J320" s="11"/>
      <c r="K320" s="11"/>
      <c r="L320" s="11"/>
      <c r="M320" s="11"/>
    </row>
    <row r="321" customFormat="false" ht="12.75" hidden="false" customHeight="true" outlineLevel="0" collapsed="false">
      <c r="A321" s="11"/>
      <c r="B321" s="11"/>
      <c r="C321" s="11"/>
      <c r="D321" s="11"/>
      <c r="E321" s="11"/>
      <c r="F321" s="11"/>
      <c r="G321" s="11"/>
      <c r="H321" s="11"/>
      <c r="I321" s="11"/>
      <c r="J321" s="11"/>
      <c r="K321" s="11"/>
      <c r="L321" s="11"/>
      <c r="M321" s="11"/>
    </row>
    <row r="322" customFormat="false" ht="12.75" hidden="false" customHeight="true" outlineLevel="0" collapsed="false">
      <c r="A322" s="11"/>
      <c r="B322" s="11"/>
      <c r="C322" s="11"/>
      <c r="D322" s="11"/>
      <c r="E322" s="11"/>
      <c r="F322" s="11"/>
      <c r="G322" s="11"/>
      <c r="H322" s="11"/>
      <c r="I322" s="11"/>
      <c r="J322" s="11"/>
      <c r="K322" s="11"/>
      <c r="L322" s="11"/>
      <c r="M322" s="11"/>
    </row>
    <row r="323" customFormat="false" ht="12.75" hidden="false" customHeight="true" outlineLevel="0" collapsed="false">
      <c r="A323" s="11"/>
      <c r="B323" s="11"/>
      <c r="C323" s="11"/>
      <c r="D323" s="11"/>
      <c r="E323" s="11"/>
      <c r="F323" s="11"/>
      <c r="G323" s="11"/>
      <c r="H323" s="11"/>
      <c r="I323" s="11"/>
      <c r="J323" s="11"/>
      <c r="K323" s="11"/>
      <c r="L323" s="11"/>
      <c r="M323" s="11"/>
    </row>
    <row r="324" customFormat="false" ht="12.75" hidden="false" customHeight="true" outlineLevel="0" collapsed="false">
      <c r="A324" s="11"/>
      <c r="B324" s="11"/>
      <c r="C324" s="11"/>
      <c r="D324" s="11"/>
      <c r="E324" s="11"/>
      <c r="F324" s="11"/>
      <c r="G324" s="11"/>
      <c r="H324" s="11"/>
      <c r="I324" s="11"/>
      <c r="J324" s="11"/>
      <c r="K324" s="11"/>
      <c r="L324" s="11"/>
      <c r="M324" s="11"/>
    </row>
    <row r="325" customFormat="false" ht="12.75" hidden="false" customHeight="true" outlineLevel="0" collapsed="false">
      <c r="A325" s="11"/>
      <c r="B325" s="11"/>
      <c r="C325" s="11"/>
      <c r="D325" s="11"/>
      <c r="E325" s="11"/>
      <c r="F325" s="11"/>
      <c r="G325" s="11"/>
      <c r="H325" s="11"/>
      <c r="I325" s="11"/>
      <c r="J325" s="11"/>
      <c r="K325" s="11"/>
      <c r="L325" s="11"/>
      <c r="M325" s="11"/>
    </row>
    <row r="326" customFormat="false" ht="12.75" hidden="false" customHeight="true" outlineLevel="0" collapsed="false">
      <c r="A326" s="11"/>
      <c r="B326" s="11"/>
      <c r="C326" s="11"/>
      <c r="D326" s="11"/>
      <c r="E326" s="11"/>
      <c r="F326" s="11"/>
      <c r="G326" s="11"/>
      <c r="H326" s="11"/>
      <c r="I326" s="11"/>
      <c r="J326" s="11"/>
      <c r="K326" s="11"/>
      <c r="L326" s="11"/>
      <c r="M326" s="11"/>
    </row>
    <row r="327" customFormat="false" ht="12.75" hidden="false" customHeight="true" outlineLevel="0" collapsed="false">
      <c r="A327" s="11"/>
      <c r="B327" s="11"/>
      <c r="C327" s="11"/>
      <c r="D327" s="11"/>
      <c r="E327" s="11"/>
      <c r="F327" s="11"/>
      <c r="G327" s="11"/>
      <c r="H327" s="11"/>
      <c r="I327" s="11"/>
      <c r="J327" s="11"/>
      <c r="K327" s="11"/>
      <c r="L327" s="11"/>
      <c r="M327" s="11"/>
    </row>
    <row r="328" customFormat="false" ht="12.75" hidden="false" customHeight="true" outlineLevel="0" collapsed="false">
      <c r="A328" s="11"/>
      <c r="B328" s="11"/>
      <c r="C328" s="11"/>
      <c r="D328" s="11"/>
      <c r="E328" s="11"/>
      <c r="F328" s="11"/>
      <c r="G328" s="11"/>
      <c r="H328" s="11"/>
      <c r="I328" s="11"/>
      <c r="J328" s="11"/>
      <c r="K328" s="11"/>
      <c r="L328" s="11"/>
      <c r="M328" s="11"/>
    </row>
    <row r="329" customFormat="false" ht="12.75" hidden="false" customHeight="true" outlineLevel="0" collapsed="false">
      <c r="A329" s="11"/>
      <c r="B329" s="11"/>
      <c r="C329" s="11"/>
      <c r="D329" s="11"/>
      <c r="E329" s="11"/>
      <c r="F329" s="11"/>
      <c r="G329" s="11"/>
      <c r="H329" s="11"/>
      <c r="I329" s="11"/>
      <c r="J329" s="11"/>
      <c r="K329" s="11"/>
      <c r="L329" s="11"/>
      <c r="M329" s="11"/>
    </row>
    <row r="330" customFormat="false" ht="12.75" hidden="false" customHeight="true" outlineLevel="0" collapsed="false">
      <c r="A330" s="11"/>
      <c r="B330" s="11"/>
      <c r="C330" s="11"/>
      <c r="D330" s="11"/>
      <c r="E330" s="11"/>
      <c r="F330" s="11"/>
      <c r="G330" s="11"/>
      <c r="H330" s="11"/>
      <c r="I330" s="11"/>
      <c r="J330" s="11"/>
      <c r="K330" s="11"/>
      <c r="L330" s="11"/>
      <c r="M330" s="11"/>
    </row>
    <row r="331" customFormat="false" ht="12.75" hidden="false" customHeight="true" outlineLevel="0" collapsed="false">
      <c r="A331" s="11"/>
      <c r="B331" s="11"/>
      <c r="C331" s="11"/>
      <c r="D331" s="11"/>
      <c r="E331" s="11"/>
      <c r="F331" s="11"/>
      <c r="G331" s="11"/>
      <c r="H331" s="11"/>
      <c r="I331" s="11"/>
      <c r="J331" s="11"/>
      <c r="K331" s="11"/>
      <c r="L331" s="11"/>
      <c r="M331" s="11"/>
    </row>
    <row r="332" customFormat="false" ht="12.75" hidden="false" customHeight="true" outlineLevel="0" collapsed="false">
      <c r="A332" s="11"/>
      <c r="B332" s="11"/>
      <c r="C332" s="11"/>
      <c r="D332" s="11"/>
      <c r="E332" s="11"/>
      <c r="F332" s="11"/>
      <c r="G332" s="11"/>
      <c r="H332" s="11"/>
      <c r="I332" s="11"/>
      <c r="J332" s="11"/>
      <c r="K332" s="11"/>
      <c r="L332" s="11"/>
      <c r="M332" s="11"/>
    </row>
    <row r="333" customFormat="false" ht="12.75" hidden="false" customHeight="true" outlineLevel="0" collapsed="false">
      <c r="A333" s="11"/>
      <c r="B333" s="11"/>
      <c r="C333" s="11"/>
      <c r="D333" s="11"/>
      <c r="E333" s="11"/>
      <c r="F333" s="11"/>
      <c r="G333" s="11"/>
      <c r="H333" s="11"/>
      <c r="I333" s="11"/>
      <c r="J333" s="11"/>
      <c r="K333" s="11"/>
      <c r="L333" s="11"/>
      <c r="M333" s="11"/>
    </row>
    <row r="334" customFormat="false" ht="12.75" hidden="false" customHeight="true" outlineLevel="0" collapsed="false">
      <c r="A334" s="11"/>
      <c r="B334" s="11"/>
      <c r="C334" s="11"/>
      <c r="D334" s="11"/>
      <c r="E334" s="11"/>
      <c r="F334" s="11"/>
      <c r="G334" s="11"/>
      <c r="H334" s="11"/>
      <c r="I334" s="11"/>
      <c r="J334" s="11"/>
      <c r="K334" s="11"/>
      <c r="L334" s="11"/>
      <c r="M334" s="11"/>
    </row>
    <row r="335" customFormat="false" ht="12.75" hidden="false" customHeight="true" outlineLevel="0" collapsed="false">
      <c r="A335" s="11"/>
      <c r="B335" s="11"/>
      <c r="C335" s="11"/>
      <c r="D335" s="11"/>
      <c r="E335" s="11"/>
      <c r="F335" s="11"/>
      <c r="G335" s="11"/>
      <c r="H335" s="11"/>
      <c r="I335" s="11"/>
      <c r="J335" s="11"/>
      <c r="K335" s="11"/>
      <c r="L335" s="11"/>
      <c r="M335" s="11"/>
    </row>
    <row r="336" customFormat="false" ht="12.75" hidden="false" customHeight="true" outlineLevel="0" collapsed="false">
      <c r="A336" s="11"/>
      <c r="B336" s="11"/>
      <c r="C336" s="11"/>
      <c r="D336" s="11"/>
      <c r="E336" s="11"/>
      <c r="F336" s="11"/>
      <c r="G336" s="11"/>
      <c r="H336" s="11"/>
      <c r="I336" s="11"/>
      <c r="J336" s="11"/>
      <c r="K336" s="11"/>
      <c r="L336" s="11"/>
      <c r="M336" s="11"/>
    </row>
    <row r="337" customFormat="false" ht="12.75" hidden="false" customHeight="true" outlineLevel="0" collapsed="false">
      <c r="A337" s="11"/>
      <c r="B337" s="11"/>
      <c r="C337" s="11"/>
      <c r="D337" s="11"/>
      <c r="E337" s="11"/>
      <c r="F337" s="11"/>
      <c r="G337" s="11"/>
      <c r="H337" s="11"/>
      <c r="I337" s="11"/>
      <c r="J337" s="11"/>
      <c r="K337" s="11"/>
      <c r="L337" s="11"/>
      <c r="M337" s="11"/>
    </row>
    <row r="338" customFormat="false" ht="12.75" hidden="false" customHeight="true" outlineLevel="0" collapsed="false">
      <c r="A338" s="11"/>
      <c r="B338" s="11"/>
      <c r="C338" s="11"/>
      <c r="D338" s="11"/>
      <c r="E338" s="11"/>
      <c r="F338" s="11"/>
      <c r="G338" s="11"/>
      <c r="H338" s="11"/>
      <c r="I338" s="11"/>
      <c r="J338" s="11"/>
      <c r="K338" s="11"/>
      <c r="L338" s="11"/>
      <c r="M338" s="11"/>
    </row>
    <row r="339" customFormat="false" ht="12.75" hidden="false" customHeight="true" outlineLevel="0" collapsed="false">
      <c r="A339" s="11"/>
      <c r="B339" s="11"/>
      <c r="C339" s="11"/>
      <c r="D339" s="11"/>
      <c r="E339" s="11"/>
      <c r="F339" s="11"/>
      <c r="G339" s="11"/>
      <c r="H339" s="11"/>
      <c r="I339" s="11"/>
      <c r="J339" s="11"/>
      <c r="K339" s="11"/>
      <c r="L339" s="11"/>
      <c r="M339" s="11"/>
    </row>
    <row r="340" customFormat="false" ht="12.75" hidden="false" customHeight="true" outlineLevel="0" collapsed="false">
      <c r="A340" s="11"/>
      <c r="B340" s="11"/>
      <c r="C340" s="11"/>
      <c r="D340" s="11"/>
      <c r="E340" s="11"/>
      <c r="F340" s="11"/>
      <c r="G340" s="11"/>
      <c r="H340" s="11"/>
      <c r="I340" s="11"/>
      <c r="J340" s="11"/>
      <c r="K340" s="11"/>
      <c r="L340" s="11"/>
      <c r="M340" s="11"/>
    </row>
    <row r="341" customFormat="false" ht="12.75" hidden="false" customHeight="true" outlineLevel="0" collapsed="false">
      <c r="A341" s="11"/>
      <c r="B341" s="11"/>
      <c r="C341" s="11"/>
      <c r="D341" s="11"/>
      <c r="E341" s="11"/>
      <c r="F341" s="11"/>
      <c r="G341" s="11"/>
      <c r="H341" s="11"/>
      <c r="I341" s="11"/>
      <c r="J341" s="11"/>
      <c r="K341" s="11"/>
      <c r="L341" s="11"/>
      <c r="M341" s="11"/>
    </row>
    <row r="342" customFormat="false" ht="12.75" hidden="false" customHeight="true" outlineLevel="0" collapsed="false">
      <c r="A342" s="11"/>
      <c r="B342" s="11"/>
      <c r="C342" s="11"/>
      <c r="D342" s="11"/>
      <c r="E342" s="11"/>
      <c r="F342" s="11"/>
      <c r="G342" s="11"/>
      <c r="H342" s="11"/>
      <c r="I342" s="11"/>
      <c r="J342" s="11"/>
      <c r="K342" s="11"/>
      <c r="L342" s="11"/>
      <c r="M342" s="11"/>
    </row>
    <row r="343" customFormat="false" ht="12.75" hidden="false" customHeight="true" outlineLevel="0" collapsed="false">
      <c r="A343" s="11"/>
      <c r="B343" s="11"/>
      <c r="C343" s="11"/>
      <c r="D343" s="11"/>
      <c r="E343" s="11"/>
      <c r="F343" s="11"/>
      <c r="G343" s="11"/>
      <c r="H343" s="11"/>
      <c r="I343" s="11"/>
      <c r="J343" s="11"/>
      <c r="K343" s="11"/>
      <c r="L343" s="11"/>
      <c r="M343" s="11"/>
    </row>
    <row r="344" customFormat="false" ht="12.75" hidden="false" customHeight="true" outlineLevel="0" collapsed="false">
      <c r="A344" s="11"/>
      <c r="B344" s="11"/>
      <c r="C344" s="11"/>
      <c r="D344" s="11"/>
      <c r="E344" s="11"/>
      <c r="F344" s="11"/>
      <c r="G344" s="11"/>
      <c r="H344" s="11"/>
      <c r="I344" s="11"/>
      <c r="J344" s="11"/>
      <c r="K344" s="11"/>
      <c r="L344" s="11"/>
      <c r="M344" s="11"/>
    </row>
    <row r="345" customFormat="false" ht="12.75" hidden="false" customHeight="true" outlineLevel="0" collapsed="false">
      <c r="A345" s="11"/>
      <c r="B345" s="11"/>
      <c r="C345" s="11"/>
      <c r="D345" s="11"/>
      <c r="E345" s="11"/>
      <c r="F345" s="11"/>
      <c r="G345" s="11"/>
      <c r="H345" s="11"/>
      <c r="I345" s="11"/>
      <c r="J345" s="11"/>
      <c r="K345" s="11"/>
      <c r="L345" s="11"/>
      <c r="M345" s="11"/>
    </row>
    <row r="346" customFormat="false" ht="12.75" hidden="false" customHeight="true" outlineLevel="0" collapsed="false">
      <c r="A346" s="11"/>
      <c r="B346" s="11"/>
      <c r="C346" s="11"/>
      <c r="D346" s="11"/>
      <c r="E346" s="11"/>
      <c r="F346" s="11"/>
      <c r="G346" s="11"/>
      <c r="H346" s="11"/>
      <c r="I346" s="11"/>
      <c r="J346" s="11"/>
      <c r="K346" s="11"/>
      <c r="L346" s="11"/>
      <c r="M346" s="11"/>
    </row>
    <row r="347" customFormat="false" ht="12.75" hidden="false" customHeight="true" outlineLevel="0" collapsed="false">
      <c r="A347" s="11"/>
      <c r="B347" s="11"/>
      <c r="C347" s="11"/>
      <c r="D347" s="11"/>
      <c r="E347" s="11"/>
      <c r="F347" s="11"/>
      <c r="G347" s="11"/>
      <c r="H347" s="11"/>
      <c r="I347" s="11"/>
      <c r="J347" s="11"/>
      <c r="K347" s="11"/>
      <c r="L347" s="11"/>
      <c r="M347" s="11"/>
    </row>
    <row r="348" customFormat="false" ht="12.75" hidden="false" customHeight="true" outlineLevel="0" collapsed="false">
      <c r="A348" s="11"/>
      <c r="B348" s="11"/>
      <c r="C348" s="11"/>
      <c r="D348" s="11"/>
      <c r="E348" s="11"/>
      <c r="F348" s="11"/>
      <c r="G348" s="11"/>
      <c r="H348" s="11"/>
      <c r="I348" s="11"/>
      <c r="J348" s="11"/>
      <c r="K348" s="11"/>
      <c r="L348" s="11"/>
      <c r="M348" s="11"/>
    </row>
    <row r="349" customFormat="false" ht="12.75" hidden="false" customHeight="true" outlineLevel="0" collapsed="false">
      <c r="A349" s="11"/>
      <c r="B349" s="11"/>
      <c r="C349" s="11"/>
      <c r="D349" s="11"/>
      <c r="E349" s="11"/>
      <c r="F349" s="11"/>
      <c r="G349" s="11"/>
      <c r="H349" s="11"/>
      <c r="I349" s="11"/>
      <c r="J349" s="11"/>
      <c r="K349" s="11"/>
      <c r="L349" s="11"/>
      <c r="M349" s="11"/>
    </row>
    <row r="350" customFormat="false" ht="12.75" hidden="false" customHeight="true" outlineLevel="0" collapsed="false">
      <c r="A350" s="11"/>
      <c r="B350" s="11"/>
      <c r="C350" s="11"/>
      <c r="D350" s="11"/>
      <c r="E350" s="11"/>
      <c r="F350" s="11"/>
      <c r="G350" s="11"/>
      <c r="H350" s="11"/>
      <c r="I350" s="11"/>
      <c r="J350" s="11"/>
      <c r="K350" s="11"/>
      <c r="L350" s="11"/>
      <c r="M350" s="11"/>
    </row>
    <row r="351" customFormat="false" ht="12.75" hidden="false" customHeight="true" outlineLevel="0" collapsed="false">
      <c r="A351" s="11"/>
      <c r="B351" s="11"/>
      <c r="C351" s="11"/>
      <c r="D351" s="11"/>
      <c r="E351" s="11"/>
      <c r="F351" s="11"/>
      <c r="G351" s="11"/>
      <c r="H351" s="11"/>
      <c r="I351" s="11"/>
      <c r="J351" s="11"/>
      <c r="K351" s="11"/>
      <c r="L351" s="11"/>
      <c r="M351" s="11"/>
    </row>
    <row r="352" customFormat="false" ht="12.75" hidden="false" customHeight="true" outlineLevel="0" collapsed="false">
      <c r="A352" s="11"/>
      <c r="B352" s="11"/>
      <c r="C352" s="11"/>
      <c r="D352" s="11"/>
      <c r="E352" s="11"/>
      <c r="F352" s="11"/>
      <c r="G352" s="11"/>
      <c r="H352" s="11"/>
      <c r="I352" s="11"/>
      <c r="J352" s="11"/>
      <c r="K352" s="11"/>
      <c r="L352" s="11"/>
      <c r="M352" s="11"/>
    </row>
    <row r="353" customFormat="false" ht="12.75" hidden="false" customHeight="true" outlineLevel="0" collapsed="false">
      <c r="A353" s="11"/>
      <c r="B353" s="11"/>
      <c r="C353" s="11"/>
      <c r="D353" s="11"/>
      <c r="E353" s="11"/>
      <c r="F353" s="11"/>
      <c r="G353" s="11"/>
      <c r="H353" s="11"/>
      <c r="I353" s="11"/>
      <c r="J353" s="11"/>
      <c r="K353" s="11"/>
      <c r="L353" s="11"/>
      <c r="M353" s="11"/>
    </row>
    <row r="354" customFormat="false" ht="12.75" hidden="false" customHeight="true" outlineLevel="0" collapsed="false">
      <c r="A354" s="11"/>
      <c r="B354" s="11"/>
      <c r="C354" s="11"/>
      <c r="D354" s="11"/>
      <c r="E354" s="11"/>
      <c r="F354" s="11"/>
      <c r="G354" s="11"/>
      <c r="H354" s="11"/>
      <c r="I354" s="11"/>
      <c r="J354" s="11"/>
      <c r="K354" s="11"/>
      <c r="L354" s="11"/>
      <c r="M354" s="11"/>
    </row>
    <row r="355" customFormat="false" ht="12.75" hidden="false" customHeight="true" outlineLevel="0" collapsed="false">
      <c r="A355" s="11"/>
      <c r="B355" s="11"/>
      <c r="C355" s="11"/>
      <c r="D355" s="11"/>
      <c r="E355" s="11"/>
      <c r="F355" s="11"/>
      <c r="G355" s="11"/>
      <c r="H355" s="11"/>
      <c r="I355" s="11"/>
      <c r="J355" s="11"/>
      <c r="K355" s="11"/>
      <c r="L355" s="11"/>
      <c r="M355" s="11"/>
    </row>
    <row r="356" customFormat="false" ht="12.75" hidden="false" customHeight="true" outlineLevel="0" collapsed="false">
      <c r="A356" s="11"/>
      <c r="B356" s="11"/>
      <c r="C356" s="11"/>
      <c r="D356" s="11"/>
      <c r="E356" s="11"/>
      <c r="F356" s="11"/>
      <c r="G356" s="11"/>
      <c r="H356" s="11"/>
      <c r="I356" s="11"/>
      <c r="J356" s="11"/>
      <c r="K356" s="11"/>
      <c r="L356" s="11"/>
      <c r="M356" s="11"/>
    </row>
    <row r="357" customFormat="false" ht="12.75" hidden="false" customHeight="true" outlineLevel="0" collapsed="false">
      <c r="A357" s="11"/>
      <c r="B357" s="11"/>
      <c r="C357" s="11"/>
      <c r="D357" s="11"/>
      <c r="E357" s="11"/>
      <c r="F357" s="11"/>
      <c r="G357" s="11"/>
      <c r="H357" s="11"/>
      <c r="I357" s="11"/>
      <c r="J357" s="11"/>
      <c r="K357" s="11"/>
      <c r="L357" s="11"/>
      <c r="M357" s="11"/>
    </row>
    <row r="358" customFormat="false" ht="12.75" hidden="false" customHeight="true" outlineLevel="0" collapsed="false">
      <c r="A358" s="11"/>
      <c r="B358" s="11"/>
      <c r="C358" s="11"/>
      <c r="D358" s="11"/>
      <c r="E358" s="11"/>
      <c r="F358" s="11"/>
      <c r="G358" s="11"/>
      <c r="H358" s="11"/>
      <c r="I358" s="11"/>
      <c r="J358" s="11"/>
      <c r="K358" s="11"/>
      <c r="L358" s="11"/>
      <c r="M358" s="11"/>
    </row>
    <row r="359" customFormat="false" ht="12.75" hidden="false" customHeight="true" outlineLevel="0" collapsed="false">
      <c r="A359" s="11"/>
      <c r="B359" s="11"/>
      <c r="C359" s="11"/>
      <c r="D359" s="11"/>
      <c r="E359" s="11"/>
      <c r="F359" s="11"/>
      <c r="G359" s="11"/>
      <c r="H359" s="11"/>
      <c r="I359" s="11"/>
      <c r="J359" s="11"/>
      <c r="K359" s="11"/>
      <c r="L359" s="11"/>
      <c r="M359" s="11"/>
    </row>
    <row r="360" customFormat="false" ht="12.75" hidden="false" customHeight="true" outlineLevel="0" collapsed="false">
      <c r="A360" s="11"/>
      <c r="B360" s="11"/>
      <c r="C360" s="11"/>
      <c r="D360" s="11"/>
      <c r="E360" s="11"/>
      <c r="F360" s="11"/>
      <c r="G360" s="11"/>
      <c r="H360" s="11"/>
      <c r="I360" s="11"/>
      <c r="J360" s="11"/>
      <c r="K360" s="11"/>
      <c r="L360" s="11"/>
      <c r="M360" s="11"/>
    </row>
    <row r="361" customFormat="false" ht="12.75" hidden="false" customHeight="true" outlineLevel="0" collapsed="false">
      <c r="A361" s="11"/>
      <c r="B361" s="11"/>
      <c r="C361" s="11"/>
      <c r="D361" s="11"/>
      <c r="E361" s="11"/>
      <c r="F361" s="11"/>
      <c r="G361" s="11"/>
      <c r="H361" s="11"/>
      <c r="I361" s="11"/>
      <c r="J361" s="11"/>
      <c r="K361" s="11"/>
      <c r="L361" s="11"/>
      <c r="M361" s="11"/>
    </row>
    <row r="362" customFormat="false" ht="12.75" hidden="false" customHeight="true" outlineLevel="0" collapsed="false">
      <c r="A362" s="11"/>
      <c r="B362" s="11"/>
      <c r="C362" s="11"/>
      <c r="D362" s="11"/>
      <c r="E362" s="11"/>
      <c r="F362" s="11"/>
      <c r="G362" s="11"/>
      <c r="H362" s="11"/>
      <c r="I362" s="11"/>
      <c r="J362" s="11"/>
      <c r="K362" s="11"/>
      <c r="L362" s="11"/>
      <c r="M362" s="11"/>
    </row>
    <row r="363" customFormat="false" ht="12.75" hidden="false" customHeight="true" outlineLevel="0" collapsed="false">
      <c r="A363" s="11"/>
      <c r="B363" s="11"/>
      <c r="C363" s="11"/>
      <c r="D363" s="11"/>
      <c r="E363" s="11"/>
      <c r="F363" s="11"/>
      <c r="G363" s="11"/>
      <c r="H363" s="11"/>
      <c r="I363" s="11"/>
      <c r="J363" s="11"/>
      <c r="K363" s="11"/>
      <c r="L363" s="11"/>
      <c r="M363" s="11"/>
    </row>
    <row r="364" customFormat="false" ht="12.75" hidden="false" customHeight="true" outlineLevel="0" collapsed="false">
      <c r="A364" s="11"/>
      <c r="B364" s="11"/>
      <c r="C364" s="11"/>
      <c r="D364" s="11"/>
      <c r="E364" s="11"/>
      <c r="F364" s="11"/>
      <c r="G364" s="11"/>
      <c r="H364" s="11"/>
      <c r="I364" s="11"/>
      <c r="J364" s="11"/>
      <c r="K364" s="11"/>
      <c r="L364" s="11"/>
      <c r="M364" s="11"/>
    </row>
    <row r="365" customFormat="false" ht="12.75" hidden="false" customHeight="true" outlineLevel="0" collapsed="false">
      <c r="A365" s="11"/>
      <c r="B365" s="11"/>
      <c r="C365" s="11"/>
      <c r="D365" s="11"/>
      <c r="E365" s="11"/>
      <c r="F365" s="11"/>
      <c r="G365" s="11"/>
      <c r="H365" s="11"/>
      <c r="I365" s="11"/>
      <c r="J365" s="11"/>
      <c r="K365" s="11"/>
      <c r="L365" s="11"/>
      <c r="M365" s="11"/>
    </row>
    <row r="366" customFormat="false" ht="12.75" hidden="false" customHeight="true" outlineLevel="0" collapsed="false">
      <c r="A366" s="11"/>
      <c r="B366" s="11"/>
      <c r="C366" s="11"/>
      <c r="D366" s="11"/>
      <c r="E366" s="11"/>
      <c r="F366" s="11"/>
      <c r="G366" s="11"/>
      <c r="H366" s="11"/>
      <c r="I366" s="11"/>
      <c r="J366" s="11"/>
      <c r="K366" s="11"/>
      <c r="L366" s="11"/>
      <c r="M366" s="11"/>
    </row>
    <row r="367" customFormat="false" ht="12.75" hidden="false" customHeight="true" outlineLevel="0" collapsed="false">
      <c r="A367" s="11"/>
      <c r="B367" s="11"/>
      <c r="C367" s="11"/>
      <c r="D367" s="11"/>
      <c r="E367" s="11"/>
      <c r="F367" s="11"/>
      <c r="G367" s="11"/>
      <c r="H367" s="11"/>
      <c r="I367" s="11"/>
      <c r="J367" s="11"/>
      <c r="K367" s="11"/>
      <c r="L367" s="11"/>
      <c r="M367" s="11"/>
    </row>
    <row r="368" customFormat="false" ht="12.75" hidden="false" customHeight="true" outlineLevel="0" collapsed="false">
      <c r="A368" s="11"/>
      <c r="B368" s="11"/>
      <c r="C368" s="11"/>
      <c r="D368" s="11"/>
      <c r="E368" s="11"/>
      <c r="F368" s="11"/>
      <c r="G368" s="11"/>
      <c r="H368" s="11"/>
      <c r="I368" s="11"/>
      <c r="J368" s="11"/>
      <c r="K368" s="11"/>
      <c r="L368" s="11"/>
      <c r="M368" s="11"/>
    </row>
    <row r="369" customFormat="false" ht="12.75" hidden="false" customHeight="true" outlineLevel="0" collapsed="false">
      <c r="A369" s="11"/>
      <c r="B369" s="11"/>
      <c r="C369" s="11"/>
      <c r="D369" s="11"/>
      <c r="E369" s="11"/>
      <c r="F369" s="11"/>
      <c r="G369" s="11"/>
      <c r="H369" s="11"/>
      <c r="I369" s="11"/>
      <c r="J369" s="11"/>
      <c r="K369" s="11"/>
      <c r="L369" s="11"/>
      <c r="M369" s="11"/>
    </row>
    <row r="370" customFormat="false" ht="12.75" hidden="false" customHeight="true" outlineLevel="0" collapsed="false">
      <c r="A370" s="11"/>
      <c r="B370" s="11"/>
      <c r="C370" s="11"/>
      <c r="D370" s="11"/>
      <c r="E370" s="11"/>
      <c r="F370" s="11"/>
      <c r="G370" s="11"/>
      <c r="H370" s="11"/>
      <c r="I370" s="11"/>
      <c r="J370" s="11"/>
      <c r="K370" s="11"/>
      <c r="L370" s="11"/>
      <c r="M370" s="11"/>
    </row>
    <row r="371" customFormat="false" ht="12.75" hidden="false" customHeight="true" outlineLevel="0" collapsed="false">
      <c r="A371" s="11"/>
      <c r="B371" s="11"/>
      <c r="C371" s="11"/>
      <c r="D371" s="11"/>
      <c r="E371" s="11"/>
      <c r="F371" s="11"/>
      <c r="G371" s="11"/>
      <c r="H371" s="11"/>
      <c r="I371" s="11"/>
      <c r="J371" s="11"/>
      <c r="K371" s="11"/>
      <c r="L371" s="11"/>
      <c r="M371" s="11"/>
    </row>
    <row r="372" customFormat="false" ht="12.75" hidden="false" customHeight="true" outlineLevel="0" collapsed="false">
      <c r="A372" s="11"/>
      <c r="B372" s="11"/>
      <c r="C372" s="11"/>
      <c r="D372" s="11"/>
      <c r="E372" s="11"/>
      <c r="F372" s="11"/>
      <c r="G372" s="11"/>
      <c r="H372" s="11"/>
      <c r="I372" s="11"/>
      <c r="J372" s="11"/>
      <c r="K372" s="11"/>
      <c r="L372" s="11"/>
      <c r="M372" s="11"/>
    </row>
    <row r="373" customFormat="false" ht="12.75" hidden="false" customHeight="true" outlineLevel="0" collapsed="false">
      <c r="A373" s="11"/>
      <c r="B373" s="11"/>
      <c r="C373" s="11"/>
      <c r="D373" s="11"/>
      <c r="E373" s="11"/>
      <c r="F373" s="11"/>
      <c r="G373" s="11"/>
      <c r="H373" s="11"/>
      <c r="I373" s="11"/>
      <c r="J373" s="11"/>
      <c r="K373" s="11"/>
      <c r="L373" s="11"/>
      <c r="M373" s="11"/>
    </row>
    <row r="374" customFormat="false" ht="12.75" hidden="false" customHeight="true" outlineLevel="0" collapsed="false">
      <c r="A374" s="11"/>
      <c r="B374" s="11"/>
      <c r="C374" s="11"/>
      <c r="D374" s="11"/>
      <c r="E374" s="11"/>
      <c r="F374" s="11"/>
      <c r="G374" s="11"/>
      <c r="H374" s="11"/>
      <c r="I374" s="11"/>
      <c r="J374" s="11"/>
      <c r="K374" s="11"/>
      <c r="L374" s="11"/>
      <c r="M374" s="11"/>
    </row>
    <row r="375" customFormat="false" ht="12.75" hidden="false" customHeight="true" outlineLevel="0" collapsed="false">
      <c r="A375" s="11"/>
      <c r="B375" s="11"/>
      <c r="C375" s="11"/>
      <c r="D375" s="11"/>
      <c r="E375" s="11"/>
      <c r="F375" s="11"/>
      <c r="G375" s="11"/>
      <c r="H375" s="11"/>
      <c r="I375" s="11"/>
      <c r="J375" s="11"/>
      <c r="K375" s="11"/>
      <c r="L375" s="11"/>
      <c r="M375" s="11"/>
    </row>
    <row r="376" customFormat="false" ht="12.75" hidden="false" customHeight="true" outlineLevel="0" collapsed="false">
      <c r="A376" s="11"/>
      <c r="B376" s="11"/>
      <c r="C376" s="11"/>
      <c r="D376" s="11"/>
      <c r="E376" s="11"/>
      <c r="F376" s="11"/>
      <c r="G376" s="11"/>
      <c r="H376" s="11"/>
      <c r="I376" s="11"/>
      <c r="J376" s="11"/>
      <c r="K376" s="11"/>
      <c r="L376" s="11"/>
      <c r="M376" s="11"/>
    </row>
    <row r="377" customFormat="false" ht="12.75" hidden="false" customHeight="true" outlineLevel="0" collapsed="false">
      <c r="A377" s="11"/>
      <c r="B377" s="11"/>
      <c r="C377" s="11"/>
      <c r="D377" s="11"/>
      <c r="E377" s="11"/>
      <c r="F377" s="11"/>
      <c r="G377" s="11"/>
      <c r="H377" s="11"/>
      <c r="I377" s="11"/>
      <c r="J377" s="11"/>
      <c r="K377" s="11"/>
      <c r="L377" s="11"/>
      <c r="M377" s="11"/>
    </row>
    <row r="378" customFormat="false" ht="12.75" hidden="false" customHeight="true" outlineLevel="0" collapsed="false">
      <c r="A378" s="11"/>
      <c r="B378" s="11"/>
      <c r="C378" s="11"/>
      <c r="D378" s="11"/>
      <c r="E378" s="11"/>
      <c r="F378" s="11"/>
      <c r="G378" s="11"/>
      <c r="H378" s="11"/>
      <c r="I378" s="11"/>
      <c r="J378" s="11"/>
      <c r="K378" s="11"/>
      <c r="L378" s="11"/>
      <c r="M378" s="11"/>
    </row>
    <row r="379" customFormat="false" ht="12.75" hidden="false" customHeight="true" outlineLevel="0" collapsed="false">
      <c r="A379" s="11"/>
      <c r="B379" s="11"/>
      <c r="C379" s="11"/>
      <c r="D379" s="11"/>
      <c r="E379" s="11"/>
      <c r="F379" s="11"/>
      <c r="G379" s="11"/>
      <c r="H379" s="11"/>
      <c r="I379" s="11"/>
      <c r="J379" s="11"/>
      <c r="K379" s="11"/>
      <c r="L379" s="11"/>
      <c r="M379" s="11"/>
    </row>
    <row r="380" customFormat="false" ht="12.75" hidden="false" customHeight="true" outlineLevel="0" collapsed="false">
      <c r="A380" s="11"/>
      <c r="B380" s="11"/>
      <c r="C380" s="11"/>
      <c r="D380" s="11"/>
      <c r="E380" s="11"/>
      <c r="F380" s="11"/>
      <c r="G380" s="11"/>
      <c r="H380" s="11"/>
      <c r="I380" s="11"/>
      <c r="J380" s="11"/>
      <c r="K380" s="11"/>
      <c r="L380" s="11"/>
      <c r="M380" s="11"/>
    </row>
    <row r="381" customFormat="false" ht="12.75" hidden="false" customHeight="true" outlineLevel="0" collapsed="false">
      <c r="A381" s="11"/>
      <c r="B381" s="11"/>
      <c r="C381" s="11"/>
      <c r="D381" s="11"/>
      <c r="E381" s="11"/>
      <c r="F381" s="11"/>
      <c r="G381" s="11"/>
      <c r="H381" s="11"/>
      <c r="I381" s="11"/>
      <c r="J381" s="11"/>
      <c r="K381" s="11"/>
      <c r="L381" s="11"/>
      <c r="M381" s="11"/>
    </row>
    <row r="382" customFormat="false" ht="12.75" hidden="false" customHeight="true" outlineLevel="0" collapsed="false">
      <c r="A382" s="11"/>
      <c r="B382" s="11"/>
      <c r="C382" s="11"/>
      <c r="D382" s="11"/>
      <c r="E382" s="11"/>
      <c r="F382" s="11"/>
      <c r="G382" s="11"/>
      <c r="H382" s="11"/>
      <c r="I382" s="11"/>
      <c r="J382" s="11"/>
      <c r="K382" s="11"/>
      <c r="L382" s="11"/>
      <c r="M382" s="11"/>
    </row>
    <row r="383" customFormat="false" ht="12.75" hidden="false" customHeight="true" outlineLevel="0" collapsed="false">
      <c r="A383" s="11"/>
      <c r="B383" s="11"/>
      <c r="C383" s="11"/>
      <c r="D383" s="11"/>
      <c r="E383" s="11"/>
      <c r="F383" s="11"/>
      <c r="G383" s="11"/>
      <c r="H383" s="11"/>
      <c r="I383" s="11"/>
      <c r="J383" s="11"/>
      <c r="K383" s="11"/>
      <c r="L383" s="11"/>
      <c r="M383" s="11"/>
    </row>
    <row r="384" customFormat="false" ht="12.75" hidden="false" customHeight="true" outlineLevel="0" collapsed="false">
      <c r="A384" s="11"/>
      <c r="B384" s="11"/>
      <c r="C384" s="11"/>
      <c r="D384" s="11"/>
      <c r="E384" s="11"/>
      <c r="F384" s="11"/>
      <c r="G384" s="11"/>
      <c r="H384" s="11"/>
      <c r="I384" s="11"/>
      <c r="J384" s="11"/>
      <c r="K384" s="11"/>
      <c r="L384" s="11"/>
      <c r="M384" s="11"/>
    </row>
    <row r="385" customFormat="false" ht="12.75" hidden="false" customHeight="true" outlineLevel="0" collapsed="false">
      <c r="A385" s="11"/>
      <c r="B385" s="11"/>
      <c r="C385" s="11"/>
      <c r="D385" s="11"/>
      <c r="E385" s="11"/>
      <c r="F385" s="11"/>
      <c r="G385" s="11"/>
      <c r="H385" s="11"/>
      <c r="I385" s="11"/>
      <c r="J385" s="11"/>
      <c r="K385" s="11"/>
      <c r="L385" s="11"/>
      <c r="M385" s="11"/>
    </row>
    <row r="386" customFormat="false" ht="12.75" hidden="false" customHeight="true" outlineLevel="0" collapsed="false">
      <c r="A386" s="11"/>
      <c r="B386" s="11"/>
      <c r="C386" s="11"/>
      <c r="D386" s="11"/>
      <c r="E386" s="11"/>
      <c r="F386" s="11"/>
      <c r="G386" s="11"/>
      <c r="H386" s="11"/>
      <c r="I386" s="11"/>
      <c r="J386" s="11"/>
      <c r="K386" s="11"/>
      <c r="L386" s="11"/>
      <c r="M386" s="11"/>
    </row>
    <row r="387" customFormat="false" ht="12.75" hidden="false" customHeight="true" outlineLevel="0" collapsed="false">
      <c r="A387" s="11"/>
      <c r="B387" s="11"/>
      <c r="C387" s="11"/>
      <c r="D387" s="11"/>
      <c r="E387" s="11"/>
      <c r="F387" s="11"/>
      <c r="G387" s="11"/>
      <c r="H387" s="11"/>
      <c r="I387" s="11"/>
      <c r="J387" s="11"/>
      <c r="K387" s="11"/>
      <c r="L387" s="11"/>
      <c r="M387" s="11"/>
    </row>
    <row r="388" customFormat="false" ht="12.75" hidden="false" customHeight="true" outlineLevel="0" collapsed="false">
      <c r="A388" s="11"/>
      <c r="B388" s="11"/>
      <c r="C388" s="11"/>
      <c r="D388" s="11"/>
      <c r="E388" s="11"/>
      <c r="F388" s="11"/>
      <c r="G388" s="11"/>
      <c r="H388" s="11"/>
      <c r="I388" s="11"/>
      <c r="J388" s="11"/>
      <c r="K388" s="11"/>
      <c r="L388" s="11"/>
      <c r="M388" s="11"/>
    </row>
    <row r="389" customFormat="false" ht="12.75" hidden="false" customHeight="true" outlineLevel="0" collapsed="false">
      <c r="A389" s="11"/>
      <c r="B389" s="11"/>
      <c r="C389" s="11"/>
      <c r="D389" s="11"/>
      <c r="E389" s="11"/>
      <c r="F389" s="11"/>
      <c r="G389" s="11"/>
      <c r="H389" s="11"/>
      <c r="I389" s="11"/>
      <c r="J389" s="11"/>
      <c r="K389" s="11"/>
      <c r="L389" s="11"/>
      <c r="M389" s="11"/>
    </row>
    <row r="390" customFormat="false" ht="12.75" hidden="false" customHeight="true" outlineLevel="0" collapsed="false">
      <c r="A390" s="11"/>
      <c r="B390" s="11"/>
      <c r="C390" s="11"/>
      <c r="D390" s="11"/>
      <c r="E390" s="11"/>
      <c r="F390" s="11"/>
      <c r="G390" s="11"/>
      <c r="H390" s="11"/>
      <c r="I390" s="11"/>
      <c r="J390" s="11"/>
      <c r="K390" s="11"/>
      <c r="L390" s="11"/>
      <c r="M390" s="11"/>
    </row>
    <row r="391" customFormat="false" ht="12.75" hidden="false" customHeight="true" outlineLevel="0" collapsed="false">
      <c r="A391" s="11"/>
      <c r="B391" s="11"/>
      <c r="C391" s="11"/>
      <c r="D391" s="11"/>
      <c r="E391" s="11"/>
      <c r="F391" s="11"/>
      <c r="G391" s="11"/>
      <c r="H391" s="11"/>
      <c r="I391" s="11"/>
      <c r="J391" s="11"/>
      <c r="K391" s="11"/>
      <c r="L391" s="11"/>
      <c r="M391" s="11"/>
    </row>
    <row r="392" customFormat="false" ht="12.75" hidden="false" customHeight="true" outlineLevel="0" collapsed="false">
      <c r="A392" s="11"/>
      <c r="B392" s="11"/>
      <c r="C392" s="11"/>
      <c r="D392" s="11"/>
      <c r="E392" s="11"/>
      <c r="F392" s="11"/>
      <c r="G392" s="11"/>
      <c r="H392" s="11"/>
      <c r="I392" s="11"/>
      <c r="J392" s="11"/>
      <c r="K392" s="11"/>
      <c r="L392" s="11"/>
      <c r="M392" s="11"/>
    </row>
    <row r="393" customFormat="false" ht="12.75" hidden="false" customHeight="true" outlineLevel="0" collapsed="false">
      <c r="A393" s="11"/>
      <c r="B393" s="11"/>
      <c r="C393" s="11"/>
      <c r="D393" s="11"/>
      <c r="E393" s="11"/>
      <c r="F393" s="11"/>
      <c r="G393" s="11"/>
      <c r="H393" s="11"/>
      <c r="I393" s="11"/>
      <c r="J393" s="11"/>
      <c r="K393" s="11"/>
      <c r="L393" s="11"/>
      <c r="M393" s="11"/>
    </row>
    <row r="394" customFormat="false" ht="12.75" hidden="false" customHeight="true" outlineLevel="0" collapsed="false">
      <c r="A394" s="11"/>
      <c r="B394" s="11"/>
      <c r="C394" s="11"/>
      <c r="D394" s="11"/>
      <c r="E394" s="11"/>
      <c r="F394" s="11"/>
      <c r="G394" s="11"/>
      <c r="H394" s="11"/>
      <c r="I394" s="11"/>
      <c r="J394" s="11"/>
      <c r="K394" s="11"/>
      <c r="L394" s="11"/>
      <c r="M394" s="11"/>
    </row>
    <row r="395" customFormat="false" ht="12.75" hidden="false" customHeight="true" outlineLevel="0" collapsed="false">
      <c r="A395" s="11"/>
      <c r="B395" s="11"/>
      <c r="C395" s="11"/>
      <c r="D395" s="11"/>
      <c r="E395" s="11"/>
      <c r="F395" s="11"/>
      <c r="G395" s="11"/>
      <c r="H395" s="11"/>
      <c r="I395" s="11"/>
      <c r="J395" s="11"/>
      <c r="K395" s="11"/>
      <c r="L395" s="11"/>
      <c r="M395" s="11"/>
    </row>
    <row r="396" customFormat="false" ht="12.75" hidden="false" customHeight="true" outlineLevel="0" collapsed="false">
      <c r="A396" s="11"/>
      <c r="B396" s="11"/>
      <c r="C396" s="11"/>
      <c r="D396" s="11"/>
      <c r="E396" s="11"/>
      <c r="F396" s="11"/>
      <c r="G396" s="11"/>
      <c r="H396" s="11"/>
      <c r="I396" s="11"/>
      <c r="J396" s="11"/>
      <c r="K396" s="11"/>
      <c r="L396" s="11"/>
      <c r="M396" s="11"/>
    </row>
    <row r="397" customFormat="false" ht="12.75" hidden="false" customHeight="true" outlineLevel="0" collapsed="false">
      <c r="A397" s="11"/>
      <c r="B397" s="11"/>
      <c r="C397" s="11"/>
      <c r="D397" s="11"/>
      <c r="E397" s="11"/>
      <c r="F397" s="11"/>
      <c r="G397" s="11"/>
      <c r="H397" s="11"/>
      <c r="I397" s="11"/>
      <c r="J397" s="11"/>
      <c r="K397" s="11"/>
      <c r="L397" s="11"/>
      <c r="M397" s="11"/>
    </row>
    <row r="398" customFormat="false" ht="12.75" hidden="false" customHeight="true" outlineLevel="0" collapsed="false">
      <c r="A398" s="11"/>
      <c r="B398" s="11"/>
      <c r="C398" s="11"/>
      <c r="D398" s="11"/>
      <c r="E398" s="11"/>
      <c r="F398" s="11"/>
      <c r="G398" s="11"/>
      <c r="H398" s="11"/>
      <c r="I398" s="11"/>
      <c r="J398" s="11"/>
      <c r="K398" s="11"/>
      <c r="L398" s="11"/>
      <c r="M398" s="11"/>
    </row>
    <row r="399" customFormat="false" ht="12.75" hidden="false" customHeight="true" outlineLevel="0" collapsed="false">
      <c r="A399" s="11"/>
      <c r="B399" s="11"/>
      <c r="C399" s="11"/>
      <c r="D399" s="11"/>
      <c r="E399" s="11"/>
      <c r="F399" s="11"/>
      <c r="G399" s="11"/>
      <c r="H399" s="11"/>
      <c r="I399" s="11"/>
      <c r="J399" s="11"/>
      <c r="K399" s="11"/>
      <c r="L399" s="11"/>
      <c r="M399" s="11"/>
    </row>
    <row r="400" customFormat="false" ht="12.75" hidden="false" customHeight="true" outlineLevel="0" collapsed="false">
      <c r="A400" s="11"/>
      <c r="B400" s="11"/>
      <c r="C400" s="11"/>
      <c r="D400" s="11"/>
      <c r="E400" s="11"/>
      <c r="F400" s="11"/>
      <c r="G400" s="11"/>
      <c r="H400" s="11"/>
      <c r="I400" s="11"/>
      <c r="J400" s="11"/>
      <c r="K400" s="11"/>
      <c r="L400" s="11"/>
      <c r="M400" s="11"/>
    </row>
    <row r="401" customFormat="false" ht="12.75" hidden="false" customHeight="true" outlineLevel="0" collapsed="false">
      <c r="A401" s="11"/>
      <c r="B401" s="11"/>
      <c r="C401" s="11"/>
      <c r="D401" s="11"/>
      <c r="E401" s="11"/>
      <c r="F401" s="11"/>
      <c r="G401" s="11"/>
      <c r="H401" s="11"/>
      <c r="I401" s="11"/>
      <c r="J401" s="11"/>
      <c r="K401" s="11"/>
      <c r="L401" s="11"/>
      <c r="M401" s="11"/>
    </row>
    <row r="402" customFormat="false" ht="12.75" hidden="false" customHeight="true" outlineLevel="0" collapsed="false">
      <c r="A402" s="11"/>
      <c r="B402" s="11"/>
      <c r="C402" s="11"/>
      <c r="D402" s="11"/>
      <c r="E402" s="11"/>
      <c r="F402" s="11"/>
      <c r="G402" s="11"/>
      <c r="H402" s="11"/>
      <c r="I402" s="11"/>
      <c r="J402" s="11"/>
      <c r="K402" s="11"/>
      <c r="L402" s="11"/>
      <c r="M402" s="11"/>
    </row>
    <row r="403" customFormat="false" ht="12.75" hidden="false" customHeight="true" outlineLevel="0" collapsed="false">
      <c r="A403" s="11"/>
      <c r="B403" s="11"/>
      <c r="C403" s="11"/>
      <c r="D403" s="11"/>
      <c r="E403" s="11"/>
      <c r="F403" s="11"/>
      <c r="G403" s="11"/>
      <c r="H403" s="11"/>
      <c r="I403" s="11"/>
      <c r="J403" s="11"/>
      <c r="K403" s="11"/>
      <c r="L403" s="11"/>
      <c r="M403" s="11"/>
    </row>
    <row r="404" customFormat="false" ht="12.75" hidden="false" customHeight="true" outlineLevel="0" collapsed="false">
      <c r="A404" s="11"/>
      <c r="B404" s="11"/>
      <c r="C404" s="11"/>
      <c r="D404" s="11"/>
      <c r="E404" s="11"/>
      <c r="F404" s="11"/>
      <c r="G404" s="11"/>
      <c r="H404" s="11"/>
      <c r="I404" s="11"/>
      <c r="J404" s="11"/>
      <c r="K404" s="11"/>
      <c r="L404" s="11"/>
      <c r="M404" s="11"/>
    </row>
    <row r="405" customFormat="false" ht="12.75" hidden="false" customHeight="true" outlineLevel="0" collapsed="false">
      <c r="A405" s="11"/>
      <c r="B405" s="11"/>
      <c r="C405" s="11"/>
      <c r="D405" s="11"/>
      <c r="E405" s="11"/>
      <c r="F405" s="11"/>
      <c r="G405" s="11"/>
      <c r="H405" s="11"/>
      <c r="I405" s="11"/>
      <c r="J405" s="11"/>
      <c r="K405" s="11"/>
      <c r="L405" s="11"/>
      <c r="M405" s="11"/>
    </row>
    <row r="406" customFormat="false" ht="12.75" hidden="false" customHeight="true" outlineLevel="0" collapsed="false">
      <c r="A406" s="11"/>
      <c r="B406" s="11"/>
      <c r="C406" s="11"/>
      <c r="D406" s="11"/>
      <c r="E406" s="11"/>
      <c r="F406" s="11"/>
      <c r="G406" s="11"/>
      <c r="H406" s="11"/>
      <c r="I406" s="11"/>
      <c r="J406" s="11"/>
      <c r="K406" s="11"/>
      <c r="L406" s="11"/>
      <c r="M406" s="11"/>
    </row>
    <row r="407" customFormat="false" ht="12.75" hidden="false" customHeight="true" outlineLevel="0" collapsed="false">
      <c r="A407" s="11"/>
      <c r="B407" s="11"/>
      <c r="C407" s="11"/>
      <c r="D407" s="11"/>
      <c r="E407" s="11"/>
      <c r="F407" s="11"/>
      <c r="G407" s="11"/>
      <c r="H407" s="11"/>
      <c r="I407" s="11"/>
      <c r="J407" s="11"/>
      <c r="K407" s="11"/>
      <c r="L407" s="11"/>
      <c r="M407" s="11"/>
    </row>
    <row r="408" customFormat="false" ht="12.75" hidden="false" customHeight="true" outlineLevel="0" collapsed="false">
      <c r="A408" s="11"/>
      <c r="B408" s="11"/>
      <c r="C408" s="11"/>
      <c r="D408" s="11"/>
      <c r="E408" s="11"/>
      <c r="F408" s="11"/>
      <c r="G408" s="11"/>
      <c r="H408" s="11"/>
      <c r="I408" s="11"/>
      <c r="J408" s="11"/>
      <c r="K408" s="11"/>
      <c r="L408" s="11"/>
      <c r="M408" s="11"/>
    </row>
    <row r="409" customFormat="false" ht="12.75" hidden="false" customHeight="true" outlineLevel="0" collapsed="false">
      <c r="A409" s="11"/>
      <c r="B409" s="11"/>
      <c r="C409" s="11"/>
      <c r="D409" s="11"/>
      <c r="E409" s="11"/>
      <c r="F409" s="11"/>
      <c r="G409" s="11"/>
      <c r="H409" s="11"/>
      <c r="I409" s="11"/>
      <c r="J409" s="11"/>
      <c r="K409" s="11"/>
      <c r="L409" s="11"/>
      <c r="M409" s="11"/>
    </row>
    <row r="410" customFormat="false" ht="12.75" hidden="false" customHeight="true" outlineLevel="0" collapsed="false">
      <c r="A410" s="11"/>
      <c r="B410" s="11"/>
      <c r="C410" s="11"/>
      <c r="D410" s="11"/>
      <c r="E410" s="11"/>
      <c r="F410" s="11"/>
      <c r="G410" s="11"/>
      <c r="H410" s="11"/>
      <c r="I410" s="11"/>
      <c r="J410" s="11"/>
      <c r="K410" s="11"/>
      <c r="L410" s="11"/>
      <c r="M410" s="11"/>
    </row>
    <row r="411" customFormat="false" ht="12.75" hidden="false" customHeight="true" outlineLevel="0" collapsed="false">
      <c r="A411" s="11"/>
      <c r="B411" s="11"/>
      <c r="C411" s="11"/>
      <c r="D411" s="11"/>
      <c r="E411" s="11"/>
      <c r="F411" s="11"/>
      <c r="G411" s="11"/>
      <c r="H411" s="11"/>
      <c r="I411" s="11"/>
      <c r="J411" s="11"/>
      <c r="K411" s="11"/>
      <c r="L411" s="11"/>
      <c r="M411" s="11"/>
    </row>
    <row r="412" customFormat="false" ht="12.75" hidden="false" customHeight="true" outlineLevel="0" collapsed="false">
      <c r="A412" s="11"/>
      <c r="B412" s="11"/>
      <c r="C412" s="11"/>
      <c r="D412" s="11"/>
      <c r="E412" s="11"/>
      <c r="F412" s="11"/>
      <c r="G412" s="11"/>
      <c r="H412" s="11"/>
      <c r="I412" s="11"/>
      <c r="J412" s="11"/>
      <c r="K412" s="11"/>
      <c r="L412" s="11"/>
      <c r="M412" s="11"/>
    </row>
    <row r="413" customFormat="false" ht="12.75" hidden="false" customHeight="true" outlineLevel="0" collapsed="false">
      <c r="A413" s="11"/>
      <c r="B413" s="11"/>
      <c r="C413" s="11"/>
      <c r="D413" s="11"/>
      <c r="E413" s="11"/>
      <c r="F413" s="11"/>
      <c r="G413" s="11"/>
      <c r="H413" s="11"/>
      <c r="I413" s="11"/>
      <c r="J413" s="11"/>
      <c r="K413" s="11"/>
      <c r="L413" s="11"/>
      <c r="M413" s="11"/>
    </row>
    <row r="414" customFormat="false" ht="12.75" hidden="false" customHeight="true" outlineLevel="0" collapsed="false">
      <c r="A414" s="11"/>
      <c r="B414" s="11"/>
      <c r="C414" s="11"/>
      <c r="D414" s="11"/>
      <c r="E414" s="11"/>
      <c r="F414" s="11"/>
      <c r="G414" s="11"/>
      <c r="H414" s="11"/>
      <c r="I414" s="11"/>
      <c r="J414" s="11"/>
      <c r="K414" s="11"/>
      <c r="L414" s="11"/>
      <c r="M414" s="11"/>
    </row>
    <row r="415" customFormat="false" ht="12.75" hidden="false" customHeight="true" outlineLevel="0" collapsed="false">
      <c r="A415" s="11"/>
      <c r="B415" s="11"/>
      <c r="C415" s="11"/>
      <c r="D415" s="11"/>
      <c r="E415" s="11"/>
      <c r="F415" s="11"/>
      <c r="G415" s="11"/>
      <c r="H415" s="11"/>
      <c r="I415" s="11"/>
      <c r="J415" s="11"/>
      <c r="K415" s="11"/>
      <c r="L415" s="11"/>
      <c r="M415" s="11"/>
    </row>
    <row r="416" customFormat="false" ht="12.75" hidden="false" customHeight="true" outlineLevel="0" collapsed="false">
      <c r="A416" s="11"/>
      <c r="B416" s="11"/>
      <c r="C416" s="11"/>
      <c r="D416" s="11"/>
      <c r="E416" s="11"/>
      <c r="F416" s="11"/>
      <c r="G416" s="11"/>
      <c r="H416" s="11"/>
      <c r="I416" s="11"/>
      <c r="J416" s="11"/>
      <c r="K416" s="11"/>
      <c r="L416" s="11"/>
      <c r="M416" s="11"/>
    </row>
    <row r="417" customFormat="false" ht="12.75" hidden="false" customHeight="true" outlineLevel="0" collapsed="false">
      <c r="A417" s="11"/>
      <c r="B417" s="11"/>
      <c r="C417" s="11"/>
      <c r="D417" s="11"/>
      <c r="E417" s="11"/>
      <c r="F417" s="11"/>
      <c r="G417" s="11"/>
      <c r="H417" s="11"/>
      <c r="I417" s="11"/>
      <c r="J417" s="11"/>
      <c r="K417" s="11"/>
      <c r="L417" s="11"/>
      <c r="M417" s="11"/>
    </row>
    <row r="418" customFormat="false" ht="12.75" hidden="false" customHeight="true" outlineLevel="0" collapsed="false">
      <c r="A418" s="11"/>
      <c r="B418" s="11"/>
      <c r="C418" s="11"/>
      <c r="D418" s="11"/>
      <c r="E418" s="11"/>
      <c r="F418" s="11"/>
      <c r="G418" s="11"/>
      <c r="H418" s="11"/>
      <c r="I418" s="11"/>
      <c r="J418" s="11"/>
      <c r="K418" s="11"/>
      <c r="L418" s="11"/>
      <c r="M418" s="11"/>
    </row>
    <row r="419" customFormat="false" ht="12.75" hidden="false" customHeight="true" outlineLevel="0" collapsed="false">
      <c r="A419" s="11"/>
      <c r="B419" s="11"/>
      <c r="C419" s="11"/>
      <c r="D419" s="11"/>
      <c r="E419" s="11"/>
      <c r="F419" s="11"/>
      <c r="G419" s="11"/>
      <c r="H419" s="11"/>
      <c r="I419" s="11"/>
      <c r="J419" s="11"/>
      <c r="K419" s="11"/>
      <c r="L419" s="11"/>
      <c r="M419" s="11"/>
    </row>
    <row r="420" customFormat="false" ht="12.75" hidden="false" customHeight="true" outlineLevel="0" collapsed="false">
      <c r="A420" s="11"/>
      <c r="B420" s="11"/>
      <c r="C420" s="11"/>
      <c r="D420" s="11"/>
      <c r="E420" s="11"/>
      <c r="F420" s="11"/>
      <c r="G420" s="11"/>
      <c r="H420" s="11"/>
      <c r="I420" s="11"/>
      <c r="J420" s="11"/>
      <c r="K420" s="11"/>
      <c r="L420" s="11"/>
      <c r="M420" s="11"/>
    </row>
    <row r="421" customFormat="false" ht="12.75" hidden="false" customHeight="true" outlineLevel="0" collapsed="false">
      <c r="A421" s="11"/>
      <c r="B421" s="11"/>
      <c r="C421" s="11"/>
      <c r="D421" s="11"/>
      <c r="E421" s="11"/>
      <c r="F421" s="11"/>
      <c r="G421" s="11"/>
      <c r="H421" s="11"/>
      <c r="I421" s="11"/>
      <c r="J421" s="11"/>
      <c r="K421" s="11"/>
      <c r="L421" s="11"/>
      <c r="M421" s="11"/>
    </row>
    <row r="422" customFormat="false" ht="12.75" hidden="false" customHeight="true" outlineLevel="0" collapsed="false">
      <c r="A422" s="11"/>
      <c r="B422" s="11"/>
      <c r="C422" s="11"/>
      <c r="D422" s="11"/>
      <c r="E422" s="11"/>
      <c r="F422" s="11"/>
      <c r="G422" s="11"/>
      <c r="H422" s="11"/>
      <c r="I422" s="11"/>
      <c r="J422" s="11"/>
      <c r="K422" s="11"/>
      <c r="L422" s="11"/>
      <c r="M422" s="11"/>
    </row>
    <row r="423" customFormat="false" ht="12.75" hidden="false" customHeight="true" outlineLevel="0" collapsed="false">
      <c r="A423" s="11"/>
      <c r="B423" s="11"/>
      <c r="C423" s="11"/>
      <c r="D423" s="11"/>
      <c r="E423" s="11"/>
      <c r="F423" s="11"/>
      <c r="G423" s="11"/>
      <c r="H423" s="11"/>
      <c r="I423" s="11"/>
      <c r="J423" s="11"/>
      <c r="K423" s="11"/>
      <c r="L423" s="11"/>
      <c r="M423" s="11"/>
    </row>
    <row r="424" customFormat="false" ht="12.75" hidden="false" customHeight="true" outlineLevel="0" collapsed="false">
      <c r="A424" s="11"/>
      <c r="B424" s="11"/>
      <c r="C424" s="11"/>
      <c r="D424" s="11"/>
      <c r="E424" s="11"/>
      <c r="F424" s="11"/>
      <c r="G424" s="11"/>
      <c r="H424" s="11"/>
      <c r="I424" s="11"/>
      <c r="J424" s="11"/>
      <c r="K424" s="11"/>
      <c r="L424" s="11"/>
      <c r="M424" s="11"/>
    </row>
    <row r="425" customFormat="false" ht="12.75" hidden="false" customHeight="true" outlineLevel="0" collapsed="false">
      <c r="A425" s="11"/>
      <c r="B425" s="11"/>
      <c r="C425" s="11"/>
      <c r="D425" s="11"/>
      <c r="E425" s="11"/>
      <c r="F425" s="11"/>
      <c r="G425" s="11"/>
      <c r="H425" s="11"/>
      <c r="I425" s="11"/>
      <c r="J425" s="11"/>
      <c r="K425" s="11"/>
      <c r="L425" s="11"/>
      <c r="M425" s="11"/>
    </row>
    <row r="426" customFormat="false" ht="12.75" hidden="false" customHeight="true" outlineLevel="0" collapsed="false">
      <c r="A426" s="11"/>
      <c r="B426" s="11"/>
      <c r="C426" s="11"/>
      <c r="D426" s="11"/>
      <c r="E426" s="11"/>
      <c r="F426" s="11"/>
      <c r="G426" s="11"/>
      <c r="H426" s="11"/>
      <c r="I426" s="11"/>
      <c r="J426" s="11"/>
      <c r="K426" s="11"/>
      <c r="L426" s="11"/>
      <c r="M426" s="11"/>
    </row>
    <row r="427" customFormat="false" ht="12.75" hidden="false" customHeight="true" outlineLevel="0" collapsed="false">
      <c r="A427" s="11"/>
      <c r="B427" s="11"/>
      <c r="C427" s="11"/>
      <c r="D427" s="11"/>
      <c r="E427" s="11"/>
      <c r="F427" s="11"/>
      <c r="G427" s="11"/>
      <c r="H427" s="11"/>
      <c r="I427" s="11"/>
      <c r="J427" s="11"/>
      <c r="K427" s="11"/>
      <c r="L427" s="11"/>
      <c r="M427" s="11"/>
    </row>
    <row r="428" customFormat="false" ht="12.75" hidden="false" customHeight="true" outlineLevel="0" collapsed="false">
      <c r="A428" s="11"/>
      <c r="B428" s="11"/>
      <c r="C428" s="11"/>
      <c r="D428" s="11"/>
      <c r="E428" s="11"/>
      <c r="F428" s="11"/>
      <c r="G428" s="11"/>
      <c r="H428" s="11"/>
      <c r="I428" s="11"/>
      <c r="J428" s="11"/>
      <c r="K428" s="11"/>
      <c r="L428" s="11"/>
      <c r="M428" s="11"/>
    </row>
    <row r="429" customFormat="false" ht="12.75" hidden="false" customHeight="true" outlineLevel="0" collapsed="false">
      <c r="A429" s="11"/>
      <c r="B429" s="11"/>
      <c r="C429" s="11"/>
      <c r="D429" s="11"/>
      <c r="E429" s="11"/>
      <c r="F429" s="11"/>
      <c r="G429" s="11"/>
      <c r="H429" s="11"/>
      <c r="I429" s="11"/>
      <c r="J429" s="11"/>
      <c r="K429" s="11"/>
      <c r="L429" s="11"/>
      <c r="M429" s="11"/>
    </row>
    <row r="430" customFormat="false" ht="12.75" hidden="false" customHeight="true" outlineLevel="0" collapsed="false">
      <c r="A430" s="11"/>
      <c r="B430" s="11"/>
      <c r="C430" s="11"/>
      <c r="D430" s="11"/>
      <c r="E430" s="11"/>
      <c r="F430" s="11"/>
      <c r="G430" s="11"/>
      <c r="H430" s="11"/>
      <c r="I430" s="11"/>
      <c r="J430" s="11"/>
      <c r="K430" s="11"/>
      <c r="L430" s="11"/>
      <c r="M430" s="11"/>
    </row>
    <row r="431" customFormat="false" ht="12.75" hidden="false" customHeight="true" outlineLevel="0" collapsed="false">
      <c r="A431" s="11"/>
      <c r="B431" s="11"/>
      <c r="C431" s="11"/>
      <c r="D431" s="11"/>
      <c r="E431" s="11"/>
      <c r="F431" s="11"/>
      <c r="G431" s="11"/>
      <c r="H431" s="11"/>
      <c r="I431" s="11"/>
      <c r="J431" s="11"/>
      <c r="K431" s="11"/>
      <c r="L431" s="11"/>
      <c r="M431" s="11"/>
    </row>
    <row r="432" customFormat="false" ht="12.75" hidden="false" customHeight="true" outlineLevel="0" collapsed="false">
      <c r="A432" s="11"/>
      <c r="B432" s="11"/>
      <c r="C432" s="11"/>
      <c r="D432" s="11"/>
      <c r="E432" s="11"/>
      <c r="F432" s="11"/>
      <c r="G432" s="11"/>
      <c r="H432" s="11"/>
      <c r="I432" s="11"/>
      <c r="J432" s="11"/>
      <c r="K432" s="11"/>
      <c r="L432" s="11"/>
      <c r="M432" s="11"/>
    </row>
    <row r="433" customFormat="false" ht="12.75" hidden="false" customHeight="true" outlineLevel="0" collapsed="false">
      <c r="A433" s="11"/>
      <c r="B433" s="11"/>
      <c r="C433" s="11"/>
      <c r="D433" s="11"/>
      <c r="E433" s="11"/>
      <c r="F433" s="11"/>
      <c r="G433" s="11"/>
      <c r="H433" s="11"/>
      <c r="I433" s="11"/>
      <c r="J433" s="11"/>
      <c r="K433" s="11"/>
      <c r="L433" s="11"/>
      <c r="M433" s="11"/>
    </row>
    <row r="434" customFormat="false" ht="12.75" hidden="false" customHeight="true" outlineLevel="0" collapsed="false">
      <c r="A434" s="11"/>
      <c r="B434" s="11"/>
      <c r="C434" s="11"/>
      <c r="D434" s="11"/>
      <c r="E434" s="11"/>
      <c r="F434" s="11"/>
      <c r="G434" s="11"/>
      <c r="H434" s="11"/>
      <c r="I434" s="11"/>
      <c r="J434" s="11"/>
      <c r="K434" s="11"/>
      <c r="L434" s="11"/>
      <c r="M434" s="11"/>
    </row>
    <row r="435" customFormat="false" ht="12.75" hidden="false" customHeight="true" outlineLevel="0" collapsed="false">
      <c r="A435" s="11"/>
      <c r="B435" s="11"/>
      <c r="C435" s="11"/>
      <c r="D435" s="11"/>
      <c r="E435" s="11"/>
      <c r="F435" s="11"/>
      <c r="G435" s="11"/>
      <c r="H435" s="11"/>
      <c r="I435" s="11"/>
      <c r="J435" s="11"/>
      <c r="K435" s="11"/>
      <c r="L435" s="11"/>
      <c r="M435" s="11"/>
    </row>
    <row r="436" customFormat="false" ht="12.75" hidden="false" customHeight="true" outlineLevel="0" collapsed="false">
      <c r="A436" s="11"/>
      <c r="B436" s="11"/>
      <c r="C436" s="11"/>
      <c r="D436" s="11"/>
      <c r="E436" s="11"/>
      <c r="F436" s="11"/>
      <c r="G436" s="11"/>
      <c r="H436" s="11"/>
      <c r="I436" s="11"/>
      <c r="J436" s="11"/>
      <c r="K436" s="11"/>
      <c r="L436" s="11"/>
      <c r="M436" s="11"/>
    </row>
    <row r="437" customFormat="false" ht="12.75" hidden="false" customHeight="true" outlineLevel="0" collapsed="false">
      <c r="A437" s="11"/>
      <c r="B437" s="11"/>
      <c r="C437" s="11"/>
      <c r="D437" s="11"/>
      <c r="E437" s="11"/>
      <c r="F437" s="11"/>
      <c r="G437" s="11"/>
      <c r="H437" s="11"/>
      <c r="I437" s="11"/>
      <c r="J437" s="11"/>
      <c r="K437" s="11"/>
      <c r="L437" s="11"/>
      <c r="M437" s="11"/>
    </row>
    <row r="438" customFormat="false" ht="12.75" hidden="false" customHeight="true" outlineLevel="0" collapsed="false">
      <c r="A438" s="11"/>
      <c r="B438" s="11"/>
      <c r="C438" s="11"/>
      <c r="D438" s="11"/>
      <c r="E438" s="11"/>
      <c r="F438" s="11"/>
      <c r="G438" s="11"/>
      <c r="H438" s="11"/>
      <c r="I438" s="11"/>
      <c r="J438" s="11"/>
      <c r="K438" s="11"/>
      <c r="L438" s="11"/>
      <c r="M438" s="11"/>
    </row>
    <row r="439" customFormat="false" ht="12.75" hidden="false" customHeight="true" outlineLevel="0" collapsed="false">
      <c r="A439" s="11"/>
      <c r="B439" s="11"/>
      <c r="C439" s="11"/>
      <c r="D439" s="11"/>
      <c r="E439" s="11"/>
      <c r="F439" s="11"/>
      <c r="G439" s="11"/>
      <c r="H439" s="11"/>
      <c r="I439" s="11"/>
      <c r="J439" s="11"/>
      <c r="K439" s="11"/>
      <c r="L439" s="11"/>
      <c r="M439" s="11"/>
    </row>
    <row r="440" customFormat="false" ht="12.75" hidden="false" customHeight="true" outlineLevel="0" collapsed="false">
      <c r="A440" s="11"/>
      <c r="B440" s="11"/>
      <c r="C440" s="11"/>
      <c r="D440" s="11"/>
      <c r="E440" s="11"/>
      <c r="F440" s="11"/>
      <c r="G440" s="11"/>
      <c r="H440" s="11"/>
      <c r="I440" s="11"/>
      <c r="J440" s="11"/>
      <c r="K440" s="11"/>
      <c r="L440" s="11"/>
      <c r="M440" s="11"/>
    </row>
    <row r="441" customFormat="false" ht="12.75" hidden="false" customHeight="true" outlineLevel="0" collapsed="false">
      <c r="A441" s="11"/>
      <c r="B441" s="11"/>
      <c r="C441" s="11"/>
      <c r="D441" s="11"/>
      <c r="E441" s="11"/>
      <c r="F441" s="11"/>
      <c r="G441" s="11"/>
      <c r="H441" s="11"/>
      <c r="I441" s="11"/>
      <c r="J441" s="11"/>
      <c r="K441" s="11"/>
      <c r="L441" s="11"/>
      <c r="M441" s="11"/>
    </row>
    <row r="442" customFormat="false" ht="12.75" hidden="false" customHeight="true" outlineLevel="0" collapsed="false">
      <c r="A442" s="11"/>
      <c r="B442" s="11"/>
      <c r="C442" s="11"/>
      <c r="D442" s="11"/>
      <c r="E442" s="11"/>
      <c r="F442" s="11"/>
      <c r="G442" s="11"/>
      <c r="H442" s="11"/>
      <c r="I442" s="11"/>
      <c r="J442" s="11"/>
      <c r="K442" s="11"/>
      <c r="L442" s="11"/>
      <c r="M442" s="11"/>
    </row>
    <row r="443" customFormat="false" ht="12.75" hidden="false" customHeight="true" outlineLevel="0" collapsed="false">
      <c r="A443" s="11"/>
      <c r="B443" s="11"/>
      <c r="C443" s="11"/>
      <c r="D443" s="11"/>
      <c r="E443" s="11"/>
      <c r="F443" s="11"/>
      <c r="G443" s="11"/>
      <c r="H443" s="11"/>
      <c r="I443" s="11"/>
      <c r="J443" s="11"/>
      <c r="K443" s="11"/>
      <c r="L443" s="11"/>
      <c r="M443" s="11"/>
    </row>
    <row r="444" customFormat="false" ht="12.75" hidden="false" customHeight="true" outlineLevel="0" collapsed="false">
      <c r="A444" s="11"/>
      <c r="B444" s="11"/>
      <c r="C444" s="11"/>
      <c r="D444" s="11"/>
      <c r="E444" s="11"/>
      <c r="F444" s="11"/>
      <c r="G444" s="11"/>
      <c r="H444" s="11"/>
      <c r="I444" s="11"/>
      <c r="J444" s="11"/>
      <c r="K444" s="11"/>
      <c r="L444" s="11"/>
      <c r="M444" s="11"/>
    </row>
    <row r="445" customFormat="false" ht="12.75" hidden="false" customHeight="true" outlineLevel="0" collapsed="false">
      <c r="A445" s="11"/>
      <c r="B445" s="11"/>
      <c r="C445" s="11"/>
      <c r="D445" s="11"/>
      <c r="E445" s="11"/>
      <c r="F445" s="11"/>
      <c r="G445" s="11"/>
      <c r="H445" s="11"/>
      <c r="I445" s="11"/>
      <c r="J445" s="11"/>
      <c r="K445" s="11"/>
      <c r="L445" s="11"/>
      <c r="M445" s="11"/>
    </row>
    <row r="446" customFormat="false" ht="12.75" hidden="false" customHeight="true" outlineLevel="0" collapsed="false">
      <c r="A446" s="11"/>
      <c r="B446" s="11"/>
      <c r="C446" s="11"/>
      <c r="D446" s="11"/>
      <c r="E446" s="11"/>
      <c r="F446" s="11"/>
      <c r="G446" s="11"/>
      <c r="H446" s="11"/>
      <c r="I446" s="11"/>
      <c r="J446" s="11"/>
      <c r="K446" s="11"/>
      <c r="L446" s="11"/>
      <c r="M446" s="11"/>
    </row>
    <row r="447" customFormat="false" ht="12.75" hidden="false" customHeight="true" outlineLevel="0" collapsed="false">
      <c r="A447" s="11"/>
      <c r="B447" s="11"/>
      <c r="C447" s="11"/>
      <c r="D447" s="11"/>
      <c r="E447" s="11"/>
      <c r="F447" s="11"/>
      <c r="G447" s="11"/>
      <c r="H447" s="11"/>
      <c r="I447" s="11"/>
      <c r="J447" s="11"/>
      <c r="K447" s="11"/>
      <c r="L447" s="11"/>
      <c r="M447" s="11"/>
    </row>
    <row r="448" customFormat="false" ht="12.75" hidden="false" customHeight="true" outlineLevel="0" collapsed="false">
      <c r="A448" s="11"/>
      <c r="B448" s="11"/>
      <c r="C448" s="11"/>
      <c r="D448" s="11"/>
      <c r="E448" s="11"/>
      <c r="F448" s="11"/>
      <c r="G448" s="11"/>
      <c r="H448" s="11"/>
      <c r="I448" s="11"/>
      <c r="J448" s="11"/>
      <c r="K448" s="11"/>
      <c r="L448" s="11"/>
      <c r="M448" s="11"/>
    </row>
    <row r="449" customFormat="false" ht="12.75" hidden="false" customHeight="true" outlineLevel="0" collapsed="false">
      <c r="A449" s="11"/>
      <c r="B449" s="11"/>
      <c r="C449" s="11"/>
      <c r="D449" s="11"/>
      <c r="E449" s="11"/>
      <c r="F449" s="11"/>
      <c r="G449" s="11"/>
      <c r="H449" s="11"/>
      <c r="I449" s="11"/>
      <c r="J449" s="11"/>
      <c r="K449" s="11"/>
      <c r="L449" s="11"/>
      <c r="M449" s="11"/>
    </row>
    <row r="450" customFormat="false" ht="12.75" hidden="false" customHeight="true" outlineLevel="0" collapsed="false">
      <c r="A450" s="11"/>
      <c r="B450" s="11"/>
      <c r="C450" s="11"/>
      <c r="D450" s="11"/>
      <c r="E450" s="11"/>
      <c r="F450" s="11"/>
      <c r="G450" s="11"/>
      <c r="H450" s="11"/>
      <c r="I450" s="11"/>
      <c r="J450" s="11"/>
      <c r="K450" s="11"/>
      <c r="L450" s="11"/>
      <c r="M450" s="11"/>
    </row>
    <row r="451" customFormat="false" ht="12.75" hidden="false" customHeight="true" outlineLevel="0" collapsed="false">
      <c r="A451" s="11"/>
      <c r="B451" s="11"/>
      <c r="C451" s="11"/>
      <c r="D451" s="11"/>
      <c r="E451" s="11"/>
      <c r="F451" s="11"/>
      <c r="G451" s="11"/>
      <c r="H451" s="11"/>
      <c r="I451" s="11"/>
      <c r="J451" s="11"/>
      <c r="K451" s="11"/>
      <c r="L451" s="11"/>
      <c r="M451" s="11"/>
    </row>
    <row r="452" customFormat="false" ht="12.75" hidden="false" customHeight="true" outlineLevel="0" collapsed="false">
      <c r="A452" s="11"/>
      <c r="B452" s="11"/>
      <c r="C452" s="11"/>
      <c r="D452" s="11"/>
      <c r="E452" s="11"/>
      <c r="F452" s="11"/>
      <c r="G452" s="11"/>
      <c r="H452" s="11"/>
      <c r="I452" s="11"/>
      <c r="J452" s="11"/>
      <c r="K452" s="11"/>
      <c r="L452" s="11"/>
      <c r="M452" s="11"/>
    </row>
    <row r="453" customFormat="false" ht="12.75" hidden="false" customHeight="true" outlineLevel="0" collapsed="false">
      <c r="A453" s="11"/>
      <c r="B453" s="11"/>
      <c r="C453" s="11"/>
      <c r="D453" s="11"/>
      <c r="E453" s="11"/>
      <c r="F453" s="11"/>
      <c r="G453" s="11"/>
      <c r="H453" s="11"/>
      <c r="I453" s="11"/>
      <c r="J453" s="11"/>
      <c r="K453" s="11"/>
      <c r="L453" s="11"/>
      <c r="M453" s="11"/>
    </row>
    <row r="454" customFormat="false" ht="12.75" hidden="false" customHeight="true" outlineLevel="0" collapsed="false">
      <c r="A454" s="11"/>
      <c r="B454" s="11"/>
      <c r="C454" s="11"/>
      <c r="D454" s="11"/>
      <c r="E454" s="11"/>
      <c r="F454" s="11"/>
      <c r="G454" s="11"/>
      <c r="H454" s="11"/>
      <c r="I454" s="11"/>
      <c r="J454" s="11"/>
      <c r="K454" s="11"/>
      <c r="L454" s="11"/>
      <c r="M454" s="11"/>
    </row>
    <row r="455" customFormat="false" ht="12.75" hidden="false" customHeight="true" outlineLevel="0" collapsed="false">
      <c r="A455" s="11"/>
      <c r="B455" s="11"/>
      <c r="C455" s="11"/>
      <c r="D455" s="11"/>
      <c r="E455" s="11"/>
      <c r="F455" s="11"/>
      <c r="G455" s="11"/>
      <c r="H455" s="11"/>
      <c r="I455" s="11"/>
      <c r="J455" s="11"/>
      <c r="K455" s="11"/>
      <c r="L455" s="11"/>
      <c r="M455" s="11"/>
    </row>
    <row r="456" customFormat="false" ht="12.75" hidden="false" customHeight="true" outlineLevel="0" collapsed="false">
      <c r="A456" s="11"/>
      <c r="B456" s="11"/>
      <c r="C456" s="11"/>
      <c r="D456" s="11"/>
      <c r="E456" s="11"/>
      <c r="F456" s="11"/>
      <c r="G456" s="11"/>
      <c r="H456" s="11"/>
      <c r="I456" s="11"/>
      <c r="J456" s="11"/>
      <c r="K456" s="11"/>
      <c r="L456" s="11"/>
      <c r="M456" s="11"/>
    </row>
    <row r="457" customFormat="false" ht="12.75" hidden="false" customHeight="true" outlineLevel="0" collapsed="false">
      <c r="A457" s="11"/>
      <c r="B457" s="11"/>
      <c r="C457" s="11"/>
      <c r="D457" s="11"/>
      <c r="E457" s="11"/>
      <c r="F457" s="11"/>
      <c r="G457" s="11"/>
      <c r="H457" s="11"/>
      <c r="I457" s="11"/>
      <c r="J457" s="11"/>
      <c r="K457" s="11"/>
      <c r="L457" s="11"/>
      <c r="M457" s="11"/>
    </row>
    <row r="458" customFormat="false" ht="12.75" hidden="false" customHeight="true" outlineLevel="0" collapsed="false">
      <c r="A458" s="11"/>
      <c r="B458" s="11"/>
      <c r="C458" s="11"/>
      <c r="D458" s="11"/>
      <c r="E458" s="11"/>
      <c r="F458" s="11"/>
      <c r="G458" s="11"/>
      <c r="H458" s="11"/>
      <c r="I458" s="11"/>
      <c r="J458" s="11"/>
      <c r="K458" s="11"/>
      <c r="L458" s="11"/>
      <c r="M458" s="11"/>
    </row>
    <row r="459" customFormat="false" ht="12.75" hidden="false" customHeight="true" outlineLevel="0" collapsed="false">
      <c r="A459" s="11"/>
      <c r="B459" s="11"/>
      <c r="C459" s="11"/>
      <c r="D459" s="11"/>
      <c r="E459" s="11"/>
      <c r="F459" s="11"/>
      <c r="G459" s="11"/>
      <c r="H459" s="11"/>
      <c r="I459" s="11"/>
      <c r="J459" s="11"/>
      <c r="K459" s="11"/>
      <c r="L459" s="11"/>
      <c r="M459" s="11"/>
    </row>
    <row r="460" customFormat="false" ht="12.75" hidden="false" customHeight="true" outlineLevel="0" collapsed="false">
      <c r="A460" s="11"/>
      <c r="B460" s="11"/>
      <c r="C460" s="11"/>
      <c r="D460" s="11"/>
      <c r="E460" s="11"/>
      <c r="F460" s="11"/>
      <c r="G460" s="11"/>
      <c r="H460" s="11"/>
      <c r="I460" s="11"/>
      <c r="J460" s="11"/>
      <c r="K460" s="11"/>
      <c r="L460" s="11"/>
      <c r="M460" s="11"/>
    </row>
    <row r="461" customFormat="false" ht="12.75" hidden="false" customHeight="true" outlineLevel="0" collapsed="false">
      <c r="A461" s="11"/>
      <c r="B461" s="11"/>
      <c r="C461" s="11"/>
      <c r="D461" s="11"/>
      <c r="E461" s="11"/>
      <c r="F461" s="11"/>
      <c r="G461" s="11"/>
      <c r="H461" s="11"/>
      <c r="I461" s="11"/>
      <c r="J461" s="11"/>
      <c r="K461" s="11"/>
      <c r="L461" s="11"/>
      <c r="M461" s="11"/>
    </row>
    <row r="462" customFormat="false" ht="12.75" hidden="false" customHeight="true" outlineLevel="0" collapsed="false">
      <c r="A462" s="11"/>
      <c r="B462" s="11"/>
      <c r="C462" s="11"/>
      <c r="D462" s="11"/>
      <c r="E462" s="11"/>
      <c r="F462" s="11"/>
      <c r="G462" s="11"/>
      <c r="H462" s="11"/>
      <c r="I462" s="11"/>
      <c r="J462" s="11"/>
      <c r="K462" s="11"/>
      <c r="L462" s="11"/>
      <c r="M462" s="11"/>
    </row>
    <row r="463" customFormat="false" ht="12.75" hidden="false" customHeight="true" outlineLevel="0" collapsed="false">
      <c r="A463" s="11"/>
      <c r="B463" s="11"/>
      <c r="C463" s="11"/>
      <c r="D463" s="11"/>
      <c r="E463" s="11"/>
      <c r="F463" s="11"/>
      <c r="G463" s="11"/>
      <c r="H463" s="11"/>
      <c r="I463" s="11"/>
      <c r="J463" s="11"/>
      <c r="K463" s="11"/>
      <c r="L463" s="11"/>
      <c r="M463" s="11"/>
    </row>
    <row r="464" customFormat="false" ht="12.75" hidden="false" customHeight="true" outlineLevel="0" collapsed="false">
      <c r="A464" s="11"/>
      <c r="B464" s="11"/>
      <c r="C464" s="11"/>
      <c r="D464" s="11"/>
      <c r="E464" s="11"/>
      <c r="F464" s="11"/>
      <c r="G464" s="11"/>
      <c r="H464" s="11"/>
      <c r="I464" s="11"/>
      <c r="J464" s="11"/>
      <c r="K464" s="11"/>
      <c r="L464" s="11"/>
      <c r="M464" s="11"/>
    </row>
    <row r="465" customFormat="false" ht="12.75" hidden="false" customHeight="true" outlineLevel="0" collapsed="false">
      <c r="A465" s="11"/>
      <c r="B465" s="11"/>
      <c r="C465" s="11"/>
      <c r="D465" s="11"/>
      <c r="E465" s="11"/>
      <c r="F465" s="11"/>
      <c r="G465" s="11"/>
      <c r="H465" s="11"/>
      <c r="I465" s="11"/>
      <c r="J465" s="11"/>
      <c r="K465" s="11"/>
      <c r="L465" s="11"/>
      <c r="M465" s="11"/>
    </row>
    <row r="466" customFormat="false" ht="12.75" hidden="false" customHeight="true" outlineLevel="0" collapsed="false">
      <c r="A466" s="11"/>
      <c r="B466" s="11"/>
      <c r="C466" s="11"/>
      <c r="D466" s="11"/>
      <c r="E466" s="11"/>
      <c r="F466" s="11"/>
      <c r="G466" s="11"/>
      <c r="H466" s="11"/>
      <c r="I466" s="11"/>
      <c r="J466" s="11"/>
      <c r="K466" s="11"/>
      <c r="L466" s="11"/>
      <c r="M466" s="11"/>
    </row>
    <row r="467" customFormat="false" ht="12.75" hidden="false" customHeight="true" outlineLevel="0" collapsed="false">
      <c r="A467" s="11"/>
      <c r="B467" s="11"/>
      <c r="C467" s="11"/>
      <c r="D467" s="11"/>
      <c r="E467" s="11"/>
      <c r="F467" s="11"/>
      <c r="G467" s="11"/>
      <c r="H467" s="11"/>
      <c r="I467" s="11"/>
      <c r="J467" s="11"/>
      <c r="K467" s="11"/>
      <c r="L467" s="11"/>
      <c r="M467" s="11"/>
    </row>
    <row r="468" customFormat="false" ht="12.75" hidden="false" customHeight="true" outlineLevel="0" collapsed="false">
      <c r="A468" s="11"/>
      <c r="B468" s="11"/>
      <c r="C468" s="11"/>
      <c r="D468" s="11"/>
      <c r="E468" s="11"/>
      <c r="F468" s="11"/>
      <c r="G468" s="11"/>
      <c r="H468" s="11"/>
      <c r="I468" s="11"/>
      <c r="J468" s="11"/>
      <c r="K468" s="11"/>
      <c r="L468" s="11"/>
      <c r="M468" s="11"/>
    </row>
    <row r="469" customFormat="false" ht="12.75" hidden="false" customHeight="true" outlineLevel="0" collapsed="false">
      <c r="A469" s="11"/>
      <c r="B469" s="11"/>
      <c r="C469" s="11"/>
      <c r="D469" s="11"/>
      <c r="E469" s="11"/>
      <c r="F469" s="11"/>
      <c r="G469" s="11"/>
      <c r="H469" s="11"/>
      <c r="I469" s="11"/>
      <c r="J469" s="11"/>
      <c r="K469" s="11"/>
      <c r="L469" s="11"/>
      <c r="M469" s="11"/>
    </row>
    <row r="470" customFormat="false" ht="12.75" hidden="false" customHeight="true" outlineLevel="0" collapsed="false">
      <c r="A470" s="11"/>
      <c r="B470" s="11"/>
      <c r="C470" s="11"/>
      <c r="D470" s="11"/>
      <c r="E470" s="11"/>
      <c r="F470" s="11"/>
      <c r="G470" s="11"/>
      <c r="H470" s="11"/>
      <c r="I470" s="11"/>
      <c r="J470" s="11"/>
      <c r="K470" s="11"/>
      <c r="L470" s="11"/>
      <c r="M470" s="11"/>
    </row>
    <row r="471" customFormat="false" ht="12.75" hidden="false" customHeight="true" outlineLevel="0" collapsed="false">
      <c r="A471" s="11"/>
      <c r="B471" s="11"/>
      <c r="C471" s="11"/>
      <c r="D471" s="11"/>
      <c r="E471" s="11"/>
      <c r="F471" s="11"/>
      <c r="G471" s="11"/>
      <c r="H471" s="11"/>
      <c r="I471" s="11"/>
      <c r="J471" s="11"/>
      <c r="K471" s="11"/>
      <c r="L471" s="11"/>
      <c r="M471" s="11"/>
    </row>
    <row r="472" customFormat="false" ht="12.75" hidden="false" customHeight="true" outlineLevel="0" collapsed="false">
      <c r="A472" s="11"/>
      <c r="B472" s="11"/>
      <c r="C472" s="11"/>
      <c r="D472" s="11"/>
      <c r="E472" s="11"/>
      <c r="F472" s="11"/>
      <c r="G472" s="11"/>
      <c r="H472" s="11"/>
      <c r="I472" s="11"/>
      <c r="J472" s="11"/>
      <c r="K472" s="11"/>
      <c r="L472" s="11"/>
      <c r="M472" s="11"/>
    </row>
    <row r="473" customFormat="false" ht="12.75" hidden="false" customHeight="true" outlineLevel="0" collapsed="false">
      <c r="A473" s="11"/>
      <c r="B473" s="11"/>
      <c r="C473" s="11"/>
      <c r="D473" s="11"/>
      <c r="E473" s="11"/>
      <c r="F473" s="11"/>
      <c r="G473" s="11"/>
      <c r="H473" s="11"/>
      <c r="I473" s="11"/>
      <c r="J473" s="11"/>
      <c r="K473" s="11"/>
      <c r="L473" s="11"/>
      <c r="M473" s="11"/>
    </row>
    <row r="474" customFormat="false" ht="12.75" hidden="false" customHeight="true" outlineLevel="0" collapsed="false">
      <c r="A474" s="11"/>
      <c r="B474" s="11"/>
      <c r="C474" s="11"/>
      <c r="D474" s="11"/>
      <c r="E474" s="11"/>
      <c r="F474" s="11"/>
      <c r="G474" s="11"/>
      <c r="H474" s="11"/>
      <c r="I474" s="11"/>
      <c r="J474" s="11"/>
      <c r="K474" s="11"/>
      <c r="L474" s="11"/>
      <c r="M474" s="11"/>
    </row>
    <row r="475" customFormat="false" ht="12.75" hidden="false" customHeight="true" outlineLevel="0" collapsed="false">
      <c r="A475" s="11"/>
      <c r="B475" s="11"/>
      <c r="C475" s="11"/>
      <c r="D475" s="11"/>
      <c r="E475" s="11"/>
      <c r="F475" s="11"/>
      <c r="G475" s="11"/>
      <c r="H475" s="11"/>
      <c r="I475" s="11"/>
      <c r="J475" s="11"/>
      <c r="K475" s="11"/>
      <c r="L475" s="11"/>
      <c r="M475" s="11"/>
    </row>
    <row r="476" customFormat="false" ht="12.75" hidden="false" customHeight="true" outlineLevel="0" collapsed="false">
      <c r="A476" s="11"/>
      <c r="B476" s="11"/>
      <c r="C476" s="11"/>
      <c r="D476" s="11"/>
      <c r="E476" s="11"/>
      <c r="F476" s="11"/>
      <c r="G476" s="11"/>
      <c r="H476" s="11"/>
      <c r="I476" s="11"/>
      <c r="J476" s="11"/>
      <c r="K476" s="11"/>
      <c r="L476" s="11"/>
      <c r="M476" s="11"/>
    </row>
    <row r="477" customFormat="false" ht="12.75" hidden="false" customHeight="true" outlineLevel="0" collapsed="false">
      <c r="A477" s="11"/>
      <c r="B477" s="11"/>
      <c r="C477" s="11"/>
      <c r="D477" s="11"/>
      <c r="E477" s="11"/>
      <c r="F477" s="11"/>
      <c r="G477" s="11"/>
      <c r="H477" s="11"/>
      <c r="I477" s="11"/>
      <c r="J477" s="11"/>
      <c r="K477" s="11"/>
      <c r="L477" s="11"/>
      <c r="M477" s="11"/>
    </row>
    <row r="478" customFormat="false" ht="12.75" hidden="false" customHeight="true" outlineLevel="0" collapsed="false">
      <c r="A478" s="11"/>
      <c r="B478" s="11"/>
      <c r="C478" s="11"/>
      <c r="D478" s="11"/>
      <c r="E478" s="11"/>
      <c r="F478" s="11"/>
      <c r="G478" s="11"/>
      <c r="H478" s="11"/>
      <c r="I478" s="11"/>
      <c r="J478" s="11"/>
      <c r="K478" s="11"/>
      <c r="L478" s="11"/>
      <c r="M478" s="11"/>
    </row>
    <row r="479" customFormat="false" ht="12.75" hidden="false" customHeight="true" outlineLevel="0" collapsed="false">
      <c r="A479" s="11"/>
      <c r="B479" s="11"/>
      <c r="C479" s="11"/>
      <c r="D479" s="11"/>
      <c r="E479" s="11"/>
      <c r="F479" s="11"/>
      <c r="G479" s="11"/>
      <c r="H479" s="11"/>
      <c r="I479" s="11"/>
      <c r="J479" s="11"/>
      <c r="K479" s="11"/>
      <c r="L479" s="11"/>
      <c r="M479" s="11"/>
    </row>
    <row r="480" customFormat="false" ht="12.75" hidden="false" customHeight="true" outlineLevel="0" collapsed="false">
      <c r="A480" s="11"/>
      <c r="B480" s="11"/>
      <c r="C480" s="11"/>
      <c r="D480" s="11"/>
      <c r="E480" s="11"/>
      <c r="F480" s="11"/>
      <c r="G480" s="11"/>
      <c r="H480" s="11"/>
      <c r="I480" s="11"/>
      <c r="J480" s="11"/>
      <c r="K480" s="11"/>
      <c r="L480" s="11"/>
      <c r="M480" s="11"/>
    </row>
    <row r="481" customFormat="false" ht="12.75" hidden="false" customHeight="true" outlineLevel="0" collapsed="false">
      <c r="A481" s="11"/>
      <c r="B481" s="11"/>
      <c r="C481" s="11"/>
      <c r="D481" s="11"/>
      <c r="E481" s="11"/>
      <c r="F481" s="11"/>
      <c r="G481" s="11"/>
      <c r="H481" s="11"/>
      <c r="I481" s="11"/>
      <c r="J481" s="11"/>
      <c r="K481" s="11"/>
      <c r="L481" s="11"/>
      <c r="M481" s="11"/>
    </row>
    <row r="482" customFormat="false" ht="12.75" hidden="false" customHeight="true" outlineLevel="0" collapsed="false">
      <c r="A482" s="11"/>
      <c r="B482" s="11"/>
      <c r="C482" s="11"/>
      <c r="D482" s="11"/>
      <c r="E482" s="11"/>
      <c r="F482" s="11"/>
      <c r="G482" s="11"/>
      <c r="H482" s="11"/>
      <c r="I482" s="11"/>
      <c r="J482" s="11"/>
      <c r="K482" s="11"/>
      <c r="L482" s="11"/>
      <c r="M482" s="11"/>
    </row>
    <row r="483" customFormat="false" ht="12.75" hidden="false" customHeight="true" outlineLevel="0" collapsed="false">
      <c r="A483" s="11"/>
      <c r="B483" s="11"/>
      <c r="C483" s="11"/>
      <c r="D483" s="11"/>
      <c r="E483" s="11"/>
      <c r="F483" s="11"/>
      <c r="G483" s="11"/>
      <c r="H483" s="11"/>
      <c r="I483" s="11"/>
      <c r="J483" s="11"/>
      <c r="K483" s="11"/>
      <c r="L483" s="11"/>
      <c r="M483" s="11"/>
    </row>
    <row r="484" customFormat="false" ht="12.75" hidden="false" customHeight="true" outlineLevel="0" collapsed="false">
      <c r="A484" s="11"/>
      <c r="B484" s="11"/>
      <c r="C484" s="11"/>
      <c r="D484" s="11"/>
      <c r="E484" s="11"/>
      <c r="F484" s="11"/>
      <c r="G484" s="11"/>
      <c r="H484" s="11"/>
      <c r="I484" s="11"/>
      <c r="J484" s="11"/>
      <c r="K484" s="11"/>
      <c r="L484" s="11"/>
      <c r="M484" s="11"/>
    </row>
    <row r="485" customFormat="false" ht="12.75" hidden="false" customHeight="true" outlineLevel="0" collapsed="false">
      <c r="A485" s="11"/>
      <c r="B485" s="11"/>
      <c r="C485" s="11"/>
      <c r="D485" s="11"/>
      <c r="E485" s="11"/>
      <c r="F485" s="11"/>
      <c r="G485" s="11"/>
      <c r="H485" s="11"/>
      <c r="I485" s="11"/>
      <c r="J485" s="11"/>
      <c r="K485" s="11"/>
      <c r="L485" s="11"/>
      <c r="M485" s="11"/>
    </row>
    <row r="486" customFormat="false" ht="12.75" hidden="false" customHeight="true" outlineLevel="0" collapsed="false">
      <c r="A486" s="11"/>
      <c r="B486" s="11"/>
      <c r="C486" s="11"/>
      <c r="D486" s="11"/>
      <c r="E486" s="11"/>
      <c r="F486" s="11"/>
      <c r="G486" s="11"/>
      <c r="H486" s="11"/>
      <c r="I486" s="11"/>
      <c r="J486" s="11"/>
      <c r="K486" s="11"/>
      <c r="L486" s="11"/>
      <c r="M486" s="11"/>
    </row>
    <row r="487" customFormat="false" ht="12.75" hidden="false" customHeight="true" outlineLevel="0" collapsed="false">
      <c r="A487" s="11"/>
      <c r="B487" s="11"/>
      <c r="C487" s="11"/>
      <c r="D487" s="11"/>
      <c r="E487" s="11"/>
      <c r="F487" s="11"/>
      <c r="G487" s="11"/>
      <c r="H487" s="11"/>
      <c r="I487" s="11"/>
      <c r="J487" s="11"/>
      <c r="K487" s="11"/>
      <c r="L487" s="11"/>
      <c r="M487" s="11"/>
    </row>
    <row r="488" customFormat="false" ht="12.75" hidden="false" customHeight="true" outlineLevel="0" collapsed="false">
      <c r="A488" s="11"/>
      <c r="B488" s="11"/>
      <c r="C488" s="11"/>
      <c r="D488" s="11"/>
      <c r="E488" s="11"/>
      <c r="F488" s="11"/>
      <c r="G488" s="11"/>
      <c r="H488" s="11"/>
      <c r="I488" s="11"/>
      <c r="J488" s="11"/>
      <c r="K488" s="11"/>
      <c r="L488" s="11"/>
      <c r="M488" s="11"/>
    </row>
    <row r="489" customFormat="false" ht="12.75" hidden="false" customHeight="true" outlineLevel="0" collapsed="false">
      <c r="A489" s="11"/>
      <c r="B489" s="11"/>
      <c r="C489" s="11"/>
      <c r="D489" s="11"/>
      <c r="E489" s="11"/>
      <c r="F489" s="11"/>
      <c r="G489" s="11"/>
      <c r="H489" s="11"/>
      <c r="I489" s="11"/>
      <c r="J489" s="11"/>
      <c r="K489" s="11"/>
      <c r="L489" s="11"/>
      <c r="M489" s="11"/>
    </row>
    <row r="490" customFormat="false" ht="12.75" hidden="false" customHeight="true" outlineLevel="0" collapsed="false">
      <c r="A490" s="11"/>
      <c r="B490" s="11"/>
      <c r="C490" s="11"/>
      <c r="D490" s="11"/>
      <c r="E490" s="11"/>
      <c r="F490" s="11"/>
      <c r="G490" s="11"/>
      <c r="H490" s="11"/>
      <c r="I490" s="11"/>
      <c r="J490" s="11"/>
      <c r="K490" s="11"/>
      <c r="L490" s="11"/>
      <c r="M490" s="11"/>
    </row>
    <row r="491" customFormat="false" ht="12.75" hidden="false" customHeight="true" outlineLevel="0" collapsed="false">
      <c r="A491" s="11"/>
      <c r="B491" s="11"/>
      <c r="C491" s="11"/>
      <c r="D491" s="11"/>
      <c r="E491" s="11"/>
      <c r="F491" s="11"/>
      <c r="G491" s="11"/>
      <c r="H491" s="11"/>
      <c r="I491" s="11"/>
      <c r="J491" s="11"/>
      <c r="K491" s="11"/>
      <c r="L491" s="11"/>
      <c r="M491" s="11"/>
    </row>
    <row r="492" customFormat="false" ht="12.75" hidden="false" customHeight="true" outlineLevel="0" collapsed="false">
      <c r="A492" s="11"/>
      <c r="B492" s="11"/>
      <c r="C492" s="11"/>
      <c r="D492" s="11"/>
      <c r="E492" s="11"/>
      <c r="F492" s="11"/>
      <c r="G492" s="11"/>
      <c r="H492" s="11"/>
      <c r="I492" s="11"/>
      <c r="J492" s="11"/>
      <c r="K492" s="11"/>
      <c r="L492" s="11"/>
      <c r="M492" s="11"/>
    </row>
    <row r="493" customFormat="false" ht="12.75" hidden="false" customHeight="true" outlineLevel="0" collapsed="false">
      <c r="A493" s="11"/>
      <c r="B493" s="11"/>
      <c r="C493" s="11"/>
      <c r="D493" s="11"/>
      <c r="E493" s="11"/>
      <c r="F493" s="11"/>
      <c r="G493" s="11"/>
      <c r="H493" s="11"/>
      <c r="I493" s="11"/>
      <c r="J493" s="11"/>
      <c r="K493" s="11"/>
      <c r="L493" s="11"/>
      <c r="M493" s="11"/>
    </row>
    <row r="494" customFormat="false" ht="12.75" hidden="false" customHeight="true" outlineLevel="0" collapsed="false">
      <c r="A494" s="11"/>
      <c r="B494" s="11"/>
      <c r="C494" s="11"/>
      <c r="D494" s="11"/>
      <c r="E494" s="11"/>
      <c r="F494" s="11"/>
      <c r="G494" s="11"/>
      <c r="H494" s="11"/>
      <c r="I494" s="11"/>
      <c r="J494" s="11"/>
      <c r="K494" s="11"/>
      <c r="L494" s="11"/>
      <c r="M494" s="11"/>
    </row>
    <row r="495" customFormat="false" ht="12.75" hidden="false" customHeight="true" outlineLevel="0" collapsed="false">
      <c r="A495" s="11"/>
      <c r="B495" s="11"/>
      <c r="C495" s="11"/>
      <c r="D495" s="11"/>
      <c r="E495" s="11"/>
      <c r="F495" s="11"/>
      <c r="G495" s="11"/>
      <c r="H495" s="11"/>
      <c r="I495" s="11"/>
      <c r="J495" s="11"/>
      <c r="K495" s="11"/>
      <c r="L495" s="11"/>
      <c r="M495" s="11"/>
    </row>
    <row r="496" customFormat="false" ht="12.75" hidden="false" customHeight="true" outlineLevel="0" collapsed="false">
      <c r="A496" s="11"/>
      <c r="B496" s="11"/>
      <c r="C496" s="11"/>
      <c r="D496" s="11"/>
      <c r="E496" s="11"/>
      <c r="F496" s="11"/>
      <c r="G496" s="11"/>
      <c r="H496" s="11"/>
      <c r="I496" s="11"/>
      <c r="J496" s="11"/>
      <c r="K496" s="11"/>
      <c r="L496" s="11"/>
      <c r="M496" s="11"/>
    </row>
    <row r="497" customFormat="false" ht="12.75" hidden="false" customHeight="true" outlineLevel="0" collapsed="false">
      <c r="A497" s="11"/>
      <c r="B497" s="11"/>
      <c r="C497" s="11"/>
      <c r="D497" s="11"/>
      <c r="E497" s="11"/>
      <c r="F497" s="11"/>
      <c r="G497" s="11"/>
      <c r="H497" s="11"/>
      <c r="I497" s="11"/>
      <c r="J497" s="11"/>
      <c r="K497" s="11"/>
      <c r="L497" s="11"/>
      <c r="M497" s="11"/>
    </row>
    <row r="498" customFormat="false" ht="12.75" hidden="false" customHeight="true" outlineLevel="0" collapsed="false">
      <c r="A498" s="11"/>
      <c r="B498" s="11"/>
      <c r="C498" s="11"/>
      <c r="D498" s="11"/>
      <c r="E498" s="11"/>
      <c r="F498" s="11"/>
      <c r="G498" s="11"/>
      <c r="H498" s="11"/>
      <c r="I498" s="11"/>
      <c r="J498" s="11"/>
      <c r="K498" s="11"/>
      <c r="L498" s="11"/>
      <c r="M498" s="11"/>
    </row>
    <row r="499" customFormat="false" ht="12.75" hidden="false" customHeight="true" outlineLevel="0" collapsed="false">
      <c r="A499" s="11"/>
      <c r="B499" s="11"/>
      <c r="C499" s="11"/>
      <c r="D499" s="11"/>
      <c r="E499" s="11"/>
      <c r="F499" s="11"/>
      <c r="G499" s="11"/>
      <c r="H499" s="11"/>
      <c r="I499" s="11"/>
      <c r="J499" s="11"/>
      <c r="K499" s="11"/>
      <c r="L499" s="11"/>
      <c r="M499" s="11"/>
    </row>
    <row r="500" customFormat="false" ht="12.75" hidden="false" customHeight="true" outlineLevel="0" collapsed="false">
      <c r="A500" s="11"/>
      <c r="B500" s="11"/>
      <c r="C500" s="11"/>
      <c r="D500" s="11"/>
      <c r="E500" s="11"/>
      <c r="F500" s="11"/>
      <c r="G500" s="11"/>
      <c r="H500" s="11"/>
      <c r="I500" s="11"/>
      <c r="J500" s="11"/>
      <c r="K500" s="11"/>
      <c r="L500" s="11"/>
      <c r="M500" s="11"/>
    </row>
    <row r="501" customFormat="false" ht="12.75" hidden="false" customHeight="true" outlineLevel="0" collapsed="false">
      <c r="A501" s="11"/>
      <c r="B501" s="11"/>
      <c r="C501" s="11"/>
      <c r="D501" s="11"/>
      <c r="E501" s="11"/>
      <c r="F501" s="11"/>
      <c r="G501" s="11"/>
      <c r="H501" s="11"/>
      <c r="I501" s="11"/>
      <c r="J501" s="11"/>
      <c r="K501" s="11"/>
      <c r="L501" s="11"/>
      <c r="M501" s="11"/>
    </row>
    <row r="502" customFormat="false" ht="12.75" hidden="false" customHeight="true" outlineLevel="0" collapsed="false">
      <c r="A502" s="11"/>
      <c r="B502" s="11"/>
      <c r="C502" s="11"/>
      <c r="D502" s="11"/>
      <c r="E502" s="11"/>
      <c r="F502" s="11"/>
      <c r="G502" s="11"/>
      <c r="H502" s="11"/>
      <c r="I502" s="11"/>
      <c r="J502" s="11"/>
      <c r="K502" s="11"/>
      <c r="L502" s="11"/>
      <c r="M502" s="11"/>
    </row>
    <row r="503" customFormat="false" ht="12.75" hidden="false" customHeight="true" outlineLevel="0" collapsed="false">
      <c r="A503" s="11"/>
      <c r="B503" s="11"/>
      <c r="C503" s="11"/>
      <c r="D503" s="11"/>
      <c r="E503" s="11"/>
      <c r="F503" s="11"/>
      <c r="G503" s="11"/>
      <c r="H503" s="11"/>
      <c r="I503" s="11"/>
      <c r="J503" s="11"/>
      <c r="K503" s="11"/>
      <c r="L503" s="11"/>
      <c r="M503" s="11"/>
    </row>
    <row r="504" customFormat="false" ht="12.75" hidden="false" customHeight="true" outlineLevel="0" collapsed="false">
      <c r="A504" s="11"/>
      <c r="B504" s="11"/>
      <c r="C504" s="11"/>
      <c r="D504" s="11"/>
      <c r="E504" s="11"/>
      <c r="F504" s="11"/>
      <c r="G504" s="11"/>
      <c r="H504" s="11"/>
      <c r="I504" s="11"/>
      <c r="J504" s="11"/>
      <c r="K504" s="11"/>
      <c r="L504" s="11"/>
      <c r="M504" s="11"/>
    </row>
    <row r="505" customFormat="false" ht="12.75" hidden="false" customHeight="true" outlineLevel="0" collapsed="false">
      <c r="A505" s="11"/>
      <c r="B505" s="11"/>
      <c r="C505" s="11"/>
      <c r="D505" s="11"/>
      <c r="E505" s="11"/>
      <c r="F505" s="11"/>
      <c r="G505" s="11"/>
      <c r="H505" s="11"/>
      <c r="I505" s="11"/>
      <c r="J505" s="11"/>
      <c r="K505" s="11"/>
      <c r="L505" s="11"/>
      <c r="M505" s="11"/>
    </row>
    <row r="506" customFormat="false" ht="12.75" hidden="false" customHeight="true" outlineLevel="0" collapsed="false">
      <c r="A506" s="11"/>
      <c r="B506" s="11"/>
      <c r="C506" s="11"/>
      <c r="D506" s="11"/>
      <c r="E506" s="11"/>
      <c r="F506" s="11"/>
      <c r="G506" s="11"/>
      <c r="H506" s="11"/>
      <c r="I506" s="11"/>
      <c r="J506" s="11"/>
      <c r="K506" s="11"/>
      <c r="L506" s="11"/>
      <c r="M506" s="11"/>
    </row>
    <row r="507" customFormat="false" ht="12.75" hidden="false" customHeight="true" outlineLevel="0" collapsed="false">
      <c r="A507" s="11"/>
      <c r="B507" s="11"/>
      <c r="C507" s="11"/>
      <c r="D507" s="11"/>
      <c r="E507" s="11"/>
      <c r="F507" s="11"/>
      <c r="G507" s="11"/>
      <c r="H507" s="11"/>
      <c r="I507" s="11"/>
      <c r="J507" s="11"/>
      <c r="K507" s="11"/>
      <c r="L507" s="11"/>
      <c r="M507" s="11"/>
    </row>
    <row r="508" customFormat="false" ht="12.75" hidden="false" customHeight="true" outlineLevel="0" collapsed="false">
      <c r="A508" s="11"/>
      <c r="B508" s="11"/>
      <c r="C508" s="11"/>
      <c r="D508" s="11"/>
      <c r="E508" s="11"/>
      <c r="F508" s="11"/>
      <c r="G508" s="11"/>
      <c r="H508" s="11"/>
      <c r="I508" s="11"/>
      <c r="J508" s="11"/>
      <c r="K508" s="11"/>
      <c r="L508" s="11"/>
      <c r="M508" s="11"/>
    </row>
    <row r="509" customFormat="false" ht="12.75" hidden="false" customHeight="true" outlineLevel="0" collapsed="false">
      <c r="A509" s="11"/>
      <c r="B509" s="11"/>
      <c r="C509" s="11"/>
      <c r="D509" s="11"/>
      <c r="E509" s="11"/>
      <c r="F509" s="11"/>
      <c r="G509" s="11"/>
      <c r="H509" s="11"/>
      <c r="I509" s="11"/>
      <c r="J509" s="11"/>
      <c r="K509" s="11"/>
      <c r="L509" s="11"/>
      <c r="M509" s="11"/>
    </row>
    <row r="510" customFormat="false" ht="12.75" hidden="false" customHeight="true" outlineLevel="0" collapsed="false">
      <c r="A510" s="11"/>
      <c r="B510" s="11"/>
      <c r="C510" s="11"/>
      <c r="D510" s="11"/>
      <c r="E510" s="11"/>
      <c r="F510" s="11"/>
      <c r="G510" s="11"/>
      <c r="H510" s="11"/>
      <c r="I510" s="11"/>
      <c r="J510" s="11"/>
      <c r="K510" s="11"/>
      <c r="L510" s="11"/>
      <c r="M510" s="11"/>
    </row>
    <row r="511" customFormat="false" ht="12.75" hidden="false" customHeight="true" outlineLevel="0" collapsed="false">
      <c r="A511" s="11"/>
      <c r="B511" s="11"/>
      <c r="C511" s="11"/>
      <c r="D511" s="11"/>
      <c r="E511" s="11"/>
      <c r="F511" s="11"/>
      <c r="G511" s="11"/>
      <c r="H511" s="11"/>
      <c r="I511" s="11"/>
      <c r="J511" s="11"/>
      <c r="K511" s="11"/>
      <c r="L511" s="11"/>
      <c r="M511" s="11"/>
    </row>
    <row r="512" customFormat="false" ht="12.75" hidden="false" customHeight="true" outlineLevel="0" collapsed="false">
      <c r="A512" s="11"/>
      <c r="B512" s="11"/>
      <c r="C512" s="11"/>
      <c r="D512" s="11"/>
      <c r="E512" s="11"/>
      <c r="F512" s="11"/>
      <c r="G512" s="11"/>
      <c r="H512" s="11"/>
      <c r="I512" s="11"/>
      <c r="J512" s="11"/>
      <c r="K512" s="11"/>
      <c r="L512" s="11"/>
      <c r="M512" s="11"/>
    </row>
    <row r="513" customFormat="false" ht="12.75" hidden="false" customHeight="true" outlineLevel="0" collapsed="false">
      <c r="A513" s="11"/>
      <c r="B513" s="11"/>
      <c r="C513" s="11"/>
      <c r="D513" s="11"/>
      <c r="E513" s="11"/>
      <c r="F513" s="11"/>
      <c r="G513" s="11"/>
      <c r="H513" s="11"/>
      <c r="I513" s="11"/>
      <c r="J513" s="11"/>
      <c r="K513" s="11"/>
      <c r="L513" s="11"/>
      <c r="M513" s="11"/>
    </row>
    <row r="514" customFormat="false" ht="12.75" hidden="false" customHeight="true" outlineLevel="0" collapsed="false">
      <c r="A514" s="11"/>
      <c r="B514" s="11"/>
      <c r="C514" s="11"/>
      <c r="D514" s="11"/>
      <c r="E514" s="11"/>
      <c r="F514" s="11"/>
      <c r="G514" s="11"/>
      <c r="H514" s="11"/>
      <c r="I514" s="11"/>
      <c r="J514" s="11"/>
      <c r="K514" s="11"/>
      <c r="L514" s="11"/>
      <c r="M514" s="11"/>
    </row>
    <row r="515" customFormat="false" ht="12.75" hidden="false" customHeight="true" outlineLevel="0" collapsed="false">
      <c r="A515" s="11"/>
      <c r="B515" s="11"/>
      <c r="C515" s="11"/>
      <c r="D515" s="11"/>
      <c r="E515" s="11"/>
      <c r="F515" s="11"/>
      <c r="G515" s="11"/>
      <c r="H515" s="11"/>
      <c r="I515" s="11"/>
      <c r="J515" s="11"/>
      <c r="K515" s="11"/>
      <c r="L515" s="11"/>
      <c r="M515" s="11"/>
    </row>
    <row r="516" customFormat="false" ht="12.75" hidden="false" customHeight="true" outlineLevel="0" collapsed="false">
      <c r="A516" s="11"/>
      <c r="B516" s="11"/>
      <c r="C516" s="11"/>
      <c r="D516" s="11"/>
      <c r="E516" s="11"/>
      <c r="F516" s="11"/>
      <c r="G516" s="11"/>
      <c r="H516" s="11"/>
      <c r="I516" s="11"/>
      <c r="J516" s="11"/>
      <c r="K516" s="11"/>
      <c r="L516" s="11"/>
      <c r="M516" s="11"/>
    </row>
    <row r="517" customFormat="false" ht="12.75" hidden="false" customHeight="true" outlineLevel="0" collapsed="false">
      <c r="A517" s="11"/>
      <c r="B517" s="11"/>
      <c r="C517" s="11"/>
      <c r="D517" s="11"/>
      <c r="E517" s="11"/>
      <c r="F517" s="11"/>
      <c r="G517" s="11"/>
      <c r="H517" s="11"/>
      <c r="I517" s="11"/>
      <c r="J517" s="11"/>
      <c r="K517" s="11"/>
      <c r="L517" s="11"/>
      <c r="M517" s="11"/>
    </row>
    <row r="518" customFormat="false" ht="12.75" hidden="false" customHeight="true" outlineLevel="0" collapsed="false">
      <c r="A518" s="11"/>
      <c r="B518" s="11"/>
      <c r="C518" s="11"/>
      <c r="D518" s="11"/>
      <c r="E518" s="11"/>
      <c r="F518" s="11"/>
      <c r="G518" s="11"/>
      <c r="H518" s="11"/>
      <c r="I518" s="11"/>
      <c r="J518" s="11"/>
      <c r="K518" s="11"/>
      <c r="L518" s="11"/>
      <c r="M518" s="11"/>
    </row>
    <row r="519" customFormat="false" ht="12.75" hidden="false" customHeight="true" outlineLevel="0" collapsed="false">
      <c r="A519" s="11"/>
      <c r="B519" s="11"/>
      <c r="C519" s="11"/>
      <c r="D519" s="11"/>
      <c r="E519" s="11"/>
      <c r="F519" s="11"/>
      <c r="G519" s="11"/>
      <c r="H519" s="11"/>
      <c r="I519" s="11"/>
      <c r="J519" s="11"/>
      <c r="K519" s="11"/>
      <c r="L519" s="11"/>
      <c r="M519" s="11"/>
    </row>
    <row r="520" customFormat="false" ht="12.75" hidden="false" customHeight="true" outlineLevel="0" collapsed="false">
      <c r="A520" s="11"/>
      <c r="B520" s="11"/>
      <c r="C520" s="11"/>
      <c r="D520" s="11"/>
      <c r="E520" s="11"/>
      <c r="F520" s="11"/>
      <c r="G520" s="11"/>
      <c r="H520" s="11"/>
      <c r="I520" s="11"/>
      <c r="J520" s="11"/>
      <c r="K520" s="11"/>
      <c r="L520" s="11"/>
      <c r="M520" s="11"/>
    </row>
    <row r="521" customFormat="false" ht="12.75" hidden="false" customHeight="true" outlineLevel="0" collapsed="false">
      <c r="A521" s="11"/>
      <c r="B521" s="11"/>
      <c r="C521" s="11"/>
      <c r="D521" s="11"/>
      <c r="E521" s="11"/>
      <c r="F521" s="11"/>
      <c r="G521" s="11"/>
      <c r="H521" s="11"/>
      <c r="I521" s="11"/>
      <c r="J521" s="11"/>
      <c r="K521" s="11"/>
      <c r="L521" s="11"/>
      <c r="M521" s="11"/>
    </row>
    <row r="522" customFormat="false" ht="12.75" hidden="false" customHeight="true" outlineLevel="0" collapsed="false">
      <c r="A522" s="11"/>
      <c r="B522" s="11"/>
      <c r="C522" s="11"/>
      <c r="D522" s="11"/>
      <c r="E522" s="11"/>
      <c r="F522" s="11"/>
      <c r="G522" s="11"/>
      <c r="H522" s="11"/>
      <c r="I522" s="11"/>
      <c r="J522" s="11"/>
      <c r="K522" s="11"/>
      <c r="L522" s="11"/>
      <c r="M522" s="11"/>
    </row>
    <row r="523" customFormat="false" ht="12.75" hidden="false" customHeight="true" outlineLevel="0" collapsed="false">
      <c r="A523" s="11"/>
      <c r="B523" s="11"/>
      <c r="C523" s="11"/>
      <c r="D523" s="11"/>
      <c r="E523" s="11"/>
      <c r="F523" s="11"/>
      <c r="G523" s="11"/>
      <c r="H523" s="11"/>
      <c r="I523" s="11"/>
      <c r="J523" s="11"/>
      <c r="K523" s="11"/>
      <c r="L523" s="11"/>
      <c r="M523" s="11"/>
    </row>
    <row r="524" customFormat="false" ht="12.75" hidden="false" customHeight="true" outlineLevel="0" collapsed="false">
      <c r="A524" s="11"/>
      <c r="B524" s="11"/>
      <c r="C524" s="11"/>
      <c r="D524" s="11"/>
      <c r="E524" s="11"/>
      <c r="F524" s="11"/>
      <c r="G524" s="11"/>
      <c r="H524" s="11"/>
      <c r="I524" s="11"/>
      <c r="J524" s="11"/>
      <c r="K524" s="11"/>
      <c r="L524" s="11"/>
      <c r="M524" s="11"/>
    </row>
    <row r="525" customFormat="false" ht="12.75" hidden="false" customHeight="true" outlineLevel="0" collapsed="false">
      <c r="A525" s="11"/>
      <c r="B525" s="11"/>
      <c r="C525" s="11"/>
      <c r="D525" s="11"/>
      <c r="E525" s="11"/>
      <c r="F525" s="11"/>
      <c r="G525" s="11"/>
      <c r="H525" s="11"/>
      <c r="I525" s="11"/>
      <c r="J525" s="11"/>
      <c r="K525" s="11"/>
      <c r="L525" s="11"/>
      <c r="M525" s="11"/>
    </row>
    <row r="526" customFormat="false" ht="12.75" hidden="false" customHeight="true" outlineLevel="0" collapsed="false">
      <c r="A526" s="11"/>
      <c r="B526" s="11"/>
      <c r="C526" s="11"/>
      <c r="D526" s="11"/>
      <c r="E526" s="11"/>
      <c r="F526" s="11"/>
      <c r="G526" s="11"/>
      <c r="H526" s="11"/>
      <c r="I526" s="11"/>
      <c r="J526" s="11"/>
      <c r="K526" s="11"/>
      <c r="L526" s="11"/>
      <c r="M526" s="11"/>
    </row>
    <row r="527" customFormat="false" ht="12.75" hidden="false" customHeight="true" outlineLevel="0" collapsed="false">
      <c r="A527" s="11"/>
      <c r="B527" s="11"/>
      <c r="C527" s="11"/>
      <c r="D527" s="11"/>
      <c r="E527" s="11"/>
      <c r="F527" s="11"/>
      <c r="G527" s="11"/>
      <c r="H527" s="11"/>
      <c r="I527" s="11"/>
      <c r="J527" s="11"/>
      <c r="K527" s="11"/>
      <c r="L527" s="11"/>
      <c r="M527" s="11"/>
    </row>
    <row r="528" customFormat="false" ht="12.75" hidden="false" customHeight="true" outlineLevel="0" collapsed="false">
      <c r="A528" s="11"/>
      <c r="B528" s="11"/>
      <c r="C528" s="11"/>
      <c r="D528" s="11"/>
      <c r="E528" s="11"/>
      <c r="F528" s="11"/>
      <c r="G528" s="11"/>
      <c r="H528" s="11"/>
      <c r="I528" s="11"/>
      <c r="J528" s="11"/>
      <c r="K528" s="11"/>
      <c r="L528" s="11"/>
      <c r="M528" s="11"/>
    </row>
    <row r="529" customFormat="false" ht="12.75" hidden="false" customHeight="true" outlineLevel="0" collapsed="false">
      <c r="A529" s="11"/>
      <c r="B529" s="11"/>
      <c r="C529" s="11"/>
      <c r="D529" s="11"/>
      <c r="E529" s="11"/>
      <c r="F529" s="11"/>
      <c r="G529" s="11"/>
      <c r="H529" s="11"/>
      <c r="I529" s="11"/>
      <c r="J529" s="11"/>
      <c r="K529" s="11"/>
      <c r="L529" s="11"/>
      <c r="M529" s="11"/>
    </row>
    <row r="530" customFormat="false" ht="12.75" hidden="false" customHeight="true" outlineLevel="0" collapsed="false">
      <c r="A530" s="11"/>
      <c r="B530" s="11"/>
      <c r="C530" s="11"/>
      <c r="D530" s="11"/>
      <c r="E530" s="11"/>
      <c r="F530" s="11"/>
      <c r="G530" s="11"/>
      <c r="H530" s="11"/>
      <c r="I530" s="11"/>
      <c r="J530" s="11"/>
      <c r="K530" s="11"/>
      <c r="L530" s="11"/>
      <c r="M530" s="11"/>
    </row>
    <row r="531" customFormat="false" ht="12.75" hidden="false" customHeight="true" outlineLevel="0" collapsed="false">
      <c r="A531" s="11"/>
      <c r="B531" s="11"/>
      <c r="C531" s="11"/>
      <c r="D531" s="11"/>
      <c r="E531" s="11"/>
      <c r="F531" s="11"/>
      <c r="G531" s="11"/>
      <c r="H531" s="11"/>
      <c r="I531" s="11"/>
      <c r="J531" s="11"/>
      <c r="K531" s="11"/>
      <c r="L531" s="11"/>
      <c r="M531" s="11"/>
    </row>
    <row r="532" customFormat="false" ht="12.75" hidden="false" customHeight="true" outlineLevel="0" collapsed="false">
      <c r="A532" s="11"/>
      <c r="B532" s="11"/>
      <c r="C532" s="11"/>
      <c r="D532" s="11"/>
      <c r="E532" s="11"/>
      <c r="F532" s="11"/>
      <c r="G532" s="11"/>
      <c r="H532" s="11"/>
      <c r="I532" s="11"/>
      <c r="J532" s="11"/>
      <c r="K532" s="11"/>
      <c r="L532" s="11"/>
      <c r="M532" s="11"/>
    </row>
    <row r="533" customFormat="false" ht="12.75" hidden="false" customHeight="true" outlineLevel="0" collapsed="false">
      <c r="A533" s="11"/>
      <c r="B533" s="11"/>
      <c r="C533" s="11"/>
      <c r="D533" s="11"/>
      <c r="E533" s="11"/>
      <c r="F533" s="11"/>
      <c r="G533" s="11"/>
      <c r="H533" s="11"/>
      <c r="I533" s="11"/>
      <c r="J533" s="11"/>
      <c r="K533" s="11"/>
      <c r="L533" s="11"/>
      <c r="M533" s="11"/>
    </row>
    <row r="534" customFormat="false" ht="12.75" hidden="false" customHeight="true" outlineLevel="0" collapsed="false">
      <c r="A534" s="11"/>
      <c r="B534" s="11"/>
      <c r="C534" s="11"/>
      <c r="D534" s="11"/>
      <c r="E534" s="11"/>
      <c r="F534" s="11"/>
      <c r="G534" s="11"/>
      <c r="H534" s="11"/>
      <c r="I534" s="11"/>
      <c r="J534" s="11"/>
      <c r="K534" s="11"/>
      <c r="L534" s="11"/>
      <c r="M534" s="11"/>
    </row>
    <row r="535" customFormat="false" ht="12.75" hidden="false" customHeight="true" outlineLevel="0" collapsed="false">
      <c r="A535" s="11"/>
      <c r="B535" s="11"/>
      <c r="C535" s="11"/>
      <c r="D535" s="11"/>
      <c r="E535" s="11"/>
      <c r="F535" s="11"/>
      <c r="G535" s="11"/>
      <c r="H535" s="11"/>
      <c r="I535" s="11"/>
      <c r="J535" s="11"/>
      <c r="K535" s="11"/>
      <c r="L535" s="11"/>
      <c r="M535" s="11"/>
    </row>
    <row r="536" customFormat="false" ht="12.75" hidden="false" customHeight="true" outlineLevel="0" collapsed="false">
      <c r="A536" s="11"/>
      <c r="B536" s="11"/>
      <c r="C536" s="11"/>
      <c r="D536" s="11"/>
      <c r="E536" s="11"/>
      <c r="F536" s="11"/>
      <c r="G536" s="11"/>
      <c r="H536" s="11"/>
      <c r="I536" s="11"/>
      <c r="J536" s="11"/>
      <c r="K536" s="11"/>
      <c r="L536" s="11"/>
      <c r="M536" s="11"/>
    </row>
    <row r="537" customFormat="false" ht="12.75" hidden="false" customHeight="true" outlineLevel="0" collapsed="false">
      <c r="A537" s="11"/>
      <c r="B537" s="11"/>
      <c r="C537" s="11"/>
      <c r="D537" s="11"/>
      <c r="E537" s="11"/>
      <c r="F537" s="11"/>
      <c r="G537" s="11"/>
      <c r="H537" s="11"/>
      <c r="I537" s="11"/>
      <c r="J537" s="11"/>
      <c r="K537" s="11"/>
      <c r="L537" s="11"/>
      <c r="M537" s="11"/>
    </row>
    <row r="538" customFormat="false" ht="12.75" hidden="false" customHeight="true" outlineLevel="0" collapsed="false">
      <c r="A538" s="11"/>
      <c r="B538" s="11"/>
      <c r="C538" s="11"/>
      <c r="D538" s="11"/>
      <c r="E538" s="11"/>
      <c r="F538" s="11"/>
      <c r="G538" s="11"/>
      <c r="H538" s="11"/>
      <c r="I538" s="11"/>
      <c r="J538" s="11"/>
      <c r="K538" s="11"/>
      <c r="L538" s="11"/>
      <c r="M538" s="11"/>
    </row>
    <row r="539" customFormat="false" ht="12.75" hidden="false" customHeight="true" outlineLevel="0" collapsed="false">
      <c r="A539" s="11"/>
      <c r="B539" s="11"/>
      <c r="C539" s="11"/>
      <c r="D539" s="11"/>
      <c r="E539" s="11"/>
      <c r="F539" s="11"/>
      <c r="G539" s="11"/>
      <c r="H539" s="11"/>
      <c r="I539" s="11"/>
      <c r="J539" s="11"/>
      <c r="K539" s="11"/>
      <c r="L539" s="11"/>
      <c r="M539" s="11"/>
    </row>
    <row r="540" customFormat="false" ht="12.75" hidden="false" customHeight="true" outlineLevel="0" collapsed="false">
      <c r="A540" s="11"/>
      <c r="B540" s="11"/>
      <c r="C540" s="11"/>
      <c r="D540" s="11"/>
      <c r="E540" s="11"/>
      <c r="F540" s="11"/>
      <c r="G540" s="11"/>
      <c r="H540" s="11"/>
      <c r="I540" s="11"/>
      <c r="J540" s="11"/>
      <c r="K540" s="11"/>
      <c r="L540" s="11"/>
      <c r="M540" s="11"/>
    </row>
    <row r="541" customFormat="false" ht="12.75" hidden="false" customHeight="true" outlineLevel="0" collapsed="false">
      <c r="A541" s="11"/>
      <c r="B541" s="11"/>
      <c r="C541" s="11"/>
      <c r="D541" s="11"/>
      <c r="E541" s="11"/>
      <c r="F541" s="11"/>
      <c r="G541" s="11"/>
      <c r="H541" s="11"/>
      <c r="I541" s="11"/>
      <c r="J541" s="11"/>
      <c r="K541" s="11"/>
      <c r="L541" s="11"/>
      <c r="M541" s="11"/>
    </row>
    <row r="542" customFormat="false" ht="12.75" hidden="false" customHeight="true" outlineLevel="0" collapsed="false">
      <c r="A542" s="11"/>
      <c r="B542" s="11"/>
      <c r="C542" s="11"/>
      <c r="D542" s="11"/>
      <c r="E542" s="11"/>
      <c r="F542" s="11"/>
      <c r="G542" s="11"/>
      <c r="H542" s="11"/>
      <c r="I542" s="11"/>
      <c r="J542" s="11"/>
      <c r="K542" s="11"/>
      <c r="L542" s="11"/>
      <c r="M542" s="11"/>
    </row>
    <row r="543" customFormat="false" ht="12.75" hidden="false" customHeight="true" outlineLevel="0" collapsed="false">
      <c r="A543" s="11"/>
      <c r="B543" s="11"/>
      <c r="C543" s="11"/>
      <c r="D543" s="11"/>
      <c r="E543" s="11"/>
      <c r="F543" s="11"/>
      <c r="G543" s="11"/>
      <c r="H543" s="11"/>
      <c r="I543" s="11"/>
      <c r="J543" s="11"/>
      <c r="K543" s="11"/>
      <c r="L543" s="11"/>
      <c r="M543" s="11"/>
    </row>
    <row r="544" customFormat="false" ht="12.75" hidden="false" customHeight="true" outlineLevel="0" collapsed="false">
      <c r="A544" s="11"/>
      <c r="B544" s="11"/>
      <c r="C544" s="11"/>
      <c r="D544" s="11"/>
      <c r="E544" s="11"/>
      <c r="F544" s="11"/>
      <c r="G544" s="11"/>
      <c r="H544" s="11"/>
      <c r="I544" s="11"/>
      <c r="J544" s="11"/>
      <c r="K544" s="11"/>
      <c r="L544" s="11"/>
      <c r="M544" s="11"/>
    </row>
    <row r="545" customFormat="false" ht="12.75" hidden="false" customHeight="true" outlineLevel="0" collapsed="false">
      <c r="A545" s="11"/>
      <c r="B545" s="11"/>
      <c r="C545" s="11"/>
      <c r="D545" s="11"/>
      <c r="E545" s="11"/>
      <c r="F545" s="11"/>
      <c r="G545" s="11"/>
      <c r="H545" s="11"/>
      <c r="I545" s="11"/>
      <c r="J545" s="11"/>
      <c r="K545" s="11"/>
      <c r="L545" s="11"/>
      <c r="M545" s="11"/>
    </row>
    <row r="546" customFormat="false" ht="12.75" hidden="false" customHeight="true" outlineLevel="0" collapsed="false">
      <c r="A546" s="11"/>
      <c r="B546" s="11"/>
      <c r="C546" s="11"/>
      <c r="D546" s="11"/>
      <c r="E546" s="11"/>
      <c r="F546" s="11"/>
      <c r="G546" s="11"/>
      <c r="H546" s="11"/>
      <c r="I546" s="11"/>
      <c r="J546" s="11"/>
      <c r="K546" s="11"/>
      <c r="L546" s="11"/>
      <c r="M546" s="11"/>
    </row>
    <row r="547" customFormat="false" ht="12.75" hidden="false" customHeight="true" outlineLevel="0" collapsed="false">
      <c r="A547" s="11"/>
      <c r="B547" s="11"/>
      <c r="C547" s="11"/>
      <c r="D547" s="11"/>
      <c r="E547" s="11"/>
      <c r="F547" s="11"/>
      <c r="G547" s="11"/>
      <c r="H547" s="11"/>
      <c r="I547" s="11"/>
      <c r="J547" s="11"/>
      <c r="K547" s="11"/>
      <c r="L547" s="11"/>
      <c r="M547" s="11"/>
    </row>
    <row r="548" customFormat="false" ht="12.75" hidden="false" customHeight="true" outlineLevel="0" collapsed="false">
      <c r="A548" s="11"/>
      <c r="B548" s="11"/>
      <c r="C548" s="11"/>
      <c r="D548" s="11"/>
      <c r="E548" s="11"/>
      <c r="F548" s="11"/>
      <c r="G548" s="11"/>
      <c r="H548" s="11"/>
      <c r="I548" s="11"/>
      <c r="J548" s="11"/>
      <c r="K548" s="11"/>
      <c r="L548" s="11"/>
      <c r="M548" s="11"/>
    </row>
    <row r="549" customFormat="false" ht="12.75" hidden="false" customHeight="true" outlineLevel="0" collapsed="false">
      <c r="A549" s="11"/>
      <c r="B549" s="11"/>
      <c r="C549" s="11"/>
      <c r="D549" s="11"/>
      <c r="E549" s="11"/>
      <c r="F549" s="11"/>
      <c r="G549" s="11"/>
      <c r="H549" s="11"/>
      <c r="I549" s="11"/>
      <c r="J549" s="11"/>
      <c r="K549" s="11"/>
      <c r="L549" s="11"/>
      <c r="M549" s="11"/>
    </row>
    <row r="550" customFormat="false" ht="12.75" hidden="false" customHeight="true" outlineLevel="0" collapsed="false">
      <c r="A550" s="11"/>
      <c r="B550" s="11"/>
      <c r="C550" s="11"/>
      <c r="D550" s="11"/>
      <c r="E550" s="11"/>
      <c r="F550" s="11"/>
      <c r="G550" s="11"/>
      <c r="H550" s="11"/>
      <c r="I550" s="11"/>
      <c r="J550" s="11"/>
      <c r="K550" s="11"/>
      <c r="L550" s="11"/>
      <c r="M550" s="11"/>
    </row>
    <row r="551" customFormat="false" ht="12.75" hidden="false" customHeight="true" outlineLevel="0" collapsed="false">
      <c r="A551" s="11"/>
      <c r="B551" s="11"/>
      <c r="C551" s="11"/>
      <c r="D551" s="11"/>
      <c r="E551" s="11"/>
      <c r="F551" s="11"/>
      <c r="G551" s="11"/>
      <c r="H551" s="11"/>
      <c r="I551" s="11"/>
      <c r="J551" s="11"/>
      <c r="K551" s="11"/>
      <c r="L551" s="11"/>
      <c r="M551" s="11"/>
    </row>
    <row r="552" customFormat="false" ht="12.75" hidden="false" customHeight="true" outlineLevel="0" collapsed="false">
      <c r="A552" s="11"/>
      <c r="B552" s="11"/>
      <c r="C552" s="11"/>
      <c r="D552" s="11"/>
      <c r="E552" s="11"/>
      <c r="F552" s="11"/>
      <c r="G552" s="11"/>
      <c r="H552" s="11"/>
      <c r="I552" s="11"/>
      <c r="J552" s="11"/>
      <c r="K552" s="11"/>
      <c r="L552" s="11"/>
      <c r="M552" s="11"/>
    </row>
    <row r="553" customFormat="false" ht="12.75" hidden="false" customHeight="true" outlineLevel="0" collapsed="false">
      <c r="A553" s="11"/>
      <c r="B553" s="11"/>
      <c r="C553" s="11"/>
      <c r="D553" s="11"/>
      <c r="E553" s="11"/>
      <c r="F553" s="11"/>
      <c r="G553" s="11"/>
      <c r="H553" s="11"/>
      <c r="I553" s="11"/>
      <c r="J553" s="11"/>
      <c r="K553" s="11"/>
      <c r="L553" s="11"/>
      <c r="M553" s="11"/>
    </row>
    <row r="554" customFormat="false" ht="12.75" hidden="false" customHeight="true" outlineLevel="0" collapsed="false">
      <c r="A554" s="11"/>
      <c r="B554" s="11"/>
      <c r="C554" s="11"/>
      <c r="D554" s="11"/>
      <c r="E554" s="11"/>
      <c r="F554" s="11"/>
      <c r="G554" s="11"/>
      <c r="H554" s="11"/>
      <c r="I554" s="11"/>
      <c r="J554" s="11"/>
      <c r="K554" s="11"/>
      <c r="L554" s="11"/>
      <c r="M554" s="11"/>
    </row>
    <row r="555" customFormat="false" ht="12.75" hidden="false" customHeight="true" outlineLevel="0" collapsed="false">
      <c r="A555" s="11"/>
      <c r="B555" s="11"/>
      <c r="C555" s="11"/>
      <c r="D555" s="11"/>
      <c r="E555" s="11"/>
      <c r="F555" s="11"/>
      <c r="G555" s="11"/>
      <c r="H555" s="11"/>
      <c r="I555" s="11"/>
      <c r="J555" s="11"/>
      <c r="K555" s="11"/>
      <c r="L555" s="11"/>
      <c r="M555" s="11"/>
    </row>
    <row r="556" customFormat="false" ht="12.75" hidden="false" customHeight="true" outlineLevel="0" collapsed="false">
      <c r="A556" s="11"/>
      <c r="B556" s="11"/>
      <c r="C556" s="11"/>
      <c r="D556" s="11"/>
      <c r="E556" s="11"/>
      <c r="F556" s="11"/>
      <c r="G556" s="11"/>
      <c r="H556" s="11"/>
      <c r="I556" s="11"/>
      <c r="J556" s="11"/>
      <c r="K556" s="11"/>
      <c r="L556" s="11"/>
      <c r="M556" s="11"/>
    </row>
    <row r="557" customFormat="false" ht="12.75" hidden="false" customHeight="true" outlineLevel="0" collapsed="false">
      <c r="A557" s="11"/>
      <c r="B557" s="11"/>
      <c r="C557" s="11"/>
      <c r="D557" s="11"/>
      <c r="E557" s="11"/>
      <c r="F557" s="11"/>
      <c r="G557" s="11"/>
      <c r="H557" s="11"/>
      <c r="I557" s="11"/>
      <c r="J557" s="11"/>
      <c r="K557" s="11"/>
      <c r="L557" s="11"/>
      <c r="M557" s="11"/>
    </row>
    <row r="558" customFormat="false" ht="12.75" hidden="false" customHeight="true" outlineLevel="0" collapsed="false">
      <c r="A558" s="11"/>
      <c r="B558" s="11"/>
      <c r="C558" s="11"/>
      <c r="D558" s="11"/>
      <c r="E558" s="11"/>
      <c r="F558" s="11"/>
      <c r="G558" s="11"/>
      <c r="H558" s="11"/>
      <c r="I558" s="11"/>
      <c r="J558" s="11"/>
      <c r="K558" s="11"/>
      <c r="L558" s="11"/>
      <c r="M558" s="11"/>
    </row>
    <row r="559" customFormat="false" ht="12.75" hidden="false" customHeight="true" outlineLevel="0" collapsed="false">
      <c r="A559" s="11"/>
      <c r="B559" s="11"/>
      <c r="C559" s="11"/>
      <c r="D559" s="11"/>
      <c r="E559" s="11"/>
      <c r="F559" s="11"/>
      <c r="G559" s="11"/>
      <c r="H559" s="11"/>
      <c r="I559" s="11"/>
      <c r="J559" s="11"/>
      <c r="K559" s="11"/>
      <c r="L559" s="11"/>
      <c r="M559" s="11"/>
    </row>
    <row r="560" customFormat="false" ht="12.75" hidden="false" customHeight="true" outlineLevel="0" collapsed="false">
      <c r="A560" s="11"/>
      <c r="B560" s="11"/>
      <c r="C560" s="11"/>
      <c r="D560" s="11"/>
      <c r="E560" s="11"/>
      <c r="F560" s="11"/>
      <c r="G560" s="11"/>
      <c r="H560" s="11"/>
      <c r="I560" s="11"/>
      <c r="J560" s="11"/>
      <c r="K560" s="11"/>
      <c r="L560" s="11"/>
      <c r="M560" s="11"/>
    </row>
    <row r="561" customFormat="false" ht="12.75" hidden="false" customHeight="true" outlineLevel="0" collapsed="false">
      <c r="A561" s="11"/>
      <c r="B561" s="11"/>
      <c r="C561" s="11"/>
      <c r="D561" s="11"/>
      <c r="E561" s="11"/>
      <c r="F561" s="11"/>
      <c r="G561" s="11"/>
      <c r="H561" s="11"/>
      <c r="I561" s="11"/>
      <c r="J561" s="11"/>
      <c r="K561" s="11"/>
      <c r="L561" s="11"/>
      <c r="M561" s="11"/>
    </row>
    <row r="562" customFormat="false" ht="12.75" hidden="false" customHeight="true" outlineLevel="0" collapsed="false">
      <c r="A562" s="11"/>
      <c r="B562" s="11"/>
      <c r="C562" s="11"/>
      <c r="D562" s="11"/>
      <c r="E562" s="11"/>
      <c r="F562" s="11"/>
      <c r="G562" s="11"/>
      <c r="H562" s="11"/>
      <c r="I562" s="11"/>
      <c r="J562" s="11"/>
      <c r="K562" s="11"/>
      <c r="L562" s="11"/>
      <c r="M562" s="11"/>
    </row>
    <row r="563" customFormat="false" ht="12.75" hidden="false" customHeight="true" outlineLevel="0" collapsed="false">
      <c r="A563" s="11"/>
      <c r="B563" s="11"/>
      <c r="C563" s="11"/>
      <c r="D563" s="11"/>
      <c r="E563" s="11"/>
      <c r="F563" s="11"/>
      <c r="G563" s="11"/>
      <c r="H563" s="11"/>
      <c r="I563" s="11"/>
      <c r="J563" s="11"/>
      <c r="K563" s="11"/>
      <c r="L563" s="11"/>
      <c r="M563" s="11"/>
    </row>
    <row r="564" customFormat="false" ht="12.75" hidden="false" customHeight="true" outlineLevel="0" collapsed="false">
      <c r="A564" s="11"/>
      <c r="B564" s="11"/>
      <c r="C564" s="11"/>
      <c r="D564" s="11"/>
      <c r="E564" s="11"/>
      <c r="F564" s="11"/>
      <c r="G564" s="11"/>
      <c r="H564" s="11"/>
      <c r="I564" s="11"/>
      <c r="J564" s="11"/>
      <c r="K564" s="11"/>
      <c r="L564" s="11"/>
      <c r="M564" s="11"/>
    </row>
    <row r="565" customFormat="false" ht="12.75" hidden="false" customHeight="true" outlineLevel="0" collapsed="false">
      <c r="A565" s="11"/>
      <c r="B565" s="11"/>
      <c r="C565" s="11"/>
      <c r="D565" s="11"/>
      <c r="E565" s="11"/>
      <c r="F565" s="11"/>
      <c r="G565" s="11"/>
      <c r="H565" s="11"/>
      <c r="I565" s="11"/>
      <c r="J565" s="11"/>
      <c r="K565" s="11"/>
      <c r="L565" s="11"/>
      <c r="M565" s="11"/>
    </row>
    <row r="566" customFormat="false" ht="12.75" hidden="false" customHeight="true" outlineLevel="0" collapsed="false">
      <c r="A566" s="11"/>
      <c r="B566" s="11"/>
      <c r="C566" s="11"/>
      <c r="D566" s="11"/>
      <c r="E566" s="11"/>
      <c r="F566" s="11"/>
      <c r="G566" s="11"/>
      <c r="H566" s="11"/>
      <c r="I566" s="11"/>
      <c r="J566" s="11"/>
      <c r="K566" s="11"/>
      <c r="L566" s="11"/>
      <c r="M566" s="11"/>
    </row>
    <row r="567" customFormat="false" ht="12.75" hidden="false" customHeight="true" outlineLevel="0" collapsed="false">
      <c r="A567" s="11"/>
      <c r="B567" s="11"/>
      <c r="C567" s="11"/>
      <c r="D567" s="11"/>
      <c r="E567" s="11"/>
      <c r="F567" s="11"/>
      <c r="G567" s="11"/>
      <c r="H567" s="11"/>
      <c r="I567" s="11"/>
      <c r="J567" s="11"/>
      <c r="K567" s="11"/>
      <c r="L567" s="11"/>
      <c r="M567" s="11"/>
    </row>
    <row r="568" customFormat="false" ht="12.75" hidden="false" customHeight="true" outlineLevel="0" collapsed="false">
      <c r="A568" s="11"/>
      <c r="B568" s="11"/>
      <c r="C568" s="11"/>
      <c r="D568" s="11"/>
      <c r="E568" s="11"/>
      <c r="F568" s="11"/>
      <c r="G568" s="11"/>
      <c r="H568" s="11"/>
      <c r="I568" s="11"/>
      <c r="J568" s="11"/>
      <c r="K568" s="11"/>
      <c r="L568" s="11"/>
      <c r="M568" s="11"/>
    </row>
    <row r="569" customFormat="false" ht="12.75" hidden="false" customHeight="true" outlineLevel="0" collapsed="false">
      <c r="A569" s="11"/>
      <c r="B569" s="11"/>
      <c r="C569" s="11"/>
      <c r="D569" s="11"/>
      <c r="E569" s="11"/>
      <c r="F569" s="11"/>
      <c r="G569" s="11"/>
      <c r="H569" s="11"/>
      <c r="I569" s="11"/>
      <c r="J569" s="11"/>
      <c r="K569" s="11"/>
      <c r="L569" s="11"/>
      <c r="M569" s="11"/>
    </row>
    <row r="570" customFormat="false" ht="12.75" hidden="false" customHeight="true" outlineLevel="0" collapsed="false">
      <c r="A570" s="11"/>
      <c r="B570" s="11"/>
      <c r="C570" s="11"/>
      <c r="D570" s="11"/>
      <c r="E570" s="11"/>
      <c r="F570" s="11"/>
      <c r="G570" s="11"/>
      <c r="H570" s="11"/>
      <c r="I570" s="11"/>
      <c r="J570" s="11"/>
      <c r="K570" s="11"/>
      <c r="L570" s="11"/>
      <c r="M570" s="11"/>
    </row>
    <row r="571" customFormat="false" ht="12.75" hidden="false" customHeight="true" outlineLevel="0" collapsed="false">
      <c r="A571" s="11"/>
      <c r="B571" s="11"/>
      <c r="C571" s="11"/>
      <c r="D571" s="11"/>
      <c r="E571" s="11"/>
      <c r="F571" s="11"/>
      <c r="G571" s="11"/>
      <c r="H571" s="11"/>
      <c r="I571" s="11"/>
      <c r="J571" s="11"/>
      <c r="K571" s="11"/>
      <c r="L571" s="11"/>
      <c r="M571" s="11"/>
    </row>
    <row r="572" customFormat="false" ht="12.75" hidden="false" customHeight="true" outlineLevel="0" collapsed="false">
      <c r="A572" s="11"/>
      <c r="B572" s="11"/>
      <c r="C572" s="11"/>
      <c r="D572" s="11"/>
      <c r="E572" s="11"/>
      <c r="F572" s="11"/>
      <c r="G572" s="11"/>
      <c r="H572" s="11"/>
      <c r="I572" s="11"/>
      <c r="J572" s="11"/>
      <c r="K572" s="11"/>
      <c r="L572" s="11"/>
      <c r="M572" s="11"/>
    </row>
    <row r="573" customFormat="false" ht="12.75" hidden="false" customHeight="true" outlineLevel="0" collapsed="false">
      <c r="A573" s="11"/>
      <c r="B573" s="11"/>
      <c r="C573" s="11"/>
      <c r="D573" s="11"/>
      <c r="E573" s="11"/>
      <c r="F573" s="11"/>
      <c r="G573" s="11"/>
      <c r="H573" s="11"/>
      <c r="I573" s="11"/>
      <c r="J573" s="11"/>
      <c r="K573" s="11"/>
      <c r="L573" s="11"/>
      <c r="M573" s="11"/>
    </row>
    <row r="574" customFormat="false" ht="12.75" hidden="false" customHeight="true" outlineLevel="0" collapsed="false">
      <c r="A574" s="11"/>
      <c r="B574" s="11"/>
      <c r="C574" s="11"/>
      <c r="D574" s="11"/>
      <c r="E574" s="11"/>
      <c r="F574" s="11"/>
      <c r="G574" s="11"/>
      <c r="H574" s="11"/>
      <c r="I574" s="11"/>
      <c r="J574" s="11"/>
      <c r="K574" s="11"/>
      <c r="L574" s="11"/>
      <c r="M574" s="11"/>
    </row>
    <row r="575" customFormat="false" ht="12.75" hidden="false" customHeight="true" outlineLevel="0" collapsed="false">
      <c r="A575" s="11"/>
      <c r="B575" s="11"/>
      <c r="C575" s="11"/>
      <c r="D575" s="11"/>
      <c r="E575" s="11"/>
      <c r="F575" s="11"/>
      <c r="G575" s="11"/>
      <c r="H575" s="11"/>
      <c r="I575" s="11"/>
      <c r="J575" s="11"/>
      <c r="K575" s="11"/>
      <c r="L575" s="11"/>
      <c r="M575" s="11"/>
    </row>
    <row r="576" customFormat="false" ht="12.75" hidden="false" customHeight="true" outlineLevel="0" collapsed="false">
      <c r="A576" s="11"/>
      <c r="B576" s="11"/>
      <c r="C576" s="11"/>
      <c r="D576" s="11"/>
      <c r="E576" s="11"/>
      <c r="F576" s="11"/>
      <c r="G576" s="11"/>
      <c r="H576" s="11"/>
      <c r="I576" s="11"/>
      <c r="J576" s="11"/>
      <c r="K576" s="11"/>
      <c r="L576" s="11"/>
      <c r="M576" s="11"/>
    </row>
    <row r="577" customFormat="false" ht="12.75" hidden="false" customHeight="true" outlineLevel="0" collapsed="false">
      <c r="A577" s="11"/>
      <c r="B577" s="11"/>
      <c r="C577" s="11"/>
      <c r="D577" s="11"/>
      <c r="E577" s="11"/>
      <c r="F577" s="11"/>
      <c r="G577" s="11"/>
      <c r="H577" s="11"/>
      <c r="I577" s="11"/>
      <c r="J577" s="11"/>
      <c r="K577" s="11"/>
      <c r="L577" s="11"/>
      <c r="M577" s="11"/>
    </row>
    <row r="578" customFormat="false" ht="12.75" hidden="false" customHeight="true" outlineLevel="0" collapsed="false">
      <c r="A578" s="11"/>
      <c r="B578" s="11"/>
      <c r="C578" s="11"/>
      <c r="D578" s="11"/>
      <c r="E578" s="11"/>
      <c r="F578" s="11"/>
      <c r="G578" s="11"/>
      <c r="H578" s="11"/>
      <c r="I578" s="11"/>
      <c r="J578" s="11"/>
      <c r="K578" s="11"/>
      <c r="L578" s="11"/>
      <c r="M578" s="11"/>
    </row>
    <row r="579" customFormat="false" ht="12.75" hidden="false" customHeight="true" outlineLevel="0" collapsed="false">
      <c r="A579" s="11"/>
      <c r="B579" s="11"/>
      <c r="C579" s="11"/>
      <c r="D579" s="11"/>
      <c r="E579" s="11"/>
      <c r="F579" s="11"/>
      <c r="G579" s="11"/>
      <c r="H579" s="11"/>
      <c r="I579" s="11"/>
      <c r="J579" s="11"/>
      <c r="K579" s="11"/>
      <c r="L579" s="11"/>
      <c r="M579" s="11"/>
    </row>
    <row r="580" customFormat="false" ht="12.75" hidden="false" customHeight="true" outlineLevel="0" collapsed="false">
      <c r="A580" s="11"/>
      <c r="B580" s="11"/>
      <c r="C580" s="11"/>
      <c r="D580" s="11"/>
      <c r="E580" s="11"/>
      <c r="F580" s="11"/>
      <c r="G580" s="11"/>
      <c r="H580" s="11"/>
      <c r="I580" s="11"/>
      <c r="J580" s="11"/>
      <c r="K580" s="11"/>
      <c r="L580" s="11"/>
      <c r="M580" s="11"/>
    </row>
    <row r="581" customFormat="false" ht="12.75" hidden="false" customHeight="true" outlineLevel="0" collapsed="false">
      <c r="A581" s="11"/>
      <c r="B581" s="11"/>
      <c r="C581" s="11"/>
      <c r="D581" s="11"/>
      <c r="E581" s="11"/>
      <c r="F581" s="11"/>
      <c r="G581" s="11"/>
      <c r="H581" s="11"/>
      <c r="I581" s="11"/>
      <c r="J581" s="11"/>
      <c r="K581" s="11"/>
      <c r="L581" s="11"/>
      <c r="M581" s="11"/>
    </row>
    <row r="582" customFormat="false" ht="12.75" hidden="false" customHeight="true" outlineLevel="0" collapsed="false">
      <c r="A582" s="11"/>
      <c r="B582" s="11"/>
      <c r="C582" s="11"/>
      <c r="D582" s="11"/>
      <c r="E582" s="11"/>
      <c r="F582" s="11"/>
      <c r="G582" s="11"/>
      <c r="H582" s="11"/>
      <c r="I582" s="11"/>
      <c r="J582" s="11"/>
      <c r="K582" s="11"/>
      <c r="L582" s="11"/>
      <c r="M582" s="11"/>
    </row>
    <row r="583" customFormat="false" ht="12.75" hidden="false" customHeight="true" outlineLevel="0" collapsed="false">
      <c r="A583" s="11"/>
      <c r="B583" s="11"/>
      <c r="C583" s="11"/>
      <c r="D583" s="11"/>
      <c r="E583" s="11"/>
      <c r="F583" s="11"/>
      <c r="G583" s="11"/>
      <c r="H583" s="11"/>
      <c r="I583" s="11"/>
      <c r="J583" s="11"/>
      <c r="K583" s="11"/>
      <c r="L583" s="11"/>
      <c r="M583" s="11"/>
    </row>
    <row r="584" customFormat="false" ht="12.75" hidden="false" customHeight="true" outlineLevel="0" collapsed="false">
      <c r="A584" s="11"/>
      <c r="B584" s="11"/>
      <c r="C584" s="11"/>
      <c r="D584" s="11"/>
      <c r="E584" s="11"/>
      <c r="F584" s="11"/>
      <c r="G584" s="11"/>
      <c r="H584" s="11"/>
      <c r="I584" s="11"/>
      <c r="J584" s="11"/>
      <c r="K584" s="11"/>
      <c r="L584" s="11"/>
      <c r="M584" s="11"/>
    </row>
    <row r="585" customFormat="false" ht="12.75" hidden="false" customHeight="true" outlineLevel="0" collapsed="false">
      <c r="A585" s="11"/>
      <c r="B585" s="11"/>
      <c r="C585" s="11"/>
      <c r="D585" s="11"/>
      <c r="E585" s="11"/>
      <c r="F585" s="11"/>
      <c r="G585" s="11"/>
      <c r="H585" s="11"/>
      <c r="I585" s="11"/>
      <c r="J585" s="11"/>
      <c r="K585" s="11"/>
      <c r="L585" s="11"/>
      <c r="M585" s="11"/>
    </row>
    <row r="586" customFormat="false" ht="12.75" hidden="false" customHeight="true" outlineLevel="0" collapsed="false">
      <c r="A586" s="11"/>
      <c r="B586" s="11"/>
      <c r="C586" s="11"/>
      <c r="D586" s="11"/>
      <c r="E586" s="11"/>
      <c r="F586" s="11"/>
      <c r="G586" s="11"/>
      <c r="H586" s="11"/>
      <c r="I586" s="11"/>
      <c r="J586" s="11"/>
      <c r="K586" s="11"/>
      <c r="L586" s="11"/>
      <c r="M586" s="11"/>
    </row>
    <row r="587" customFormat="false" ht="12.75" hidden="false" customHeight="true" outlineLevel="0" collapsed="false">
      <c r="A587" s="11"/>
      <c r="B587" s="11"/>
      <c r="C587" s="11"/>
      <c r="D587" s="11"/>
      <c r="E587" s="11"/>
      <c r="F587" s="11"/>
      <c r="G587" s="11"/>
      <c r="H587" s="11"/>
      <c r="I587" s="11"/>
      <c r="J587" s="11"/>
      <c r="K587" s="11"/>
      <c r="L587" s="11"/>
      <c r="M587" s="11"/>
    </row>
    <row r="588" customFormat="false" ht="12.75" hidden="false" customHeight="true" outlineLevel="0" collapsed="false">
      <c r="A588" s="11"/>
      <c r="B588" s="11"/>
      <c r="C588" s="11"/>
      <c r="D588" s="11"/>
      <c r="E588" s="11"/>
      <c r="F588" s="11"/>
      <c r="G588" s="11"/>
      <c r="H588" s="11"/>
      <c r="I588" s="11"/>
      <c r="J588" s="11"/>
      <c r="K588" s="11"/>
      <c r="L588" s="11"/>
      <c r="M588" s="11"/>
    </row>
    <row r="589" customFormat="false" ht="12.75" hidden="false" customHeight="true" outlineLevel="0" collapsed="false">
      <c r="A589" s="11"/>
      <c r="B589" s="11"/>
      <c r="C589" s="11"/>
      <c r="D589" s="11"/>
      <c r="E589" s="11"/>
      <c r="F589" s="11"/>
      <c r="G589" s="11"/>
      <c r="H589" s="11"/>
      <c r="I589" s="11"/>
      <c r="J589" s="11"/>
      <c r="K589" s="11"/>
      <c r="L589" s="11"/>
      <c r="M589" s="11"/>
    </row>
    <row r="590" customFormat="false" ht="12.75" hidden="false" customHeight="true" outlineLevel="0" collapsed="false">
      <c r="A590" s="11"/>
      <c r="B590" s="11"/>
      <c r="C590" s="11"/>
      <c r="D590" s="11"/>
      <c r="E590" s="11"/>
      <c r="F590" s="11"/>
      <c r="G590" s="11"/>
      <c r="H590" s="11"/>
      <c r="I590" s="11"/>
      <c r="J590" s="11"/>
      <c r="K590" s="11"/>
      <c r="L590" s="11"/>
      <c r="M590" s="11"/>
    </row>
    <row r="591" customFormat="false" ht="12.75" hidden="false" customHeight="true" outlineLevel="0" collapsed="false">
      <c r="A591" s="11"/>
      <c r="B591" s="11"/>
      <c r="C591" s="11"/>
      <c r="D591" s="11"/>
      <c r="E591" s="11"/>
      <c r="F591" s="11"/>
      <c r="G591" s="11"/>
      <c r="H591" s="11"/>
      <c r="I591" s="11"/>
      <c r="J591" s="11"/>
      <c r="K591" s="11"/>
      <c r="L591" s="11"/>
      <c r="M591" s="11"/>
    </row>
    <row r="592" customFormat="false" ht="12.75" hidden="false" customHeight="true" outlineLevel="0" collapsed="false">
      <c r="A592" s="11"/>
      <c r="B592" s="11"/>
      <c r="C592" s="11"/>
      <c r="D592" s="11"/>
      <c r="E592" s="11"/>
      <c r="F592" s="11"/>
      <c r="G592" s="11"/>
      <c r="H592" s="11"/>
      <c r="I592" s="11"/>
      <c r="J592" s="11"/>
      <c r="K592" s="11"/>
      <c r="L592" s="11"/>
      <c r="M592" s="11"/>
    </row>
    <row r="593" customFormat="false" ht="12.75" hidden="false" customHeight="true" outlineLevel="0" collapsed="false">
      <c r="A593" s="11"/>
      <c r="B593" s="11"/>
      <c r="C593" s="11"/>
      <c r="D593" s="11"/>
      <c r="E593" s="11"/>
      <c r="F593" s="11"/>
      <c r="G593" s="11"/>
      <c r="H593" s="11"/>
      <c r="I593" s="11"/>
      <c r="J593" s="11"/>
      <c r="K593" s="11"/>
      <c r="L593" s="11"/>
      <c r="M593" s="11"/>
    </row>
    <row r="594" customFormat="false" ht="12.75" hidden="false" customHeight="true" outlineLevel="0" collapsed="false">
      <c r="A594" s="11"/>
      <c r="B594" s="11"/>
      <c r="C594" s="11"/>
      <c r="D594" s="11"/>
      <c r="E594" s="11"/>
      <c r="F594" s="11"/>
      <c r="G594" s="11"/>
      <c r="H594" s="11"/>
      <c r="I594" s="11"/>
      <c r="J594" s="11"/>
      <c r="K594" s="11"/>
      <c r="L594" s="11"/>
      <c r="M594" s="11"/>
    </row>
    <row r="595" customFormat="false" ht="12.75" hidden="false" customHeight="true" outlineLevel="0" collapsed="false">
      <c r="A595" s="11"/>
      <c r="B595" s="11"/>
      <c r="C595" s="11"/>
      <c r="D595" s="11"/>
      <c r="E595" s="11"/>
      <c r="F595" s="11"/>
      <c r="G595" s="11"/>
      <c r="H595" s="11"/>
      <c r="I595" s="11"/>
      <c r="J595" s="11"/>
      <c r="K595" s="11"/>
      <c r="L595" s="11"/>
      <c r="M595" s="11"/>
    </row>
    <row r="596" customFormat="false" ht="12.75" hidden="false" customHeight="true" outlineLevel="0" collapsed="false">
      <c r="A596" s="11"/>
      <c r="B596" s="11"/>
      <c r="C596" s="11"/>
      <c r="D596" s="11"/>
      <c r="E596" s="11"/>
      <c r="F596" s="11"/>
      <c r="G596" s="11"/>
      <c r="H596" s="11"/>
      <c r="I596" s="11"/>
      <c r="J596" s="11"/>
      <c r="K596" s="11"/>
      <c r="L596" s="11"/>
      <c r="M596" s="11"/>
    </row>
    <row r="597" customFormat="false" ht="12.75" hidden="false" customHeight="true" outlineLevel="0" collapsed="false">
      <c r="A597" s="11"/>
      <c r="B597" s="11"/>
      <c r="C597" s="11"/>
      <c r="D597" s="11"/>
      <c r="E597" s="11"/>
      <c r="F597" s="11"/>
      <c r="G597" s="11"/>
      <c r="H597" s="11"/>
      <c r="I597" s="11"/>
      <c r="J597" s="11"/>
      <c r="K597" s="11"/>
      <c r="L597" s="11"/>
      <c r="M597" s="11"/>
    </row>
    <row r="598" customFormat="false" ht="12.75" hidden="false" customHeight="true" outlineLevel="0" collapsed="false">
      <c r="A598" s="11"/>
      <c r="B598" s="11"/>
      <c r="C598" s="11"/>
      <c r="D598" s="11"/>
      <c r="E598" s="11"/>
      <c r="F598" s="11"/>
      <c r="G598" s="11"/>
      <c r="H598" s="11"/>
      <c r="I598" s="11"/>
      <c r="J598" s="11"/>
      <c r="K598" s="11"/>
      <c r="L598" s="11"/>
      <c r="M598" s="11"/>
    </row>
    <row r="599" customFormat="false" ht="12.75" hidden="false" customHeight="true" outlineLevel="0" collapsed="false">
      <c r="A599" s="11"/>
      <c r="B599" s="11"/>
      <c r="C599" s="11"/>
      <c r="D599" s="11"/>
      <c r="E599" s="11"/>
      <c r="F599" s="11"/>
      <c r="G599" s="11"/>
      <c r="H599" s="11"/>
      <c r="I599" s="11"/>
      <c r="J599" s="11"/>
      <c r="K599" s="11"/>
      <c r="L599" s="11"/>
      <c r="M599" s="11"/>
    </row>
    <row r="600" customFormat="false" ht="12.75" hidden="false" customHeight="true" outlineLevel="0" collapsed="false">
      <c r="A600" s="11"/>
      <c r="B600" s="11"/>
      <c r="C600" s="11"/>
      <c r="D600" s="11"/>
      <c r="E600" s="11"/>
      <c r="F600" s="11"/>
      <c r="G600" s="11"/>
      <c r="H600" s="11"/>
      <c r="I600" s="11"/>
      <c r="J600" s="11"/>
      <c r="K600" s="11"/>
      <c r="L600" s="11"/>
      <c r="M600" s="11"/>
    </row>
    <row r="601" customFormat="false" ht="12.75" hidden="false" customHeight="true" outlineLevel="0" collapsed="false">
      <c r="A601" s="11"/>
      <c r="B601" s="11"/>
      <c r="C601" s="11"/>
      <c r="D601" s="11"/>
      <c r="E601" s="11"/>
      <c r="F601" s="11"/>
      <c r="G601" s="11"/>
      <c r="H601" s="11"/>
      <c r="I601" s="11"/>
      <c r="J601" s="11"/>
      <c r="K601" s="11"/>
      <c r="L601" s="11"/>
      <c r="M601" s="11"/>
    </row>
    <row r="602" customFormat="false" ht="12.75" hidden="false" customHeight="true" outlineLevel="0" collapsed="false">
      <c r="A602" s="11"/>
      <c r="B602" s="11"/>
      <c r="C602" s="11"/>
      <c r="D602" s="11"/>
      <c r="E602" s="11"/>
      <c r="F602" s="11"/>
      <c r="G602" s="11"/>
      <c r="H602" s="11"/>
      <c r="I602" s="11"/>
      <c r="J602" s="11"/>
      <c r="K602" s="11"/>
      <c r="L602" s="11"/>
      <c r="M602" s="11"/>
    </row>
    <row r="603" customFormat="false" ht="12.75" hidden="false" customHeight="true" outlineLevel="0" collapsed="false">
      <c r="A603" s="11"/>
      <c r="B603" s="11"/>
      <c r="C603" s="11"/>
      <c r="D603" s="11"/>
      <c r="E603" s="11"/>
      <c r="F603" s="11"/>
      <c r="G603" s="11"/>
      <c r="H603" s="11"/>
      <c r="I603" s="11"/>
      <c r="J603" s="11"/>
      <c r="K603" s="11"/>
      <c r="L603" s="11"/>
      <c r="M603" s="11"/>
    </row>
    <row r="604" customFormat="false" ht="12.75" hidden="false" customHeight="true" outlineLevel="0" collapsed="false">
      <c r="A604" s="11"/>
      <c r="B604" s="11"/>
      <c r="C604" s="11"/>
      <c r="D604" s="11"/>
      <c r="E604" s="11"/>
      <c r="F604" s="11"/>
      <c r="G604" s="11"/>
      <c r="H604" s="11"/>
      <c r="I604" s="11"/>
      <c r="J604" s="11"/>
      <c r="K604" s="11"/>
      <c r="L604" s="11"/>
      <c r="M604" s="11"/>
    </row>
    <row r="605" customFormat="false" ht="12.75" hidden="false" customHeight="true" outlineLevel="0" collapsed="false">
      <c r="A605" s="11"/>
      <c r="B605" s="11"/>
      <c r="C605" s="11"/>
      <c r="D605" s="11"/>
      <c r="E605" s="11"/>
      <c r="F605" s="11"/>
      <c r="G605" s="11"/>
      <c r="H605" s="11"/>
      <c r="I605" s="11"/>
      <c r="J605" s="11"/>
      <c r="K605" s="11"/>
      <c r="L605" s="11"/>
      <c r="M605" s="11"/>
    </row>
    <row r="606" customFormat="false" ht="12.75" hidden="false" customHeight="true" outlineLevel="0" collapsed="false">
      <c r="A606" s="11"/>
      <c r="B606" s="11"/>
      <c r="C606" s="11"/>
      <c r="D606" s="11"/>
      <c r="E606" s="11"/>
      <c r="F606" s="11"/>
      <c r="G606" s="11"/>
      <c r="H606" s="11"/>
      <c r="I606" s="11"/>
      <c r="J606" s="11"/>
      <c r="K606" s="11"/>
      <c r="L606" s="11"/>
      <c r="M606" s="11"/>
    </row>
    <row r="607" customFormat="false" ht="12.75" hidden="false" customHeight="true" outlineLevel="0" collapsed="false">
      <c r="A607" s="11"/>
      <c r="B607" s="11"/>
      <c r="C607" s="11"/>
      <c r="D607" s="11"/>
      <c r="E607" s="11"/>
      <c r="F607" s="11"/>
      <c r="G607" s="11"/>
      <c r="H607" s="11"/>
      <c r="I607" s="11"/>
      <c r="J607" s="11"/>
      <c r="K607" s="11"/>
      <c r="L607" s="11"/>
      <c r="M607" s="11"/>
    </row>
    <row r="608" customFormat="false" ht="12.75" hidden="false" customHeight="true" outlineLevel="0" collapsed="false">
      <c r="A608" s="11"/>
      <c r="B608" s="11"/>
      <c r="C608" s="11"/>
      <c r="D608" s="11"/>
      <c r="E608" s="11"/>
      <c r="F608" s="11"/>
      <c r="G608" s="11"/>
      <c r="H608" s="11"/>
      <c r="I608" s="11"/>
      <c r="J608" s="11"/>
      <c r="K608" s="11"/>
      <c r="L608" s="11"/>
      <c r="M608" s="11"/>
    </row>
    <row r="609" customFormat="false" ht="12.75" hidden="false" customHeight="true" outlineLevel="0" collapsed="false">
      <c r="A609" s="11"/>
      <c r="B609" s="11"/>
      <c r="C609" s="11"/>
      <c r="D609" s="11"/>
      <c r="E609" s="11"/>
      <c r="F609" s="11"/>
      <c r="G609" s="11"/>
      <c r="H609" s="11"/>
      <c r="I609" s="11"/>
      <c r="J609" s="11"/>
      <c r="K609" s="11"/>
      <c r="L609" s="11"/>
      <c r="M609" s="11"/>
    </row>
    <row r="610" customFormat="false" ht="12.75" hidden="false" customHeight="true" outlineLevel="0" collapsed="false">
      <c r="A610" s="11"/>
      <c r="B610" s="11"/>
      <c r="C610" s="11"/>
      <c r="D610" s="11"/>
      <c r="E610" s="11"/>
      <c r="F610" s="11"/>
      <c r="G610" s="11"/>
      <c r="H610" s="11"/>
      <c r="I610" s="11"/>
      <c r="J610" s="11"/>
      <c r="K610" s="11"/>
      <c r="L610" s="11"/>
      <c r="M610" s="11"/>
    </row>
    <row r="611" customFormat="false" ht="12.75" hidden="false" customHeight="true" outlineLevel="0" collapsed="false">
      <c r="A611" s="11"/>
      <c r="B611" s="11"/>
      <c r="C611" s="11"/>
      <c r="D611" s="11"/>
      <c r="E611" s="11"/>
      <c r="F611" s="11"/>
      <c r="G611" s="11"/>
      <c r="H611" s="11"/>
      <c r="I611" s="11"/>
      <c r="J611" s="11"/>
      <c r="K611" s="11"/>
      <c r="L611" s="11"/>
      <c r="M611" s="11"/>
    </row>
    <row r="612" customFormat="false" ht="12.75" hidden="false" customHeight="true" outlineLevel="0" collapsed="false">
      <c r="A612" s="11"/>
      <c r="B612" s="11"/>
      <c r="C612" s="11"/>
      <c r="D612" s="11"/>
      <c r="E612" s="11"/>
      <c r="F612" s="11"/>
      <c r="G612" s="11"/>
      <c r="H612" s="11"/>
      <c r="I612" s="11"/>
      <c r="J612" s="11"/>
      <c r="K612" s="11"/>
      <c r="L612" s="11"/>
      <c r="M612" s="11"/>
    </row>
    <row r="613" customFormat="false" ht="12.75" hidden="false" customHeight="true" outlineLevel="0" collapsed="false">
      <c r="A613" s="11"/>
      <c r="B613" s="11"/>
      <c r="C613" s="11"/>
      <c r="D613" s="11"/>
      <c r="E613" s="11"/>
      <c r="F613" s="11"/>
      <c r="G613" s="11"/>
      <c r="H613" s="11"/>
      <c r="I613" s="11"/>
      <c r="J613" s="11"/>
      <c r="K613" s="11"/>
      <c r="L613" s="11"/>
      <c r="M613" s="11"/>
    </row>
    <row r="614" customFormat="false" ht="12.75" hidden="false" customHeight="true" outlineLevel="0" collapsed="false">
      <c r="A614" s="11"/>
      <c r="B614" s="11"/>
      <c r="C614" s="11"/>
      <c r="D614" s="11"/>
      <c r="E614" s="11"/>
      <c r="F614" s="11"/>
      <c r="G614" s="11"/>
      <c r="H614" s="11"/>
      <c r="I614" s="11"/>
      <c r="J614" s="11"/>
      <c r="K614" s="11"/>
      <c r="L614" s="11"/>
      <c r="M614" s="11"/>
    </row>
    <row r="615" customFormat="false" ht="12.75" hidden="false" customHeight="true" outlineLevel="0" collapsed="false">
      <c r="A615" s="11"/>
      <c r="B615" s="11"/>
      <c r="C615" s="11"/>
      <c r="D615" s="11"/>
      <c r="E615" s="11"/>
      <c r="F615" s="11"/>
      <c r="G615" s="11"/>
      <c r="H615" s="11"/>
      <c r="I615" s="11"/>
      <c r="J615" s="11"/>
      <c r="K615" s="11"/>
      <c r="L615" s="11"/>
      <c r="M615" s="11"/>
    </row>
    <row r="616" customFormat="false" ht="12.75" hidden="false" customHeight="true" outlineLevel="0" collapsed="false">
      <c r="A616" s="11"/>
      <c r="B616" s="11"/>
      <c r="C616" s="11"/>
      <c r="D616" s="11"/>
      <c r="E616" s="11"/>
      <c r="F616" s="11"/>
      <c r="G616" s="11"/>
      <c r="H616" s="11"/>
      <c r="I616" s="11"/>
      <c r="J616" s="11"/>
      <c r="K616" s="11"/>
      <c r="L616" s="11"/>
      <c r="M616" s="11"/>
    </row>
    <row r="617" customFormat="false" ht="12.75" hidden="false" customHeight="true" outlineLevel="0" collapsed="false">
      <c r="A617" s="11"/>
      <c r="B617" s="11"/>
      <c r="C617" s="11"/>
      <c r="D617" s="11"/>
      <c r="E617" s="11"/>
      <c r="F617" s="11"/>
      <c r="G617" s="11"/>
      <c r="H617" s="11"/>
      <c r="I617" s="11"/>
      <c r="J617" s="11"/>
      <c r="K617" s="11"/>
      <c r="L617" s="11"/>
      <c r="M617" s="11"/>
    </row>
    <row r="618" customFormat="false" ht="12.75" hidden="false" customHeight="true" outlineLevel="0" collapsed="false">
      <c r="A618" s="11"/>
      <c r="B618" s="11"/>
      <c r="C618" s="11"/>
      <c r="D618" s="11"/>
      <c r="E618" s="11"/>
      <c r="F618" s="11"/>
      <c r="G618" s="11"/>
      <c r="H618" s="11"/>
      <c r="I618" s="11"/>
      <c r="J618" s="11"/>
      <c r="K618" s="11"/>
      <c r="L618" s="11"/>
      <c r="M618" s="11"/>
    </row>
    <row r="619" customFormat="false" ht="12.75" hidden="false" customHeight="true" outlineLevel="0" collapsed="false">
      <c r="A619" s="11"/>
      <c r="B619" s="11"/>
      <c r="C619" s="11"/>
      <c r="D619" s="11"/>
      <c r="E619" s="11"/>
      <c r="F619" s="11"/>
      <c r="G619" s="11"/>
      <c r="H619" s="11"/>
      <c r="I619" s="11"/>
      <c r="J619" s="11"/>
      <c r="K619" s="11"/>
      <c r="L619" s="11"/>
      <c r="M619" s="11"/>
    </row>
    <row r="620" customFormat="false" ht="12.75" hidden="false" customHeight="true" outlineLevel="0" collapsed="false">
      <c r="A620" s="11"/>
      <c r="B620" s="11"/>
      <c r="C620" s="11"/>
      <c r="D620" s="11"/>
      <c r="E620" s="11"/>
      <c r="F620" s="11"/>
      <c r="G620" s="11"/>
      <c r="H620" s="11"/>
      <c r="I620" s="11"/>
      <c r="J620" s="11"/>
      <c r="K620" s="11"/>
      <c r="L620" s="11"/>
      <c r="M620" s="11"/>
    </row>
    <row r="621" customFormat="false" ht="12.75" hidden="false" customHeight="true" outlineLevel="0" collapsed="false">
      <c r="A621" s="11"/>
      <c r="B621" s="11"/>
      <c r="C621" s="11"/>
      <c r="D621" s="11"/>
      <c r="E621" s="11"/>
      <c r="F621" s="11"/>
      <c r="G621" s="11"/>
      <c r="H621" s="11"/>
      <c r="I621" s="11"/>
      <c r="J621" s="11"/>
      <c r="K621" s="11"/>
      <c r="L621" s="11"/>
      <c r="M621" s="11"/>
    </row>
    <row r="622" customFormat="false" ht="12.75" hidden="false" customHeight="true" outlineLevel="0" collapsed="false">
      <c r="A622" s="11"/>
      <c r="B622" s="11"/>
      <c r="C622" s="11"/>
      <c r="D622" s="11"/>
      <c r="E622" s="11"/>
      <c r="F622" s="11"/>
      <c r="G622" s="11"/>
      <c r="H622" s="11"/>
      <c r="I622" s="11"/>
      <c r="J622" s="11"/>
      <c r="K622" s="11"/>
      <c r="L622" s="11"/>
      <c r="M622" s="11"/>
    </row>
    <row r="623" customFormat="false" ht="12.75" hidden="false" customHeight="true" outlineLevel="0" collapsed="false">
      <c r="A623" s="11"/>
      <c r="B623" s="11"/>
      <c r="C623" s="11"/>
      <c r="D623" s="11"/>
      <c r="E623" s="11"/>
      <c r="F623" s="11"/>
      <c r="G623" s="11"/>
      <c r="H623" s="11"/>
      <c r="I623" s="11"/>
      <c r="J623" s="11"/>
      <c r="K623" s="11"/>
      <c r="L623" s="11"/>
      <c r="M623" s="11"/>
    </row>
    <row r="624" customFormat="false" ht="12.75" hidden="false" customHeight="true" outlineLevel="0" collapsed="false">
      <c r="A624" s="11"/>
      <c r="B624" s="11"/>
      <c r="C624" s="11"/>
      <c r="D624" s="11"/>
      <c r="E624" s="11"/>
      <c r="F624" s="11"/>
      <c r="G624" s="11"/>
      <c r="H624" s="11"/>
      <c r="I624" s="11"/>
      <c r="J624" s="11"/>
      <c r="K624" s="11"/>
      <c r="L624" s="11"/>
      <c r="M624" s="11"/>
    </row>
    <row r="625" customFormat="false" ht="12.75" hidden="false" customHeight="true" outlineLevel="0" collapsed="false">
      <c r="A625" s="11"/>
      <c r="B625" s="11"/>
      <c r="C625" s="11"/>
      <c r="D625" s="11"/>
      <c r="E625" s="11"/>
      <c r="F625" s="11"/>
      <c r="G625" s="11"/>
      <c r="H625" s="11"/>
      <c r="I625" s="11"/>
      <c r="J625" s="11"/>
      <c r="K625" s="11"/>
      <c r="L625" s="11"/>
      <c r="M625" s="11"/>
    </row>
    <row r="626" customFormat="false" ht="12.75" hidden="false" customHeight="true" outlineLevel="0" collapsed="false">
      <c r="A626" s="11"/>
      <c r="B626" s="11"/>
      <c r="C626" s="11"/>
      <c r="D626" s="11"/>
      <c r="E626" s="11"/>
      <c r="F626" s="11"/>
      <c r="G626" s="11"/>
      <c r="H626" s="11"/>
      <c r="I626" s="11"/>
      <c r="J626" s="11"/>
      <c r="K626" s="11"/>
      <c r="L626" s="11"/>
      <c r="M626" s="11"/>
    </row>
    <row r="627" customFormat="false" ht="12.75" hidden="false" customHeight="true" outlineLevel="0" collapsed="false">
      <c r="A627" s="11"/>
      <c r="B627" s="11"/>
      <c r="C627" s="11"/>
      <c r="D627" s="11"/>
      <c r="E627" s="11"/>
      <c r="F627" s="11"/>
      <c r="G627" s="11"/>
      <c r="H627" s="11"/>
      <c r="I627" s="11"/>
      <c r="J627" s="11"/>
      <c r="K627" s="11"/>
      <c r="L627" s="11"/>
      <c r="M627" s="11"/>
    </row>
    <row r="628" customFormat="false" ht="12.75" hidden="false" customHeight="true" outlineLevel="0" collapsed="false">
      <c r="A628" s="11"/>
      <c r="B628" s="11"/>
      <c r="C628" s="11"/>
      <c r="D628" s="11"/>
      <c r="E628" s="11"/>
      <c r="F628" s="11"/>
      <c r="G628" s="11"/>
      <c r="H628" s="11"/>
      <c r="I628" s="11"/>
      <c r="J628" s="11"/>
      <c r="K628" s="11"/>
      <c r="L628" s="11"/>
      <c r="M628" s="11"/>
    </row>
    <row r="629" customFormat="false" ht="12.75" hidden="false" customHeight="true" outlineLevel="0" collapsed="false">
      <c r="A629" s="11"/>
      <c r="B629" s="11"/>
      <c r="C629" s="11"/>
      <c r="D629" s="11"/>
      <c r="E629" s="11"/>
      <c r="F629" s="11"/>
      <c r="G629" s="11"/>
      <c r="H629" s="11"/>
      <c r="I629" s="11"/>
      <c r="J629" s="11"/>
      <c r="K629" s="11"/>
      <c r="L629" s="11"/>
      <c r="M629" s="11"/>
    </row>
    <row r="630" customFormat="false" ht="12.75" hidden="false" customHeight="true" outlineLevel="0" collapsed="false">
      <c r="A630" s="11"/>
      <c r="B630" s="11"/>
      <c r="C630" s="11"/>
      <c r="D630" s="11"/>
      <c r="E630" s="11"/>
      <c r="F630" s="11"/>
      <c r="G630" s="11"/>
      <c r="H630" s="11"/>
      <c r="I630" s="11"/>
      <c r="J630" s="11"/>
      <c r="K630" s="11"/>
      <c r="L630" s="11"/>
      <c r="M630" s="11"/>
    </row>
    <row r="631" customFormat="false" ht="12.75" hidden="false" customHeight="true" outlineLevel="0" collapsed="false">
      <c r="A631" s="11"/>
      <c r="B631" s="11"/>
      <c r="C631" s="11"/>
      <c r="D631" s="11"/>
      <c r="E631" s="11"/>
      <c r="F631" s="11"/>
      <c r="G631" s="11"/>
      <c r="H631" s="11"/>
      <c r="I631" s="11"/>
      <c r="J631" s="11"/>
      <c r="K631" s="11"/>
      <c r="L631" s="11"/>
      <c r="M631" s="11"/>
    </row>
    <row r="632" customFormat="false" ht="12.75" hidden="false" customHeight="true" outlineLevel="0" collapsed="false">
      <c r="A632" s="11"/>
      <c r="B632" s="11"/>
      <c r="C632" s="11"/>
      <c r="D632" s="11"/>
      <c r="E632" s="11"/>
      <c r="F632" s="11"/>
      <c r="G632" s="11"/>
      <c r="H632" s="11"/>
      <c r="I632" s="11"/>
      <c r="J632" s="11"/>
      <c r="K632" s="11"/>
      <c r="L632" s="11"/>
      <c r="M632" s="11"/>
    </row>
    <row r="633" customFormat="false" ht="12.75" hidden="false" customHeight="true" outlineLevel="0" collapsed="false">
      <c r="A633" s="11"/>
      <c r="B633" s="11"/>
      <c r="C633" s="11"/>
      <c r="D633" s="11"/>
      <c r="E633" s="11"/>
      <c r="F633" s="11"/>
      <c r="G633" s="11"/>
      <c r="H633" s="11"/>
      <c r="I633" s="11"/>
      <c r="J633" s="11"/>
      <c r="K633" s="11"/>
      <c r="L633" s="11"/>
      <c r="M633" s="11"/>
    </row>
    <row r="634" customFormat="false" ht="12.75" hidden="false" customHeight="true" outlineLevel="0" collapsed="false">
      <c r="A634" s="11"/>
      <c r="B634" s="11"/>
      <c r="C634" s="11"/>
      <c r="D634" s="11"/>
      <c r="E634" s="11"/>
      <c r="F634" s="11"/>
      <c r="G634" s="11"/>
      <c r="H634" s="11"/>
      <c r="I634" s="11"/>
      <c r="J634" s="11"/>
      <c r="K634" s="11"/>
      <c r="L634" s="11"/>
      <c r="M634" s="11"/>
    </row>
    <row r="635" customFormat="false" ht="12.75" hidden="false" customHeight="true" outlineLevel="0" collapsed="false">
      <c r="A635" s="11"/>
      <c r="B635" s="11"/>
      <c r="C635" s="11"/>
      <c r="D635" s="11"/>
      <c r="E635" s="11"/>
      <c r="F635" s="11"/>
      <c r="G635" s="11"/>
      <c r="H635" s="11"/>
      <c r="I635" s="11"/>
      <c r="J635" s="11"/>
      <c r="K635" s="11"/>
      <c r="L635" s="11"/>
      <c r="M635" s="11"/>
    </row>
    <row r="636" customFormat="false" ht="12.75" hidden="false" customHeight="true" outlineLevel="0" collapsed="false">
      <c r="A636" s="11"/>
      <c r="B636" s="11"/>
      <c r="C636" s="11"/>
      <c r="D636" s="11"/>
      <c r="E636" s="11"/>
      <c r="F636" s="11"/>
      <c r="G636" s="11"/>
      <c r="H636" s="11"/>
      <c r="I636" s="11"/>
      <c r="J636" s="11"/>
      <c r="K636" s="11"/>
      <c r="L636" s="11"/>
      <c r="M636" s="11"/>
    </row>
    <row r="637" customFormat="false" ht="12.75" hidden="false" customHeight="true" outlineLevel="0" collapsed="false">
      <c r="A637" s="11"/>
      <c r="B637" s="11"/>
      <c r="C637" s="11"/>
      <c r="D637" s="11"/>
      <c r="E637" s="11"/>
      <c r="F637" s="11"/>
      <c r="G637" s="11"/>
      <c r="H637" s="11"/>
      <c r="I637" s="11"/>
      <c r="J637" s="11"/>
      <c r="K637" s="11"/>
      <c r="L637" s="11"/>
      <c r="M637" s="11"/>
    </row>
    <row r="638" customFormat="false" ht="12.75" hidden="false" customHeight="true" outlineLevel="0" collapsed="false">
      <c r="A638" s="11"/>
      <c r="B638" s="11"/>
      <c r="C638" s="11"/>
      <c r="D638" s="11"/>
      <c r="E638" s="11"/>
      <c r="F638" s="11"/>
      <c r="G638" s="11"/>
      <c r="H638" s="11"/>
      <c r="I638" s="11"/>
      <c r="J638" s="11"/>
      <c r="K638" s="11"/>
      <c r="L638" s="11"/>
      <c r="M638" s="11"/>
    </row>
    <row r="639" customFormat="false" ht="12.75" hidden="false" customHeight="true" outlineLevel="0" collapsed="false">
      <c r="A639" s="11"/>
      <c r="B639" s="11"/>
      <c r="C639" s="11"/>
      <c r="D639" s="11"/>
      <c r="E639" s="11"/>
      <c r="F639" s="11"/>
      <c r="G639" s="11"/>
      <c r="H639" s="11"/>
      <c r="I639" s="11"/>
      <c r="J639" s="11"/>
      <c r="K639" s="11"/>
      <c r="L639" s="11"/>
      <c r="M639" s="11"/>
    </row>
    <row r="640" customFormat="false" ht="12.75" hidden="false" customHeight="true" outlineLevel="0" collapsed="false">
      <c r="A640" s="11"/>
      <c r="B640" s="11"/>
      <c r="C640" s="11"/>
      <c r="D640" s="11"/>
      <c r="E640" s="11"/>
      <c r="F640" s="11"/>
      <c r="G640" s="11"/>
      <c r="H640" s="11"/>
      <c r="I640" s="11"/>
      <c r="J640" s="11"/>
      <c r="K640" s="11"/>
      <c r="L640" s="11"/>
      <c r="M640" s="11"/>
    </row>
    <row r="641" customFormat="false" ht="12.75" hidden="false" customHeight="true" outlineLevel="0" collapsed="false">
      <c r="A641" s="11"/>
      <c r="B641" s="11"/>
      <c r="C641" s="11"/>
      <c r="D641" s="11"/>
      <c r="E641" s="11"/>
      <c r="F641" s="11"/>
      <c r="G641" s="11"/>
      <c r="H641" s="11"/>
      <c r="I641" s="11"/>
      <c r="J641" s="11"/>
      <c r="K641" s="11"/>
      <c r="L641" s="11"/>
      <c r="M641" s="11"/>
    </row>
    <row r="642" customFormat="false" ht="12.75" hidden="false" customHeight="true" outlineLevel="0" collapsed="false">
      <c r="A642" s="11"/>
      <c r="B642" s="11"/>
      <c r="C642" s="11"/>
      <c r="D642" s="11"/>
      <c r="E642" s="11"/>
      <c r="F642" s="11"/>
      <c r="G642" s="11"/>
      <c r="H642" s="11"/>
      <c r="I642" s="11"/>
      <c r="J642" s="11"/>
      <c r="K642" s="11"/>
      <c r="L642" s="11"/>
      <c r="M642" s="11"/>
    </row>
    <row r="643" customFormat="false" ht="12.75" hidden="false" customHeight="true" outlineLevel="0" collapsed="false">
      <c r="A643" s="11"/>
      <c r="B643" s="11"/>
      <c r="C643" s="11"/>
      <c r="D643" s="11"/>
      <c r="E643" s="11"/>
      <c r="F643" s="11"/>
      <c r="G643" s="11"/>
      <c r="H643" s="11"/>
      <c r="I643" s="11"/>
      <c r="J643" s="11"/>
      <c r="K643" s="11"/>
      <c r="L643" s="11"/>
      <c r="M643" s="11"/>
    </row>
    <row r="644" customFormat="false" ht="12.75" hidden="false" customHeight="true" outlineLevel="0" collapsed="false">
      <c r="A644" s="11"/>
      <c r="B644" s="11"/>
      <c r="C644" s="11"/>
      <c r="D644" s="11"/>
      <c r="E644" s="11"/>
      <c r="F644" s="11"/>
      <c r="G644" s="11"/>
      <c r="H644" s="11"/>
      <c r="I644" s="11"/>
      <c r="J644" s="11"/>
      <c r="K644" s="11"/>
      <c r="L644" s="11"/>
      <c r="M644" s="11"/>
    </row>
    <row r="645" customFormat="false" ht="12.75" hidden="false" customHeight="true" outlineLevel="0" collapsed="false">
      <c r="A645" s="11"/>
      <c r="B645" s="11"/>
      <c r="C645" s="11"/>
      <c r="D645" s="11"/>
      <c r="E645" s="11"/>
      <c r="F645" s="11"/>
      <c r="G645" s="11"/>
      <c r="H645" s="11"/>
      <c r="I645" s="11"/>
      <c r="J645" s="11"/>
      <c r="K645" s="11"/>
      <c r="L645" s="11"/>
      <c r="M645" s="11"/>
    </row>
    <row r="646" customFormat="false" ht="12.75" hidden="false" customHeight="true" outlineLevel="0" collapsed="false">
      <c r="A646" s="11"/>
      <c r="B646" s="11"/>
      <c r="C646" s="11"/>
      <c r="D646" s="11"/>
      <c r="E646" s="11"/>
      <c r="F646" s="11"/>
      <c r="G646" s="11"/>
      <c r="H646" s="11"/>
      <c r="I646" s="11"/>
      <c r="J646" s="11"/>
      <c r="K646" s="11"/>
      <c r="L646" s="11"/>
      <c r="M646" s="11"/>
    </row>
    <row r="647" customFormat="false" ht="12.75" hidden="false" customHeight="true" outlineLevel="0" collapsed="false">
      <c r="A647" s="11"/>
      <c r="B647" s="11"/>
      <c r="C647" s="11"/>
      <c r="D647" s="11"/>
      <c r="E647" s="11"/>
      <c r="F647" s="11"/>
      <c r="G647" s="11"/>
      <c r="H647" s="11"/>
      <c r="I647" s="11"/>
      <c r="J647" s="11"/>
      <c r="K647" s="11"/>
      <c r="L647" s="11"/>
      <c r="M647" s="11"/>
    </row>
    <row r="648" customFormat="false" ht="12.75" hidden="false" customHeight="true" outlineLevel="0" collapsed="false">
      <c r="A648" s="11"/>
      <c r="B648" s="11"/>
      <c r="C648" s="11"/>
      <c r="D648" s="11"/>
      <c r="E648" s="11"/>
      <c r="F648" s="11"/>
      <c r="G648" s="11"/>
      <c r="H648" s="11"/>
      <c r="I648" s="11"/>
      <c r="J648" s="11"/>
      <c r="K648" s="11"/>
      <c r="L648" s="11"/>
      <c r="M648" s="11"/>
    </row>
    <row r="649" customFormat="false" ht="12.75" hidden="false" customHeight="true" outlineLevel="0" collapsed="false">
      <c r="A649" s="11"/>
      <c r="B649" s="11"/>
      <c r="C649" s="11"/>
      <c r="D649" s="11"/>
      <c r="E649" s="11"/>
      <c r="F649" s="11"/>
      <c r="G649" s="11"/>
      <c r="H649" s="11"/>
      <c r="I649" s="11"/>
      <c r="J649" s="11"/>
      <c r="K649" s="11"/>
      <c r="L649" s="11"/>
      <c r="M649" s="11"/>
    </row>
    <row r="650" customFormat="false" ht="12.75" hidden="false" customHeight="true" outlineLevel="0" collapsed="false">
      <c r="A650" s="11"/>
      <c r="B650" s="11"/>
      <c r="C650" s="11"/>
      <c r="D650" s="11"/>
      <c r="E650" s="11"/>
      <c r="F650" s="11"/>
      <c r="G650" s="11"/>
      <c r="H650" s="11"/>
      <c r="I650" s="11"/>
      <c r="J650" s="11"/>
      <c r="K650" s="11"/>
      <c r="L650" s="11"/>
      <c r="M650" s="11"/>
    </row>
    <row r="651" customFormat="false" ht="12.75" hidden="false" customHeight="true" outlineLevel="0" collapsed="false">
      <c r="A651" s="11"/>
      <c r="B651" s="11"/>
      <c r="C651" s="11"/>
      <c r="D651" s="11"/>
      <c r="E651" s="11"/>
      <c r="F651" s="11"/>
      <c r="G651" s="11"/>
      <c r="H651" s="11"/>
      <c r="I651" s="11"/>
      <c r="J651" s="11"/>
      <c r="K651" s="11"/>
      <c r="L651" s="11"/>
      <c r="M651" s="11"/>
    </row>
    <row r="652" customFormat="false" ht="12.75" hidden="false" customHeight="true" outlineLevel="0" collapsed="false">
      <c r="A652" s="11"/>
      <c r="B652" s="11"/>
      <c r="C652" s="11"/>
      <c r="D652" s="11"/>
      <c r="E652" s="11"/>
      <c r="F652" s="11"/>
      <c r="G652" s="11"/>
      <c r="H652" s="11"/>
      <c r="I652" s="11"/>
      <c r="J652" s="11"/>
      <c r="K652" s="11"/>
      <c r="L652" s="11"/>
      <c r="M652" s="11"/>
    </row>
    <row r="653" customFormat="false" ht="12.75" hidden="false" customHeight="true" outlineLevel="0" collapsed="false">
      <c r="A653" s="11"/>
      <c r="B653" s="11"/>
      <c r="C653" s="11"/>
      <c r="D653" s="11"/>
      <c r="E653" s="11"/>
      <c r="F653" s="11"/>
      <c r="G653" s="11"/>
      <c r="H653" s="11"/>
      <c r="I653" s="11"/>
      <c r="J653" s="11"/>
      <c r="K653" s="11"/>
      <c r="L653" s="11"/>
      <c r="M653" s="11"/>
    </row>
    <row r="654" customFormat="false" ht="12.75" hidden="false" customHeight="true" outlineLevel="0" collapsed="false">
      <c r="A654" s="11"/>
      <c r="B654" s="11"/>
      <c r="C654" s="11"/>
      <c r="D654" s="11"/>
      <c r="E654" s="11"/>
      <c r="F654" s="11"/>
      <c r="G654" s="11"/>
      <c r="H654" s="11"/>
      <c r="I654" s="11"/>
      <c r="J654" s="11"/>
      <c r="K654" s="11"/>
      <c r="L654" s="11"/>
      <c r="M654" s="11"/>
    </row>
    <row r="655" customFormat="false" ht="12.75" hidden="false" customHeight="true" outlineLevel="0" collapsed="false">
      <c r="A655" s="11"/>
      <c r="B655" s="11"/>
      <c r="C655" s="11"/>
      <c r="D655" s="11"/>
      <c r="E655" s="11"/>
      <c r="F655" s="11"/>
      <c r="G655" s="11"/>
      <c r="H655" s="11"/>
      <c r="I655" s="11"/>
      <c r="J655" s="11"/>
      <c r="K655" s="11"/>
      <c r="L655" s="11"/>
      <c r="M655" s="11"/>
    </row>
    <row r="656" customFormat="false" ht="12.75" hidden="false" customHeight="true" outlineLevel="0" collapsed="false">
      <c r="A656" s="11"/>
      <c r="B656" s="11"/>
      <c r="C656" s="11"/>
      <c r="D656" s="11"/>
      <c r="E656" s="11"/>
      <c r="F656" s="11"/>
      <c r="G656" s="11"/>
      <c r="H656" s="11"/>
      <c r="I656" s="11"/>
      <c r="J656" s="11"/>
      <c r="K656" s="11"/>
      <c r="L656" s="11"/>
      <c r="M656" s="11"/>
    </row>
    <row r="657" customFormat="false" ht="12.75" hidden="false" customHeight="true" outlineLevel="0" collapsed="false">
      <c r="A657" s="11"/>
      <c r="B657" s="11"/>
      <c r="C657" s="11"/>
      <c r="D657" s="11"/>
      <c r="E657" s="11"/>
      <c r="F657" s="11"/>
      <c r="G657" s="11"/>
      <c r="H657" s="11"/>
      <c r="I657" s="11"/>
      <c r="J657" s="11"/>
      <c r="K657" s="11"/>
      <c r="L657" s="11"/>
      <c r="M657" s="11"/>
    </row>
    <row r="658" customFormat="false" ht="12.75" hidden="false" customHeight="true" outlineLevel="0" collapsed="false">
      <c r="A658" s="11"/>
      <c r="B658" s="11"/>
      <c r="C658" s="11"/>
      <c r="D658" s="11"/>
      <c r="E658" s="11"/>
      <c r="F658" s="11"/>
      <c r="G658" s="11"/>
      <c r="H658" s="11"/>
      <c r="I658" s="11"/>
      <c r="J658" s="11"/>
      <c r="K658" s="11"/>
      <c r="L658" s="11"/>
      <c r="M658" s="11"/>
    </row>
    <row r="659" customFormat="false" ht="12.75" hidden="false" customHeight="true" outlineLevel="0" collapsed="false">
      <c r="A659" s="11"/>
      <c r="B659" s="11"/>
      <c r="C659" s="11"/>
      <c r="D659" s="11"/>
      <c r="E659" s="11"/>
      <c r="F659" s="11"/>
      <c r="G659" s="11"/>
      <c r="H659" s="11"/>
      <c r="I659" s="11"/>
      <c r="J659" s="11"/>
      <c r="K659" s="11"/>
      <c r="L659" s="11"/>
      <c r="M659" s="11"/>
    </row>
    <row r="660" customFormat="false" ht="12.75" hidden="false" customHeight="true" outlineLevel="0" collapsed="false">
      <c r="A660" s="11"/>
      <c r="B660" s="11"/>
      <c r="C660" s="11"/>
      <c r="D660" s="11"/>
      <c r="E660" s="11"/>
      <c r="F660" s="11"/>
      <c r="G660" s="11"/>
      <c r="H660" s="11"/>
      <c r="I660" s="11"/>
      <c r="J660" s="11"/>
      <c r="K660" s="11"/>
      <c r="L660" s="11"/>
      <c r="M660" s="11"/>
    </row>
    <row r="661" customFormat="false" ht="12.75" hidden="false" customHeight="true" outlineLevel="0" collapsed="false">
      <c r="A661" s="11"/>
      <c r="B661" s="11"/>
      <c r="C661" s="11"/>
      <c r="D661" s="11"/>
      <c r="E661" s="11"/>
      <c r="F661" s="11"/>
      <c r="G661" s="11"/>
      <c r="H661" s="11"/>
      <c r="I661" s="11"/>
      <c r="J661" s="11"/>
      <c r="K661" s="11"/>
      <c r="L661" s="11"/>
      <c r="M661" s="11"/>
    </row>
    <row r="662" customFormat="false" ht="12.75" hidden="false" customHeight="true" outlineLevel="0" collapsed="false">
      <c r="A662" s="11"/>
      <c r="B662" s="11"/>
      <c r="C662" s="11"/>
      <c r="D662" s="11"/>
      <c r="E662" s="11"/>
      <c r="F662" s="11"/>
      <c r="G662" s="11"/>
      <c r="H662" s="11"/>
      <c r="I662" s="11"/>
      <c r="J662" s="11"/>
      <c r="K662" s="11"/>
      <c r="L662" s="11"/>
      <c r="M662" s="11"/>
    </row>
    <row r="663" customFormat="false" ht="12.75" hidden="false" customHeight="true" outlineLevel="0" collapsed="false">
      <c r="A663" s="11"/>
      <c r="B663" s="11"/>
      <c r="C663" s="11"/>
      <c r="D663" s="11"/>
      <c r="E663" s="11"/>
      <c r="F663" s="11"/>
      <c r="G663" s="11"/>
      <c r="H663" s="11"/>
      <c r="I663" s="11"/>
      <c r="J663" s="11"/>
      <c r="K663" s="11"/>
      <c r="L663" s="11"/>
      <c r="M663" s="11"/>
    </row>
    <row r="664" customFormat="false" ht="12.75" hidden="false" customHeight="true" outlineLevel="0" collapsed="false">
      <c r="A664" s="11"/>
      <c r="B664" s="11"/>
      <c r="C664" s="11"/>
      <c r="D664" s="11"/>
      <c r="E664" s="11"/>
      <c r="F664" s="11"/>
      <c r="G664" s="11"/>
      <c r="H664" s="11"/>
      <c r="I664" s="11"/>
      <c r="J664" s="11"/>
      <c r="K664" s="11"/>
      <c r="L664" s="11"/>
      <c r="M664" s="11"/>
    </row>
    <row r="665" customFormat="false" ht="12.75" hidden="false" customHeight="true" outlineLevel="0" collapsed="false">
      <c r="A665" s="11"/>
      <c r="B665" s="11"/>
      <c r="C665" s="11"/>
      <c r="D665" s="11"/>
      <c r="E665" s="11"/>
      <c r="F665" s="11"/>
      <c r="G665" s="11"/>
      <c r="H665" s="11"/>
      <c r="I665" s="11"/>
      <c r="J665" s="11"/>
      <c r="K665" s="11"/>
      <c r="L665" s="11"/>
      <c r="M665" s="11"/>
    </row>
    <row r="666" customFormat="false" ht="12.75" hidden="false" customHeight="true" outlineLevel="0" collapsed="false">
      <c r="A666" s="11"/>
      <c r="B666" s="11"/>
      <c r="C666" s="11"/>
      <c r="D666" s="11"/>
      <c r="E666" s="11"/>
      <c r="F666" s="11"/>
      <c r="G666" s="11"/>
      <c r="H666" s="11"/>
      <c r="I666" s="11"/>
      <c r="J666" s="11"/>
      <c r="K666" s="11"/>
      <c r="L666" s="11"/>
      <c r="M666" s="11"/>
    </row>
    <row r="667" customFormat="false" ht="12.75" hidden="false" customHeight="true" outlineLevel="0" collapsed="false">
      <c r="A667" s="11"/>
      <c r="B667" s="11"/>
      <c r="C667" s="11"/>
      <c r="D667" s="11"/>
      <c r="E667" s="11"/>
      <c r="F667" s="11"/>
      <c r="G667" s="11"/>
      <c r="H667" s="11"/>
      <c r="I667" s="11"/>
      <c r="J667" s="11"/>
      <c r="K667" s="11"/>
      <c r="L667" s="11"/>
      <c r="M667" s="11"/>
    </row>
    <row r="668" customFormat="false" ht="12.75" hidden="false" customHeight="true" outlineLevel="0" collapsed="false">
      <c r="A668" s="11"/>
      <c r="B668" s="11"/>
      <c r="C668" s="11"/>
      <c r="D668" s="11"/>
      <c r="E668" s="11"/>
      <c r="F668" s="11"/>
      <c r="G668" s="11"/>
      <c r="H668" s="11"/>
      <c r="I668" s="11"/>
      <c r="J668" s="11"/>
      <c r="K668" s="11"/>
      <c r="L668" s="11"/>
      <c r="M668" s="11"/>
    </row>
    <row r="669" customFormat="false" ht="12.75" hidden="false" customHeight="true" outlineLevel="0" collapsed="false">
      <c r="A669" s="11"/>
      <c r="B669" s="11"/>
      <c r="C669" s="11"/>
      <c r="D669" s="11"/>
      <c r="E669" s="11"/>
      <c r="F669" s="11"/>
      <c r="G669" s="11"/>
      <c r="H669" s="11"/>
      <c r="I669" s="11"/>
      <c r="J669" s="11"/>
      <c r="K669" s="11"/>
      <c r="L669" s="11"/>
      <c r="M669" s="11"/>
    </row>
    <row r="670" customFormat="false" ht="12.75" hidden="false" customHeight="true" outlineLevel="0" collapsed="false">
      <c r="A670" s="11"/>
      <c r="B670" s="11"/>
      <c r="C670" s="11"/>
      <c r="D670" s="11"/>
      <c r="E670" s="11"/>
      <c r="F670" s="11"/>
      <c r="G670" s="11"/>
      <c r="H670" s="11"/>
      <c r="I670" s="11"/>
      <c r="J670" s="11"/>
      <c r="K670" s="11"/>
      <c r="L670" s="11"/>
      <c r="M670" s="11"/>
    </row>
    <row r="671" customFormat="false" ht="12.75" hidden="false" customHeight="true" outlineLevel="0" collapsed="false">
      <c r="A671" s="11"/>
      <c r="B671" s="11"/>
      <c r="C671" s="11"/>
      <c r="D671" s="11"/>
      <c r="E671" s="11"/>
      <c r="F671" s="11"/>
      <c r="G671" s="11"/>
      <c r="H671" s="11"/>
      <c r="I671" s="11"/>
      <c r="J671" s="11"/>
      <c r="K671" s="11"/>
      <c r="L671" s="11"/>
      <c r="M671" s="11"/>
    </row>
    <row r="672" customFormat="false" ht="12.75" hidden="false" customHeight="true" outlineLevel="0" collapsed="false">
      <c r="A672" s="11"/>
      <c r="B672" s="11"/>
      <c r="C672" s="11"/>
      <c r="D672" s="11"/>
      <c r="E672" s="11"/>
      <c r="F672" s="11"/>
      <c r="G672" s="11"/>
      <c r="H672" s="11"/>
      <c r="I672" s="11"/>
      <c r="J672" s="11"/>
      <c r="K672" s="11"/>
      <c r="L672" s="11"/>
      <c r="M672" s="11"/>
    </row>
    <row r="673" customFormat="false" ht="12.75" hidden="false" customHeight="true" outlineLevel="0" collapsed="false">
      <c r="A673" s="11"/>
      <c r="B673" s="11"/>
      <c r="C673" s="11"/>
      <c r="D673" s="11"/>
      <c r="E673" s="11"/>
      <c r="F673" s="11"/>
      <c r="G673" s="11"/>
      <c r="H673" s="11"/>
      <c r="I673" s="11"/>
      <c r="J673" s="11"/>
      <c r="K673" s="11"/>
      <c r="L673" s="11"/>
      <c r="M673" s="11"/>
    </row>
    <row r="674" customFormat="false" ht="12.75" hidden="false" customHeight="true" outlineLevel="0" collapsed="false">
      <c r="A674" s="11"/>
      <c r="B674" s="11"/>
      <c r="C674" s="11"/>
      <c r="D674" s="11"/>
      <c r="E674" s="11"/>
      <c r="F674" s="11"/>
      <c r="G674" s="11"/>
      <c r="H674" s="11"/>
      <c r="I674" s="11"/>
      <c r="J674" s="11"/>
      <c r="K674" s="11"/>
      <c r="L674" s="11"/>
      <c r="M674" s="11"/>
    </row>
    <row r="675" customFormat="false" ht="12.75" hidden="false" customHeight="true" outlineLevel="0" collapsed="false">
      <c r="A675" s="11"/>
      <c r="B675" s="11"/>
      <c r="C675" s="11"/>
      <c r="D675" s="11"/>
      <c r="E675" s="11"/>
      <c r="F675" s="11"/>
      <c r="G675" s="11"/>
      <c r="H675" s="11"/>
      <c r="I675" s="11"/>
      <c r="J675" s="11"/>
      <c r="K675" s="11"/>
      <c r="L675" s="11"/>
      <c r="M675" s="11"/>
    </row>
    <row r="676" customFormat="false" ht="12.75" hidden="false" customHeight="true" outlineLevel="0" collapsed="false">
      <c r="A676" s="11"/>
      <c r="B676" s="11"/>
      <c r="C676" s="11"/>
      <c r="D676" s="11"/>
      <c r="E676" s="11"/>
      <c r="F676" s="11"/>
      <c r="G676" s="11"/>
      <c r="H676" s="11"/>
      <c r="I676" s="11"/>
      <c r="J676" s="11"/>
      <c r="K676" s="11"/>
      <c r="L676" s="11"/>
      <c r="M676" s="11"/>
    </row>
    <row r="677" customFormat="false" ht="12.75" hidden="false" customHeight="true" outlineLevel="0" collapsed="false">
      <c r="A677" s="11"/>
      <c r="B677" s="11"/>
      <c r="C677" s="11"/>
      <c r="D677" s="11"/>
      <c r="E677" s="11"/>
      <c r="F677" s="11"/>
      <c r="G677" s="11"/>
      <c r="H677" s="11"/>
      <c r="I677" s="11"/>
      <c r="J677" s="11"/>
      <c r="K677" s="11"/>
      <c r="L677" s="11"/>
      <c r="M677" s="11"/>
    </row>
    <row r="678" customFormat="false" ht="12.75" hidden="false" customHeight="true" outlineLevel="0" collapsed="false">
      <c r="A678" s="11"/>
      <c r="B678" s="11"/>
      <c r="C678" s="11"/>
      <c r="D678" s="11"/>
      <c r="E678" s="11"/>
      <c r="F678" s="11"/>
      <c r="G678" s="11"/>
      <c r="H678" s="11"/>
      <c r="I678" s="11"/>
      <c r="J678" s="11"/>
      <c r="K678" s="11"/>
      <c r="L678" s="11"/>
      <c r="M678" s="11"/>
    </row>
    <row r="679" customFormat="false" ht="12.75" hidden="false" customHeight="true" outlineLevel="0" collapsed="false">
      <c r="A679" s="11"/>
      <c r="B679" s="11"/>
      <c r="C679" s="11"/>
      <c r="D679" s="11"/>
      <c r="E679" s="11"/>
      <c r="F679" s="11"/>
      <c r="G679" s="11"/>
      <c r="H679" s="11"/>
      <c r="I679" s="11"/>
      <c r="J679" s="11"/>
      <c r="K679" s="11"/>
      <c r="L679" s="11"/>
      <c r="M679" s="11"/>
    </row>
    <row r="680" customFormat="false" ht="12.75" hidden="false" customHeight="true" outlineLevel="0" collapsed="false">
      <c r="A680" s="11"/>
      <c r="B680" s="11"/>
      <c r="C680" s="11"/>
      <c r="D680" s="11"/>
      <c r="E680" s="11"/>
      <c r="F680" s="11"/>
      <c r="G680" s="11"/>
      <c r="H680" s="11"/>
      <c r="I680" s="11"/>
      <c r="J680" s="11"/>
      <c r="K680" s="11"/>
      <c r="L680" s="11"/>
      <c r="M680" s="11"/>
    </row>
    <row r="681" customFormat="false" ht="12.75" hidden="false" customHeight="true" outlineLevel="0" collapsed="false">
      <c r="A681" s="11"/>
      <c r="B681" s="11"/>
      <c r="C681" s="11"/>
      <c r="D681" s="11"/>
      <c r="E681" s="11"/>
      <c r="F681" s="11"/>
      <c r="G681" s="11"/>
      <c r="H681" s="11"/>
      <c r="I681" s="11"/>
      <c r="J681" s="11"/>
      <c r="K681" s="11"/>
      <c r="L681" s="11"/>
      <c r="M681" s="11"/>
    </row>
    <row r="682" customFormat="false" ht="12.75" hidden="false" customHeight="true" outlineLevel="0" collapsed="false">
      <c r="A682" s="11"/>
      <c r="B682" s="11"/>
      <c r="C682" s="11"/>
      <c r="D682" s="11"/>
      <c r="E682" s="11"/>
      <c r="F682" s="11"/>
      <c r="G682" s="11"/>
      <c r="H682" s="11"/>
      <c r="I682" s="11"/>
      <c r="J682" s="11"/>
      <c r="K682" s="11"/>
      <c r="L682" s="11"/>
      <c r="M682" s="11"/>
    </row>
    <row r="683" customFormat="false" ht="12.75" hidden="false" customHeight="true" outlineLevel="0" collapsed="false">
      <c r="A683" s="11"/>
      <c r="B683" s="11"/>
      <c r="C683" s="11"/>
      <c r="D683" s="11"/>
      <c r="E683" s="11"/>
      <c r="F683" s="11"/>
      <c r="G683" s="11"/>
      <c r="H683" s="11"/>
      <c r="I683" s="11"/>
      <c r="J683" s="11"/>
      <c r="K683" s="11"/>
      <c r="L683" s="11"/>
      <c r="M683" s="11"/>
    </row>
    <row r="684" customFormat="false" ht="12.75" hidden="false" customHeight="true" outlineLevel="0" collapsed="false">
      <c r="A684" s="11"/>
      <c r="B684" s="11"/>
      <c r="C684" s="11"/>
      <c r="D684" s="11"/>
      <c r="E684" s="11"/>
      <c r="F684" s="11"/>
      <c r="G684" s="11"/>
      <c r="H684" s="11"/>
      <c r="I684" s="11"/>
      <c r="J684" s="11"/>
      <c r="K684" s="11"/>
      <c r="L684" s="11"/>
      <c r="M684" s="11"/>
    </row>
    <row r="685" customFormat="false" ht="12.75" hidden="false" customHeight="true" outlineLevel="0" collapsed="false">
      <c r="A685" s="11"/>
      <c r="B685" s="11"/>
      <c r="C685" s="11"/>
      <c r="D685" s="11"/>
      <c r="E685" s="11"/>
      <c r="F685" s="11"/>
      <c r="G685" s="11"/>
      <c r="H685" s="11"/>
      <c r="I685" s="11"/>
      <c r="J685" s="11"/>
      <c r="K685" s="11"/>
      <c r="L685" s="11"/>
      <c r="M685" s="11"/>
    </row>
    <row r="686" customFormat="false" ht="12.75" hidden="false" customHeight="true" outlineLevel="0" collapsed="false">
      <c r="A686" s="11"/>
      <c r="B686" s="11"/>
      <c r="C686" s="11"/>
      <c r="D686" s="11"/>
      <c r="E686" s="11"/>
      <c r="F686" s="11"/>
      <c r="G686" s="11"/>
      <c r="H686" s="11"/>
      <c r="I686" s="11"/>
      <c r="J686" s="11"/>
      <c r="K686" s="11"/>
      <c r="L686" s="11"/>
      <c r="M686" s="11"/>
    </row>
    <row r="687" customFormat="false" ht="12.75" hidden="false" customHeight="true" outlineLevel="0" collapsed="false">
      <c r="A687" s="11"/>
      <c r="B687" s="11"/>
      <c r="C687" s="11"/>
      <c r="D687" s="11"/>
      <c r="E687" s="11"/>
      <c r="F687" s="11"/>
      <c r="G687" s="11"/>
      <c r="H687" s="11"/>
      <c r="I687" s="11"/>
      <c r="J687" s="11"/>
      <c r="K687" s="11"/>
      <c r="L687" s="11"/>
      <c r="M687" s="11"/>
    </row>
    <row r="688" customFormat="false" ht="12.75" hidden="false" customHeight="true" outlineLevel="0" collapsed="false">
      <c r="A688" s="11"/>
      <c r="B688" s="11"/>
      <c r="C688" s="11"/>
      <c r="D688" s="11"/>
      <c r="E688" s="11"/>
      <c r="F688" s="11"/>
      <c r="G688" s="11"/>
      <c r="H688" s="11"/>
      <c r="I688" s="11"/>
      <c r="J688" s="11"/>
      <c r="K688" s="11"/>
      <c r="L688" s="11"/>
      <c r="M688" s="11"/>
    </row>
    <row r="689" customFormat="false" ht="12.75" hidden="false" customHeight="true" outlineLevel="0" collapsed="false">
      <c r="A689" s="11"/>
      <c r="B689" s="11"/>
      <c r="C689" s="11"/>
      <c r="D689" s="11"/>
      <c r="E689" s="11"/>
      <c r="F689" s="11"/>
      <c r="G689" s="11"/>
      <c r="H689" s="11"/>
      <c r="I689" s="11"/>
      <c r="J689" s="11"/>
      <c r="K689" s="11"/>
      <c r="L689" s="11"/>
      <c r="M689" s="11"/>
    </row>
    <row r="690" customFormat="false" ht="12.75" hidden="false" customHeight="true" outlineLevel="0" collapsed="false">
      <c r="A690" s="11"/>
      <c r="B690" s="11"/>
      <c r="C690" s="11"/>
      <c r="D690" s="11"/>
      <c r="E690" s="11"/>
      <c r="F690" s="11"/>
      <c r="G690" s="11"/>
      <c r="H690" s="11"/>
      <c r="I690" s="11"/>
      <c r="J690" s="11"/>
      <c r="K690" s="11"/>
      <c r="L690" s="11"/>
      <c r="M690" s="11"/>
    </row>
    <row r="691" customFormat="false" ht="12.75" hidden="false" customHeight="true" outlineLevel="0" collapsed="false">
      <c r="A691" s="11"/>
      <c r="B691" s="11"/>
      <c r="C691" s="11"/>
      <c r="D691" s="11"/>
      <c r="E691" s="11"/>
      <c r="F691" s="11"/>
      <c r="G691" s="11"/>
      <c r="H691" s="11"/>
      <c r="I691" s="11"/>
      <c r="J691" s="11"/>
      <c r="K691" s="11"/>
      <c r="L691" s="11"/>
      <c r="M691" s="11"/>
    </row>
    <row r="692" customFormat="false" ht="12.75" hidden="false" customHeight="true" outlineLevel="0" collapsed="false">
      <c r="A692" s="11"/>
      <c r="B692" s="11"/>
      <c r="C692" s="11"/>
      <c r="D692" s="11"/>
      <c r="E692" s="11"/>
      <c r="F692" s="11"/>
      <c r="G692" s="11"/>
      <c r="H692" s="11"/>
      <c r="I692" s="11"/>
      <c r="J692" s="11"/>
      <c r="K692" s="11"/>
      <c r="L692" s="11"/>
      <c r="M692" s="11"/>
    </row>
    <row r="693" customFormat="false" ht="12.75" hidden="false" customHeight="true" outlineLevel="0" collapsed="false">
      <c r="A693" s="11"/>
      <c r="B693" s="11"/>
      <c r="C693" s="11"/>
      <c r="D693" s="11"/>
      <c r="E693" s="11"/>
      <c r="F693" s="11"/>
      <c r="G693" s="11"/>
      <c r="H693" s="11"/>
      <c r="I693" s="11"/>
      <c r="J693" s="11"/>
      <c r="K693" s="11"/>
      <c r="L693" s="11"/>
      <c r="M693" s="11"/>
    </row>
    <row r="694" customFormat="false" ht="12.75" hidden="false" customHeight="true" outlineLevel="0" collapsed="false">
      <c r="A694" s="11"/>
      <c r="B694" s="11"/>
      <c r="C694" s="11"/>
      <c r="D694" s="11"/>
      <c r="E694" s="11"/>
      <c r="F694" s="11"/>
      <c r="G694" s="11"/>
      <c r="H694" s="11"/>
      <c r="I694" s="11"/>
      <c r="J694" s="11"/>
      <c r="K694" s="11"/>
      <c r="L694" s="11"/>
      <c r="M694" s="11"/>
    </row>
    <row r="695" customFormat="false" ht="12.75" hidden="false" customHeight="true" outlineLevel="0" collapsed="false">
      <c r="A695" s="11"/>
      <c r="B695" s="11"/>
      <c r="C695" s="11"/>
      <c r="D695" s="11"/>
      <c r="E695" s="11"/>
      <c r="F695" s="11"/>
      <c r="G695" s="11"/>
      <c r="H695" s="11"/>
      <c r="I695" s="11"/>
      <c r="J695" s="11"/>
      <c r="K695" s="11"/>
      <c r="L695" s="11"/>
      <c r="M695" s="11"/>
    </row>
    <row r="696" customFormat="false" ht="12.75" hidden="false" customHeight="true" outlineLevel="0" collapsed="false">
      <c r="A696" s="11"/>
      <c r="B696" s="11"/>
      <c r="C696" s="11"/>
      <c r="D696" s="11"/>
      <c r="E696" s="11"/>
      <c r="F696" s="11"/>
      <c r="G696" s="11"/>
      <c r="H696" s="11"/>
      <c r="I696" s="11"/>
      <c r="J696" s="11"/>
      <c r="K696" s="11"/>
      <c r="L696" s="11"/>
      <c r="M696" s="11"/>
    </row>
    <row r="697" customFormat="false" ht="12.75" hidden="false" customHeight="true" outlineLevel="0" collapsed="false">
      <c r="A697" s="11"/>
      <c r="B697" s="11"/>
      <c r="C697" s="11"/>
      <c r="D697" s="11"/>
      <c r="E697" s="11"/>
      <c r="F697" s="11"/>
      <c r="G697" s="11"/>
      <c r="H697" s="11"/>
      <c r="I697" s="11"/>
      <c r="J697" s="11"/>
      <c r="K697" s="11"/>
      <c r="L697" s="11"/>
      <c r="M697" s="11"/>
    </row>
    <row r="698" customFormat="false" ht="12.75" hidden="false" customHeight="true" outlineLevel="0" collapsed="false">
      <c r="A698" s="11"/>
      <c r="B698" s="11"/>
      <c r="C698" s="11"/>
      <c r="D698" s="11"/>
      <c r="E698" s="11"/>
      <c r="F698" s="11"/>
      <c r="G698" s="11"/>
      <c r="H698" s="11"/>
      <c r="I698" s="11"/>
      <c r="J698" s="11"/>
      <c r="K698" s="11"/>
      <c r="L698" s="11"/>
      <c r="M698" s="11"/>
    </row>
    <row r="699" customFormat="false" ht="12.75" hidden="false" customHeight="true" outlineLevel="0" collapsed="false">
      <c r="A699" s="11"/>
      <c r="B699" s="11"/>
      <c r="C699" s="11"/>
      <c r="D699" s="11"/>
      <c r="E699" s="11"/>
      <c r="F699" s="11"/>
      <c r="G699" s="11"/>
      <c r="H699" s="11"/>
      <c r="I699" s="11"/>
      <c r="J699" s="11"/>
      <c r="K699" s="11"/>
      <c r="L699" s="11"/>
      <c r="M699" s="11"/>
    </row>
    <row r="700" customFormat="false" ht="12.75" hidden="false" customHeight="true" outlineLevel="0" collapsed="false">
      <c r="A700" s="11"/>
      <c r="B700" s="11"/>
      <c r="C700" s="11"/>
      <c r="D700" s="11"/>
      <c r="E700" s="11"/>
      <c r="F700" s="11"/>
      <c r="G700" s="11"/>
      <c r="H700" s="11"/>
      <c r="I700" s="11"/>
      <c r="J700" s="11"/>
      <c r="K700" s="11"/>
      <c r="L700" s="11"/>
      <c r="M700" s="11"/>
    </row>
    <row r="701" customFormat="false" ht="12.75" hidden="false" customHeight="true" outlineLevel="0" collapsed="false">
      <c r="A701" s="11"/>
      <c r="B701" s="11"/>
      <c r="C701" s="11"/>
      <c r="D701" s="11"/>
      <c r="E701" s="11"/>
      <c r="F701" s="11"/>
      <c r="G701" s="11"/>
      <c r="H701" s="11"/>
      <c r="I701" s="11"/>
      <c r="J701" s="11"/>
      <c r="K701" s="11"/>
      <c r="L701" s="11"/>
      <c r="M701" s="11"/>
    </row>
    <row r="702" customFormat="false" ht="12.75" hidden="false" customHeight="true" outlineLevel="0" collapsed="false">
      <c r="A702" s="11"/>
      <c r="B702" s="11"/>
      <c r="C702" s="11"/>
      <c r="D702" s="11"/>
      <c r="E702" s="11"/>
      <c r="F702" s="11"/>
      <c r="G702" s="11"/>
      <c r="H702" s="11"/>
      <c r="I702" s="11"/>
      <c r="J702" s="11"/>
      <c r="K702" s="11"/>
      <c r="L702" s="11"/>
      <c r="M702" s="11"/>
    </row>
    <row r="703" customFormat="false" ht="12.75" hidden="false" customHeight="true" outlineLevel="0" collapsed="false">
      <c r="A703" s="11"/>
      <c r="B703" s="11"/>
      <c r="C703" s="11"/>
      <c r="D703" s="11"/>
      <c r="E703" s="11"/>
      <c r="F703" s="11"/>
      <c r="G703" s="11"/>
      <c r="H703" s="11"/>
      <c r="I703" s="11"/>
      <c r="J703" s="11"/>
      <c r="K703" s="11"/>
      <c r="L703" s="11"/>
      <c r="M703" s="11"/>
    </row>
    <row r="704" customFormat="false" ht="12.75" hidden="false" customHeight="true" outlineLevel="0" collapsed="false">
      <c r="A704" s="11"/>
      <c r="B704" s="11"/>
      <c r="C704" s="11"/>
      <c r="D704" s="11"/>
      <c r="E704" s="11"/>
      <c r="F704" s="11"/>
      <c r="G704" s="11"/>
      <c r="H704" s="11"/>
      <c r="I704" s="11"/>
      <c r="J704" s="11"/>
      <c r="K704" s="11"/>
      <c r="L704" s="11"/>
      <c r="M704" s="11"/>
    </row>
    <row r="705" customFormat="false" ht="12.75" hidden="false" customHeight="true" outlineLevel="0" collapsed="false">
      <c r="A705" s="11"/>
      <c r="B705" s="11"/>
      <c r="C705" s="11"/>
      <c r="D705" s="11"/>
      <c r="E705" s="11"/>
      <c r="F705" s="11"/>
      <c r="G705" s="11"/>
      <c r="H705" s="11"/>
      <c r="I705" s="11"/>
      <c r="J705" s="11"/>
      <c r="K705" s="11"/>
      <c r="L705" s="11"/>
      <c r="M705" s="11"/>
    </row>
    <row r="706" customFormat="false" ht="12.75" hidden="false" customHeight="true" outlineLevel="0" collapsed="false">
      <c r="A706" s="11"/>
      <c r="B706" s="11"/>
      <c r="C706" s="11"/>
      <c r="D706" s="11"/>
      <c r="E706" s="11"/>
      <c r="F706" s="11"/>
      <c r="G706" s="11"/>
      <c r="H706" s="11"/>
      <c r="I706" s="11"/>
      <c r="J706" s="11"/>
      <c r="K706" s="11"/>
      <c r="L706" s="11"/>
      <c r="M706" s="11"/>
    </row>
    <row r="707" customFormat="false" ht="12.75" hidden="false" customHeight="true" outlineLevel="0" collapsed="false">
      <c r="A707" s="11"/>
      <c r="B707" s="11"/>
      <c r="C707" s="11"/>
      <c r="D707" s="11"/>
      <c r="E707" s="11"/>
      <c r="F707" s="11"/>
      <c r="G707" s="11"/>
      <c r="H707" s="11"/>
      <c r="I707" s="11"/>
      <c r="J707" s="11"/>
      <c r="K707" s="11"/>
      <c r="L707" s="11"/>
      <c r="M707" s="11"/>
    </row>
    <row r="708" customFormat="false" ht="12.75" hidden="false" customHeight="true" outlineLevel="0" collapsed="false">
      <c r="A708" s="11"/>
      <c r="B708" s="11"/>
      <c r="C708" s="11"/>
      <c r="D708" s="11"/>
      <c r="E708" s="11"/>
      <c r="F708" s="11"/>
      <c r="G708" s="11"/>
      <c r="H708" s="11"/>
      <c r="I708" s="11"/>
      <c r="J708" s="11"/>
      <c r="K708" s="11"/>
      <c r="L708" s="11"/>
      <c r="M708" s="11"/>
    </row>
    <row r="709" customFormat="false" ht="12.75" hidden="false" customHeight="true" outlineLevel="0" collapsed="false">
      <c r="A709" s="11"/>
      <c r="B709" s="11"/>
      <c r="C709" s="11"/>
      <c r="D709" s="11"/>
      <c r="E709" s="11"/>
      <c r="F709" s="11"/>
      <c r="G709" s="11"/>
      <c r="H709" s="11"/>
      <c r="I709" s="11"/>
      <c r="J709" s="11"/>
      <c r="K709" s="11"/>
      <c r="L709" s="11"/>
      <c r="M709" s="11"/>
    </row>
    <row r="710" customFormat="false" ht="12.75" hidden="false" customHeight="true" outlineLevel="0" collapsed="false">
      <c r="A710" s="11"/>
      <c r="B710" s="11"/>
      <c r="C710" s="11"/>
      <c r="D710" s="11"/>
      <c r="E710" s="11"/>
      <c r="F710" s="11"/>
      <c r="G710" s="11"/>
      <c r="H710" s="11"/>
      <c r="I710" s="11"/>
      <c r="J710" s="11"/>
      <c r="K710" s="11"/>
      <c r="L710" s="11"/>
      <c r="M710" s="11"/>
    </row>
    <row r="711" customFormat="false" ht="12.75" hidden="false" customHeight="true" outlineLevel="0" collapsed="false">
      <c r="A711" s="11"/>
      <c r="B711" s="11"/>
      <c r="C711" s="11"/>
      <c r="D711" s="11"/>
      <c r="E711" s="11"/>
      <c r="F711" s="11"/>
      <c r="G711" s="11"/>
      <c r="H711" s="11"/>
      <c r="I711" s="11"/>
      <c r="J711" s="11"/>
      <c r="K711" s="11"/>
      <c r="L711" s="11"/>
      <c r="M711" s="11"/>
    </row>
    <row r="712" customFormat="false" ht="12.75" hidden="false" customHeight="true" outlineLevel="0" collapsed="false">
      <c r="A712" s="11"/>
      <c r="B712" s="11"/>
      <c r="C712" s="11"/>
      <c r="D712" s="11"/>
      <c r="E712" s="11"/>
      <c r="F712" s="11"/>
      <c r="G712" s="11"/>
      <c r="H712" s="11"/>
      <c r="I712" s="11"/>
      <c r="J712" s="11"/>
      <c r="K712" s="11"/>
      <c r="L712" s="11"/>
      <c r="M712" s="11"/>
    </row>
    <row r="713" customFormat="false" ht="12.75" hidden="false" customHeight="true" outlineLevel="0" collapsed="false">
      <c r="A713" s="11"/>
      <c r="B713" s="11"/>
      <c r="C713" s="11"/>
      <c r="D713" s="11"/>
      <c r="E713" s="11"/>
      <c r="F713" s="11"/>
      <c r="G713" s="11"/>
      <c r="H713" s="11"/>
      <c r="I713" s="11"/>
      <c r="J713" s="11"/>
      <c r="K713" s="11"/>
      <c r="L713" s="11"/>
      <c r="M713" s="11"/>
    </row>
    <row r="714" customFormat="false" ht="12.75" hidden="false" customHeight="true" outlineLevel="0" collapsed="false">
      <c r="A714" s="11"/>
      <c r="B714" s="11"/>
      <c r="C714" s="11"/>
      <c r="D714" s="11"/>
      <c r="E714" s="11"/>
      <c r="F714" s="11"/>
      <c r="G714" s="11"/>
      <c r="H714" s="11"/>
      <c r="I714" s="11"/>
      <c r="J714" s="11"/>
      <c r="K714" s="11"/>
      <c r="L714" s="11"/>
      <c r="M714" s="11"/>
    </row>
    <row r="715" customFormat="false" ht="12.75" hidden="false" customHeight="true" outlineLevel="0" collapsed="false">
      <c r="A715" s="11"/>
      <c r="B715" s="11"/>
      <c r="C715" s="11"/>
      <c r="D715" s="11"/>
      <c r="E715" s="11"/>
      <c r="F715" s="11"/>
      <c r="G715" s="11"/>
      <c r="H715" s="11"/>
      <c r="I715" s="11"/>
      <c r="J715" s="11"/>
      <c r="K715" s="11"/>
      <c r="L715" s="11"/>
      <c r="M715" s="11"/>
    </row>
    <row r="716" customFormat="false" ht="12.75" hidden="false" customHeight="true" outlineLevel="0" collapsed="false">
      <c r="A716" s="11"/>
      <c r="B716" s="11"/>
      <c r="C716" s="11"/>
      <c r="D716" s="11"/>
      <c r="E716" s="11"/>
      <c r="F716" s="11"/>
      <c r="G716" s="11"/>
      <c r="H716" s="11"/>
      <c r="I716" s="11"/>
      <c r="J716" s="11"/>
      <c r="K716" s="11"/>
      <c r="L716" s="11"/>
      <c r="M716" s="11"/>
    </row>
    <row r="717" customFormat="false" ht="12.75" hidden="false" customHeight="true" outlineLevel="0" collapsed="false">
      <c r="A717" s="11"/>
      <c r="B717" s="11"/>
      <c r="C717" s="11"/>
      <c r="D717" s="11"/>
      <c r="E717" s="11"/>
      <c r="F717" s="11"/>
      <c r="G717" s="11"/>
      <c r="H717" s="11"/>
      <c r="I717" s="11"/>
      <c r="J717" s="11"/>
      <c r="K717" s="11"/>
      <c r="L717" s="11"/>
      <c r="M717" s="11"/>
    </row>
    <row r="718" customFormat="false" ht="12.75" hidden="false" customHeight="true" outlineLevel="0" collapsed="false">
      <c r="A718" s="11"/>
      <c r="B718" s="11"/>
      <c r="C718" s="11"/>
      <c r="D718" s="11"/>
      <c r="E718" s="11"/>
      <c r="F718" s="11"/>
      <c r="G718" s="11"/>
      <c r="H718" s="11"/>
      <c r="I718" s="11"/>
      <c r="J718" s="11"/>
      <c r="K718" s="11"/>
      <c r="L718" s="11"/>
      <c r="M718" s="11"/>
    </row>
    <row r="719" customFormat="false" ht="12.75" hidden="false" customHeight="true" outlineLevel="0" collapsed="false">
      <c r="A719" s="11"/>
      <c r="B719" s="11"/>
      <c r="C719" s="11"/>
      <c r="D719" s="11"/>
      <c r="E719" s="11"/>
      <c r="F719" s="11"/>
      <c r="G719" s="11"/>
      <c r="H719" s="11"/>
      <c r="I719" s="11"/>
      <c r="J719" s="11"/>
      <c r="K719" s="11"/>
      <c r="L719" s="11"/>
      <c r="M719" s="11"/>
    </row>
    <row r="720" customFormat="false" ht="12.75" hidden="false" customHeight="true" outlineLevel="0" collapsed="false">
      <c r="A720" s="11"/>
      <c r="B720" s="11"/>
      <c r="C720" s="11"/>
      <c r="D720" s="11"/>
      <c r="E720" s="11"/>
      <c r="F720" s="11"/>
      <c r="G720" s="11"/>
      <c r="H720" s="11"/>
      <c r="I720" s="11"/>
      <c r="J720" s="11"/>
      <c r="K720" s="11"/>
      <c r="L720" s="11"/>
      <c r="M720" s="11"/>
    </row>
    <row r="721" customFormat="false" ht="12.75" hidden="false" customHeight="true" outlineLevel="0" collapsed="false">
      <c r="A721" s="11"/>
      <c r="B721" s="11"/>
      <c r="C721" s="11"/>
      <c r="D721" s="11"/>
      <c r="E721" s="11"/>
      <c r="F721" s="11"/>
      <c r="G721" s="11"/>
      <c r="H721" s="11"/>
      <c r="I721" s="11"/>
      <c r="J721" s="11"/>
      <c r="K721" s="11"/>
      <c r="L721" s="11"/>
      <c r="M721" s="11"/>
    </row>
    <row r="722" customFormat="false" ht="12.75" hidden="false" customHeight="true" outlineLevel="0" collapsed="false">
      <c r="A722" s="11"/>
      <c r="B722" s="11"/>
      <c r="C722" s="11"/>
      <c r="D722" s="11"/>
      <c r="E722" s="11"/>
      <c r="F722" s="11"/>
      <c r="G722" s="11"/>
      <c r="H722" s="11"/>
      <c r="I722" s="11"/>
      <c r="J722" s="11"/>
      <c r="K722" s="11"/>
      <c r="L722" s="11"/>
      <c r="M722" s="11"/>
    </row>
    <row r="723" customFormat="false" ht="12.75" hidden="false" customHeight="true" outlineLevel="0" collapsed="false">
      <c r="A723" s="11"/>
      <c r="B723" s="11"/>
      <c r="C723" s="11"/>
      <c r="D723" s="11"/>
      <c r="E723" s="11"/>
      <c r="F723" s="11"/>
      <c r="G723" s="11"/>
      <c r="H723" s="11"/>
      <c r="I723" s="11"/>
      <c r="J723" s="11"/>
      <c r="K723" s="11"/>
      <c r="L723" s="11"/>
      <c r="M723" s="11"/>
    </row>
    <row r="724" customFormat="false" ht="12.75" hidden="false" customHeight="true" outlineLevel="0" collapsed="false">
      <c r="A724" s="11"/>
      <c r="B724" s="11"/>
      <c r="C724" s="11"/>
      <c r="D724" s="11"/>
      <c r="E724" s="11"/>
      <c r="F724" s="11"/>
      <c r="G724" s="11"/>
      <c r="H724" s="11"/>
      <c r="I724" s="11"/>
      <c r="J724" s="11"/>
      <c r="K724" s="11"/>
      <c r="L724" s="11"/>
      <c r="M724" s="11"/>
    </row>
    <row r="725" customFormat="false" ht="12.75" hidden="false" customHeight="true" outlineLevel="0" collapsed="false">
      <c r="A725" s="11"/>
      <c r="B725" s="11"/>
      <c r="C725" s="11"/>
      <c r="D725" s="11"/>
      <c r="E725" s="11"/>
      <c r="F725" s="11"/>
      <c r="G725" s="11"/>
      <c r="H725" s="11"/>
      <c r="I725" s="11"/>
      <c r="J725" s="11"/>
      <c r="K725" s="11"/>
      <c r="L725" s="11"/>
      <c r="M725" s="11"/>
    </row>
    <row r="726" customFormat="false" ht="12.75" hidden="false" customHeight="true" outlineLevel="0" collapsed="false">
      <c r="A726" s="11"/>
      <c r="B726" s="11"/>
      <c r="C726" s="11"/>
      <c r="D726" s="11"/>
      <c r="E726" s="11"/>
      <c r="F726" s="11"/>
      <c r="G726" s="11"/>
      <c r="H726" s="11"/>
      <c r="I726" s="11"/>
      <c r="J726" s="11"/>
      <c r="K726" s="11"/>
      <c r="L726" s="11"/>
      <c r="M726" s="11"/>
    </row>
    <row r="727" customFormat="false" ht="12.75" hidden="false" customHeight="true" outlineLevel="0" collapsed="false">
      <c r="A727" s="11"/>
      <c r="B727" s="11"/>
      <c r="C727" s="11"/>
      <c r="D727" s="11"/>
      <c r="E727" s="11"/>
      <c r="F727" s="11"/>
      <c r="G727" s="11"/>
      <c r="H727" s="11"/>
      <c r="I727" s="11"/>
      <c r="J727" s="11"/>
      <c r="K727" s="11"/>
      <c r="L727" s="11"/>
      <c r="M727" s="11"/>
    </row>
    <row r="728" customFormat="false" ht="12.75" hidden="false" customHeight="true" outlineLevel="0" collapsed="false">
      <c r="A728" s="11"/>
      <c r="B728" s="11"/>
      <c r="C728" s="11"/>
      <c r="D728" s="11"/>
      <c r="E728" s="11"/>
      <c r="F728" s="11"/>
      <c r="G728" s="11"/>
      <c r="H728" s="11"/>
      <c r="I728" s="11"/>
      <c r="J728" s="11"/>
      <c r="K728" s="11"/>
      <c r="L728" s="11"/>
      <c r="M728" s="11"/>
    </row>
    <row r="729" customFormat="false" ht="12.75" hidden="false" customHeight="true" outlineLevel="0" collapsed="false">
      <c r="A729" s="11"/>
      <c r="B729" s="11"/>
      <c r="C729" s="11"/>
      <c r="D729" s="11"/>
      <c r="E729" s="11"/>
      <c r="F729" s="11"/>
      <c r="G729" s="11"/>
      <c r="H729" s="11"/>
      <c r="I729" s="11"/>
      <c r="J729" s="11"/>
      <c r="K729" s="11"/>
      <c r="L729" s="11"/>
      <c r="M729" s="11"/>
    </row>
    <row r="730" customFormat="false" ht="12.75" hidden="false" customHeight="true" outlineLevel="0" collapsed="false">
      <c r="A730" s="11"/>
      <c r="B730" s="11"/>
      <c r="C730" s="11"/>
      <c r="D730" s="11"/>
      <c r="E730" s="11"/>
      <c r="F730" s="11"/>
      <c r="G730" s="11"/>
      <c r="H730" s="11"/>
      <c r="I730" s="11"/>
      <c r="J730" s="11"/>
      <c r="K730" s="11"/>
      <c r="L730" s="11"/>
      <c r="M730" s="11"/>
    </row>
    <row r="731" customFormat="false" ht="12.75" hidden="false" customHeight="true" outlineLevel="0" collapsed="false">
      <c r="A731" s="11"/>
      <c r="B731" s="11"/>
      <c r="C731" s="11"/>
      <c r="D731" s="11"/>
      <c r="E731" s="11"/>
      <c r="F731" s="11"/>
      <c r="G731" s="11"/>
      <c r="H731" s="11"/>
      <c r="I731" s="11"/>
      <c r="J731" s="11"/>
      <c r="K731" s="11"/>
      <c r="L731" s="11"/>
      <c r="M731" s="11"/>
    </row>
    <row r="732" customFormat="false" ht="12.75" hidden="false" customHeight="true" outlineLevel="0" collapsed="false">
      <c r="A732" s="11"/>
      <c r="B732" s="11"/>
      <c r="C732" s="11"/>
      <c r="D732" s="11"/>
      <c r="E732" s="11"/>
      <c r="F732" s="11"/>
      <c r="G732" s="11"/>
      <c r="H732" s="11"/>
      <c r="I732" s="11"/>
      <c r="J732" s="11"/>
      <c r="K732" s="11"/>
      <c r="L732" s="11"/>
      <c r="M732" s="11"/>
    </row>
    <row r="733" customFormat="false" ht="12.75" hidden="false" customHeight="true" outlineLevel="0" collapsed="false">
      <c r="A733" s="11"/>
      <c r="B733" s="11"/>
      <c r="C733" s="11"/>
      <c r="D733" s="11"/>
      <c r="E733" s="11"/>
      <c r="F733" s="11"/>
      <c r="G733" s="11"/>
      <c r="H733" s="11"/>
      <c r="I733" s="11"/>
      <c r="J733" s="11"/>
      <c r="K733" s="11"/>
      <c r="L733" s="11"/>
      <c r="M733" s="11"/>
    </row>
    <row r="734" customFormat="false" ht="12.75" hidden="false" customHeight="true" outlineLevel="0" collapsed="false">
      <c r="A734" s="11"/>
      <c r="B734" s="11"/>
      <c r="C734" s="11"/>
      <c r="D734" s="11"/>
      <c r="E734" s="11"/>
      <c r="F734" s="11"/>
      <c r="G734" s="11"/>
      <c r="H734" s="11"/>
      <c r="I734" s="11"/>
      <c r="J734" s="11"/>
      <c r="K734" s="11"/>
      <c r="L734" s="11"/>
      <c r="M734" s="11"/>
    </row>
    <row r="735" customFormat="false" ht="12.75" hidden="false" customHeight="true" outlineLevel="0" collapsed="false">
      <c r="A735" s="11"/>
      <c r="B735" s="11"/>
      <c r="C735" s="11"/>
      <c r="D735" s="11"/>
      <c r="E735" s="11"/>
      <c r="F735" s="11"/>
      <c r="G735" s="11"/>
      <c r="H735" s="11"/>
      <c r="I735" s="11"/>
      <c r="J735" s="11"/>
      <c r="K735" s="11"/>
      <c r="L735" s="11"/>
      <c r="M735" s="11"/>
    </row>
    <row r="736" customFormat="false" ht="12.75" hidden="false" customHeight="true" outlineLevel="0" collapsed="false">
      <c r="A736" s="11"/>
      <c r="B736" s="11"/>
      <c r="C736" s="11"/>
      <c r="D736" s="11"/>
      <c r="E736" s="11"/>
      <c r="F736" s="11"/>
      <c r="G736" s="11"/>
      <c r="H736" s="11"/>
      <c r="I736" s="11"/>
      <c r="J736" s="11"/>
      <c r="K736" s="11"/>
      <c r="L736" s="11"/>
      <c r="M736" s="11"/>
    </row>
    <row r="737" customFormat="false" ht="12.75" hidden="false" customHeight="true" outlineLevel="0" collapsed="false">
      <c r="A737" s="11"/>
      <c r="B737" s="11"/>
      <c r="C737" s="11"/>
      <c r="D737" s="11"/>
      <c r="E737" s="11"/>
      <c r="F737" s="11"/>
      <c r="G737" s="11"/>
      <c r="H737" s="11"/>
      <c r="I737" s="11"/>
      <c r="J737" s="11"/>
      <c r="K737" s="11"/>
      <c r="L737" s="11"/>
      <c r="M737" s="11"/>
    </row>
    <row r="738" customFormat="false" ht="12.75" hidden="false" customHeight="true" outlineLevel="0" collapsed="false">
      <c r="A738" s="11"/>
      <c r="B738" s="11"/>
      <c r="C738" s="11"/>
      <c r="D738" s="11"/>
      <c r="E738" s="11"/>
      <c r="F738" s="11"/>
      <c r="G738" s="11"/>
      <c r="H738" s="11"/>
      <c r="I738" s="11"/>
      <c r="J738" s="11"/>
      <c r="K738" s="11"/>
      <c r="L738" s="11"/>
      <c r="M738" s="11"/>
    </row>
    <row r="739" customFormat="false" ht="12.75" hidden="false" customHeight="true" outlineLevel="0" collapsed="false">
      <c r="A739" s="11"/>
      <c r="B739" s="11"/>
      <c r="C739" s="11"/>
      <c r="D739" s="11"/>
      <c r="E739" s="11"/>
      <c r="F739" s="11"/>
      <c r="G739" s="11"/>
      <c r="H739" s="11"/>
      <c r="I739" s="11"/>
      <c r="J739" s="11"/>
      <c r="K739" s="11"/>
      <c r="L739" s="11"/>
      <c r="M739" s="11"/>
    </row>
    <row r="740" customFormat="false" ht="12.75" hidden="false" customHeight="true" outlineLevel="0" collapsed="false">
      <c r="A740" s="11"/>
      <c r="B740" s="11"/>
      <c r="C740" s="11"/>
      <c r="D740" s="11"/>
      <c r="E740" s="11"/>
      <c r="F740" s="11"/>
      <c r="G740" s="11"/>
      <c r="H740" s="11"/>
      <c r="I740" s="11"/>
      <c r="J740" s="11"/>
      <c r="K740" s="11"/>
      <c r="L740" s="11"/>
      <c r="M740" s="11"/>
    </row>
    <row r="741" customFormat="false" ht="12.75" hidden="false" customHeight="true" outlineLevel="0" collapsed="false">
      <c r="A741" s="11"/>
      <c r="B741" s="11"/>
      <c r="C741" s="11"/>
      <c r="D741" s="11"/>
      <c r="E741" s="11"/>
      <c r="F741" s="11"/>
      <c r="G741" s="11"/>
      <c r="H741" s="11"/>
      <c r="I741" s="11"/>
      <c r="J741" s="11"/>
      <c r="K741" s="11"/>
      <c r="L741" s="11"/>
      <c r="M741" s="11"/>
    </row>
    <row r="742" customFormat="false" ht="12.75" hidden="false" customHeight="true" outlineLevel="0" collapsed="false">
      <c r="A742" s="11"/>
      <c r="B742" s="11"/>
      <c r="C742" s="11"/>
      <c r="D742" s="11"/>
      <c r="E742" s="11"/>
      <c r="F742" s="11"/>
      <c r="G742" s="11"/>
      <c r="H742" s="11"/>
      <c r="I742" s="11"/>
      <c r="J742" s="11"/>
      <c r="K742" s="11"/>
      <c r="L742" s="11"/>
      <c r="M742" s="11"/>
    </row>
    <row r="743" customFormat="false" ht="12.75" hidden="false" customHeight="true" outlineLevel="0" collapsed="false">
      <c r="A743" s="11"/>
      <c r="B743" s="11"/>
      <c r="C743" s="11"/>
      <c r="D743" s="11"/>
      <c r="E743" s="11"/>
      <c r="F743" s="11"/>
      <c r="G743" s="11"/>
      <c r="H743" s="11"/>
      <c r="I743" s="11"/>
      <c r="J743" s="11"/>
      <c r="K743" s="11"/>
      <c r="L743" s="11"/>
      <c r="M743" s="11"/>
    </row>
    <row r="744" customFormat="false" ht="12.75" hidden="false" customHeight="true" outlineLevel="0" collapsed="false">
      <c r="A744" s="11"/>
      <c r="B744" s="11"/>
      <c r="C744" s="11"/>
      <c r="D744" s="11"/>
      <c r="E744" s="11"/>
      <c r="F744" s="11"/>
      <c r="G744" s="11"/>
      <c r="H744" s="11"/>
      <c r="I744" s="11"/>
      <c r="J744" s="11"/>
      <c r="K744" s="11"/>
      <c r="L744" s="11"/>
      <c r="M744" s="11"/>
    </row>
    <row r="745" customFormat="false" ht="12.75" hidden="false" customHeight="true" outlineLevel="0" collapsed="false">
      <c r="A745" s="11"/>
      <c r="B745" s="11"/>
      <c r="C745" s="11"/>
      <c r="D745" s="11"/>
      <c r="E745" s="11"/>
      <c r="F745" s="11"/>
      <c r="G745" s="11"/>
      <c r="H745" s="11"/>
      <c r="I745" s="11"/>
      <c r="J745" s="11"/>
      <c r="K745" s="11"/>
      <c r="L745" s="11"/>
      <c r="M745" s="11"/>
    </row>
    <row r="746" customFormat="false" ht="12.75" hidden="false" customHeight="true" outlineLevel="0" collapsed="false">
      <c r="A746" s="11"/>
      <c r="B746" s="11"/>
      <c r="C746" s="11"/>
      <c r="D746" s="11"/>
      <c r="E746" s="11"/>
      <c r="F746" s="11"/>
      <c r="G746" s="11"/>
      <c r="H746" s="11"/>
      <c r="I746" s="11"/>
      <c r="J746" s="11"/>
      <c r="K746" s="11"/>
      <c r="L746" s="11"/>
      <c r="M746" s="11"/>
    </row>
    <row r="747" customFormat="false" ht="12.75" hidden="false" customHeight="true" outlineLevel="0" collapsed="false">
      <c r="A747" s="11"/>
      <c r="B747" s="11"/>
      <c r="C747" s="11"/>
      <c r="D747" s="11"/>
      <c r="E747" s="11"/>
      <c r="F747" s="11"/>
      <c r="G747" s="11"/>
      <c r="H747" s="11"/>
      <c r="I747" s="11"/>
      <c r="J747" s="11"/>
      <c r="K747" s="11"/>
      <c r="L747" s="11"/>
      <c r="M747" s="11"/>
    </row>
    <row r="748" customFormat="false" ht="12.75" hidden="false" customHeight="true" outlineLevel="0" collapsed="false">
      <c r="A748" s="11"/>
      <c r="B748" s="11"/>
      <c r="C748" s="11"/>
      <c r="D748" s="11"/>
      <c r="E748" s="11"/>
      <c r="F748" s="11"/>
      <c r="G748" s="11"/>
      <c r="H748" s="11"/>
      <c r="I748" s="11"/>
      <c r="J748" s="11"/>
      <c r="K748" s="11"/>
      <c r="L748" s="11"/>
      <c r="M748" s="11"/>
    </row>
    <row r="749" customFormat="false" ht="12.75" hidden="false" customHeight="true" outlineLevel="0" collapsed="false">
      <c r="A749" s="11"/>
      <c r="B749" s="11"/>
      <c r="C749" s="11"/>
      <c r="D749" s="11"/>
      <c r="E749" s="11"/>
      <c r="F749" s="11"/>
      <c r="G749" s="11"/>
      <c r="H749" s="11"/>
      <c r="I749" s="11"/>
      <c r="J749" s="11"/>
      <c r="K749" s="11"/>
      <c r="L749" s="11"/>
      <c r="M749" s="11"/>
    </row>
    <row r="750" customFormat="false" ht="12.75" hidden="false" customHeight="true" outlineLevel="0" collapsed="false">
      <c r="A750" s="11"/>
      <c r="B750" s="11"/>
      <c r="C750" s="11"/>
      <c r="D750" s="11"/>
      <c r="E750" s="11"/>
      <c r="F750" s="11"/>
      <c r="G750" s="11"/>
      <c r="H750" s="11"/>
      <c r="I750" s="11"/>
      <c r="J750" s="11"/>
      <c r="K750" s="11"/>
      <c r="L750" s="11"/>
      <c r="M750" s="11"/>
    </row>
    <row r="751" customFormat="false" ht="12.75" hidden="false" customHeight="true" outlineLevel="0" collapsed="false">
      <c r="A751" s="11"/>
      <c r="B751" s="11"/>
      <c r="C751" s="11"/>
      <c r="D751" s="11"/>
      <c r="E751" s="11"/>
      <c r="F751" s="11"/>
      <c r="G751" s="11"/>
      <c r="H751" s="11"/>
      <c r="I751" s="11"/>
      <c r="J751" s="11"/>
      <c r="K751" s="11"/>
      <c r="L751" s="11"/>
      <c r="M751" s="11"/>
    </row>
    <row r="752" customFormat="false" ht="12.75" hidden="false" customHeight="true" outlineLevel="0" collapsed="false">
      <c r="A752" s="11"/>
      <c r="B752" s="11"/>
      <c r="C752" s="11"/>
      <c r="D752" s="11"/>
      <c r="E752" s="11"/>
      <c r="F752" s="11"/>
      <c r="G752" s="11"/>
      <c r="H752" s="11"/>
      <c r="I752" s="11"/>
      <c r="J752" s="11"/>
      <c r="K752" s="11"/>
      <c r="L752" s="11"/>
      <c r="M752" s="11"/>
    </row>
    <row r="753" customFormat="false" ht="12.75" hidden="false" customHeight="true" outlineLevel="0" collapsed="false">
      <c r="A753" s="11"/>
      <c r="B753" s="11"/>
      <c r="C753" s="11"/>
      <c r="D753" s="11"/>
      <c r="E753" s="11"/>
      <c r="F753" s="11"/>
      <c r="G753" s="11"/>
      <c r="H753" s="11"/>
      <c r="I753" s="11"/>
      <c r="J753" s="11"/>
      <c r="K753" s="11"/>
      <c r="L753" s="11"/>
      <c r="M753" s="11"/>
    </row>
    <row r="754" customFormat="false" ht="12.75" hidden="false" customHeight="true" outlineLevel="0" collapsed="false">
      <c r="A754" s="11"/>
      <c r="B754" s="11"/>
      <c r="C754" s="11"/>
      <c r="D754" s="11"/>
      <c r="E754" s="11"/>
      <c r="F754" s="11"/>
      <c r="G754" s="11"/>
      <c r="H754" s="11"/>
      <c r="I754" s="11"/>
      <c r="J754" s="11"/>
      <c r="K754" s="11"/>
      <c r="L754" s="11"/>
      <c r="M754" s="11"/>
    </row>
    <row r="755" customFormat="false" ht="12.75" hidden="false" customHeight="true" outlineLevel="0" collapsed="false">
      <c r="A755" s="11"/>
      <c r="B755" s="11"/>
      <c r="C755" s="11"/>
      <c r="D755" s="11"/>
      <c r="E755" s="11"/>
      <c r="F755" s="11"/>
      <c r="G755" s="11"/>
      <c r="H755" s="11"/>
      <c r="I755" s="11"/>
      <c r="J755" s="11"/>
      <c r="K755" s="11"/>
      <c r="L755" s="11"/>
      <c r="M755" s="11"/>
    </row>
    <row r="756" customFormat="false" ht="12.75" hidden="false" customHeight="true" outlineLevel="0" collapsed="false">
      <c r="A756" s="11"/>
      <c r="B756" s="11"/>
      <c r="C756" s="11"/>
      <c r="D756" s="11"/>
      <c r="E756" s="11"/>
      <c r="F756" s="11"/>
      <c r="G756" s="11"/>
      <c r="H756" s="11"/>
      <c r="I756" s="11"/>
      <c r="J756" s="11"/>
      <c r="K756" s="11"/>
      <c r="L756" s="11"/>
      <c r="M756" s="11"/>
    </row>
    <row r="757" customFormat="false" ht="12.75" hidden="false" customHeight="true" outlineLevel="0" collapsed="false">
      <c r="A757" s="11"/>
      <c r="B757" s="11"/>
      <c r="C757" s="11"/>
      <c r="D757" s="11"/>
      <c r="E757" s="11"/>
      <c r="F757" s="11"/>
      <c r="G757" s="11"/>
      <c r="H757" s="11"/>
      <c r="I757" s="11"/>
      <c r="J757" s="11"/>
      <c r="K757" s="11"/>
      <c r="L757" s="11"/>
      <c r="M757" s="11"/>
    </row>
    <row r="758" customFormat="false" ht="12.75" hidden="false" customHeight="true" outlineLevel="0" collapsed="false">
      <c r="A758" s="11"/>
      <c r="B758" s="11"/>
      <c r="C758" s="11"/>
      <c r="D758" s="11"/>
      <c r="E758" s="11"/>
      <c r="F758" s="11"/>
      <c r="G758" s="11"/>
      <c r="H758" s="11"/>
      <c r="I758" s="11"/>
      <c r="J758" s="11"/>
      <c r="K758" s="11"/>
      <c r="L758" s="11"/>
      <c r="M758" s="11"/>
    </row>
    <row r="759" customFormat="false" ht="12.75" hidden="false" customHeight="true" outlineLevel="0" collapsed="false">
      <c r="A759" s="11"/>
      <c r="B759" s="11"/>
      <c r="C759" s="11"/>
      <c r="D759" s="11"/>
      <c r="E759" s="11"/>
      <c r="F759" s="11"/>
      <c r="G759" s="11"/>
      <c r="H759" s="11"/>
      <c r="I759" s="11"/>
      <c r="J759" s="11"/>
      <c r="K759" s="11"/>
      <c r="L759" s="11"/>
      <c r="M759" s="11"/>
    </row>
    <row r="760" customFormat="false" ht="12.75" hidden="false" customHeight="true" outlineLevel="0" collapsed="false">
      <c r="A760" s="11"/>
      <c r="B760" s="11"/>
      <c r="C760" s="11"/>
      <c r="D760" s="11"/>
      <c r="E760" s="11"/>
      <c r="F760" s="11"/>
      <c r="G760" s="11"/>
      <c r="H760" s="11"/>
      <c r="I760" s="11"/>
      <c r="J760" s="11"/>
      <c r="K760" s="11"/>
      <c r="L760" s="11"/>
      <c r="M760" s="11"/>
    </row>
    <row r="761" customFormat="false" ht="12.75" hidden="false" customHeight="true" outlineLevel="0" collapsed="false">
      <c r="A761" s="11"/>
      <c r="B761" s="11"/>
      <c r="C761" s="11"/>
      <c r="D761" s="11"/>
      <c r="E761" s="11"/>
      <c r="F761" s="11"/>
      <c r="G761" s="11"/>
      <c r="H761" s="11"/>
      <c r="I761" s="11"/>
      <c r="J761" s="11"/>
      <c r="K761" s="11"/>
      <c r="L761" s="11"/>
      <c r="M761" s="11"/>
    </row>
    <row r="762" customFormat="false" ht="12.75" hidden="false" customHeight="true" outlineLevel="0" collapsed="false">
      <c r="A762" s="11"/>
      <c r="B762" s="11"/>
      <c r="C762" s="11"/>
      <c r="D762" s="11"/>
      <c r="E762" s="11"/>
      <c r="F762" s="11"/>
      <c r="G762" s="11"/>
      <c r="H762" s="11"/>
      <c r="I762" s="11"/>
      <c r="J762" s="11"/>
      <c r="K762" s="11"/>
      <c r="L762" s="11"/>
      <c r="M762" s="11"/>
    </row>
    <row r="763" customFormat="false" ht="12.75" hidden="false" customHeight="true" outlineLevel="0" collapsed="false">
      <c r="A763" s="11"/>
      <c r="B763" s="11"/>
      <c r="C763" s="11"/>
      <c r="D763" s="11"/>
      <c r="E763" s="11"/>
      <c r="F763" s="11"/>
      <c r="G763" s="11"/>
      <c r="H763" s="11"/>
      <c r="I763" s="11"/>
      <c r="J763" s="11"/>
      <c r="K763" s="11"/>
      <c r="L763" s="11"/>
      <c r="M763" s="11"/>
    </row>
    <row r="764" customFormat="false" ht="12.75" hidden="false" customHeight="true" outlineLevel="0" collapsed="false">
      <c r="A764" s="11"/>
      <c r="B764" s="11"/>
      <c r="C764" s="11"/>
      <c r="D764" s="11"/>
      <c r="E764" s="11"/>
      <c r="F764" s="11"/>
      <c r="G764" s="11"/>
      <c r="H764" s="11"/>
      <c r="I764" s="11"/>
      <c r="J764" s="11"/>
      <c r="K764" s="11"/>
      <c r="L764" s="11"/>
      <c r="M764" s="11"/>
    </row>
    <row r="765" customFormat="false" ht="12.75" hidden="false" customHeight="true" outlineLevel="0" collapsed="false">
      <c r="A765" s="11"/>
      <c r="B765" s="11"/>
      <c r="C765" s="11"/>
      <c r="D765" s="11"/>
      <c r="E765" s="11"/>
      <c r="F765" s="11"/>
      <c r="G765" s="11"/>
      <c r="H765" s="11"/>
      <c r="I765" s="11"/>
      <c r="J765" s="11"/>
      <c r="K765" s="11"/>
      <c r="L765" s="11"/>
      <c r="M765" s="11"/>
    </row>
    <row r="766" customFormat="false" ht="12.75" hidden="false" customHeight="true" outlineLevel="0" collapsed="false">
      <c r="A766" s="11"/>
      <c r="B766" s="11"/>
      <c r="C766" s="11"/>
      <c r="D766" s="11"/>
      <c r="E766" s="11"/>
      <c r="F766" s="11"/>
      <c r="G766" s="11"/>
      <c r="H766" s="11"/>
      <c r="I766" s="11"/>
      <c r="J766" s="11"/>
      <c r="K766" s="11"/>
      <c r="L766" s="11"/>
      <c r="M766" s="11"/>
    </row>
    <row r="767" customFormat="false" ht="12.75" hidden="false" customHeight="true" outlineLevel="0" collapsed="false">
      <c r="A767" s="11"/>
      <c r="B767" s="11"/>
      <c r="C767" s="11"/>
      <c r="D767" s="11"/>
      <c r="E767" s="11"/>
      <c r="F767" s="11"/>
      <c r="G767" s="11"/>
      <c r="H767" s="11"/>
      <c r="I767" s="11"/>
      <c r="J767" s="11"/>
      <c r="K767" s="11"/>
      <c r="L767" s="11"/>
      <c r="M767" s="11"/>
    </row>
    <row r="768" customFormat="false" ht="12.75" hidden="false" customHeight="true" outlineLevel="0" collapsed="false">
      <c r="A768" s="11"/>
      <c r="B768" s="11"/>
      <c r="C768" s="11"/>
      <c r="D768" s="11"/>
      <c r="E768" s="11"/>
      <c r="F768" s="11"/>
      <c r="G768" s="11"/>
      <c r="H768" s="11"/>
      <c r="I768" s="11"/>
      <c r="J768" s="11"/>
      <c r="K768" s="11"/>
      <c r="L768" s="11"/>
      <c r="M768" s="11"/>
    </row>
    <row r="769" customFormat="false" ht="12.75" hidden="false" customHeight="true" outlineLevel="0" collapsed="false">
      <c r="A769" s="11"/>
      <c r="B769" s="11"/>
      <c r="C769" s="11"/>
      <c r="D769" s="11"/>
      <c r="E769" s="11"/>
      <c r="F769" s="11"/>
      <c r="G769" s="11"/>
      <c r="H769" s="11"/>
      <c r="I769" s="11"/>
      <c r="J769" s="11"/>
      <c r="K769" s="11"/>
      <c r="L769" s="11"/>
      <c r="M769" s="11"/>
    </row>
    <row r="770" customFormat="false" ht="12.75" hidden="false" customHeight="true" outlineLevel="0" collapsed="false">
      <c r="A770" s="11"/>
      <c r="B770" s="11"/>
      <c r="C770" s="11"/>
      <c r="D770" s="11"/>
      <c r="E770" s="11"/>
      <c r="F770" s="11"/>
      <c r="G770" s="11"/>
      <c r="H770" s="11"/>
      <c r="I770" s="11"/>
      <c r="J770" s="11"/>
      <c r="K770" s="11"/>
      <c r="L770" s="11"/>
      <c r="M770" s="11"/>
    </row>
    <row r="771" customFormat="false" ht="12.75" hidden="false" customHeight="true" outlineLevel="0" collapsed="false">
      <c r="A771" s="11"/>
      <c r="B771" s="11"/>
      <c r="C771" s="11"/>
      <c r="D771" s="11"/>
      <c r="E771" s="11"/>
      <c r="F771" s="11"/>
      <c r="G771" s="11"/>
      <c r="H771" s="11"/>
      <c r="I771" s="11"/>
      <c r="J771" s="11"/>
      <c r="K771" s="11"/>
      <c r="L771" s="11"/>
      <c r="M771" s="11"/>
    </row>
    <row r="772" customFormat="false" ht="12.75" hidden="false" customHeight="true" outlineLevel="0" collapsed="false">
      <c r="A772" s="11"/>
      <c r="B772" s="11"/>
      <c r="C772" s="11"/>
      <c r="D772" s="11"/>
      <c r="E772" s="11"/>
      <c r="F772" s="11"/>
      <c r="G772" s="11"/>
      <c r="H772" s="11"/>
      <c r="I772" s="11"/>
      <c r="J772" s="11"/>
      <c r="K772" s="11"/>
      <c r="L772" s="11"/>
      <c r="M772" s="11"/>
    </row>
    <row r="773" customFormat="false" ht="12.75" hidden="false" customHeight="true" outlineLevel="0" collapsed="false">
      <c r="A773" s="11"/>
      <c r="B773" s="11"/>
      <c r="C773" s="11"/>
      <c r="D773" s="11"/>
      <c r="E773" s="11"/>
      <c r="F773" s="11"/>
      <c r="G773" s="11"/>
      <c r="H773" s="11"/>
      <c r="I773" s="11"/>
      <c r="J773" s="11"/>
      <c r="K773" s="11"/>
      <c r="L773" s="11"/>
      <c r="M773" s="11"/>
    </row>
    <row r="774" customFormat="false" ht="12.75" hidden="false" customHeight="true" outlineLevel="0" collapsed="false">
      <c r="A774" s="11"/>
      <c r="B774" s="11"/>
      <c r="C774" s="11"/>
      <c r="D774" s="11"/>
      <c r="E774" s="11"/>
      <c r="F774" s="11"/>
      <c r="G774" s="11"/>
      <c r="H774" s="11"/>
      <c r="I774" s="11"/>
      <c r="J774" s="11"/>
      <c r="K774" s="11"/>
      <c r="L774" s="11"/>
      <c r="M774" s="11"/>
    </row>
    <row r="775" customFormat="false" ht="12.75" hidden="false" customHeight="true" outlineLevel="0" collapsed="false">
      <c r="A775" s="11"/>
      <c r="B775" s="11"/>
      <c r="C775" s="11"/>
      <c r="D775" s="11"/>
      <c r="E775" s="11"/>
      <c r="F775" s="11"/>
      <c r="G775" s="11"/>
      <c r="H775" s="11"/>
      <c r="I775" s="11"/>
      <c r="J775" s="11"/>
      <c r="K775" s="11"/>
      <c r="L775" s="11"/>
      <c r="M775" s="11"/>
    </row>
    <row r="776" customFormat="false" ht="12.75" hidden="false" customHeight="true" outlineLevel="0" collapsed="false">
      <c r="A776" s="11"/>
      <c r="B776" s="11"/>
      <c r="C776" s="11"/>
      <c r="D776" s="11"/>
      <c r="E776" s="11"/>
      <c r="F776" s="11"/>
      <c r="G776" s="11"/>
      <c r="H776" s="11"/>
      <c r="I776" s="11"/>
      <c r="J776" s="11"/>
      <c r="K776" s="11"/>
      <c r="L776" s="11"/>
      <c r="M776" s="11"/>
    </row>
    <row r="777" customFormat="false" ht="12.75" hidden="false" customHeight="true" outlineLevel="0" collapsed="false">
      <c r="A777" s="11"/>
      <c r="B777" s="11"/>
      <c r="C777" s="11"/>
      <c r="D777" s="11"/>
      <c r="E777" s="11"/>
      <c r="F777" s="11"/>
      <c r="G777" s="11"/>
      <c r="H777" s="11"/>
      <c r="I777" s="11"/>
      <c r="J777" s="11"/>
      <c r="K777" s="11"/>
      <c r="L777" s="11"/>
      <c r="M777" s="11"/>
    </row>
    <row r="778" customFormat="false" ht="12.75" hidden="false" customHeight="true" outlineLevel="0" collapsed="false">
      <c r="A778" s="11"/>
      <c r="B778" s="11"/>
      <c r="C778" s="11"/>
      <c r="D778" s="11"/>
      <c r="E778" s="11"/>
      <c r="F778" s="11"/>
      <c r="G778" s="11"/>
      <c r="H778" s="11"/>
      <c r="I778" s="11"/>
      <c r="J778" s="11"/>
      <c r="K778" s="11"/>
      <c r="L778" s="11"/>
      <c r="M778" s="11"/>
    </row>
    <row r="779" customFormat="false" ht="12.75" hidden="false" customHeight="true" outlineLevel="0" collapsed="false">
      <c r="A779" s="11"/>
      <c r="B779" s="11"/>
      <c r="C779" s="11"/>
      <c r="D779" s="11"/>
      <c r="E779" s="11"/>
      <c r="F779" s="11"/>
      <c r="G779" s="11"/>
      <c r="H779" s="11"/>
      <c r="I779" s="11"/>
      <c r="J779" s="11"/>
      <c r="K779" s="11"/>
      <c r="L779" s="11"/>
      <c r="M779" s="11"/>
    </row>
    <row r="780" customFormat="false" ht="12.75" hidden="false" customHeight="true" outlineLevel="0" collapsed="false">
      <c r="A780" s="11"/>
      <c r="B780" s="11"/>
      <c r="C780" s="11"/>
      <c r="D780" s="11"/>
      <c r="E780" s="11"/>
      <c r="F780" s="11"/>
      <c r="G780" s="11"/>
      <c r="H780" s="11"/>
      <c r="I780" s="11"/>
      <c r="J780" s="11"/>
      <c r="K780" s="11"/>
      <c r="L780" s="11"/>
      <c r="M780" s="11"/>
    </row>
    <row r="781" customFormat="false" ht="12.75" hidden="false" customHeight="true" outlineLevel="0" collapsed="false">
      <c r="A781" s="11"/>
      <c r="B781" s="11"/>
      <c r="C781" s="11"/>
      <c r="D781" s="11"/>
      <c r="E781" s="11"/>
      <c r="F781" s="11"/>
      <c r="G781" s="11"/>
      <c r="H781" s="11"/>
      <c r="I781" s="11"/>
      <c r="J781" s="11"/>
      <c r="K781" s="11"/>
      <c r="L781" s="11"/>
      <c r="M781" s="11"/>
    </row>
    <row r="782" customFormat="false" ht="12.75" hidden="false" customHeight="true" outlineLevel="0" collapsed="false">
      <c r="A782" s="11"/>
      <c r="B782" s="11"/>
      <c r="C782" s="11"/>
      <c r="D782" s="11"/>
      <c r="E782" s="11"/>
      <c r="F782" s="11"/>
      <c r="G782" s="11"/>
      <c r="H782" s="11"/>
      <c r="I782" s="11"/>
      <c r="J782" s="11"/>
      <c r="K782" s="11"/>
      <c r="L782" s="11"/>
      <c r="M782" s="11"/>
    </row>
    <row r="783" customFormat="false" ht="12.75" hidden="false" customHeight="true" outlineLevel="0" collapsed="false">
      <c r="A783" s="11"/>
      <c r="B783" s="11"/>
      <c r="C783" s="11"/>
      <c r="D783" s="11"/>
      <c r="E783" s="11"/>
      <c r="F783" s="11"/>
      <c r="G783" s="11"/>
      <c r="H783" s="11"/>
      <c r="I783" s="11"/>
      <c r="J783" s="11"/>
      <c r="K783" s="11"/>
      <c r="L783" s="11"/>
      <c r="M783" s="11"/>
    </row>
    <row r="784" customFormat="false" ht="12.75" hidden="false" customHeight="true" outlineLevel="0" collapsed="false">
      <c r="A784" s="11"/>
      <c r="B784" s="11"/>
      <c r="C784" s="11"/>
      <c r="D784" s="11"/>
      <c r="E784" s="11"/>
      <c r="F784" s="11"/>
      <c r="G784" s="11"/>
      <c r="H784" s="11"/>
      <c r="I784" s="11"/>
      <c r="J784" s="11"/>
      <c r="K784" s="11"/>
      <c r="L784" s="11"/>
      <c r="M784" s="11"/>
    </row>
    <row r="785" customFormat="false" ht="12.75" hidden="false" customHeight="true" outlineLevel="0" collapsed="false">
      <c r="A785" s="11"/>
      <c r="B785" s="11"/>
      <c r="C785" s="11"/>
      <c r="D785" s="11"/>
      <c r="E785" s="11"/>
      <c r="F785" s="11"/>
      <c r="G785" s="11"/>
      <c r="H785" s="11"/>
      <c r="I785" s="11"/>
      <c r="J785" s="11"/>
      <c r="K785" s="11"/>
      <c r="L785" s="11"/>
      <c r="M785" s="11"/>
    </row>
    <row r="786" customFormat="false" ht="12.75" hidden="false" customHeight="true" outlineLevel="0" collapsed="false">
      <c r="A786" s="11"/>
      <c r="B786" s="11"/>
      <c r="C786" s="11"/>
      <c r="D786" s="11"/>
      <c r="E786" s="11"/>
      <c r="F786" s="11"/>
      <c r="G786" s="11"/>
      <c r="H786" s="11"/>
      <c r="I786" s="11"/>
      <c r="J786" s="11"/>
      <c r="K786" s="11"/>
      <c r="L786" s="11"/>
      <c r="M786" s="11"/>
    </row>
    <row r="787" customFormat="false" ht="12.75" hidden="false" customHeight="true" outlineLevel="0" collapsed="false">
      <c r="A787" s="11"/>
      <c r="B787" s="11"/>
      <c r="C787" s="11"/>
      <c r="D787" s="11"/>
      <c r="E787" s="11"/>
      <c r="F787" s="11"/>
      <c r="G787" s="11"/>
      <c r="H787" s="11"/>
      <c r="I787" s="11"/>
      <c r="J787" s="11"/>
      <c r="K787" s="11"/>
      <c r="L787" s="11"/>
      <c r="M787" s="11"/>
    </row>
    <row r="788" customFormat="false" ht="12.75" hidden="false" customHeight="true" outlineLevel="0" collapsed="false">
      <c r="A788" s="11"/>
      <c r="B788" s="11"/>
      <c r="C788" s="11"/>
      <c r="D788" s="11"/>
      <c r="E788" s="11"/>
      <c r="F788" s="11"/>
      <c r="G788" s="11"/>
      <c r="H788" s="11"/>
      <c r="I788" s="11"/>
      <c r="J788" s="11"/>
      <c r="K788" s="11"/>
      <c r="L788" s="11"/>
      <c r="M788" s="11"/>
    </row>
    <row r="789" customFormat="false" ht="12.75" hidden="false" customHeight="true" outlineLevel="0" collapsed="false">
      <c r="A789" s="11"/>
      <c r="B789" s="11"/>
      <c r="C789" s="11"/>
      <c r="D789" s="11"/>
      <c r="E789" s="11"/>
      <c r="F789" s="11"/>
      <c r="G789" s="11"/>
      <c r="H789" s="11"/>
      <c r="I789" s="11"/>
      <c r="J789" s="11"/>
      <c r="K789" s="11"/>
      <c r="L789" s="11"/>
      <c r="M789" s="11"/>
    </row>
    <row r="790" customFormat="false" ht="12.75" hidden="false" customHeight="true" outlineLevel="0" collapsed="false">
      <c r="A790" s="11"/>
      <c r="B790" s="11"/>
      <c r="C790" s="11"/>
      <c r="D790" s="11"/>
      <c r="E790" s="11"/>
      <c r="F790" s="11"/>
      <c r="G790" s="11"/>
      <c r="H790" s="11"/>
      <c r="I790" s="11"/>
      <c r="J790" s="11"/>
      <c r="K790" s="11"/>
      <c r="L790" s="11"/>
      <c r="M790" s="11"/>
    </row>
    <row r="791" customFormat="false" ht="12.75" hidden="false" customHeight="true" outlineLevel="0" collapsed="false">
      <c r="A791" s="11"/>
      <c r="B791" s="11"/>
      <c r="C791" s="11"/>
      <c r="D791" s="11"/>
      <c r="E791" s="11"/>
      <c r="F791" s="11"/>
      <c r="G791" s="11"/>
      <c r="H791" s="11"/>
      <c r="I791" s="11"/>
      <c r="J791" s="11"/>
      <c r="K791" s="11"/>
      <c r="L791" s="11"/>
      <c r="M791" s="11"/>
    </row>
    <row r="792" customFormat="false" ht="12.75" hidden="false" customHeight="true" outlineLevel="0" collapsed="false">
      <c r="A792" s="11"/>
      <c r="B792" s="11"/>
      <c r="C792" s="11"/>
      <c r="D792" s="11"/>
      <c r="E792" s="11"/>
      <c r="F792" s="11"/>
      <c r="G792" s="11"/>
      <c r="H792" s="11"/>
      <c r="I792" s="11"/>
      <c r="J792" s="11"/>
      <c r="K792" s="11"/>
      <c r="L792" s="11"/>
      <c r="M792" s="11"/>
    </row>
    <row r="793" customFormat="false" ht="12.75" hidden="false" customHeight="true" outlineLevel="0" collapsed="false">
      <c r="A793" s="11"/>
      <c r="B793" s="11"/>
      <c r="C793" s="11"/>
      <c r="D793" s="11"/>
      <c r="E793" s="11"/>
      <c r="F793" s="11"/>
      <c r="G793" s="11"/>
      <c r="H793" s="11"/>
      <c r="I793" s="11"/>
      <c r="J793" s="11"/>
      <c r="K793" s="11"/>
      <c r="L793" s="11"/>
      <c r="M793" s="11"/>
    </row>
    <row r="794" customFormat="false" ht="12.75" hidden="false" customHeight="true" outlineLevel="0" collapsed="false">
      <c r="A794" s="11"/>
      <c r="B794" s="11"/>
      <c r="C794" s="11"/>
      <c r="D794" s="11"/>
      <c r="E794" s="11"/>
      <c r="F794" s="11"/>
      <c r="G794" s="11"/>
      <c r="H794" s="11"/>
      <c r="I794" s="11"/>
      <c r="J794" s="11"/>
      <c r="K794" s="11"/>
      <c r="L794" s="11"/>
      <c r="M794" s="11"/>
    </row>
    <row r="795" customFormat="false" ht="12.75" hidden="false" customHeight="true" outlineLevel="0" collapsed="false">
      <c r="A795" s="11"/>
      <c r="B795" s="11"/>
      <c r="C795" s="11"/>
      <c r="D795" s="11"/>
      <c r="E795" s="11"/>
      <c r="F795" s="11"/>
      <c r="G795" s="11"/>
      <c r="H795" s="11"/>
      <c r="I795" s="11"/>
      <c r="J795" s="11"/>
      <c r="K795" s="11"/>
      <c r="L795" s="11"/>
      <c r="M795" s="11"/>
    </row>
    <row r="796" customFormat="false" ht="12.75" hidden="false" customHeight="true" outlineLevel="0" collapsed="false">
      <c r="A796" s="11"/>
      <c r="B796" s="11"/>
      <c r="C796" s="11"/>
      <c r="D796" s="11"/>
      <c r="E796" s="11"/>
      <c r="F796" s="11"/>
      <c r="G796" s="11"/>
      <c r="H796" s="11"/>
      <c r="I796" s="11"/>
      <c r="J796" s="11"/>
      <c r="K796" s="11"/>
      <c r="L796" s="11"/>
      <c r="M796" s="11"/>
    </row>
    <row r="797" customFormat="false" ht="12.75" hidden="false" customHeight="true" outlineLevel="0" collapsed="false">
      <c r="A797" s="11"/>
      <c r="B797" s="11"/>
      <c r="C797" s="11"/>
      <c r="D797" s="11"/>
      <c r="E797" s="11"/>
      <c r="F797" s="11"/>
      <c r="G797" s="11"/>
      <c r="H797" s="11"/>
      <c r="I797" s="11"/>
      <c r="J797" s="11"/>
      <c r="K797" s="11"/>
      <c r="L797" s="11"/>
      <c r="M797" s="11"/>
    </row>
    <row r="798" customFormat="false" ht="12.75" hidden="false" customHeight="true" outlineLevel="0" collapsed="false">
      <c r="A798" s="11"/>
      <c r="B798" s="11"/>
      <c r="C798" s="11"/>
      <c r="D798" s="11"/>
      <c r="E798" s="11"/>
      <c r="F798" s="11"/>
      <c r="G798" s="11"/>
      <c r="H798" s="11"/>
      <c r="I798" s="11"/>
      <c r="J798" s="11"/>
      <c r="K798" s="11"/>
      <c r="L798" s="11"/>
      <c r="M798" s="11"/>
    </row>
    <row r="799" customFormat="false" ht="12.75" hidden="false" customHeight="true" outlineLevel="0" collapsed="false">
      <c r="A799" s="11"/>
      <c r="B799" s="11"/>
      <c r="C799" s="11"/>
      <c r="D799" s="11"/>
      <c r="E799" s="11"/>
      <c r="F799" s="11"/>
      <c r="G799" s="11"/>
      <c r="H799" s="11"/>
      <c r="I799" s="11"/>
      <c r="J799" s="11"/>
      <c r="K799" s="11"/>
      <c r="L799" s="11"/>
      <c r="M799" s="11"/>
    </row>
    <row r="800" customFormat="false" ht="12.75" hidden="false" customHeight="true" outlineLevel="0" collapsed="false">
      <c r="A800" s="11"/>
      <c r="B800" s="11"/>
      <c r="C800" s="11"/>
      <c r="D800" s="11"/>
      <c r="E800" s="11"/>
      <c r="F800" s="11"/>
      <c r="G800" s="11"/>
      <c r="H800" s="11"/>
      <c r="I800" s="11"/>
      <c r="J800" s="11"/>
      <c r="K800" s="11"/>
      <c r="L800" s="11"/>
      <c r="M800" s="11"/>
    </row>
    <row r="801" customFormat="false" ht="12.75" hidden="false" customHeight="true" outlineLevel="0" collapsed="false">
      <c r="A801" s="11"/>
      <c r="B801" s="11"/>
      <c r="C801" s="11"/>
      <c r="D801" s="11"/>
      <c r="E801" s="11"/>
      <c r="F801" s="11"/>
      <c r="G801" s="11"/>
      <c r="H801" s="11"/>
      <c r="I801" s="11"/>
      <c r="J801" s="11"/>
      <c r="K801" s="11"/>
      <c r="L801" s="11"/>
      <c r="M801" s="11"/>
    </row>
    <row r="802" customFormat="false" ht="12.75" hidden="false" customHeight="true" outlineLevel="0" collapsed="false">
      <c r="A802" s="11"/>
      <c r="B802" s="11"/>
      <c r="C802" s="11"/>
      <c r="D802" s="11"/>
      <c r="E802" s="11"/>
      <c r="F802" s="11"/>
      <c r="G802" s="11"/>
      <c r="H802" s="11"/>
      <c r="I802" s="11"/>
      <c r="J802" s="11"/>
      <c r="K802" s="11"/>
      <c r="L802" s="11"/>
      <c r="M802" s="11"/>
    </row>
    <row r="803" customFormat="false" ht="12.75" hidden="false" customHeight="true" outlineLevel="0" collapsed="false">
      <c r="A803" s="11"/>
      <c r="B803" s="11"/>
      <c r="C803" s="11"/>
      <c r="D803" s="11"/>
      <c r="E803" s="11"/>
      <c r="F803" s="11"/>
      <c r="G803" s="11"/>
      <c r="H803" s="11"/>
      <c r="I803" s="11"/>
      <c r="J803" s="11"/>
      <c r="K803" s="11"/>
      <c r="L803" s="11"/>
      <c r="M803" s="11"/>
    </row>
    <row r="804" customFormat="false" ht="12.75" hidden="false" customHeight="true" outlineLevel="0" collapsed="false">
      <c r="A804" s="11"/>
      <c r="B804" s="11"/>
      <c r="C804" s="11"/>
      <c r="D804" s="11"/>
      <c r="E804" s="11"/>
      <c r="F804" s="11"/>
      <c r="G804" s="11"/>
      <c r="H804" s="11"/>
      <c r="I804" s="11"/>
      <c r="J804" s="11"/>
      <c r="K804" s="11"/>
      <c r="L804" s="11"/>
      <c r="M804" s="11"/>
    </row>
    <row r="805" customFormat="false" ht="12.75" hidden="false" customHeight="true" outlineLevel="0" collapsed="false">
      <c r="A805" s="11"/>
      <c r="B805" s="11"/>
      <c r="C805" s="11"/>
      <c r="D805" s="11"/>
      <c r="E805" s="11"/>
      <c r="F805" s="11"/>
      <c r="G805" s="11"/>
      <c r="H805" s="11"/>
      <c r="I805" s="11"/>
      <c r="J805" s="11"/>
      <c r="K805" s="11"/>
      <c r="L805" s="11"/>
      <c r="M805" s="11"/>
    </row>
    <row r="806" customFormat="false" ht="12.75" hidden="false" customHeight="true" outlineLevel="0" collapsed="false">
      <c r="A806" s="11"/>
      <c r="B806" s="11"/>
      <c r="C806" s="11"/>
      <c r="D806" s="11"/>
      <c r="E806" s="11"/>
      <c r="F806" s="11"/>
      <c r="G806" s="11"/>
      <c r="H806" s="11"/>
      <c r="I806" s="11"/>
      <c r="J806" s="11"/>
      <c r="K806" s="11"/>
      <c r="L806" s="11"/>
      <c r="M806" s="11"/>
    </row>
    <row r="807" customFormat="false" ht="12.75" hidden="false" customHeight="true" outlineLevel="0" collapsed="false">
      <c r="A807" s="11"/>
      <c r="B807" s="11"/>
      <c r="C807" s="11"/>
      <c r="D807" s="11"/>
      <c r="E807" s="11"/>
      <c r="F807" s="11"/>
      <c r="G807" s="11"/>
      <c r="H807" s="11"/>
      <c r="I807" s="11"/>
      <c r="J807" s="11"/>
      <c r="K807" s="11"/>
      <c r="L807" s="11"/>
      <c r="M807" s="11"/>
    </row>
    <row r="808" customFormat="false" ht="12.75" hidden="false" customHeight="true" outlineLevel="0" collapsed="false">
      <c r="A808" s="11"/>
      <c r="B808" s="11"/>
      <c r="C808" s="11"/>
      <c r="D808" s="11"/>
      <c r="E808" s="11"/>
      <c r="F808" s="11"/>
      <c r="G808" s="11"/>
      <c r="H808" s="11"/>
      <c r="I808" s="11"/>
      <c r="J808" s="11"/>
      <c r="K808" s="11"/>
      <c r="L808" s="11"/>
      <c r="M808" s="11"/>
    </row>
    <row r="809" customFormat="false" ht="12.75" hidden="false" customHeight="true" outlineLevel="0" collapsed="false">
      <c r="A809" s="11"/>
      <c r="B809" s="11"/>
      <c r="C809" s="11"/>
      <c r="D809" s="11"/>
      <c r="E809" s="11"/>
      <c r="F809" s="11"/>
      <c r="G809" s="11"/>
      <c r="H809" s="11"/>
      <c r="I809" s="11"/>
      <c r="J809" s="11"/>
      <c r="K809" s="11"/>
      <c r="L809" s="11"/>
      <c r="M809" s="11"/>
    </row>
    <row r="810" customFormat="false" ht="12.75" hidden="false" customHeight="true" outlineLevel="0" collapsed="false">
      <c r="A810" s="11"/>
      <c r="B810" s="11"/>
      <c r="C810" s="11"/>
      <c r="D810" s="11"/>
      <c r="E810" s="11"/>
      <c r="F810" s="11"/>
      <c r="G810" s="11"/>
      <c r="H810" s="11"/>
      <c r="I810" s="11"/>
      <c r="J810" s="11"/>
      <c r="K810" s="11"/>
      <c r="L810" s="11"/>
      <c r="M810" s="11"/>
    </row>
    <row r="811" customFormat="false" ht="12.75" hidden="false" customHeight="true" outlineLevel="0" collapsed="false">
      <c r="A811" s="11"/>
      <c r="B811" s="11"/>
      <c r="C811" s="11"/>
      <c r="D811" s="11"/>
      <c r="E811" s="11"/>
      <c r="F811" s="11"/>
      <c r="G811" s="11"/>
      <c r="H811" s="11"/>
      <c r="I811" s="11"/>
      <c r="J811" s="11"/>
      <c r="K811" s="11"/>
      <c r="L811" s="11"/>
      <c r="M811" s="11"/>
    </row>
    <row r="812" customFormat="false" ht="12.75" hidden="false" customHeight="true" outlineLevel="0" collapsed="false">
      <c r="A812" s="11"/>
      <c r="B812" s="11"/>
      <c r="C812" s="11"/>
      <c r="D812" s="11"/>
      <c r="E812" s="11"/>
      <c r="F812" s="11"/>
      <c r="G812" s="11"/>
      <c r="H812" s="11"/>
      <c r="I812" s="11"/>
      <c r="J812" s="11"/>
      <c r="K812" s="11"/>
      <c r="L812" s="11"/>
      <c r="M812" s="11"/>
    </row>
    <row r="813" customFormat="false" ht="12.75" hidden="false" customHeight="true" outlineLevel="0" collapsed="false">
      <c r="A813" s="11"/>
      <c r="B813" s="11"/>
      <c r="C813" s="11"/>
      <c r="D813" s="11"/>
      <c r="E813" s="11"/>
      <c r="F813" s="11"/>
      <c r="G813" s="11"/>
      <c r="H813" s="11"/>
      <c r="I813" s="11"/>
      <c r="J813" s="11"/>
      <c r="K813" s="11"/>
      <c r="L813" s="11"/>
      <c r="M813" s="11"/>
    </row>
    <row r="814" customFormat="false" ht="12.75" hidden="false" customHeight="true" outlineLevel="0" collapsed="false">
      <c r="A814" s="11"/>
      <c r="B814" s="11"/>
      <c r="C814" s="11"/>
      <c r="D814" s="11"/>
      <c r="E814" s="11"/>
      <c r="F814" s="11"/>
      <c r="G814" s="11"/>
      <c r="H814" s="11"/>
      <c r="I814" s="11"/>
      <c r="J814" s="11"/>
      <c r="K814" s="11"/>
      <c r="L814" s="11"/>
      <c r="M814" s="11"/>
    </row>
    <row r="815" customFormat="false" ht="12.75" hidden="false" customHeight="true" outlineLevel="0" collapsed="false">
      <c r="A815" s="11"/>
      <c r="B815" s="11"/>
      <c r="C815" s="11"/>
      <c r="D815" s="11"/>
      <c r="E815" s="11"/>
      <c r="F815" s="11"/>
      <c r="G815" s="11"/>
      <c r="H815" s="11"/>
      <c r="I815" s="11"/>
      <c r="J815" s="11"/>
      <c r="K815" s="11"/>
      <c r="L815" s="11"/>
      <c r="M815" s="11"/>
    </row>
    <row r="816" customFormat="false" ht="12.75" hidden="false" customHeight="true" outlineLevel="0" collapsed="false">
      <c r="A816" s="11"/>
      <c r="B816" s="11"/>
      <c r="C816" s="11"/>
      <c r="D816" s="11"/>
      <c r="E816" s="11"/>
      <c r="F816" s="11"/>
      <c r="G816" s="11"/>
      <c r="H816" s="11"/>
      <c r="I816" s="11"/>
      <c r="J816" s="11"/>
      <c r="K816" s="11"/>
      <c r="L816" s="11"/>
      <c r="M816" s="11"/>
    </row>
    <row r="817" customFormat="false" ht="12.75" hidden="false" customHeight="true" outlineLevel="0" collapsed="false">
      <c r="A817" s="11"/>
      <c r="B817" s="11"/>
      <c r="C817" s="11"/>
      <c r="D817" s="11"/>
      <c r="E817" s="11"/>
      <c r="F817" s="11"/>
      <c r="G817" s="11"/>
      <c r="H817" s="11"/>
      <c r="I817" s="11"/>
      <c r="J817" s="11"/>
      <c r="K817" s="11"/>
      <c r="L817" s="11"/>
      <c r="M817" s="11"/>
    </row>
    <row r="818" customFormat="false" ht="12.75" hidden="false" customHeight="true" outlineLevel="0" collapsed="false">
      <c r="A818" s="11"/>
      <c r="B818" s="11"/>
      <c r="C818" s="11"/>
      <c r="D818" s="11"/>
      <c r="E818" s="11"/>
      <c r="F818" s="11"/>
      <c r="G818" s="11"/>
      <c r="H818" s="11"/>
      <c r="I818" s="11"/>
      <c r="J818" s="11"/>
      <c r="K818" s="11"/>
      <c r="L818" s="11"/>
      <c r="M818" s="11"/>
    </row>
    <row r="819" customFormat="false" ht="12.75" hidden="false" customHeight="true" outlineLevel="0" collapsed="false">
      <c r="A819" s="11"/>
      <c r="B819" s="11"/>
      <c r="C819" s="11"/>
      <c r="D819" s="11"/>
      <c r="E819" s="11"/>
      <c r="F819" s="11"/>
      <c r="G819" s="11"/>
      <c r="H819" s="11"/>
      <c r="I819" s="11"/>
      <c r="J819" s="11"/>
      <c r="K819" s="11"/>
      <c r="L819" s="11"/>
      <c r="M819" s="11"/>
    </row>
    <row r="820" customFormat="false" ht="12.75" hidden="false" customHeight="true" outlineLevel="0" collapsed="false">
      <c r="A820" s="11"/>
      <c r="B820" s="11"/>
      <c r="C820" s="11"/>
      <c r="D820" s="11"/>
      <c r="E820" s="11"/>
      <c r="F820" s="11"/>
      <c r="G820" s="11"/>
      <c r="H820" s="11"/>
      <c r="I820" s="11"/>
      <c r="J820" s="11"/>
      <c r="K820" s="11"/>
      <c r="L820" s="11"/>
      <c r="M820" s="11"/>
    </row>
    <row r="821" customFormat="false" ht="12.75" hidden="false" customHeight="true" outlineLevel="0" collapsed="false">
      <c r="A821" s="11"/>
      <c r="B821" s="11"/>
      <c r="C821" s="11"/>
      <c r="D821" s="11"/>
      <c r="E821" s="11"/>
      <c r="F821" s="11"/>
      <c r="G821" s="11"/>
      <c r="H821" s="11"/>
      <c r="I821" s="11"/>
      <c r="J821" s="11"/>
      <c r="K821" s="11"/>
      <c r="L821" s="11"/>
      <c r="M821" s="11"/>
    </row>
    <row r="822" customFormat="false" ht="12.75" hidden="false" customHeight="true" outlineLevel="0" collapsed="false">
      <c r="A822" s="11"/>
      <c r="B822" s="11"/>
      <c r="C822" s="11"/>
      <c r="D822" s="11"/>
      <c r="E822" s="11"/>
      <c r="F822" s="11"/>
      <c r="G822" s="11"/>
      <c r="H822" s="11"/>
      <c r="I822" s="11"/>
      <c r="J822" s="11"/>
      <c r="K822" s="11"/>
      <c r="L822" s="11"/>
      <c r="M822" s="11"/>
    </row>
    <row r="823" customFormat="false" ht="12.75" hidden="false" customHeight="true" outlineLevel="0" collapsed="false">
      <c r="A823" s="11"/>
      <c r="B823" s="11"/>
      <c r="C823" s="11"/>
      <c r="D823" s="11"/>
      <c r="E823" s="11"/>
      <c r="F823" s="11"/>
      <c r="G823" s="11"/>
      <c r="H823" s="11"/>
      <c r="I823" s="11"/>
      <c r="J823" s="11"/>
      <c r="K823" s="11"/>
      <c r="L823" s="11"/>
      <c r="M823" s="11"/>
    </row>
    <row r="824" customFormat="false" ht="12.75" hidden="false" customHeight="true" outlineLevel="0" collapsed="false">
      <c r="A824" s="11"/>
      <c r="B824" s="11"/>
      <c r="C824" s="11"/>
      <c r="D824" s="11"/>
      <c r="E824" s="11"/>
      <c r="F824" s="11"/>
      <c r="G824" s="11"/>
      <c r="H824" s="11"/>
      <c r="I824" s="11"/>
      <c r="J824" s="11"/>
      <c r="K824" s="11"/>
      <c r="L824" s="11"/>
      <c r="M824" s="11"/>
    </row>
    <row r="825" customFormat="false" ht="12.75" hidden="false" customHeight="true" outlineLevel="0" collapsed="false">
      <c r="A825" s="11"/>
      <c r="B825" s="11"/>
      <c r="C825" s="11"/>
      <c r="D825" s="11"/>
      <c r="E825" s="11"/>
      <c r="F825" s="11"/>
      <c r="G825" s="11"/>
      <c r="H825" s="11"/>
      <c r="I825" s="11"/>
      <c r="J825" s="11"/>
      <c r="K825" s="11"/>
      <c r="L825" s="11"/>
      <c r="M825" s="11"/>
    </row>
    <row r="826" customFormat="false" ht="12.75" hidden="false" customHeight="true" outlineLevel="0" collapsed="false">
      <c r="A826" s="11"/>
      <c r="B826" s="11"/>
      <c r="C826" s="11"/>
      <c r="D826" s="11"/>
      <c r="E826" s="11"/>
      <c r="F826" s="11"/>
      <c r="G826" s="11"/>
      <c r="H826" s="11"/>
      <c r="I826" s="11"/>
      <c r="J826" s="11"/>
      <c r="K826" s="11"/>
      <c r="L826" s="11"/>
      <c r="M826" s="11"/>
    </row>
    <row r="827" customFormat="false" ht="12.75" hidden="false" customHeight="true" outlineLevel="0" collapsed="false">
      <c r="A827" s="11"/>
      <c r="B827" s="11"/>
      <c r="C827" s="11"/>
      <c r="D827" s="11"/>
      <c r="E827" s="11"/>
      <c r="F827" s="11"/>
      <c r="G827" s="11"/>
      <c r="H827" s="11"/>
      <c r="I827" s="11"/>
      <c r="J827" s="11"/>
      <c r="K827" s="11"/>
      <c r="L827" s="11"/>
      <c r="M827" s="11"/>
    </row>
    <row r="828" customFormat="false" ht="12.75" hidden="false" customHeight="true" outlineLevel="0" collapsed="false">
      <c r="A828" s="11"/>
      <c r="B828" s="11"/>
      <c r="C828" s="11"/>
      <c r="D828" s="11"/>
      <c r="E828" s="11"/>
      <c r="F828" s="11"/>
      <c r="G828" s="11"/>
      <c r="H828" s="11"/>
      <c r="I828" s="11"/>
      <c r="J828" s="11"/>
      <c r="K828" s="11"/>
      <c r="L828" s="11"/>
      <c r="M828" s="11"/>
    </row>
    <row r="829" customFormat="false" ht="12.75" hidden="false" customHeight="true" outlineLevel="0" collapsed="false">
      <c r="A829" s="11"/>
      <c r="B829" s="11"/>
      <c r="C829" s="11"/>
      <c r="D829" s="11"/>
      <c r="E829" s="11"/>
      <c r="F829" s="11"/>
      <c r="G829" s="11"/>
      <c r="H829" s="11"/>
      <c r="I829" s="11"/>
      <c r="J829" s="11"/>
      <c r="K829" s="11"/>
      <c r="L829" s="11"/>
      <c r="M829" s="11"/>
    </row>
    <row r="830" customFormat="false" ht="12.75" hidden="false" customHeight="true" outlineLevel="0" collapsed="false">
      <c r="A830" s="11"/>
      <c r="B830" s="11"/>
      <c r="C830" s="11"/>
      <c r="D830" s="11"/>
      <c r="E830" s="11"/>
      <c r="F830" s="11"/>
      <c r="G830" s="11"/>
      <c r="H830" s="11"/>
      <c r="I830" s="11"/>
      <c r="J830" s="11"/>
      <c r="K830" s="11"/>
      <c r="L830" s="11"/>
      <c r="M830" s="11"/>
    </row>
    <row r="831" customFormat="false" ht="12.75" hidden="false" customHeight="true" outlineLevel="0" collapsed="false">
      <c r="A831" s="11"/>
      <c r="B831" s="11"/>
      <c r="C831" s="11"/>
      <c r="D831" s="11"/>
      <c r="E831" s="11"/>
      <c r="F831" s="11"/>
      <c r="G831" s="11"/>
      <c r="H831" s="11"/>
      <c r="I831" s="11"/>
      <c r="J831" s="11"/>
      <c r="K831" s="11"/>
      <c r="L831" s="11"/>
      <c r="M831" s="11"/>
    </row>
    <row r="832" customFormat="false" ht="12.75" hidden="false" customHeight="true" outlineLevel="0" collapsed="false">
      <c r="A832" s="11"/>
      <c r="B832" s="11"/>
      <c r="C832" s="11"/>
      <c r="D832" s="11"/>
      <c r="E832" s="11"/>
      <c r="F832" s="11"/>
      <c r="G832" s="11"/>
      <c r="H832" s="11"/>
      <c r="I832" s="11"/>
      <c r="J832" s="11"/>
      <c r="K832" s="11"/>
      <c r="L832" s="11"/>
      <c r="M832" s="11"/>
    </row>
    <row r="833" customFormat="false" ht="12.75" hidden="false" customHeight="true" outlineLevel="0" collapsed="false">
      <c r="A833" s="11"/>
      <c r="B833" s="11"/>
      <c r="C833" s="11"/>
      <c r="D833" s="11"/>
      <c r="E833" s="11"/>
      <c r="F833" s="11"/>
      <c r="G833" s="11"/>
      <c r="H833" s="11"/>
      <c r="I833" s="11"/>
      <c r="J833" s="11"/>
      <c r="K833" s="11"/>
      <c r="L833" s="11"/>
      <c r="M833" s="11"/>
    </row>
    <row r="834" customFormat="false" ht="12.75" hidden="false" customHeight="true" outlineLevel="0" collapsed="false">
      <c r="A834" s="11"/>
      <c r="B834" s="11"/>
      <c r="C834" s="11"/>
      <c r="D834" s="11"/>
      <c r="E834" s="11"/>
      <c r="F834" s="11"/>
      <c r="G834" s="11"/>
      <c r="H834" s="11"/>
      <c r="I834" s="11"/>
      <c r="J834" s="11"/>
      <c r="K834" s="11"/>
      <c r="L834" s="11"/>
      <c r="M834" s="11"/>
    </row>
    <row r="835" customFormat="false" ht="12.75" hidden="false" customHeight="true" outlineLevel="0" collapsed="false">
      <c r="A835" s="11"/>
      <c r="B835" s="11"/>
      <c r="C835" s="11"/>
      <c r="D835" s="11"/>
      <c r="E835" s="11"/>
      <c r="F835" s="11"/>
      <c r="G835" s="11"/>
      <c r="H835" s="11"/>
      <c r="I835" s="11"/>
      <c r="J835" s="11"/>
      <c r="K835" s="11"/>
      <c r="L835" s="11"/>
      <c r="M835" s="11"/>
    </row>
    <row r="836" customFormat="false" ht="12.75" hidden="false" customHeight="true" outlineLevel="0" collapsed="false">
      <c r="A836" s="11"/>
      <c r="B836" s="11"/>
      <c r="C836" s="11"/>
      <c r="D836" s="11"/>
      <c r="E836" s="11"/>
      <c r="F836" s="11"/>
      <c r="G836" s="11"/>
      <c r="H836" s="11"/>
      <c r="I836" s="11"/>
      <c r="J836" s="11"/>
      <c r="K836" s="11"/>
      <c r="L836" s="11"/>
      <c r="M836" s="11"/>
    </row>
    <row r="837" customFormat="false" ht="12.75" hidden="false" customHeight="true" outlineLevel="0" collapsed="false">
      <c r="A837" s="11"/>
      <c r="B837" s="11"/>
      <c r="C837" s="11"/>
      <c r="D837" s="11"/>
      <c r="E837" s="11"/>
      <c r="F837" s="11"/>
      <c r="G837" s="11"/>
      <c r="H837" s="11"/>
      <c r="I837" s="11"/>
      <c r="J837" s="11"/>
      <c r="K837" s="11"/>
      <c r="L837" s="11"/>
      <c r="M837" s="11"/>
    </row>
    <row r="838" customFormat="false" ht="12.75" hidden="false" customHeight="true" outlineLevel="0" collapsed="false">
      <c r="A838" s="11"/>
      <c r="B838" s="11"/>
      <c r="C838" s="11"/>
      <c r="D838" s="11"/>
      <c r="E838" s="11"/>
      <c r="F838" s="11"/>
      <c r="G838" s="11"/>
      <c r="H838" s="11"/>
      <c r="I838" s="11"/>
      <c r="J838" s="11"/>
      <c r="K838" s="11"/>
      <c r="L838" s="11"/>
      <c r="M838" s="11"/>
    </row>
    <row r="839" customFormat="false" ht="12.75" hidden="false" customHeight="true" outlineLevel="0" collapsed="false">
      <c r="A839" s="11"/>
      <c r="B839" s="11"/>
      <c r="C839" s="11"/>
      <c r="D839" s="11"/>
      <c r="E839" s="11"/>
      <c r="F839" s="11"/>
      <c r="G839" s="11"/>
      <c r="H839" s="11"/>
      <c r="I839" s="11"/>
      <c r="J839" s="11"/>
      <c r="K839" s="11"/>
      <c r="L839" s="11"/>
      <c r="M839" s="11"/>
    </row>
    <row r="840" customFormat="false" ht="12.75" hidden="false" customHeight="true" outlineLevel="0" collapsed="false">
      <c r="A840" s="11"/>
      <c r="B840" s="11"/>
      <c r="C840" s="11"/>
      <c r="D840" s="11"/>
      <c r="E840" s="11"/>
      <c r="F840" s="11"/>
      <c r="G840" s="11"/>
      <c r="H840" s="11"/>
      <c r="I840" s="11"/>
      <c r="J840" s="11"/>
      <c r="K840" s="11"/>
      <c r="L840" s="11"/>
      <c r="M840" s="11"/>
    </row>
    <row r="841" customFormat="false" ht="12.75" hidden="false" customHeight="true" outlineLevel="0" collapsed="false">
      <c r="A841" s="11"/>
      <c r="B841" s="11"/>
      <c r="C841" s="11"/>
      <c r="D841" s="11"/>
      <c r="E841" s="11"/>
      <c r="F841" s="11"/>
      <c r="G841" s="11"/>
      <c r="H841" s="11"/>
      <c r="I841" s="11"/>
      <c r="J841" s="11"/>
      <c r="K841" s="11"/>
      <c r="L841" s="11"/>
      <c r="M841" s="11"/>
    </row>
    <row r="842" customFormat="false" ht="12.75" hidden="false" customHeight="true" outlineLevel="0" collapsed="false">
      <c r="A842" s="11"/>
      <c r="B842" s="11"/>
      <c r="C842" s="11"/>
      <c r="D842" s="11"/>
      <c r="E842" s="11"/>
      <c r="F842" s="11"/>
      <c r="G842" s="11"/>
      <c r="H842" s="11"/>
      <c r="I842" s="11"/>
      <c r="J842" s="11"/>
      <c r="K842" s="11"/>
      <c r="L842" s="11"/>
      <c r="M842" s="11"/>
    </row>
    <row r="843" customFormat="false" ht="12.75" hidden="false" customHeight="true" outlineLevel="0" collapsed="false">
      <c r="A843" s="11"/>
      <c r="B843" s="11"/>
      <c r="C843" s="11"/>
      <c r="D843" s="11"/>
      <c r="E843" s="11"/>
      <c r="F843" s="11"/>
      <c r="G843" s="11"/>
      <c r="H843" s="11"/>
      <c r="I843" s="11"/>
      <c r="J843" s="11"/>
      <c r="K843" s="11"/>
      <c r="L843" s="11"/>
      <c r="M843" s="11"/>
    </row>
    <row r="844" customFormat="false" ht="12.75" hidden="false" customHeight="true" outlineLevel="0" collapsed="false">
      <c r="A844" s="11"/>
      <c r="B844" s="11"/>
      <c r="C844" s="11"/>
      <c r="D844" s="11"/>
      <c r="E844" s="11"/>
      <c r="F844" s="11"/>
      <c r="G844" s="11"/>
      <c r="H844" s="11"/>
      <c r="I844" s="11"/>
      <c r="J844" s="11"/>
      <c r="K844" s="11"/>
      <c r="L844" s="11"/>
      <c r="M844" s="11"/>
    </row>
    <row r="845" customFormat="false" ht="12.75" hidden="false" customHeight="true" outlineLevel="0" collapsed="false">
      <c r="A845" s="11"/>
      <c r="B845" s="11"/>
      <c r="C845" s="11"/>
      <c r="D845" s="11"/>
      <c r="E845" s="11"/>
      <c r="F845" s="11"/>
      <c r="G845" s="11"/>
      <c r="H845" s="11"/>
      <c r="I845" s="11"/>
      <c r="J845" s="11"/>
      <c r="K845" s="11"/>
      <c r="L845" s="11"/>
      <c r="M845" s="11"/>
    </row>
    <row r="846" customFormat="false" ht="12.75" hidden="false" customHeight="true" outlineLevel="0" collapsed="false">
      <c r="A846" s="11"/>
      <c r="B846" s="11"/>
      <c r="C846" s="11"/>
      <c r="D846" s="11"/>
      <c r="E846" s="11"/>
      <c r="F846" s="11"/>
      <c r="G846" s="11"/>
      <c r="H846" s="11"/>
      <c r="I846" s="11"/>
      <c r="J846" s="11"/>
      <c r="K846" s="11"/>
      <c r="L846" s="11"/>
      <c r="M846" s="11"/>
    </row>
    <row r="847" customFormat="false" ht="12.75" hidden="false" customHeight="true" outlineLevel="0" collapsed="false">
      <c r="A847" s="11"/>
      <c r="B847" s="11"/>
      <c r="C847" s="11"/>
      <c r="D847" s="11"/>
      <c r="E847" s="11"/>
      <c r="F847" s="11"/>
      <c r="G847" s="11"/>
      <c r="H847" s="11"/>
      <c r="I847" s="11"/>
      <c r="J847" s="11"/>
      <c r="K847" s="11"/>
      <c r="L847" s="11"/>
      <c r="M847" s="11"/>
    </row>
    <row r="848" customFormat="false" ht="12.75" hidden="false" customHeight="true" outlineLevel="0" collapsed="false">
      <c r="A848" s="11"/>
      <c r="B848" s="11"/>
      <c r="C848" s="11"/>
      <c r="D848" s="11"/>
      <c r="E848" s="11"/>
      <c r="F848" s="11"/>
      <c r="G848" s="11"/>
      <c r="H848" s="11"/>
      <c r="I848" s="11"/>
      <c r="J848" s="11"/>
      <c r="K848" s="11"/>
      <c r="L848" s="11"/>
      <c r="M848" s="11"/>
    </row>
    <row r="849" customFormat="false" ht="12.75" hidden="false" customHeight="true" outlineLevel="0" collapsed="false">
      <c r="A849" s="11"/>
      <c r="B849" s="11"/>
      <c r="C849" s="11"/>
      <c r="D849" s="11"/>
      <c r="E849" s="11"/>
      <c r="F849" s="11"/>
      <c r="G849" s="11"/>
      <c r="H849" s="11"/>
      <c r="I849" s="11"/>
      <c r="J849" s="11"/>
      <c r="K849" s="11"/>
      <c r="L849" s="11"/>
      <c r="M849" s="11"/>
    </row>
    <row r="850" customFormat="false" ht="12.75" hidden="false" customHeight="true" outlineLevel="0" collapsed="false">
      <c r="A850" s="11"/>
      <c r="B850" s="11"/>
      <c r="C850" s="11"/>
      <c r="D850" s="11"/>
      <c r="E850" s="11"/>
      <c r="F850" s="11"/>
      <c r="G850" s="11"/>
      <c r="H850" s="11"/>
      <c r="I850" s="11"/>
      <c r="J850" s="11"/>
      <c r="K850" s="11"/>
      <c r="L850" s="11"/>
      <c r="M850" s="11"/>
    </row>
    <row r="851" customFormat="false" ht="12.75" hidden="false" customHeight="true" outlineLevel="0" collapsed="false">
      <c r="A851" s="11"/>
      <c r="B851" s="11"/>
      <c r="C851" s="11"/>
      <c r="D851" s="11"/>
      <c r="E851" s="11"/>
      <c r="F851" s="11"/>
      <c r="G851" s="11"/>
      <c r="H851" s="11"/>
      <c r="I851" s="11"/>
      <c r="J851" s="11"/>
      <c r="K851" s="11"/>
      <c r="L851" s="11"/>
      <c r="M851" s="11"/>
    </row>
    <row r="852" customFormat="false" ht="12.75" hidden="false" customHeight="true" outlineLevel="0" collapsed="false">
      <c r="A852" s="11"/>
      <c r="B852" s="11"/>
      <c r="C852" s="11"/>
      <c r="D852" s="11"/>
      <c r="E852" s="11"/>
      <c r="F852" s="11"/>
      <c r="G852" s="11"/>
      <c r="H852" s="11"/>
      <c r="I852" s="11"/>
      <c r="J852" s="11"/>
      <c r="K852" s="11"/>
      <c r="L852" s="11"/>
      <c r="M852" s="11"/>
    </row>
    <row r="853" customFormat="false" ht="12.75" hidden="false" customHeight="true" outlineLevel="0" collapsed="false">
      <c r="A853" s="11"/>
      <c r="B853" s="11"/>
      <c r="C853" s="11"/>
      <c r="D853" s="11"/>
      <c r="E853" s="11"/>
      <c r="F853" s="11"/>
      <c r="G853" s="11"/>
      <c r="H853" s="11"/>
      <c r="I853" s="11"/>
      <c r="J853" s="11"/>
      <c r="K853" s="11"/>
      <c r="L853" s="11"/>
      <c r="M853" s="11"/>
    </row>
    <row r="854" customFormat="false" ht="12.75" hidden="false" customHeight="true" outlineLevel="0" collapsed="false">
      <c r="A854" s="11"/>
      <c r="B854" s="11"/>
      <c r="C854" s="11"/>
      <c r="D854" s="11"/>
      <c r="E854" s="11"/>
      <c r="F854" s="11"/>
      <c r="G854" s="11"/>
      <c r="H854" s="11"/>
      <c r="I854" s="11"/>
      <c r="J854" s="11"/>
      <c r="K854" s="11"/>
      <c r="L854" s="11"/>
      <c r="M854" s="11"/>
    </row>
    <row r="855" customFormat="false" ht="12.75" hidden="false" customHeight="true" outlineLevel="0" collapsed="false">
      <c r="A855" s="11"/>
      <c r="B855" s="11"/>
      <c r="C855" s="11"/>
      <c r="D855" s="11"/>
      <c r="E855" s="11"/>
      <c r="F855" s="11"/>
      <c r="G855" s="11"/>
      <c r="H855" s="11"/>
      <c r="I855" s="11"/>
      <c r="J855" s="11"/>
      <c r="K855" s="11"/>
      <c r="L855" s="11"/>
      <c r="M855" s="11"/>
    </row>
    <row r="856" customFormat="false" ht="12.75" hidden="false" customHeight="true" outlineLevel="0" collapsed="false">
      <c r="A856" s="11"/>
      <c r="B856" s="11"/>
      <c r="C856" s="11"/>
      <c r="D856" s="11"/>
      <c r="E856" s="11"/>
      <c r="F856" s="11"/>
      <c r="G856" s="11"/>
      <c r="H856" s="11"/>
      <c r="I856" s="11"/>
      <c r="J856" s="11"/>
      <c r="K856" s="11"/>
      <c r="L856" s="11"/>
      <c r="M856" s="11"/>
    </row>
    <row r="857" customFormat="false" ht="12.75" hidden="false" customHeight="true" outlineLevel="0" collapsed="false">
      <c r="A857" s="11"/>
      <c r="B857" s="11"/>
      <c r="C857" s="11"/>
      <c r="D857" s="11"/>
      <c r="E857" s="11"/>
      <c r="F857" s="11"/>
      <c r="G857" s="11"/>
      <c r="H857" s="11"/>
      <c r="I857" s="11"/>
      <c r="J857" s="11"/>
      <c r="K857" s="11"/>
      <c r="L857" s="11"/>
      <c r="M857" s="11"/>
    </row>
    <row r="858" customFormat="false" ht="12.75" hidden="false" customHeight="true" outlineLevel="0" collapsed="false">
      <c r="A858" s="11"/>
      <c r="B858" s="11"/>
      <c r="C858" s="11"/>
      <c r="D858" s="11"/>
      <c r="E858" s="11"/>
      <c r="F858" s="11"/>
      <c r="G858" s="11"/>
      <c r="H858" s="11"/>
      <c r="I858" s="11"/>
      <c r="J858" s="11"/>
      <c r="K858" s="11"/>
      <c r="L858" s="11"/>
      <c r="M858" s="11"/>
    </row>
    <row r="859" customFormat="false" ht="12.75" hidden="false" customHeight="true" outlineLevel="0" collapsed="false">
      <c r="A859" s="11"/>
      <c r="B859" s="11"/>
      <c r="C859" s="11"/>
      <c r="D859" s="11"/>
      <c r="E859" s="11"/>
      <c r="F859" s="11"/>
      <c r="G859" s="11"/>
      <c r="H859" s="11"/>
      <c r="I859" s="11"/>
      <c r="J859" s="11"/>
      <c r="K859" s="11"/>
      <c r="L859" s="11"/>
      <c r="M859" s="11"/>
    </row>
    <row r="860" customFormat="false" ht="12.75" hidden="false" customHeight="true" outlineLevel="0" collapsed="false">
      <c r="A860" s="11"/>
      <c r="B860" s="11"/>
      <c r="C860" s="11"/>
      <c r="D860" s="11"/>
      <c r="E860" s="11"/>
      <c r="F860" s="11"/>
      <c r="G860" s="11"/>
      <c r="H860" s="11"/>
      <c r="I860" s="11"/>
      <c r="J860" s="11"/>
      <c r="K860" s="11"/>
      <c r="L860" s="11"/>
      <c r="M860" s="11"/>
    </row>
    <row r="861" customFormat="false" ht="12.75" hidden="false" customHeight="true" outlineLevel="0" collapsed="false">
      <c r="A861" s="11"/>
      <c r="B861" s="11"/>
      <c r="C861" s="11"/>
      <c r="D861" s="11"/>
      <c r="E861" s="11"/>
      <c r="F861" s="11"/>
      <c r="G861" s="11"/>
      <c r="H861" s="11"/>
      <c r="I861" s="11"/>
      <c r="J861" s="11"/>
      <c r="K861" s="11"/>
      <c r="L861" s="11"/>
      <c r="M861" s="11"/>
    </row>
    <row r="862" customFormat="false" ht="12.75" hidden="false" customHeight="true" outlineLevel="0" collapsed="false">
      <c r="A862" s="11"/>
      <c r="B862" s="11"/>
      <c r="C862" s="11"/>
      <c r="D862" s="11"/>
      <c r="E862" s="11"/>
      <c r="F862" s="11"/>
      <c r="G862" s="11"/>
      <c r="H862" s="11"/>
      <c r="I862" s="11"/>
      <c r="J862" s="11"/>
      <c r="K862" s="11"/>
      <c r="L862" s="11"/>
      <c r="M862" s="11"/>
    </row>
    <row r="863" customFormat="false" ht="12.75" hidden="false" customHeight="true" outlineLevel="0" collapsed="false">
      <c r="A863" s="11"/>
      <c r="B863" s="11"/>
      <c r="C863" s="11"/>
      <c r="D863" s="11"/>
      <c r="E863" s="11"/>
      <c r="F863" s="11"/>
      <c r="G863" s="11"/>
      <c r="H863" s="11"/>
      <c r="I863" s="11"/>
      <c r="J863" s="11"/>
      <c r="K863" s="11"/>
      <c r="L863" s="11"/>
      <c r="M863" s="11"/>
    </row>
    <row r="864" customFormat="false" ht="12.75" hidden="false" customHeight="true" outlineLevel="0" collapsed="false">
      <c r="A864" s="11"/>
      <c r="B864" s="11"/>
      <c r="C864" s="11"/>
      <c r="D864" s="11"/>
      <c r="E864" s="11"/>
      <c r="F864" s="11"/>
      <c r="G864" s="11"/>
      <c r="H864" s="11"/>
      <c r="I864" s="11"/>
      <c r="J864" s="11"/>
      <c r="K864" s="11"/>
      <c r="L864" s="11"/>
      <c r="M864" s="11"/>
    </row>
    <row r="865" customFormat="false" ht="12.75" hidden="false" customHeight="true" outlineLevel="0" collapsed="false">
      <c r="A865" s="11"/>
      <c r="B865" s="11"/>
      <c r="C865" s="11"/>
      <c r="D865" s="11"/>
      <c r="E865" s="11"/>
      <c r="F865" s="11"/>
      <c r="G865" s="11"/>
      <c r="H865" s="11"/>
      <c r="I865" s="11"/>
      <c r="J865" s="11"/>
      <c r="K865" s="11"/>
      <c r="L865" s="11"/>
      <c r="M865" s="11"/>
    </row>
    <row r="866" customFormat="false" ht="12.75" hidden="false" customHeight="true" outlineLevel="0" collapsed="false">
      <c r="A866" s="11"/>
      <c r="B866" s="11"/>
      <c r="C866" s="11"/>
      <c r="D866" s="11"/>
      <c r="E866" s="11"/>
      <c r="F866" s="11"/>
      <c r="G866" s="11"/>
      <c r="H866" s="11"/>
      <c r="I866" s="11"/>
      <c r="J866" s="11"/>
      <c r="K866" s="11"/>
      <c r="L866" s="11"/>
      <c r="M866" s="11"/>
    </row>
    <row r="867" customFormat="false" ht="12.75" hidden="false" customHeight="true" outlineLevel="0" collapsed="false">
      <c r="A867" s="11"/>
      <c r="B867" s="11"/>
      <c r="C867" s="11"/>
      <c r="D867" s="11"/>
      <c r="E867" s="11"/>
      <c r="F867" s="11"/>
      <c r="G867" s="11"/>
      <c r="H867" s="11"/>
      <c r="I867" s="11"/>
      <c r="J867" s="11"/>
      <c r="K867" s="11"/>
      <c r="L867" s="11"/>
      <c r="M867" s="11"/>
    </row>
    <row r="868" customFormat="false" ht="12.75" hidden="false" customHeight="true" outlineLevel="0" collapsed="false">
      <c r="A868" s="11"/>
      <c r="B868" s="11"/>
      <c r="C868" s="11"/>
      <c r="D868" s="11"/>
      <c r="E868" s="11"/>
      <c r="F868" s="11"/>
      <c r="G868" s="11"/>
      <c r="H868" s="11"/>
      <c r="I868" s="11"/>
      <c r="J868" s="11"/>
      <c r="K868" s="11"/>
      <c r="L868" s="11"/>
      <c r="M868" s="11"/>
    </row>
    <row r="869" customFormat="false" ht="12.75" hidden="false" customHeight="true" outlineLevel="0" collapsed="false">
      <c r="A869" s="11"/>
      <c r="B869" s="11"/>
      <c r="C869" s="11"/>
      <c r="D869" s="11"/>
      <c r="E869" s="11"/>
      <c r="F869" s="11"/>
      <c r="G869" s="11"/>
      <c r="H869" s="11"/>
      <c r="I869" s="11"/>
      <c r="J869" s="11"/>
      <c r="K869" s="11"/>
      <c r="L869" s="11"/>
      <c r="M869" s="11"/>
    </row>
    <row r="870" customFormat="false" ht="12.75" hidden="false" customHeight="true" outlineLevel="0" collapsed="false">
      <c r="A870" s="11"/>
      <c r="B870" s="11"/>
      <c r="C870" s="11"/>
      <c r="D870" s="11"/>
      <c r="E870" s="11"/>
      <c r="F870" s="11"/>
      <c r="G870" s="11"/>
      <c r="H870" s="11"/>
      <c r="I870" s="11"/>
      <c r="J870" s="11"/>
      <c r="K870" s="11"/>
      <c r="L870" s="11"/>
      <c r="M870" s="11"/>
    </row>
    <row r="871" customFormat="false" ht="12.75" hidden="false" customHeight="true" outlineLevel="0" collapsed="false">
      <c r="A871" s="11"/>
      <c r="B871" s="11"/>
      <c r="C871" s="11"/>
      <c r="D871" s="11"/>
      <c r="E871" s="11"/>
      <c r="F871" s="11"/>
      <c r="G871" s="11"/>
      <c r="H871" s="11"/>
      <c r="I871" s="11"/>
      <c r="J871" s="11"/>
      <c r="K871" s="11"/>
      <c r="L871" s="11"/>
      <c r="M871" s="11"/>
    </row>
    <row r="872" customFormat="false" ht="12.75" hidden="false" customHeight="true" outlineLevel="0" collapsed="false">
      <c r="A872" s="11"/>
      <c r="B872" s="11"/>
      <c r="C872" s="11"/>
      <c r="D872" s="11"/>
      <c r="E872" s="11"/>
      <c r="F872" s="11"/>
      <c r="G872" s="11"/>
      <c r="H872" s="11"/>
      <c r="I872" s="11"/>
      <c r="J872" s="11"/>
      <c r="K872" s="11"/>
      <c r="L872" s="11"/>
      <c r="M872" s="11"/>
    </row>
    <row r="873" customFormat="false" ht="12.75" hidden="false" customHeight="true" outlineLevel="0" collapsed="false">
      <c r="A873" s="11"/>
      <c r="B873" s="11"/>
      <c r="C873" s="11"/>
      <c r="D873" s="11"/>
      <c r="E873" s="11"/>
      <c r="F873" s="11"/>
      <c r="G873" s="11"/>
      <c r="H873" s="11"/>
      <c r="I873" s="11"/>
      <c r="J873" s="11"/>
      <c r="K873" s="11"/>
      <c r="L873" s="11"/>
      <c r="M873" s="11"/>
    </row>
    <row r="874" customFormat="false" ht="12.75" hidden="false" customHeight="true" outlineLevel="0" collapsed="false">
      <c r="A874" s="11"/>
      <c r="B874" s="11"/>
      <c r="C874" s="11"/>
      <c r="D874" s="11"/>
      <c r="E874" s="11"/>
      <c r="F874" s="11"/>
      <c r="G874" s="11"/>
      <c r="H874" s="11"/>
      <c r="I874" s="11"/>
      <c r="J874" s="11"/>
      <c r="K874" s="11"/>
      <c r="L874" s="11"/>
      <c r="M874" s="11"/>
    </row>
    <row r="875" customFormat="false" ht="12.75" hidden="false" customHeight="true" outlineLevel="0" collapsed="false">
      <c r="A875" s="11"/>
      <c r="B875" s="11"/>
      <c r="C875" s="11"/>
      <c r="D875" s="11"/>
      <c r="E875" s="11"/>
      <c r="F875" s="11"/>
      <c r="G875" s="11"/>
      <c r="H875" s="11"/>
      <c r="I875" s="11"/>
      <c r="J875" s="11"/>
      <c r="K875" s="11"/>
      <c r="L875" s="11"/>
      <c r="M875" s="11"/>
    </row>
    <row r="876" customFormat="false" ht="12.75" hidden="false" customHeight="true" outlineLevel="0" collapsed="false">
      <c r="A876" s="11"/>
      <c r="B876" s="11"/>
      <c r="C876" s="11"/>
      <c r="D876" s="11"/>
      <c r="E876" s="11"/>
      <c r="F876" s="11"/>
      <c r="G876" s="11"/>
      <c r="H876" s="11"/>
      <c r="I876" s="11"/>
      <c r="J876" s="11"/>
      <c r="K876" s="11"/>
      <c r="L876" s="11"/>
      <c r="M876" s="11"/>
    </row>
    <row r="877" customFormat="false" ht="12.75" hidden="false" customHeight="true" outlineLevel="0" collapsed="false">
      <c r="A877" s="11"/>
      <c r="B877" s="11"/>
      <c r="C877" s="11"/>
      <c r="D877" s="11"/>
      <c r="E877" s="11"/>
      <c r="F877" s="11"/>
      <c r="G877" s="11"/>
      <c r="H877" s="11"/>
      <c r="I877" s="11"/>
      <c r="J877" s="11"/>
      <c r="K877" s="11"/>
      <c r="L877" s="11"/>
      <c r="M877" s="11"/>
    </row>
    <row r="878" customFormat="false" ht="12.75" hidden="false" customHeight="true" outlineLevel="0" collapsed="false">
      <c r="A878" s="11"/>
      <c r="B878" s="11"/>
      <c r="C878" s="11"/>
      <c r="D878" s="11"/>
      <c r="E878" s="11"/>
      <c r="F878" s="11"/>
      <c r="G878" s="11"/>
      <c r="H878" s="11"/>
      <c r="I878" s="11"/>
      <c r="J878" s="11"/>
      <c r="K878" s="11"/>
      <c r="L878" s="11"/>
      <c r="M878" s="11"/>
    </row>
    <row r="879" customFormat="false" ht="12.75" hidden="false" customHeight="true" outlineLevel="0" collapsed="false">
      <c r="A879" s="11"/>
      <c r="B879" s="11"/>
      <c r="C879" s="11"/>
      <c r="D879" s="11"/>
      <c r="E879" s="11"/>
      <c r="F879" s="11"/>
      <c r="G879" s="11"/>
      <c r="H879" s="11"/>
      <c r="I879" s="11"/>
      <c r="J879" s="11"/>
      <c r="K879" s="11"/>
      <c r="L879" s="11"/>
      <c r="M879" s="11"/>
    </row>
    <row r="880" customFormat="false" ht="12.75" hidden="false" customHeight="true" outlineLevel="0" collapsed="false">
      <c r="A880" s="11"/>
      <c r="B880" s="11"/>
      <c r="C880" s="11"/>
      <c r="D880" s="11"/>
      <c r="E880" s="11"/>
      <c r="F880" s="11"/>
      <c r="G880" s="11"/>
      <c r="H880" s="11"/>
      <c r="I880" s="11"/>
      <c r="J880" s="11"/>
      <c r="K880" s="11"/>
      <c r="L880" s="11"/>
      <c r="M880" s="11"/>
    </row>
    <row r="881" customFormat="false" ht="12.75" hidden="false" customHeight="true" outlineLevel="0" collapsed="false">
      <c r="A881" s="11"/>
      <c r="B881" s="11"/>
      <c r="C881" s="11"/>
      <c r="D881" s="11"/>
      <c r="E881" s="11"/>
      <c r="F881" s="11"/>
      <c r="G881" s="11"/>
      <c r="H881" s="11"/>
      <c r="I881" s="11"/>
      <c r="J881" s="11"/>
      <c r="K881" s="11"/>
      <c r="L881" s="11"/>
      <c r="M881" s="11"/>
    </row>
    <row r="882" customFormat="false" ht="12.75" hidden="false" customHeight="true" outlineLevel="0" collapsed="false">
      <c r="A882" s="11"/>
      <c r="B882" s="11"/>
      <c r="C882" s="11"/>
      <c r="D882" s="11"/>
      <c r="E882" s="11"/>
      <c r="F882" s="11"/>
      <c r="G882" s="11"/>
      <c r="H882" s="11"/>
      <c r="I882" s="11"/>
      <c r="J882" s="11"/>
      <c r="K882" s="11"/>
      <c r="L882" s="11"/>
      <c r="M882" s="11"/>
    </row>
    <row r="883" customFormat="false" ht="12.75" hidden="false" customHeight="true" outlineLevel="0" collapsed="false">
      <c r="A883" s="11"/>
      <c r="B883" s="11"/>
      <c r="C883" s="11"/>
      <c r="D883" s="11"/>
      <c r="E883" s="11"/>
      <c r="F883" s="11"/>
      <c r="G883" s="11"/>
      <c r="H883" s="11"/>
      <c r="I883" s="11"/>
      <c r="J883" s="11"/>
      <c r="K883" s="11"/>
      <c r="L883" s="11"/>
      <c r="M883" s="11"/>
    </row>
    <row r="884" customFormat="false" ht="12.75" hidden="false" customHeight="true" outlineLevel="0" collapsed="false">
      <c r="A884" s="11"/>
      <c r="B884" s="11"/>
      <c r="C884" s="11"/>
      <c r="D884" s="11"/>
      <c r="E884" s="11"/>
      <c r="F884" s="11"/>
      <c r="G884" s="11"/>
      <c r="H884" s="11"/>
      <c r="I884" s="11"/>
      <c r="J884" s="11"/>
      <c r="K884" s="11"/>
      <c r="L884" s="11"/>
      <c r="M884" s="11"/>
    </row>
    <row r="885" customFormat="false" ht="12.75" hidden="false" customHeight="true" outlineLevel="0" collapsed="false">
      <c r="A885" s="11"/>
      <c r="B885" s="11"/>
      <c r="C885" s="11"/>
      <c r="D885" s="11"/>
      <c r="E885" s="11"/>
      <c r="F885" s="11"/>
      <c r="G885" s="11"/>
      <c r="H885" s="11"/>
      <c r="I885" s="11"/>
      <c r="J885" s="11"/>
      <c r="K885" s="11"/>
      <c r="L885" s="11"/>
      <c r="M885" s="11"/>
    </row>
    <row r="886" customFormat="false" ht="12.75" hidden="false" customHeight="true" outlineLevel="0" collapsed="false">
      <c r="A886" s="11"/>
      <c r="B886" s="11"/>
      <c r="C886" s="11"/>
      <c r="D886" s="11"/>
      <c r="E886" s="11"/>
      <c r="F886" s="11"/>
      <c r="G886" s="11"/>
      <c r="H886" s="11"/>
      <c r="I886" s="11"/>
      <c r="J886" s="11"/>
      <c r="K886" s="11"/>
      <c r="L886" s="11"/>
      <c r="M886" s="11"/>
    </row>
    <row r="887" customFormat="false" ht="12.75" hidden="false" customHeight="true" outlineLevel="0" collapsed="false">
      <c r="A887" s="11"/>
      <c r="B887" s="11"/>
      <c r="C887" s="11"/>
      <c r="D887" s="11"/>
      <c r="E887" s="11"/>
      <c r="F887" s="11"/>
      <c r="G887" s="11"/>
      <c r="H887" s="11"/>
      <c r="I887" s="11"/>
      <c r="J887" s="11"/>
      <c r="K887" s="11"/>
      <c r="L887" s="11"/>
      <c r="M887" s="11"/>
    </row>
    <row r="888" customFormat="false" ht="12.75" hidden="false" customHeight="true" outlineLevel="0" collapsed="false">
      <c r="A888" s="11"/>
      <c r="B888" s="11"/>
      <c r="C888" s="11"/>
      <c r="D888" s="11"/>
      <c r="E888" s="11"/>
      <c r="F888" s="11"/>
      <c r="G888" s="11"/>
      <c r="H888" s="11"/>
      <c r="I888" s="11"/>
      <c r="J888" s="11"/>
      <c r="K888" s="11"/>
      <c r="L888" s="11"/>
      <c r="M888" s="11"/>
    </row>
    <row r="889" customFormat="false" ht="12.75" hidden="false" customHeight="true" outlineLevel="0" collapsed="false">
      <c r="A889" s="11"/>
      <c r="B889" s="11"/>
      <c r="C889" s="11"/>
      <c r="D889" s="11"/>
      <c r="E889" s="11"/>
      <c r="F889" s="11"/>
      <c r="G889" s="11"/>
      <c r="H889" s="11"/>
      <c r="I889" s="11"/>
      <c r="J889" s="11"/>
      <c r="K889" s="11"/>
      <c r="L889" s="11"/>
      <c r="M889" s="11"/>
    </row>
    <row r="890" customFormat="false" ht="12.75" hidden="false" customHeight="true" outlineLevel="0" collapsed="false">
      <c r="A890" s="11"/>
      <c r="B890" s="11"/>
      <c r="C890" s="11"/>
      <c r="D890" s="11"/>
      <c r="E890" s="11"/>
      <c r="F890" s="11"/>
      <c r="G890" s="11"/>
      <c r="H890" s="11"/>
      <c r="I890" s="11"/>
      <c r="J890" s="11"/>
      <c r="K890" s="11"/>
      <c r="L890" s="11"/>
      <c r="M890" s="11"/>
    </row>
    <row r="891" customFormat="false" ht="12.75" hidden="false" customHeight="true" outlineLevel="0" collapsed="false">
      <c r="A891" s="11"/>
      <c r="B891" s="11"/>
      <c r="C891" s="11"/>
      <c r="D891" s="11"/>
      <c r="E891" s="11"/>
      <c r="F891" s="11"/>
      <c r="G891" s="11"/>
      <c r="H891" s="11"/>
      <c r="I891" s="11"/>
      <c r="J891" s="11"/>
      <c r="K891" s="11"/>
      <c r="L891" s="11"/>
      <c r="M891" s="11"/>
    </row>
    <row r="892" customFormat="false" ht="12.75" hidden="false" customHeight="true" outlineLevel="0" collapsed="false">
      <c r="A892" s="11"/>
      <c r="B892" s="11"/>
      <c r="C892" s="11"/>
      <c r="D892" s="11"/>
      <c r="E892" s="11"/>
      <c r="F892" s="11"/>
      <c r="G892" s="11"/>
      <c r="H892" s="11"/>
      <c r="I892" s="11"/>
      <c r="J892" s="11"/>
      <c r="K892" s="11"/>
      <c r="L892" s="11"/>
      <c r="M892" s="11"/>
    </row>
    <row r="893" customFormat="false" ht="12.75" hidden="false" customHeight="true" outlineLevel="0" collapsed="false">
      <c r="A893" s="11"/>
      <c r="B893" s="11"/>
      <c r="C893" s="11"/>
      <c r="D893" s="11"/>
      <c r="E893" s="11"/>
      <c r="F893" s="11"/>
      <c r="G893" s="11"/>
      <c r="H893" s="11"/>
      <c r="I893" s="11"/>
      <c r="J893" s="11"/>
      <c r="K893" s="11"/>
      <c r="L893" s="11"/>
      <c r="M893" s="11"/>
    </row>
    <row r="894" customFormat="false" ht="12.75" hidden="false" customHeight="true" outlineLevel="0" collapsed="false">
      <c r="A894" s="11"/>
      <c r="B894" s="11"/>
      <c r="C894" s="11"/>
      <c r="D894" s="11"/>
      <c r="E894" s="11"/>
      <c r="F894" s="11"/>
      <c r="G894" s="11"/>
      <c r="H894" s="11"/>
      <c r="I894" s="11"/>
      <c r="J894" s="11"/>
      <c r="K894" s="11"/>
      <c r="L894" s="11"/>
      <c r="M894" s="11"/>
    </row>
    <row r="895" customFormat="false" ht="12.75" hidden="false" customHeight="true" outlineLevel="0" collapsed="false">
      <c r="A895" s="11"/>
      <c r="B895" s="11"/>
      <c r="C895" s="11"/>
      <c r="D895" s="11"/>
      <c r="E895" s="11"/>
      <c r="F895" s="11"/>
      <c r="G895" s="11"/>
      <c r="H895" s="11"/>
      <c r="I895" s="11"/>
      <c r="J895" s="11"/>
      <c r="K895" s="11"/>
      <c r="L895" s="11"/>
      <c r="M895" s="11"/>
    </row>
    <row r="896" customFormat="false" ht="12.75" hidden="false" customHeight="true" outlineLevel="0" collapsed="false">
      <c r="A896" s="11"/>
      <c r="B896" s="11"/>
      <c r="C896" s="11"/>
      <c r="D896" s="11"/>
      <c r="E896" s="11"/>
      <c r="F896" s="11"/>
      <c r="G896" s="11"/>
      <c r="H896" s="11"/>
      <c r="I896" s="11"/>
      <c r="J896" s="11"/>
      <c r="K896" s="11"/>
      <c r="L896" s="11"/>
      <c r="M896" s="11"/>
    </row>
    <row r="897" customFormat="false" ht="12.75" hidden="false" customHeight="true" outlineLevel="0" collapsed="false">
      <c r="A897" s="11"/>
      <c r="B897" s="11"/>
      <c r="C897" s="11"/>
      <c r="D897" s="11"/>
      <c r="E897" s="11"/>
      <c r="F897" s="11"/>
      <c r="G897" s="11"/>
      <c r="H897" s="11"/>
      <c r="I897" s="11"/>
      <c r="J897" s="11"/>
      <c r="K897" s="11"/>
      <c r="L897" s="11"/>
      <c r="M897" s="11"/>
    </row>
    <row r="898" customFormat="false" ht="12.75" hidden="false" customHeight="true" outlineLevel="0" collapsed="false">
      <c r="A898" s="11"/>
      <c r="B898" s="11"/>
      <c r="C898" s="11"/>
      <c r="D898" s="11"/>
      <c r="E898" s="11"/>
      <c r="F898" s="11"/>
      <c r="G898" s="11"/>
      <c r="H898" s="11"/>
      <c r="I898" s="11"/>
      <c r="J898" s="11"/>
      <c r="K898" s="11"/>
      <c r="L898" s="11"/>
      <c r="M898" s="11"/>
    </row>
    <row r="899" customFormat="false" ht="12.75" hidden="false" customHeight="true" outlineLevel="0" collapsed="false">
      <c r="A899" s="11"/>
      <c r="B899" s="11"/>
      <c r="C899" s="11"/>
      <c r="D899" s="11"/>
      <c r="E899" s="11"/>
      <c r="F899" s="11"/>
      <c r="G899" s="11"/>
      <c r="H899" s="11"/>
      <c r="I899" s="11"/>
      <c r="J899" s="11"/>
      <c r="K899" s="11"/>
      <c r="L899" s="11"/>
      <c r="M899" s="11"/>
    </row>
    <row r="900" customFormat="false" ht="12.75" hidden="false" customHeight="true" outlineLevel="0" collapsed="false">
      <c r="A900" s="11"/>
      <c r="B900" s="11"/>
      <c r="C900" s="11"/>
      <c r="D900" s="11"/>
      <c r="E900" s="11"/>
      <c r="F900" s="11"/>
      <c r="G900" s="11"/>
      <c r="H900" s="11"/>
      <c r="I900" s="11"/>
      <c r="J900" s="11"/>
      <c r="K900" s="11"/>
      <c r="L900" s="11"/>
      <c r="M900" s="11"/>
    </row>
    <row r="901" customFormat="false" ht="12.75" hidden="false" customHeight="true" outlineLevel="0" collapsed="false">
      <c r="A901" s="11"/>
      <c r="B901" s="11"/>
      <c r="C901" s="11"/>
      <c r="D901" s="11"/>
      <c r="E901" s="11"/>
      <c r="F901" s="11"/>
      <c r="G901" s="11"/>
      <c r="H901" s="11"/>
      <c r="I901" s="11"/>
      <c r="J901" s="11"/>
      <c r="K901" s="11"/>
      <c r="L901" s="11"/>
      <c r="M901" s="11"/>
    </row>
    <row r="902" customFormat="false" ht="12.75" hidden="false" customHeight="true" outlineLevel="0" collapsed="false">
      <c r="A902" s="11"/>
      <c r="B902" s="11"/>
      <c r="C902" s="11"/>
      <c r="D902" s="11"/>
      <c r="E902" s="11"/>
      <c r="F902" s="11"/>
      <c r="G902" s="11"/>
      <c r="H902" s="11"/>
      <c r="I902" s="11"/>
      <c r="J902" s="11"/>
      <c r="K902" s="11"/>
      <c r="L902" s="11"/>
      <c r="M902" s="11"/>
    </row>
    <row r="903" customFormat="false" ht="12.75" hidden="false" customHeight="true" outlineLevel="0" collapsed="false">
      <c r="A903" s="11"/>
      <c r="B903" s="11"/>
      <c r="C903" s="11"/>
      <c r="D903" s="11"/>
      <c r="E903" s="11"/>
      <c r="F903" s="11"/>
      <c r="G903" s="11"/>
      <c r="H903" s="11"/>
      <c r="I903" s="11"/>
      <c r="J903" s="11"/>
      <c r="K903" s="11"/>
      <c r="L903" s="11"/>
      <c r="M903" s="11"/>
    </row>
    <row r="904" customFormat="false" ht="12.75" hidden="false" customHeight="true" outlineLevel="0" collapsed="false">
      <c r="A904" s="11"/>
      <c r="B904" s="11"/>
      <c r="C904" s="11"/>
      <c r="D904" s="11"/>
      <c r="E904" s="11"/>
      <c r="F904" s="11"/>
      <c r="G904" s="11"/>
      <c r="H904" s="11"/>
      <c r="I904" s="11"/>
      <c r="J904" s="11"/>
      <c r="K904" s="11"/>
      <c r="L904" s="11"/>
      <c r="M904" s="11"/>
    </row>
    <row r="905" customFormat="false" ht="12.75" hidden="false" customHeight="true" outlineLevel="0" collapsed="false">
      <c r="A905" s="11"/>
      <c r="B905" s="11"/>
      <c r="C905" s="11"/>
      <c r="D905" s="11"/>
      <c r="E905" s="11"/>
      <c r="F905" s="11"/>
      <c r="G905" s="11"/>
      <c r="H905" s="11"/>
      <c r="I905" s="11"/>
      <c r="J905" s="11"/>
      <c r="K905" s="11"/>
      <c r="L905" s="11"/>
      <c r="M905" s="11"/>
    </row>
    <row r="906" customFormat="false" ht="12.75" hidden="false" customHeight="true" outlineLevel="0" collapsed="false">
      <c r="A906" s="11"/>
      <c r="B906" s="11"/>
      <c r="C906" s="11"/>
      <c r="D906" s="11"/>
      <c r="E906" s="11"/>
      <c r="F906" s="11"/>
      <c r="G906" s="11"/>
      <c r="H906" s="11"/>
      <c r="I906" s="11"/>
      <c r="J906" s="11"/>
      <c r="K906" s="11"/>
      <c r="L906" s="11"/>
      <c r="M906" s="11"/>
    </row>
    <row r="907" customFormat="false" ht="12.75" hidden="false" customHeight="true" outlineLevel="0" collapsed="false">
      <c r="A907" s="11"/>
      <c r="B907" s="11"/>
      <c r="C907" s="11"/>
      <c r="D907" s="11"/>
      <c r="E907" s="11"/>
      <c r="F907" s="11"/>
      <c r="G907" s="11"/>
      <c r="H907" s="11"/>
      <c r="I907" s="11"/>
      <c r="J907" s="11"/>
      <c r="K907" s="11"/>
      <c r="L907" s="11"/>
      <c r="M907" s="11"/>
    </row>
    <row r="908" customFormat="false" ht="12.75" hidden="false" customHeight="true" outlineLevel="0" collapsed="false">
      <c r="A908" s="11"/>
      <c r="B908" s="11"/>
      <c r="C908" s="11"/>
      <c r="D908" s="11"/>
      <c r="E908" s="11"/>
      <c r="F908" s="11"/>
      <c r="G908" s="11"/>
      <c r="H908" s="11"/>
      <c r="I908" s="11"/>
      <c r="J908" s="11"/>
      <c r="K908" s="11"/>
      <c r="L908" s="11"/>
      <c r="M908" s="11"/>
    </row>
    <row r="909" customFormat="false" ht="12.75" hidden="false" customHeight="true" outlineLevel="0" collapsed="false">
      <c r="A909" s="11"/>
      <c r="B909" s="11"/>
      <c r="C909" s="11"/>
      <c r="D909" s="11"/>
      <c r="E909" s="11"/>
      <c r="F909" s="11"/>
      <c r="G909" s="11"/>
      <c r="H909" s="11"/>
      <c r="I909" s="11"/>
      <c r="J909" s="11"/>
      <c r="K909" s="11"/>
      <c r="L909" s="11"/>
      <c r="M909" s="11"/>
    </row>
    <row r="910" customFormat="false" ht="12.75" hidden="false" customHeight="true" outlineLevel="0" collapsed="false">
      <c r="A910" s="11"/>
      <c r="B910" s="11"/>
      <c r="C910" s="11"/>
      <c r="D910" s="11"/>
      <c r="E910" s="11"/>
      <c r="F910" s="11"/>
      <c r="G910" s="11"/>
      <c r="H910" s="11"/>
      <c r="I910" s="11"/>
      <c r="J910" s="11"/>
      <c r="K910" s="11"/>
      <c r="L910" s="11"/>
      <c r="M910" s="11"/>
    </row>
    <row r="911" customFormat="false" ht="12.75" hidden="false" customHeight="true" outlineLevel="0" collapsed="false">
      <c r="A911" s="11"/>
      <c r="B911" s="11"/>
      <c r="C911" s="11"/>
      <c r="D911" s="11"/>
      <c r="E911" s="11"/>
      <c r="F911" s="11"/>
      <c r="G911" s="11"/>
      <c r="H911" s="11"/>
      <c r="I911" s="11"/>
      <c r="J911" s="11"/>
      <c r="K911" s="11"/>
      <c r="L911" s="11"/>
      <c r="M911" s="11"/>
    </row>
    <row r="912" customFormat="false" ht="12.75" hidden="false" customHeight="true" outlineLevel="0" collapsed="false">
      <c r="A912" s="11"/>
      <c r="B912" s="11"/>
      <c r="C912" s="11"/>
      <c r="D912" s="11"/>
      <c r="E912" s="11"/>
      <c r="F912" s="11"/>
      <c r="G912" s="11"/>
      <c r="H912" s="11"/>
      <c r="I912" s="11"/>
      <c r="J912" s="11"/>
      <c r="K912" s="11"/>
      <c r="L912" s="11"/>
      <c r="M912" s="11"/>
    </row>
    <row r="913" customFormat="false" ht="12.75" hidden="false" customHeight="true" outlineLevel="0" collapsed="false">
      <c r="A913" s="11"/>
      <c r="B913" s="11"/>
      <c r="C913" s="11"/>
      <c r="D913" s="11"/>
      <c r="E913" s="11"/>
      <c r="F913" s="11"/>
      <c r="G913" s="11"/>
      <c r="H913" s="11"/>
      <c r="I913" s="11"/>
      <c r="J913" s="11"/>
      <c r="K913" s="11"/>
      <c r="L913" s="11"/>
      <c r="M913" s="11"/>
    </row>
    <row r="914" customFormat="false" ht="12.75" hidden="false" customHeight="true" outlineLevel="0" collapsed="false">
      <c r="A914" s="11"/>
      <c r="B914" s="11"/>
      <c r="C914" s="11"/>
      <c r="D914" s="11"/>
      <c r="E914" s="11"/>
      <c r="F914" s="11"/>
      <c r="G914" s="11"/>
      <c r="H914" s="11"/>
      <c r="I914" s="11"/>
      <c r="J914" s="11"/>
      <c r="K914" s="11"/>
      <c r="L914" s="11"/>
      <c r="M914" s="11"/>
    </row>
    <row r="915" customFormat="false" ht="12.75" hidden="false" customHeight="true" outlineLevel="0" collapsed="false">
      <c r="A915" s="11"/>
      <c r="B915" s="11"/>
      <c r="C915" s="11"/>
      <c r="D915" s="11"/>
      <c r="E915" s="11"/>
      <c r="F915" s="11"/>
      <c r="G915" s="11"/>
      <c r="H915" s="11"/>
      <c r="I915" s="11"/>
      <c r="J915" s="11"/>
      <c r="K915" s="11"/>
      <c r="L915" s="11"/>
      <c r="M915" s="11"/>
    </row>
    <row r="916" customFormat="false" ht="12.75" hidden="false" customHeight="true" outlineLevel="0" collapsed="false">
      <c r="A916" s="11"/>
      <c r="B916" s="11"/>
      <c r="C916" s="11"/>
      <c r="D916" s="11"/>
      <c r="E916" s="11"/>
      <c r="F916" s="11"/>
      <c r="G916" s="11"/>
      <c r="H916" s="11"/>
      <c r="I916" s="11"/>
      <c r="J916" s="11"/>
      <c r="K916" s="11"/>
      <c r="L916" s="11"/>
      <c r="M916" s="11"/>
    </row>
    <row r="917" customFormat="false" ht="12.75" hidden="false" customHeight="true" outlineLevel="0" collapsed="false">
      <c r="A917" s="11"/>
      <c r="B917" s="11"/>
      <c r="C917" s="11"/>
      <c r="D917" s="11"/>
      <c r="E917" s="11"/>
      <c r="F917" s="11"/>
      <c r="G917" s="11"/>
      <c r="H917" s="11"/>
      <c r="I917" s="11"/>
      <c r="J917" s="11"/>
      <c r="K917" s="11"/>
      <c r="L917" s="11"/>
      <c r="M917" s="11"/>
    </row>
    <row r="918" customFormat="false" ht="12.75" hidden="false" customHeight="true" outlineLevel="0" collapsed="false">
      <c r="A918" s="11"/>
      <c r="B918" s="11"/>
      <c r="C918" s="11"/>
      <c r="D918" s="11"/>
      <c r="E918" s="11"/>
      <c r="F918" s="11"/>
      <c r="G918" s="11"/>
      <c r="H918" s="11"/>
      <c r="I918" s="11"/>
      <c r="J918" s="11"/>
      <c r="K918" s="11"/>
      <c r="L918" s="11"/>
      <c r="M918" s="11"/>
    </row>
    <row r="919" customFormat="false" ht="12.75" hidden="false" customHeight="true" outlineLevel="0" collapsed="false">
      <c r="A919" s="11"/>
      <c r="B919" s="11"/>
      <c r="C919" s="11"/>
      <c r="D919" s="11"/>
      <c r="E919" s="11"/>
      <c r="F919" s="11"/>
      <c r="G919" s="11"/>
      <c r="H919" s="11"/>
      <c r="I919" s="11"/>
      <c r="J919" s="11"/>
      <c r="K919" s="11"/>
      <c r="L919" s="11"/>
      <c r="M919" s="11"/>
    </row>
    <row r="920" customFormat="false" ht="12.75" hidden="false" customHeight="true" outlineLevel="0" collapsed="false">
      <c r="A920" s="11"/>
      <c r="B920" s="11"/>
      <c r="C920" s="11"/>
      <c r="D920" s="11"/>
      <c r="E920" s="11"/>
      <c r="F920" s="11"/>
      <c r="G920" s="11"/>
      <c r="H920" s="11"/>
      <c r="I920" s="11"/>
      <c r="J920" s="11"/>
      <c r="K920" s="11"/>
      <c r="L920" s="11"/>
      <c r="M920" s="11"/>
    </row>
    <row r="921" customFormat="false" ht="12.75" hidden="false" customHeight="true" outlineLevel="0" collapsed="false">
      <c r="A921" s="11"/>
      <c r="B921" s="11"/>
      <c r="C921" s="11"/>
      <c r="D921" s="11"/>
      <c r="E921" s="11"/>
      <c r="F921" s="11"/>
      <c r="G921" s="11"/>
      <c r="H921" s="11"/>
      <c r="I921" s="11"/>
      <c r="J921" s="11"/>
      <c r="K921" s="11"/>
      <c r="L921" s="11"/>
      <c r="M921" s="11"/>
    </row>
    <row r="922" customFormat="false" ht="12.75" hidden="false" customHeight="true" outlineLevel="0" collapsed="false">
      <c r="A922" s="11"/>
      <c r="B922" s="11"/>
      <c r="C922" s="11"/>
      <c r="D922" s="11"/>
      <c r="E922" s="11"/>
      <c r="F922" s="11"/>
      <c r="G922" s="11"/>
      <c r="H922" s="11"/>
      <c r="I922" s="11"/>
      <c r="J922" s="11"/>
      <c r="K922" s="11"/>
      <c r="L922" s="11"/>
      <c r="M922" s="11"/>
    </row>
    <row r="923" customFormat="false" ht="12.75" hidden="false" customHeight="true" outlineLevel="0" collapsed="false">
      <c r="A923" s="11"/>
      <c r="B923" s="11"/>
      <c r="C923" s="11"/>
      <c r="D923" s="11"/>
      <c r="E923" s="11"/>
      <c r="F923" s="11"/>
      <c r="G923" s="11"/>
      <c r="H923" s="11"/>
      <c r="I923" s="11"/>
      <c r="J923" s="11"/>
      <c r="K923" s="11"/>
      <c r="L923" s="11"/>
      <c r="M923" s="11"/>
    </row>
    <row r="924" customFormat="false" ht="12.75" hidden="false" customHeight="true" outlineLevel="0" collapsed="false">
      <c r="A924" s="11"/>
      <c r="B924" s="11"/>
      <c r="C924" s="11"/>
      <c r="D924" s="11"/>
      <c r="E924" s="11"/>
      <c r="F924" s="11"/>
      <c r="G924" s="11"/>
      <c r="H924" s="11"/>
      <c r="I924" s="11"/>
      <c r="J924" s="11"/>
      <c r="K924" s="11"/>
      <c r="L924" s="11"/>
      <c r="M924" s="11"/>
    </row>
    <row r="925" customFormat="false" ht="12.75" hidden="false" customHeight="true" outlineLevel="0" collapsed="false">
      <c r="A925" s="11"/>
      <c r="B925" s="11"/>
      <c r="C925" s="11"/>
      <c r="D925" s="11"/>
      <c r="E925" s="11"/>
      <c r="F925" s="11"/>
      <c r="G925" s="11"/>
      <c r="H925" s="11"/>
      <c r="I925" s="11"/>
      <c r="J925" s="11"/>
      <c r="K925" s="11"/>
      <c r="L925" s="11"/>
      <c r="M925" s="11"/>
    </row>
    <row r="926" customFormat="false" ht="12.75" hidden="false" customHeight="true" outlineLevel="0" collapsed="false">
      <c r="A926" s="11"/>
      <c r="B926" s="11"/>
      <c r="C926" s="11"/>
      <c r="D926" s="11"/>
      <c r="E926" s="11"/>
      <c r="F926" s="11"/>
      <c r="G926" s="11"/>
      <c r="H926" s="11"/>
      <c r="I926" s="11"/>
      <c r="J926" s="11"/>
      <c r="K926" s="11"/>
      <c r="L926" s="11"/>
      <c r="M926" s="11"/>
    </row>
    <row r="927" customFormat="false" ht="12.75" hidden="false" customHeight="true" outlineLevel="0" collapsed="false">
      <c r="A927" s="11"/>
      <c r="B927" s="11"/>
      <c r="C927" s="11"/>
      <c r="D927" s="11"/>
      <c r="E927" s="11"/>
      <c r="F927" s="11"/>
      <c r="G927" s="11"/>
      <c r="H927" s="11"/>
      <c r="I927" s="11"/>
      <c r="J927" s="11"/>
      <c r="K927" s="11"/>
      <c r="L927" s="11"/>
      <c r="M927" s="11"/>
    </row>
    <row r="928" customFormat="false" ht="12.75" hidden="false" customHeight="true" outlineLevel="0" collapsed="false">
      <c r="A928" s="11"/>
      <c r="B928" s="11"/>
      <c r="C928" s="11"/>
      <c r="D928" s="11"/>
      <c r="E928" s="11"/>
      <c r="F928" s="11"/>
      <c r="G928" s="11"/>
      <c r="H928" s="11"/>
      <c r="I928" s="11"/>
      <c r="J928" s="11"/>
      <c r="K928" s="11"/>
      <c r="L928" s="11"/>
      <c r="M928" s="11"/>
    </row>
    <row r="929" customFormat="false" ht="12.75" hidden="false" customHeight="true" outlineLevel="0" collapsed="false">
      <c r="A929" s="11"/>
      <c r="B929" s="11"/>
      <c r="C929" s="11"/>
      <c r="D929" s="11"/>
      <c r="E929" s="11"/>
      <c r="F929" s="11"/>
      <c r="G929" s="11"/>
      <c r="H929" s="11"/>
      <c r="I929" s="11"/>
      <c r="J929" s="11"/>
      <c r="K929" s="11"/>
      <c r="L929" s="11"/>
      <c r="M929" s="11"/>
    </row>
    <row r="930" customFormat="false" ht="12.75" hidden="false" customHeight="true" outlineLevel="0" collapsed="false">
      <c r="A930" s="11"/>
      <c r="B930" s="11"/>
      <c r="C930" s="11"/>
      <c r="D930" s="11"/>
      <c r="E930" s="11"/>
      <c r="F930" s="11"/>
      <c r="G930" s="11"/>
      <c r="H930" s="11"/>
      <c r="I930" s="11"/>
      <c r="J930" s="11"/>
      <c r="K930" s="11"/>
      <c r="L930" s="11"/>
      <c r="M930" s="11"/>
    </row>
    <row r="931" customFormat="false" ht="12.75" hidden="false" customHeight="true" outlineLevel="0" collapsed="false">
      <c r="A931" s="11"/>
      <c r="B931" s="11"/>
      <c r="C931" s="11"/>
      <c r="D931" s="11"/>
      <c r="E931" s="11"/>
      <c r="F931" s="11"/>
      <c r="G931" s="11"/>
      <c r="H931" s="11"/>
      <c r="I931" s="11"/>
      <c r="J931" s="11"/>
      <c r="K931" s="11"/>
      <c r="L931" s="11"/>
      <c r="M931" s="11"/>
    </row>
    <row r="932" customFormat="false" ht="12.75" hidden="false" customHeight="true" outlineLevel="0" collapsed="false">
      <c r="A932" s="11"/>
      <c r="B932" s="11"/>
      <c r="C932" s="11"/>
      <c r="D932" s="11"/>
      <c r="E932" s="11"/>
      <c r="F932" s="11"/>
      <c r="G932" s="11"/>
      <c r="H932" s="11"/>
      <c r="I932" s="11"/>
      <c r="J932" s="11"/>
      <c r="K932" s="11"/>
      <c r="L932" s="11"/>
      <c r="M932" s="11"/>
    </row>
    <row r="933" customFormat="false" ht="12.75" hidden="false" customHeight="true" outlineLevel="0" collapsed="false">
      <c r="A933" s="11"/>
      <c r="B933" s="11"/>
      <c r="C933" s="11"/>
      <c r="D933" s="11"/>
      <c r="E933" s="11"/>
      <c r="F933" s="11"/>
      <c r="G933" s="11"/>
      <c r="H933" s="11"/>
      <c r="I933" s="11"/>
      <c r="J933" s="11"/>
      <c r="K933" s="11"/>
      <c r="L933" s="11"/>
      <c r="M933" s="11"/>
    </row>
    <row r="934" customFormat="false" ht="12.75" hidden="false" customHeight="true" outlineLevel="0" collapsed="false">
      <c r="A934" s="11"/>
      <c r="B934" s="11"/>
      <c r="C934" s="11"/>
      <c r="D934" s="11"/>
      <c r="E934" s="11"/>
      <c r="F934" s="11"/>
      <c r="G934" s="11"/>
      <c r="H934" s="11"/>
      <c r="I934" s="11"/>
      <c r="J934" s="11"/>
      <c r="K934" s="11"/>
      <c r="L934" s="11"/>
      <c r="M934" s="11"/>
    </row>
    <row r="935" customFormat="false" ht="12.75" hidden="false" customHeight="true" outlineLevel="0" collapsed="false">
      <c r="A935" s="11"/>
      <c r="B935" s="11"/>
      <c r="C935" s="11"/>
      <c r="D935" s="11"/>
      <c r="E935" s="11"/>
      <c r="F935" s="11"/>
      <c r="G935" s="11"/>
      <c r="H935" s="11"/>
      <c r="I935" s="11"/>
      <c r="J935" s="11"/>
      <c r="K935" s="11"/>
      <c r="L935" s="11"/>
      <c r="M935" s="11"/>
    </row>
    <row r="936" customFormat="false" ht="12.75" hidden="false" customHeight="true" outlineLevel="0" collapsed="false">
      <c r="A936" s="11"/>
      <c r="B936" s="11"/>
      <c r="C936" s="11"/>
      <c r="D936" s="11"/>
      <c r="E936" s="11"/>
      <c r="F936" s="11"/>
      <c r="G936" s="11"/>
      <c r="H936" s="11"/>
      <c r="I936" s="11"/>
      <c r="J936" s="11"/>
      <c r="K936" s="11"/>
      <c r="L936" s="11"/>
      <c r="M936" s="11"/>
    </row>
    <row r="937" customFormat="false" ht="12.75" hidden="false" customHeight="true" outlineLevel="0" collapsed="false">
      <c r="A937" s="11"/>
      <c r="B937" s="11"/>
      <c r="C937" s="11"/>
      <c r="D937" s="11"/>
      <c r="E937" s="11"/>
      <c r="F937" s="11"/>
      <c r="G937" s="11"/>
      <c r="H937" s="11"/>
      <c r="I937" s="11"/>
      <c r="J937" s="11"/>
      <c r="K937" s="11"/>
      <c r="L937" s="11"/>
      <c r="M937" s="11"/>
    </row>
    <row r="938" customFormat="false" ht="12.75" hidden="false" customHeight="true" outlineLevel="0" collapsed="false">
      <c r="A938" s="11"/>
      <c r="B938" s="11"/>
      <c r="C938" s="11"/>
      <c r="D938" s="11"/>
      <c r="E938" s="11"/>
      <c r="F938" s="11"/>
      <c r="G938" s="11"/>
      <c r="H938" s="11"/>
      <c r="I938" s="11"/>
      <c r="J938" s="11"/>
      <c r="K938" s="11"/>
      <c r="L938" s="11"/>
      <c r="M938" s="11"/>
    </row>
    <row r="939" customFormat="false" ht="12.75" hidden="false" customHeight="true" outlineLevel="0" collapsed="false">
      <c r="A939" s="11"/>
      <c r="B939" s="11"/>
      <c r="C939" s="11"/>
      <c r="D939" s="11"/>
      <c r="E939" s="11"/>
      <c r="F939" s="11"/>
      <c r="G939" s="11"/>
      <c r="H939" s="11"/>
      <c r="I939" s="11"/>
      <c r="J939" s="11"/>
      <c r="K939" s="11"/>
      <c r="L939" s="11"/>
      <c r="M939" s="11"/>
    </row>
    <row r="940" customFormat="false" ht="12.75" hidden="false" customHeight="true" outlineLevel="0" collapsed="false">
      <c r="A940" s="11"/>
      <c r="B940" s="11"/>
      <c r="C940" s="11"/>
      <c r="D940" s="11"/>
      <c r="E940" s="11"/>
      <c r="F940" s="11"/>
      <c r="G940" s="11"/>
      <c r="H940" s="11"/>
      <c r="I940" s="11"/>
      <c r="J940" s="11"/>
      <c r="K940" s="11"/>
      <c r="L940" s="11"/>
      <c r="M940" s="11"/>
    </row>
    <row r="941" customFormat="false" ht="12.75" hidden="false" customHeight="true" outlineLevel="0" collapsed="false">
      <c r="A941" s="11"/>
      <c r="B941" s="11"/>
      <c r="C941" s="11"/>
      <c r="D941" s="11"/>
      <c r="E941" s="11"/>
      <c r="F941" s="11"/>
      <c r="G941" s="11"/>
      <c r="H941" s="11"/>
      <c r="I941" s="11"/>
      <c r="J941" s="11"/>
      <c r="K941" s="11"/>
      <c r="L941" s="11"/>
      <c r="M941" s="11"/>
    </row>
    <row r="942" customFormat="false" ht="12.75" hidden="false" customHeight="true" outlineLevel="0" collapsed="false">
      <c r="A942" s="11"/>
      <c r="B942" s="11"/>
      <c r="C942" s="11"/>
      <c r="D942" s="11"/>
      <c r="E942" s="11"/>
      <c r="F942" s="11"/>
      <c r="G942" s="11"/>
      <c r="H942" s="11"/>
      <c r="I942" s="11"/>
      <c r="J942" s="11"/>
      <c r="K942" s="11"/>
      <c r="L942" s="11"/>
      <c r="M942" s="11"/>
    </row>
    <row r="943" customFormat="false" ht="12.75" hidden="false" customHeight="true" outlineLevel="0" collapsed="false">
      <c r="A943" s="11"/>
      <c r="B943" s="11"/>
      <c r="C943" s="11"/>
      <c r="D943" s="11"/>
      <c r="E943" s="11"/>
      <c r="F943" s="11"/>
      <c r="G943" s="11"/>
      <c r="H943" s="11"/>
      <c r="I943" s="11"/>
      <c r="J943" s="11"/>
      <c r="K943" s="11"/>
      <c r="L943" s="11"/>
      <c r="M943" s="11"/>
    </row>
    <row r="944" customFormat="false" ht="12.75" hidden="false" customHeight="true" outlineLevel="0" collapsed="false">
      <c r="A944" s="11"/>
      <c r="B944" s="11"/>
      <c r="C944" s="11"/>
      <c r="D944" s="11"/>
      <c r="E944" s="11"/>
      <c r="F944" s="11"/>
      <c r="G944" s="11"/>
      <c r="H944" s="11"/>
      <c r="I944" s="11"/>
      <c r="J944" s="11"/>
      <c r="K944" s="11"/>
      <c r="L944" s="11"/>
      <c r="M944" s="11"/>
    </row>
    <row r="945" customFormat="false" ht="12.75" hidden="false" customHeight="true" outlineLevel="0" collapsed="false">
      <c r="A945" s="11"/>
      <c r="B945" s="11"/>
      <c r="C945" s="11"/>
      <c r="D945" s="11"/>
      <c r="E945" s="11"/>
      <c r="F945" s="11"/>
      <c r="G945" s="11"/>
      <c r="H945" s="11"/>
      <c r="I945" s="11"/>
      <c r="J945" s="11"/>
      <c r="K945" s="11"/>
      <c r="L945" s="11"/>
      <c r="M945" s="11"/>
    </row>
    <row r="946" customFormat="false" ht="12.75" hidden="false" customHeight="true" outlineLevel="0" collapsed="false">
      <c r="A946" s="11"/>
      <c r="B946" s="11"/>
      <c r="C946" s="11"/>
      <c r="D946" s="11"/>
      <c r="E946" s="11"/>
      <c r="F946" s="11"/>
      <c r="G946" s="11"/>
      <c r="H946" s="11"/>
      <c r="I946" s="11"/>
      <c r="J946" s="11"/>
      <c r="K946" s="11"/>
      <c r="L946" s="11"/>
      <c r="M946" s="11"/>
    </row>
    <row r="947" customFormat="false" ht="12.75" hidden="false" customHeight="true" outlineLevel="0" collapsed="false">
      <c r="A947" s="11"/>
      <c r="B947" s="11"/>
      <c r="C947" s="11"/>
      <c r="D947" s="11"/>
      <c r="E947" s="11"/>
      <c r="F947" s="11"/>
      <c r="G947" s="11"/>
      <c r="H947" s="11"/>
      <c r="I947" s="11"/>
      <c r="J947" s="11"/>
      <c r="K947" s="11"/>
      <c r="L947" s="11"/>
      <c r="M947" s="11"/>
    </row>
    <row r="948" customFormat="false" ht="12.75" hidden="false" customHeight="true" outlineLevel="0" collapsed="false">
      <c r="A948" s="11"/>
      <c r="B948" s="11"/>
      <c r="C948" s="11"/>
      <c r="D948" s="11"/>
      <c r="E948" s="11"/>
      <c r="F948" s="11"/>
      <c r="G948" s="11"/>
      <c r="H948" s="11"/>
      <c r="I948" s="11"/>
      <c r="J948" s="11"/>
      <c r="K948" s="11"/>
      <c r="L948" s="11"/>
      <c r="M948" s="11"/>
    </row>
    <row r="949" customFormat="false" ht="12.75" hidden="false" customHeight="true" outlineLevel="0" collapsed="false">
      <c r="A949" s="11"/>
      <c r="B949" s="11"/>
      <c r="C949" s="11"/>
      <c r="D949" s="11"/>
      <c r="E949" s="11"/>
      <c r="F949" s="11"/>
      <c r="G949" s="11"/>
      <c r="H949" s="11"/>
      <c r="I949" s="11"/>
      <c r="J949" s="11"/>
      <c r="K949" s="11"/>
      <c r="L949" s="11"/>
      <c r="M949" s="11"/>
    </row>
    <row r="950" customFormat="false" ht="12.75" hidden="false" customHeight="true" outlineLevel="0" collapsed="false">
      <c r="A950" s="11"/>
      <c r="B950" s="11"/>
      <c r="C950" s="11"/>
      <c r="D950" s="11"/>
      <c r="E950" s="11"/>
      <c r="F950" s="11"/>
      <c r="G950" s="11"/>
      <c r="H950" s="11"/>
      <c r="I950" s="11"/>
      <c r="J950" s="11"/>
      <c r="K950" s="11"/>
      <c r="L950" s="11"/>
      <c r="M950" s="11"/>
    </row>
    <row r="951" customFormat="false" ht="12.75" hidden="false" customHeight="true" outlineLevel="0" collapsed="false">
      <c r="A951" s="11"/>
      <c r="B951" s="11"/>
      <c r="C951" s="11"/>
      <c r="D951" s="11"/>
      <c r="E951" s="11"/>
      <c r="F951" s="11"/>
      <c r="G951" s="11"/>
      <c r="H951" s="11"/>
      <c r="I951" s="11"/>
      <c r="J951" s="11"/>
      <c r="K951" s="11"/>
      <c r="L951" s="11"/>
      <c r="M951" s="11"/>
    </row>
    <row r="952" customFormat="false" ht="12.75" hidden="false" customHeight="true" outlineLevel="0" collapsed="false">
      <c r="A952" s="11"/>
      <c r="B952" s="11"/>
      <c r="C952" s="11"/>
      <c r="D952" s="11"/>
      <c r="E952" s="11"/>
      <c r="F952" s="11"/>
      <c r="G952" s="11"/>
      <c r="H952" s="11"/>
      <c r="I952" s="11"/>
      <c r="J952" s="11"/>
      <c r="K952" s="11"/>
      <c r="L952" s="11"/>
      <c r="M952" s="11"/>
    </row>
    <row r="953" customFormat="false" ht="12.75" hidden="false" customHeight="true" outlineLevel="0" collapsed="false">
      <c r="A953" s="11"/>
      <c r="B953" s="11"/>
      <c r="C953" s="11"/>
      <c r="D953" s="11"/>
      <c r="E953" s="11"/>
      <c r="F953" s="11"/>
      <c r="G953" s="11"/>
      <c r="H953" s="11"/>
      <c r="I953" s="11"/>
      <c r="J953" s="11"/>
      <c r="K953" s="11"/>
      <c r="L953" s="11"/>
      <c r="M953" s="11"/>
    </row>
    <row r="954" customFormat="false" ht="12.75" hidden="false" customHeight="true" outlineLevel="0" collapsed="false">
      <c r="A954" s="11"/>
      <c r="B954" s="11"/>
      <c r="C954" s="11"/>
      <c r="D954" s="11"/>
      <c r="E954" s="11"/>
      <c r="F954" s="11"/>
      <c r="G954" s="11"/>
      <c r="H954" s="11"/>
      <c r="I954" s="11"/>
      <c r="J954" s="11"/>
      <c r="K954" s="11"/>
      <c r="L954" s="11"/>
      <c r="M954" s="11"/>
    </row>
    <row r="955" customFormat="false" ht="12.75" hidden="false" customHeight="true" outlineLevel="0" collapsed="false">
      <c r="A955" s="11"/>
      <c r="B955" s="11"/>
      <c r="C955" s="11"/>
      <c r="D955" s="11"/>
      <c r="E955" s="11"/>
      <c r="F955" s="11"/>
      <c r="G955" s="11"/>
      <c r="H955" s="11"/>
      <c r="I955" s="11"/>
      <c r="J955" s="11"/>
      <c r="K955" s="11"/>
      <c r="L955" s="11"/>
      <c r="M955" s="11"/>
    </row>
    <row r="956" customFormat="false" ht="12.75" hidden="false" customHeight="true" outlineLevel="0" collapsed="false">
      <c r="A956" s="11"/>
      <c r="B956" s="11"/>
      <c r="C956" s="11"/>
      <c r="D956" s="11"/>
      <c r="E956" s="11"/>
      <c r="F956" s="11"/>
      <c r="G956" s="11"/>
      <c r="H956" s="11"/>
      <c r="I956" s="11"/>
      <c r="J956" s="11"/>
      <c r="K956" s="11"/>
      <c r="L956" s="11"/>
      <c r="M956" s="11"/>
    </row>
    <row r="957" customFormat="false" ht="12.75" hidden="false" customHeight="true" outlineLevel="0" collapsed="false">
      <c r="A957" s="11"/>
      <c r="B957" s="11"/>
      <c r="C957" s="11"/>
      <c r="D957" s="11"/>
      <c r="E957" s="11"/>
      <c r="F957" s="11"/>
      <c r="G957" s="11"/>
      <c r="H957" s="11"/>
      <c r="I957" s="11"/>
      <c r="J957" s="11"/>
      <c r="K957" s="11"/>
      <c r="L957" s="11"/>
      <c r="M957" s="11"/>
    </row>
    <row r="958" customFormat="false" ht="12.75" hidden="false" customHeight="true" outlineLevel="0" collapsed="false">
      <c r="A958" s="11"/>
      <c r="B958" s="11"/>
      <c r="C958" s="11"/>
      <c r="D958" s="11"/>
      <c r="E958" s="11"/>
      <c r="F958" s="11"/>
      <c r="G958" s="11"/>
      <c r="H958" s="11"/>
      <c r="I958" s="11"/>
      <c r="J958" s="11"/>
      <c r="K958" s="11"/>
      <c r="L958" s="11"/>
      <c r="M958" s="11"/>
    </row>
    <row r="959" customFormat="false" ht="12.75" hidden="false" customHeight="true" outlineLevel="0" collapsed="false">
      <c r="A959" s="11"/>
      <c r="B959" s="11"/>
      <c r="C959" s="11"/>
      <c r="D959" s="11"/>
      <c r="E959" s="11"/>
      <c r="F959" s="11"/>
      <c r="G959" s="11"/>
      <c r="H959" s="11"/>
      <c r="I959" s="11"/>
      <c r="J959" s="11"/>
      <c r="K959" s="11"/>
      <c r="L959" s="11"/>
      <c r="M959" s="11"/>
    </row>
    <row r="960" customFormat="false" ht="12.75" hidden="false" customHeight="true" outlineLevel="0" collapsed="false">
      <c r="A960" s="11"/>
      <c r="B960" s="11"/>
      <c r="C960" s="11"/>
      <c r="D960" s="11"/>
      <c r="E960" s="11"/>
      <c r="F960" s="11"/>
      <c r="G960" s="11"/>
      <c r="H960" s="11"/>
      <c r="I960" s="11"/>
      <c r="J960" s="11"/>
      <c r="K960" s="11"/>
      <c r="L960" s="11"/>
      <c r="M960" s="11"/>
    </row>
    <row r="961" customFormat="false" ht="12.75" hidden="false" customHeight="true" outlineLevel="0" collapsed="false">
      <c r="A961" s="11"/>
      <c r="B961" s="11"/>
      <c r="C961" s="11"/>
      <c r="D961" s="11"/>
      <c r="E961" s="11"/>
      <c r="F961" s="11"/>
      <c r="G961" s="11"/>
      <c r="H961" s="11"/>
      <c r="I961" s="11"/>
      <c r="J961" s="11"/>
      <c r="K961" s="11"/>
      <c r="L961" s="11"/>
      <c r="M961" s="11"/>
    </row>
    <row r="962" customFormat="false" ht="12.75" hidden="false" customHeight="true" outlineLevel="0" collapsed="false">
      <c r="A962" s="11"/>
      <c r="B962" s="11"/>
      <c r="C962" s="11"/>
      <c r="D962" s="11"/>
      <c r="E962" s="11"/>
      <c r="F962" s="11"/>
      <c r="G962" s="11"/>
      <c r="H962" s="11"/>
      <c r="I962" s="11"/>
      <c r="J962" s="11"/>
      <c r="K962" s="11"/>
      <c r="L962" s="11"/>
      <c r="M962" s="11"/>
    </row>
    <row r="963" customFormat="false" ht="12.75" hidden="false" customHeight="true" outlineLevel="0" collapsed="false">
      <c r="A963" s="11"/>
      <c r="B963" s="11"/>
      <c r="C963" s="11"/>
      <c r="D963" s="11"/>
      <c r="E963" s="11"/>
      <c r="F963" s="11"/>
      <c r="G963" s="11"/>
      <c r="H963" s="11"/>
      <c r="I963" s="11"/>
      <c r="J963" s="11"/>
      <c r="K963" s="11"/>
      <c r="L963" s="11"/>
      <c r="M963" s="11"/>
    </row>
    <row r="964" customFormat="false" ht="12.75" hidden="false" customHeight="true" outlineLevel="0" collapsed="false">
      <c r="A964" s="11"/>
      <c r="B964" s="11"/>
      <c r="C964" s="11"/>
      <c r="D964" s="11"/>
      <c r="E964" s="11"/>
      <c r="F964" s="11"/>
      <c r="G964" s="11"/>
      <c r="H964" s="11"/>
      <c r="I964" s="11"/>
      <c r="J964" s="11"/>
      <c r="K964" s="11"/>
      <c r="L964" s="11"/>
      <c r="M964" s="11"/>
    </row>
    <row r="965" customFormat="false" ht="12.75" hidden="false" customHeight="true" outlineLevel="0" collapsed="false">
      <c r="A965" s="11"/>
      <c r="B965" s="11"/>
      <c r="C965" s="11"/>
      <c r="D965" s="11"/>
      <c r="E965" s="11"/>
      <c r="F965" s="11"/>
      <c r="G965" s="11"/>
      <c r="H965" s="11"/>
      <c r="I965" s="11"/>
      <c r="J965" s="11"/>
      <c r="K965" s="11"/>
      <c r="L965" s="11"/>
      <c r="M965" s="11"/>
    </row>
    <row r="966" customFormat="false" ht="12.75" hidden="false" customHeight="true" outlineLevel="0" collapsed="false">
      <c r="A966" s="11"/>
      <c r="B966" s="11"/>
      <c r="C966" s="11"/>
      <c r="D966" s="11"/>
      <c r="E966" s="11"/>
      <c r="F966" s="11"/>
      <c r="G966" s="11"/>
      <c r="H966" s="11"/>
      <c r="I966" s="11"/>
      <c r="J966" s="11"/>
      <c r="K966" s="11"/>
      <c r="L966" s="11"/>
      <c r="M966" s="11"/>
    </row>
    <row r="967" customFormat="false" ht="12.75" hidden="false" customHeight="true" outlineLevel="0" collapsed="false">
      <c r="A967" s="11"/>
      <c r="B967" s="11"/>
      <c r="C967" s="11"/>
      <c r="D967" s="11"/>
      <c r="E967" s="11"/>
      <c r="F967" s="11"/>
      <c r="G967" s="11"/>
      <c r="H967" s="11"/>
      <c r="I967" s="11"/>
      <c r="J967" s="11"/>
      <c r="K967" s="11"/>
      <c r="L967" s="11"/>
      <c r="M967" s="11"/>
    </row>
    <row r="968" customFormat="false" ht="12.75" hidden="false" customHeight="true" outlineLevel="0" collapsed="false">
      <c r="A968" s="11"/>
      <c r="B968" s="11"/>
      <c r="C968" s="11"/>
      <c r="D968" s="11"/>
      <c r="E968" s="11"/>
      <c r="F968" s="11"/>
      <c r="G968" s="11"/>
      <c r="H968" s="11"/>
      <c r="I968" s="11"/>
      <c r="J968" s="11"/>
      <c r="K968" s="11"/>
      <c r="L968" s="11"/>
      <c r="M968" s="11"/>
    </row>
    <row r="969" customFormat="false" ht="12.75" hidden="false" customHeight="true" outlineLevel="0" collapsed="false">
      <c r="A969" s="11"/>
      <c r="B969" s="11"/>
      <c r="C969" s="11"/>
      <c r="D969" s="11"/>
      <c r="E969" s="11"/>
      <c r="F969" s="11"/>
      <c r="G969" s="11"/>
      <c r="H969" s="11"/>
      <c r="I969" s="11"/>
      <c r="J969" s="11"/>
      <c r="K969" s="11"/>
      <c r="L969" s="11"/>
      <c r="M969" s="11"/>
    </row>
    <row r="970" customFormat="false" ht="12.75" hidden="false" customHeight="true" outlineLevel="0" collapsed="false">
      <c r="A970" s="11"/>
      <c r="B970" s="11"/>
      <c r="C970" s="11"/>
      <c r="D970" s="11"/>
      <c r="E970" s="11"/>
      <c r="F970" s="11"/>
      <c r="G970" s="11"/>
      <c r="H970" s="11"/>
      <c r="I970" s="11"/>
      <c r="J970" s="11"/>
      <c r="K970" s="11"/>
      <c r="L970" s="11"/>
      <c r="M970" s="11"/>
    </row>
    <row r="971" customFormat="false" ht="12.75" hidden="false" customHeight="true" outlineLevel="0" collapsed="false">
      <c r="A971" s="11"/>
      <c r="B971" s="11"/>
      <c r="C971" s="11"/>
      <c r="D971" s="11"/>
      <c r="E971" s="11"/>
      <c r="F971" s="11"/>
      <c r="G971" s="11"/>
      <c r="H971" s="11"/>
      <c r="I971" s="11"/>
      <c r="J971" s="11"/>
      <c r="K971" s="11"/>
      <c r="L971" s="11"/>
      <c r="M971" s="11"/>
    </row>
    <row r="972" customFormat="false" ht="12.75" hidden="false" customHeight="true" outlineLevel="0" collapsed="false">
      <c r="A972" s="11"/>
      <c r="B972" s="11"/>
      <c r="C972" s="11"/>
      <c r="D972" s="11"/>
      <c r="E972" s="11"/>
      <c r="F972" s="11"/>
      <c r="G972" s="11"/>
      <c r="H972" s="11"/>
      <c r="I972" s="11"/>
      <c r="J972" s="11"/>
      <c r="K972" s="11"/>
      <c r="L972" s="11"/>
      <c r="M972" s="11"/>
    </row>
    <row r="973" customFormat="false" ht="12.75" hidden="false" customHeight="true" outlineLevel="0" collapsed="false">
      <c r="A973" s="11"/>
      <c r="B973" s="11"/>
      <c r="C973" s="11"/>
      <c r="D973" s="11"/>
      <c r="E973" s="11"/>
      <c r="F973" s="11"/>
      <c r="G973" s="11"/>
      <c r="H973" s="11"/>
      <c r="I973" s="11"/>
      <c r="J973" s="11"/>
      <c r="K973" s="11"/>
      <c r="L973" s="11"/>
      <c r="M973" s="11"/>
    </row>
    <row r="974" customFormat="false" ht="12.75" hidden="false" customHeight="true" outlineLevel="0" collapsed="false">
      <c r="A974" s="11"/>
      <c r="B974" s="11"/>
      <c r="C974" s="11"/>
      <c r="D974" s="11"/>
      <c r="E974" s="11"/>
      <c r="F974" s="11"/>
      <c r="G974" s="11"/>
      <c r="H974" s="11"/>
      <c r="I974" s="11"/>
      <c r="J974" s="11"/>
      <c r="K974" s="11"/>
      <c r="L974" s="11"/>
      <c r="M974" s="11"/>
    </row>
    <row r="975" customFormat="false" ht="12.75" hidden="false" customHeight="true" outlineLevel="0" collapsed="false">
      <c r="A975" s="11"/>
      <c r="B975" s="11"/>
      <c r="C975" s="11"/>
      <c r="D975" s="11"/>
      <c r="E975" s="11"/>
      <c r="F975" s="11"/>
      <c r="G975" s="11"/>
      <c r="H975" s="11"/>
      <c r="I975" s="11"/>
      <c r="J975" s="11"/>
      <c r="K975" s="11"/>
      <c r="L975" s="11"/>
      <c r="M975" s="11"/>
    </row>
    <row r="976" customFormat="false" ht="12.75" hidden="false" customHeight="true" outlineLevel="0" collapsed="false">
      <c r="A976" s="11"/>
      <c r="B976" s="11"/>
      <c r="C976" s="11"/>
      <c r="D976" s="11"/>
      <c r="E976" s="11"/>
      <c r="F976" s="11"/>
      <c r="G976" s="11"/>
      <c r="H976" s="11"/>
      <c r="I976" s="11"/>
      <c r="J976" s="11"/>
      <c r="K976" s="11"/>
      <c r="L976" s="11"/>
      <c r="M976" s="11"/>
    </row>
    <row r="977" customFormat="false" ht="12.75" hidden="false" customHeight="true" outlineLevel="0" collapsed="false">
      <c r="A977" s="11"/>
      <c r="B977" s="11"/>
      <c r="C977" s="11"/>
      <c r="D977" s="11"/>
      <c r="E977" s="11"/>
      <c r="F977" s="11"/>
      <c r="G977" s="11"/>
      <c r="H977" s="11"/>
      <c r="I977" s="11"/>
      <c r="J977" s="11"/>
      <c r="K977" s="11"/>
      <c r="L977" s="11"/>
      <c r="M977" s="11"/>
    </row>
    <row r="978" customFormat="false" ht="12.75" hidden="false" customHeight="true" outlineLevel="0" collapsed="false">
      <c r="A978" s="11"/>
      <c r="B978" s="11"/>
      <c r="C978" s="11"/>
      <c r="D978" s="11"/>
      <c r="E978" s="11"/>
      <c r="F978" s="11"/>
      <c r="G978" s="11"/>
      <c r="H978" s="11"/>
      <c r="I978" s="11"/>
      <c r="J978" s="11"/>
      <c r="K978" s="11"/>
      <c r="L978" s="11"/>
      <c r="M978" s="11"/>
    </row>
    <row r="979" customFormat="false" ht="12.75" hidden="false" customHeight="true" outlineLevel="0" collapsed="false">
      <c r="A979" s="11"/>
      <c r="B979" s="11"/>
      <c r="C979" s="11"/>
      <c r="D979" s="11"/>
      <c r="E979" s="11"/>
      <c r="F979" s="11"/>
      <c r="G979" s="11"/>
      <c r="H979" s="11"/>
      <c r="I979" s="11"/>
      <c r="J979" s="11"/>
      <c r="K979" s="11"/>
      <c r="L979" s="11"/>
      <c r="M979" s="11"/>
    </row>
    <row r="980" customFormat="false" ht="12.75" hidden="false" customHeight="true" outlineLevel="0" collapsed="false">
      <c r="A980" s="11"/>
      <c r="B980" s="11"/>
      <c r="C980" s="11"/>
      <c r="D980" s="11"/>
      <c r="E980" s="11"/>
      <c r="F980" s="11"/>
      <c r="G980" s="11"/>
      <c r="H980" s="11"/>
      <c r="I980" s="11"/>
      <c r="J980" s="11"/>
      <c r="K980" s="11"/>
      <c r="L980" s="11"/>
      <c r="M980" s="11"/>
    </row>
    <row r="981" customFormat="false" ht="12.75" hidden="false" customHeight="true" outlineLevel="0" collapsed="false">
      <c r="A981" s="11"/>
      <c r="B981" s="11"/>
      <c r="C981" s="11"/>
      <c r="D981" s="11"/>
      <c r="E981" s="11"/>
      <c r="F981" s="11"/>
      <c r="G981" s="11"/>
      <c r="H981" s="11"/>
      <c r="I981" s="11"/>
      <c r="J981" s="11"/>
      <c r="K981" s="11"/>
      <c r="L981" s="11"/>
      <c r="M981" s="11"/>
    </row>
    <row r="982" customFormat="false" ht="12.75" hidden="false" customHeight="true" outlineLevel="0" collapsed="false">
      <c r="A982" s="11"/>
      <c r="B982" s="11"/>
      <c r="C982" s="11"/>
      <c r="D982" s="11"/>
      <c r="E982" s="11"/>
      <c r="F982" s="11"/>
      <c r="G982" s="11"/>
      <c r="H982" s="11"/>
      <c r="I982" s="11"/>
      <c r="J982" s="11"/>
      <c r="K982" s="11"/>
      <c r="L982" s="11"/>
      <c r="M982" s="11"/>
    </row>
    <row r="983" customFormat="false" ht="12.75" hidden="false" customHeight="true" outlineLevel="0" collapsed="false">
      <c r="A983" s="11"/>
      <c r="B983" s="11"/>
      <c r="C983" s="11"/>
      <c r="D983" s="11"/>
      <c r="E983" s="11"/>
      <c r="F983" s="11"/>
      <c r="G983" s="11"/>
      <c r="H983" s="11"/>
      <c r="I983" s="11"/>
      <c r="J983" s="11"/>
      <c r="K983" s="11"/>
      <c r="L983" s="11"/>
      <c r="M983" s="11"/>
    </row>
    <row r="984" customFormat="false" ht="12.75" hidden="false" customHeight="true" outlineLevel="0" collapsed="false">
      <c r="A984" s="11"/>
      <c r="B984" s="11"/>
      <c r="C984" s="11"/>
      <c r="D984" s="11"/>
      <c r="E984" s="11"/>
      <c r="F984" s="11"/>
      <c r="G984" s="11"/>
      <c r="H984" s="11"/>
      <c r="I984" s="11"/>
      <c r="J984" s="11"/>
      <c r="K984" s="11"/>
      <c r="L984" s="11"/>
      <c r="M984" s="11"/>
    </row>
    <row r="985" customFormat="false" ht="12.75" hidden="false" customHeight="true" outlineLevel="0" collapsed="false">
      <c r="A985" s="11"/>
      <c r="B985" s="11"/>
      <c r="C985" s="11"/>
      <c r="D985" s="11"/>
      <c r="E985" s="11"/>
      <c r="F985" s="11"/>
      <c r="G985" s="11"/>
      <c r="H985" s="11"/>
      <c r="I985" s="11"/>
      <c r="J985" s="11"/>
      <c r="K985" s="11"/>
      <c r="L985" s="11"/>
      <c r="M985" s="11"/>
    </row>
    <row r="986" customFormat="false" ht="12.75" hidden="false" customHeight="true" outlineLevel="0" collapsed="false">
      <c r="A986" s="11"/>
      <c r="B986" s="11"/>
      <c r="C986" s="11"/>
      <c r="D986" s="11"/>
      <c r="E986" s="11"/>
      <c r="F986" s="11"/>
      <c r="G986" s="11"/>
      <c r="H986" s="11"/>
      <c r="I986" s="11"/>
      <c r="J986" s="11"/>
      <c r="K986" s="11"/>
      <c r="L986" s="11"/>
      <c r="M986" s="11"/>
    </row>
    <row r="987" customFormat="false" ht="12.75" hidden="false" customHeight="true" outlineLevel="0" collapsed="false">
      <c r="A987" s="11"/>
      <c r="B987" s="11"/>
      <c r="C987" s="11"/>
      <c r="D987" s="11"/>
      <c r="E987" s="11"/>
      <c r="F987" s="11"/>
      <c r="G987" s="11"/>
      <c r="H987" s="11"/>
      <c r="I987" s="11"/>
      <c r="J987" s="11"/>
      <c r="K987" s="11"/>
      <c r="L987" s="11"/>
      <c r="M987" s="11"/>
    </row>
    <row r="988" customFormat="false" ht="12.75" hidden="false" customHeight="true" outlineLevel="0" collapsed="false">
      <c r="A988" s="11"/>
      <c r="B988" s="11"/>
      <c r="C988" s="11"/>
      <c r="D988" s="11"/>
      <c r="E988" s="11"/>
      <c r="F988" s="11"/>
      <c r="G988" s="11"/>
      <c r="H988" s="11"/>
      <c r="I988" s="11"/>
      <c r="J988" s="11"/>
      <c r="K988" s="11"/>
      <c r="L988" s="11"/>
      <c r="M988" s="11"/>
    </row>
    <row r="989" customFormat="false" ht="12.75" hidden="false" customHeight="true" outlineLevel="0" collapsed="false">
      <c r="A989" s="11"/>
      <c r="B989" s="11"/>
      <c r="C989" s="11"/>
      <c r="D989" s="11"/>
      <c r="E989" s="11"/>
      <c r="F989" s="11"/>
      <c r="G989" s="11"/>
      <c r="H989" s="11"/>
      <c r="I989" s="11"/>
      <c r="J989" s="11"/>
      <c r="K989" s="11"/>
      <c r="L989" s="11"/>
      <c r="M989" s="11"/>
    </row>
    <row r="990" customFormat="false" ht="12.75" hidden="false" customHeight="true" outlineLevel="0" collapsed="false">
      <c r="A990" s="11"/>
      <c r="B990" s="11"/>
      <c r="C990" s="11"/>
      <c r="D990" s="11"/>
      <c r="E990" s="11"/>
      <c r="F990" s="11"/>
      <c r="G990" s="11"/>
      <c r="H990" s="11"/>
      <c r="I990" s="11"/>
      <c r="J990" s="11"/>
      <c r="K990" s="11"/>
      <c r="L990" s="11"/>
      <c r="M990" s="11"/>
    </row>
    <row r="991" customFormat="false" ht="12.75" hidden="false" customHeight="true" outlineLevel="0" collapsed="false">
      <c r="A991" s="11"/>
      <c r="B991" s="11"/>
      <c r="C991" s="11"/>
      <c r="D991" s="11"/>
      <c r="E991" s="11"/>
      <c r="F991" s="11"/>
      <c r="G991" s="11"/>
      <c r="H991" s="11"/>
      <c r="I991" s="11"/>
      <c r="J991" s="11"/>
      <c r="K991" s="11"/>
      <c r="L991" s="11"/>
      <c r="M991" s="11"/>
    </row>
    <row r="992" customFormat="false" ht="12.75" hidden="false" customHeight="true" outlineLevel="0" collapsed="false">
      <c r="A992" s="11"/>
      <c r="B992" s="11"/>
      <c r="C992" s="11"/>
      <c r="D992" s="11"/>
      <c r="E992" s="11"/>
      <c r="F992" s="11"/>
      <c r="G992" s="11"/>
      <c r="H992" s="11"/>
      <c r="I992" s="11"/>
      <c r="J992" s="11"/>
      <c r="K992" s="11"/>
      <c r="L992" s="11"/>
      <c r="M992" s="11"/>
    </row>
    <row r="993" customFormat="false" ht="12.75" hidden="false" customHeight="true" outlineLevel="0" collapsed="false">
      <c r="A993" s="11"/>
      <c r="B993" s="11"/>
      <c r="C993" s="11"/>
      <c r="D993" s="11"/>
      <c r="E993" s="11"/>
      <c r="F993" s="11"/>
      <c r="G993" s="11"/>
      <c r="H993" s="11"/>
      <c r="I993" s="11"/>
      <c r="J993" s="11"/>
      <c r="K993" s="11"/>
      <c r="L993" s="11"/>
      <c r="M993" s="11"/>
    </row>
    <row r="994" customFormat="false" ht="12.75" hidden="false" customHeight="true" outlineLevel="0" collapsed="false">
      <c r="A994" s="11"/>
      <c r="B994" s="11"/>
      <c r="C994" s="11"/>
      <c r="D994" s="11"/>
      <c r="E994" s="11"/>
      <c r="F994" s="11"/>
      <c r="G994" s="11"/>
      <c r="H994" s="11"/>
      <c r="I994" s="11"/>
      <c r="J994" s="11"/>
      <c r="K994" s="11"/>
      <c r="L994" s="11"/>
      <c r="M994" s="11"/>
    </row>
    <row r="995" customFormat="false" ht="12.75" hidden="false" customHeight="true" outlineLevel="0" collapsed="false">
      <c r="A995" s="11"/>
      <c r="B995" s="11"/>
      <c r="C995" s="11"/>
      <c r="D995" s="11"/>
      <c r="E995" s="11"/>
      <c r="F995" s="11"/>
      <c r="G995" s="11"/>
      <c r="H995" s="11"/>
      <c r="I995" s="11"/>
      <c r="J995" s="11"/>
      <c r="K995" s="11"/>
      <c r="L995" s="11"/>
      <c r="M995" s="11"/>
    </row>
    <row r="996" customFormat="false" ht="12.75" hidden="false" customHeight="true" outlineLevel="0" collapsed="false">
      <c r="A996" s="11"/>
      <c r="B996" s="11"/>
      <c r="C996" s="11"/>
      <c r="D996" s="11"/>
      <c r="E996" s="11"/>
      <c r="F996" s="11"/>
      <c r="G996" s="11"/>
      <c r="H996" s="11"/>
      <c r="I996" s="11"/>
      <c r="J996" s="11"/>
      <c r="K996" s="11"/>
      <c r="L996" s="11"/>
      <c r="M996" s="11"/>
    </row>
    <row r="997" customFormat="false" ht="12.75" hidden="false" customHeight="true" outlineLevel="0" collapsed="false">
      <c r="A997" s="11"/>
      <c r="B997" s="11"/>
      <c r="C997" s="11"/>
      <c r="D997" s="11"/>
      <c r="E997" s="11"/>
      <c r="F997" s="11"/>
      <c r="G997" s="11"/>
      <c r="H997" s="11"/>
      <c r="I997" s="11"/>
      <c r="J997" s="11"/>
      <c r="K997" s="11"/>
      <c r="L997" s="11"/>
      <c r="M997" s="11"/>
    </row>
    <row r="998" customFormat="false" ht="12.75" hidden="false" customHeight="true" outlineLevel="0" collapsed="false">
      <c r="A998" s="11"/>
      <c r="B998" s="11"/>
      <c r="C998" s="11"/>
      <c r="D998" s="11"/>
      <c r="E998" s="11"/>
      <c r="F998" s="11"/>
      <c r="G998" s="11"/>
      <c r="H998" s="11"/>
      <c r="I998" s="11"/>
      <c r="J998" s="11"/>
      <c r="K998" s="11"/>
      <c r="L998" s="11"/>
      <c r="M998" s="11"/>
    </row>
    <row r="999" customFormat="false" ht="12.75" hidden="false" customHeight="true" outlineLevel="0" collapsed="false">
      <c r="A999" s="11"/>
      <c r="B999" s="11"/>
      <c r="C999" s="11"/>
      <c r="D999" s="11"/>
      <c r="E999" s="11"/>
      <c r="F999" s="11"/>
      <c r="G999" s="11"/>
      <c r="H999" s="11"/>
      <c r="I999" s="11"/>
      <c r="J999" s="11"/>
      <c r="K999" s="11"/>
      <c r="L999" s="11"/>
      <c r="M999" s="11"/>
    </row>
    <row r="1000" customFormat="false" ht="12.75" hidden="false" customHeight="true" outlineLevel="0" collapsed="false">
      <c r="A1000" s="11"/>
      <c r="B1000" s="11"/>
      <c r="C1000" s="11"/>
      <c r="D1000" s="11"/>
      <c r="E1000" s="11"/>
      <c r="F1000" s="11"/>
      <c r="G1000" s="11"/>
      <c r="H1000" s="11"/>
      <c r="I1000" s="11"/>
      <c r="J1000" s="11"/>
      <c r="K1000" s="11"/>
      <c r="L1000" s="11"/>
      <c r="M1000" s="11"/>
    </row>
  </sheetData>
  <mergeCells count="38">
    <mergeCell ref="A1:K1"/>
    <mergeCell ref="C3:E3"/>
    <mergeCell ref="J3:M3"/>
    <mergeCell ref="A5:B5"/>
    <mergeCell ref="A6:B6"/>
    <mergeCell ref="A7:B7"/>
    <mergeCell ref="A8:B8"/>
    <mergeCell ref="A9:B9"/>
    <mergeCell ref="A10:B10"/>
    <mergeCell ref="A11:B11"/>
    <mergeCell ref="A17:B18"/>
    <mergeCell ref="C17:D17"/>
    <mergeCell ref="E17:F17"/>
    <mergeCell ref="A19:B19"/>
    <mergeCell ref="A20:B20"/>
    <mergeCell ref="A21:B21"/>
    <mergeCell ref="A22:B22"/>
    <mergeCell ref="A23:B23"/>
    <mergeCell ref="A24:B24"/>
    <mergeCell ref="A25:B25"/>
    <mergeCell ref="A29:C30"/>
    <mergeCell ref="D29:D30"/>
    <mergeCell ref="E29:F29"/>
    <mergeCell ref="G29:H29"/>
    <mergeCell ref="A31:C36"/>
    <mergeCell ref="A37:C42"/>
    <mergeCell ref="A43:C51"/>
    <mergeCell ref="A52:C60"/>
    <mergeCell ref="A61:C71"/>
    <mergeCell ref="A72:C84"/>
    <mergeCell ref="A85:C97"/>
    <mergeCell ref="A101:B102"/>
    <mergeCell ref="C101:C102"/>
    <mergeCell ref="A103:B103"/>
    <mergeCell ref="A104:B104"/>
    <mergeCell ref="A105:B105"/>
    <mergeCell ref="A106:B106"/>
    <mergeCell ref="A107:B107"/>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M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K22" activeCellId="0" sqref="K22"/>
    </sheetView>
  </sheetViews>
  <sheetFormatPr defaultColWidth="14.4296875" defaultRowHeight="15" zeroHeight="false" outlineLevelRow="0" outlineLevelCol="0"/>
  <cols>
    <col collapsed="false" customWidth="true" hidden="false" outlineLevel="0" max="1" min="1" style="1" width="7.29"/>
    <col collapsed="false" customWidth="true" hidden="false" outlineLevel="0" max="2" min="2" style="1" width="20.85"/>
    <col collapsed="false" customWidth="true" hidden="false" outlineLevel="0" max="3" min="3" style="1" width="6.71"/>
    <col collapsed="false" customWidth="true" hidden="false" outlineLevel="0" max="4" min="4" style="1" width="28"/>
    <col collapsed="false" customWidth="true" hidden="false" outlineLevel="0" max="5" min="5" style="1" width="15.28"/>
    <col collapsed="false" customWidth="true" hidden="false" outlineLevel="0" max="6" min="6" style="1" width="12"/>
    <col collapsed="false" customWidth="true" hidden="false" outlineLevel="0" max="7" min="7" style="1" width="11.29"/>
    <col collapsed="false" customWidth="true" hidden="false" outlineLevel="0" max="8" min="8" style="1" width="1"/>
    <col collapsed="false" customWidth="true" hidden="false" outlineLevel="0" max="9" min="9" style="1" width="11.29"/>
    <col collapsed="false" customWidth="true" hidden="false" outlineLevel="0" max="10" min="10" style="1" width="4.72"/>
    <col collapsed="false" customWidth="true" hidden="false" outlineLevel="0" max="11" min="11" style="1" width="12.85"/>
    <col collapsed="false" customWidth="true" hidden="false" outlineLevel="0" max="12" min="12" style="1" width="11.29"/>
    <col collapsed="false" customWidth="true" hidden="false" outlineLevel="0" max="13" min="13" style="1" width="27.71"/>
    <col collapsed="false" customWidth="true" hidden="false" outlineLevel="0" max="26" min="14" style="1" width="12.71"/>
  </cols>
  <sheetData>
    <row r="1" customFormat="false" ht="15.75" hidden="false" customHeight="true" outlineLevel="0" collapsed="false">
      <c r="A1" s="12" t="s">
        <v>143</v>
      </c>
      <c r="B1" s="12"/>
      <c r="C1" s="12"/>
      <c r="D1" s="12"/>
      <c r="E1" s="12"/>
      <c r="F1" s="12"/>
      <c r="G1" s="12"/>
      <c r="H1" s="12"/>
      <c r="I1" s="12"/>
      <c r="J1" s="12"/>
      <c r="K1" s="13"/>
      <c r="L1" s="13"/>
      <c r="M1" s="13"/>
    </row>
    <row r="2" customFormat="false" ht="15.75" hidden="false" customHeight="true" outlineLevel="0" collapsed="false">
      <c r="A2" s="89"/>
      <c r="B2" s="90"/>
      <c r="C2" s="90"/>
      <c r="D2" s="89"/>
      <c r="E2" s="13"/>
      <c r="F2" s="90"/>
      <c r="G2" s="13"/>
      <c r="H2" s="13"/>
      <c r="I2" s="13"/>
      <c r="J2" s="15" t="s">
        <v>17</v>
      </c>
      <c r="K2" s="15"/>
      <c r="L2" s="15"/>
      <c r="M2" s="15"/>
    </row>
    <row r="3" customFormat="false" ht="12.75" hidden="false" customHeight="true" outlineLevel="0" collapsed="false">
      <c r="A3" s="16" t="s">
        <v>144</v>
      </c>
      <c r="B3" s="90"/>
      <c r="C3" s="90"/>
      <c r="D3" s="89"/>
      <c r="E3" s="13"/>
      <c r="F3" s="90"/>
      <c r="G3" s="13"/>
      <c r="H3" s="13"/>
      <c r="I3" s="13"/>
      <c r="J3" s="17"/>
      <c r="K3" s="18"/>
      <c r="L3" s="18"/>
      <c r="M3" s="19"/>
    </row>
    <row r="4" customFormat="false" ht="12.75" hidden="false" customHeight="true" outlineLevel="0" collapsed="false">
      <c r="A4" s="16"/>
      <c r="B4" s="90"/>
      <c r="C4" s="90"/>
      <c r="D4" s="89"/>
      <c r="E4" s="13"/>
      <c r="F4" s="90"/>
      <c r="G4" s="13"/>
      <c r="H4" s="13"/>
      <c r="I4" s="13"/>
      <c r="J4" s="20"/>
      <c r="K4" s="21"/>
      <c r="L4" s="22" t="s">
        <v>19</v>
      </c>
      <c r="M4" s="23"/>
    </row>
    <row r="5" customFormat="false" ht="12.75" hidden="false" customHeight="true" outlineLevel="0" collapsed="false">
      <c r="A5" s="91" t="s">
        <v>145</v>
      </c>
      <c r="B5" s="90" t="s">
        <v>146</v>
      </c>
      <c r="C5" s="90"/>
      <c r="D5" s="89"/>
      <c r="E5" s="92" t="n">
        <v>6</v>
      </c>
      <c r="F5" s="90" t="s">
        <v>147</v>
      </c>
      <c r="G5" s="13"/>
      <c r="H5" s="13"/>
      <c r="I5" s="13"/>
      <c r="J5" s="20"/>
      <c r="K5" s="27"/>
      <c r="L5" s="22" t="s">
        <v>21</v>
      </c>
      <c r="M5" s="23"/>
    </row>
    <row r="6" customFormat="false" ht="12.75" hidden="false" customHeight="true" outlineLevel="0" collapsed="false">
      <c r="A6" s="91" t="s">
        <v>148</v>
      </c>
      <c r="B6" s="90" t="s">
        <v>149</v>
      </c>
      <c r="C6" s="90"/>
      <c r="D6" s="89"/>
      <c r="E6" s="93" t="n">
        <f aca="false">SUM('1.1. Passageiros'!C52:L52)</f>
        <v>4212000</v>
      </c>
      <c r="F6" s="90" t="s">
        <v>150</v>
      </c>
      <c r="G6" s="13"/>
      <c r="H6" s="13"/>
      <c r="I6" s="13"/>
      <c r="J6" s="20"/>
      <c r="K6" s="28"/>
      <c r="L6" s="22" t="s">
        <v>23</v>
      </c>
      <c r="M6" s="23"/>
    </row>
    <row r="7" customFormat="false" ht="15.75" hidden="false" customHeight="true" outlineLevel="0" collapsed="false">
      <c r="A7" s="91" t="s">
        <v>151</v>
      </c>
      <c r="B7" s="90" t="s">
        <v>152</v>
      </c>
      <c r="C7" s="90"/>
      <c r="D7" s="89"/>
      <c r="E7" s="94" t="n">
        <f aca="false">'1.1. Passageiros'!D11</f>
        <v>1010000</v>
      </c>
      <c r="F7" s="90" t="s">
        <v>153</v>
      </c>
      <c r="G7" s="13"/>
      <c r="H7" s="13"/>
      <c r="I7" s="13"/>
      <c r="J7" s="29"/>
      <c r="K7" s="30"/>
      <c r="L7" s="30"/>
      <c r="M7" s="31"/>
    </row>
    <row r="8" customFormat="false" ht="12.75" hidden="false" customHeight="true" outlineLevel="0" collapsed="false">
      <c r="A8" s="91" t="s">
        <v>154</v>
      </c>
      <c r="B8" s="90" t="s">
        <v>155</v>
      </c>
      <c r="C8" s="90"/>
      <c r="D8" s="89"/>
      <c r="E8" s="94" t="n">
        <f aca="false">E6/E5</f>
        <v>702000</v>
      </c>
      <c r="F8" s="90" t="s">
        <v>153</v>
      </c>
      <c r="G8" s="13"/>
      <c r="H8" s="13"/>
      <c r="I8" s="13"/>
      <c r="J8" s="13"/>
      <c r="K8" s="13"/>
      <c r="L8" s="13"/>
      <c r="M8" s="13"/>
    </row>
    <row r="9" customFormat="false" ht="12.75" hidden="false" customHeight="true" outlineLevel="0" collapsed="false">
      <c r="A9" s="91" t="s">
        <v>156</v>
      </c>
      <c r="B9" s="90" t="s">
        <v>157</v>
      </c>
      <c r="C9" s="90"/>
      <c r="D9" s="89"/>
      <c r="E9" s="94" t="n">
        <f aca="false">IF('1.2. KM programada'!D7&lt;&gt;"",SUM('1.2. KM programada'!Q16:S115),'1.2. KM programada'!D10)</f>
        <v>396500</v>
      </c>
      <c r="F9" s="90" t="s">
        <v>158</v>
      </c>
      <c r="G9" s="13"/>
      <c r="H9" s="13"/>
      <c r="I9" s="13"/>
      <c r="J9" s="13"/>
      <c r="K9" s="13"/>
      <c r="L9" s="13"/>
      <c r="M9" s="13"/>
    </row>
    <row r="10" customFormat="false" ht="12.75" hidden="false" customHeight="true" outlineLevel="0" collapsed="false">
      <c r="A10" s="89"/>
      <c r="B10" s="90"/>
      <c r="C10" s="90"/>
      <c r="D10" s="89"/>
      <c r="E10" s="13"/>
      <c r="F10" s="90"/>
      <c r="G10" s="13"/>
      <c r="H10" s="13"/>
      <c r="I10" s="13"/>
      <c r="J10" s="13"/>
      <c r="K10" s="13"/>
      <c r="L10" s="13"/>
      <c r="M10" s="13"/>
    </row>
    <row r="11" customFormat="false" ht="12.75" hidden="false" customHeight="true" outlineLevel="0" collapsed="false">
      <c r="A11" s="91" t="s">
        <v>159</v>
      </c>
      <c r="B11" s="90" t="s">
        <v>160</v>
      </c>
      <c r="C11" s="90"/>
      <c r="D11" s="89"/>
      <c r="E11" s="93" t="n">
        <f aca="false">E7/E9</f>
        <v>2.54728877679697</v>
      </c>
      <c r="F11" s="90" t="s">
        <v>161</v>
      </c>
      <c r="G11" s="13"/>
      <c r="H11" s="13"/>
      <c r="I11" s="13"/>
      <c r="J11" s="13"/>
      <c r="K11" s="13"/>
      <c r="L11" s="13"/>
      <c r="M11" s="13"/>
    </row>
    <row r="12" customFormat="false" ht="12.75" hidden="false" customHeight="true" outlineLevel="0" collapsed="false">
      <c r="A12" s="91" t="s">
        <v>162</v>
      </c>
      <c r="B12" s="90" t="s">
        <v>163</v>
      </c>
      <c r="C12" s="90"/>
      <c r="D12" s="89"/>
      <c r="E12" s="93" t="n">
        <f aca="false">E8/E9</f>
        <v>1.77049180327869</v>
      </c>
      <c r="F12" s="90" t="s">
        <v>161</v>
      </c>
      <c r="G12" s="13"/>
      <c r="H12" s="13"/>
      <c r="I12" s="13"/>
      <c r="J12" s="13"/>
      <c r="K12" s="13"/>
      <c r="L12" s="13"/>
      <c r="M12" s="13"/>
    </row>
    <row r="13" customFormat="false" ht="12.75" hidden="false" customHeight="true" outlineLevel="0" collapsed="false">
      <c r="A13" s="89"/>
      <c r="B13" s="90"/>
      <c r="C13" s="90"/>
      <c r="D13" s="89"/>
      <c r="E13" s="13"/>
      <c r="F13" s="90"/>
      <c r="G13" s="13"/>
      <c r="H13" s="13"/>
      <c r="I13" s="13"/>
      <c r="J13" s="13"/>
      <c r="K13" s="13"/>
      <c r="L13" s="13"/>
      <c r="M13" s="13"/>
    </row>
    <row r="14" customFormat="false" ht="12.75" hidden="false" customHeight="true" outlineLevel="0" collapsed="false">
      <c r="A14" s="16" t="s">
        <v>164</v>
      </c>
      <c r="B14" s="90"/>
      <c r="C14" s="90"/>
      <c r="D14" s="89"/>
      <c r="E14" s="13"/>
      <c r="F14" s="90"/>
      <c r="G14" s="13"/>
      <c r="H14" s="13"/>
      <c r="I14" s="13"/>
      <c r="J14" s="13"/>
      <c r="K14" s="13"/>
      <c r="L14" s="13"/>
      <c r="M14" s="13"/>
    </row>
    <row r="15" customFormat="false" ht="12.75" hidden="false" customHeight="true" outlineLevel="0" collapsed="false">
      <c r="A15" s="89"/>
      <c r="B15" s="90"/>
      <c r="C15" s="90"/>
      <c r="D15" s="89"/>
      <c r="E15" s="13"/>
      <c r="F15" s="90"/>
      <c r="G15" s="13"/>
      <c r="H15" s="13"/>
      <c r="I15" s="13"/>
      <c r="J15" s="13"/>
      <c r="K15" s="13"/>
      <c r="L15" s="13"/>
      <c r="M15" s="13"/>
    </row>
    <row r="16" customFormat="false" ht="12.75" hidden="false" customHeight="true" outlineLevel="0" collapsed="false">
      <c r="A16" s="91" t="s">
        <v>165</v>
      </c>
      <c r="B16" s="91" t="s">
        <v>166</v>
      </c>
      <c r="C16" s="90"/>
      <c r="D16" s="89"/>
      <c r="E16" s="94" t="n">
        <f aca="false">SUM('1.3 Frota Total'!C19:F25)</f>
        <v>0</v>
      </c>
      <c r="F16" s="90" t="s">
        <v>167</v>
      </c>
      <c r="G16" s="13"/>
      <c r="H16" s="13"/>
      <c r="I16" s="13"/>
      <c r="J16" s="13"/>
      <c r="K16" s="13"/>
      <c r="L16" s="13"/>
      <c r="M16" s="13"/>
    </row>
    <row r="17" customFormat="false" ht="12.75" hidden="false" customHeight="true" outlineLevel="0" collapsed="false">
      <c r="A17" s="91" t="s">
        <v>168</v>
      </c>
      <c r="B17" s="91" t="s">
        <v>169</v>
      </c>
      <c r="C17" s="95" t="n">
        <f aca="false">72/80</f>
        <v>0.9</v>
      </c>
      <c r="D17" s="14" t="s">
        <v>170</v>
      </c>
      <c r="E17" s="94" t="n">
        <f aca="false">ROUNDDOWN($E$16*C17,0)</f>
        <v>0</v>
      </c>
      <c r="F17" s="90" t="s">
        <v>167</v>
      </c>
      <c r="G17" s="13"/>
      <c r="H17" s="13"/>
      <c r="I17" s="13"/>
      <c r="J17" s="13"/>
      <c r="K17" s="13"/>
      <c r="L17" s="13"/>
      <c r="M17" s="13"/>
    </row>
    <row r="18" customFormat="false" ht="12.75" hidden="false" customHeight="true" outlineLevel="0" collapsed="false">
      <c r="A18" s="91" t="s">
        <v>171</v>
      </c>
      <c r="B18" s="91" t="s">
        <v>172</v>
      </c>
      <c r="C18" s="95" t="n">
        <f aca="false">1-C17</f>
        <v>0.1</v>
      </c>
      <c r="D18" s="14" t="s">
        <v>170</v>
      </c>
      <c r="E18" s="94" t="n">
        <f aca="false">ROUNDUP($E$16*C18,0)</f>
        <v>0</v>
      </c>
      <c r="F18" s="90" t="s">
        <v>167</v>
      </c>
      <c r="G18" s="13"/>
      <c r="H18" s="13"/>
      <c r="I18" s="13"/>
      <c r="J18" s="13"/>
      <c r="K18" s="13"/>
      <c r="L18" s="13"/>
      <c r="M18" s="13"/>
    </row>
    <row r="19" customFormat="false" ht="12.75" hidden="false" customHeight="true" outlineLevel="0" collapsed="false">
      <c r="A19" s="89"/>
      <c r="B19" s="90"/>
      <c r="C19" s="90"/>
      <c r="D19" s="89"/>
      <c r="E19" s="13"/>
      <c r="F19" s="90"/>
      <c r="G19" s="13"/>
      <c r="H19" s="13"/>
      <c r="I19" s="13"/>
      <c r="J19" s="13"/>
      <c r="K19" s="13"/>
      <c r="L19" s="13"/>
      <c r="M19" s="13"/>
    </row>
    <row r="20" customFormat="false" ht="12.75" hidden="false" customHeight="true" outlineLevel="0" collapsed="false">
      <c r="A20" s="91" t="s">
        <v>173</v>
      </c>
      <c r="B20" s="96" t="s">
        <v>174</v>
      </c>
      <c r="C20" s="90"/>
      <c r="D20" s="89"/>
      <c r="E20" s="94" t="e">
        <f aca="false">E9/E17</f>
        <v>#DIV/0!</v>
      </c>
      <c r="F20" s="90" t="s">
        <v>175</v>
      </c>
      <c r="G20" s="13"/>
      <c r="H20" s="13"/>
      <c r="I20" s="13"/>
      <c r="J20" s="13"/>
      <c r="K20" s="13"/>
      <c r="L20" s="13"/>
      <c r="M20" s="13"/>
    </row>
    <row r="21" customFormat="false" ht="15.75" hidden="false" customHeight="true" outlineLevel="0" collapsed="false">
      <c r="A21" s="89"/>
      <c r="B21" s="90"/>
      <c r="C21" s="90"/>
      <c r="D21" s="89"/>
      <c r="E21" s="13"/>
      <c r="F21" s="90"/>
      <c r="G21" s="13"/>
      <c r="H21" s="13"/>
      <c r="I21" s="13"/>
      <c r="J21" s="13"/>
      <c r="K21" s="13"/>
      <c r="L21" s="13"/>
      <c r="M21" s="13"/>
    </row>
    <row r="22" customFormat="false" ht="15.75" hidden="false" customHeight="true" outlineLevel="0" collapsed="false">
      <c r="A22" s="16" t="s">
        <v>176</v>
      </c>
      <c r="B22" s="90"/>
      <c r="C22" s="90"/>
      <c r="D22" s="89"/>
      <c r="E22" s="13"/>
      <c r="F22" s="90"/>
      <c r="G22" s="13"/>
      <c r="H22" s="13"/>
      <c r="I22" s="13"/>
      <c r="J22" s="13"/>
      <c r="K22" s="13"/>
      <c r="L22" s="13"/>
      <c r="M22" s="13"/>
    </row>
    <row r="23" customFormat="false" ht="15.75" hidden="false" customHeight="true" outlineLevel="0" collapsed="false">
      <c r="A23" s="89"/>
      <c r="B23" s="90"/>
      <c r="C23" s="90"/>
      <c r="D23" s="89"/>
      <c r="E23" s="13"/>
      <c r="F23" s="90"/>
      <c r="G23" s="13"/>
      <c r="H23" s="13"/>
      <c r="I23" s="13"/>
      <c r="J23" s="13"/>
      <c r="K23" s="13"/>
      <c r="L23" s="13"/>
      <c r="M23" s="13"/>
    </row>
    <row r="24" customFormat="false" ht="15.75" hidden="false" customHeight="true" outlineLevel="0" collapsed="false">
      <c r="A24" s="91" t="s">
        <v>177</v>
      </c>
      <c r="B24" s="13" t="s">
        <v>178</v>
      </c>
      <c r="C24" s="90"/>
      <c r="D24" s="89"/>
      <c r="E24" s="92" t="n">
        <v>30</v>
      </c>
      <c r="F24" s="90" t="s">
        <v>179</v>
      </c>
      <c r="G24" s="13"/>
      <c r="H24" s="13"/>
      <c r="I24" s="13"/>
      <c r="J24" s="13"/>
      <c r="K24" s="13"/>
      <c r="L24" s="13"/>
      <c r="M24" s="13"/>
    </row>
    <row r="25" customFormat="false" ht="15.75" hidden="false" customHeight="true" outlineLevel="0" collapsed="false">
      <c r="A25" s="91" t="s">
        <v>180</v>
      </c>
      <c r="B25" s="90" t="s">
        <v>181</v>
      </c>
      <c r="C25" s="90"/>
      <c r="D25" s="89"/>
      <c r="E25" s="94" t="e">
        <f aca="false">'1.1. Passageiros'!D11/('1.4 Indicadores'!E17*'1.4 Indicadores'!E24)</f>
        <v>#DIV/0!</v>
      </c>
      <c r="F25" s="90" t="s">
        <v>182</v>
      </c>
      <c r="G25" s="13"/>
      <c r="H25" s="13"/>
      <c r="I25" s="13"/>
      <c r="J25" s="13"/>
      <c r="K25" s="13"/>
      <c r="L25" s="13"/>
      <c r="M25" s="13"/>
    </row>
    <row r="26" customFormat="false" ht="15.75" hidden="false" customHeight="true" outlineLevel="0" collapsed="false">
      <c r="A26" s="89"/>
      <c r="B26" s="90"/>
      <c r="C26" s="90"/>
      <c r="D26" s="89"/>
      <c r="E26" s="13"/>
      <c r="F26" s="90"/>
      <c r="G26" s="13"/>
      <c r="H26" s="13"/>
      <c r="I26" s="13"/>
      <c r="J26" s="13"/>
      <c r="K26" s="13"/>
      <c r="L26" s="13"/>
      <c r="M26" s="13"/>
    </row>
    <row r="27" customFormat="false" ht="15.75" hidden="false" customHeight="true" outlineLevel="0" collapsed="false">
      <c r="A27" s="16" t="s">
        <v>183</v>
      </c>
      <c r="B27" s="90"/>
      <c r="C27" s="90"/>
      <c r="D27" s="89"/>
      <c r="E27" s="13"/>
      <c r="F27" s="90"/>
      <c r="G27" s="13"/>
      <c r="H27" s="13"/>
      <c r="I27" s="13"/>
      <c r="J27" s="13"/>
      <c r="K27" s="13"/>
      <c r="L27" s="13"/>
      <c r="M27" s="13"/>
    </row>
    <row r="28" customFormat="false" ht="15.75" hidden="false" customHeight="true" outlineLevel="0" collapsed="false">
      <c r="A28" s="89"/>
      <c r="B28" s="90"/>
      <c r="C28" s="90"/>
      <c r="D28" s="89"/>
      <c r="E28" s="13"/>
      <c r="F28" s="90"/>
      <c r="G28" s="13"/>
      <c r="H28" s="13"/>
      <c r="I28" s="13"/>
      <c r="J28" s="13"/>
      <c r="K28" s="13"/>
      <c r="L28" s="13"/>
      <c r="M28" s="13"/>
    </row>
    <row r="29" customFormat="false" ht="15.75" hidden="false" customHeight="true" outlineLevel="0" collapsed="false">
      <c r="A29" s="91" t="s">
        <v>184</v>
      </c>
      <c r="B29" s="90" t="s">
        <v>185</v>
      </c>
      <c r="C29" s="90"/>
      <c r="D29" s="89"/>
      <c r="E29" s="94" t="e">
        <f aca="false">E8/E17</f>
        <v>#DIV/0!</v>
      </c>
      <c r="F29" s="90" t="s">
        <v>186</v>
      </c>
      <c r="G29" s="13"/>
      <c r="H29" s="13"/>
      <c r="I29" s="13"/>
      <c r="J29" s="13"/>
      <c r="K29" s="13"/>
      <c r="L29" s="13"/>
      <c r="M29" s="13"/>
    </row>
    <row r="30" customFormat="false" ht="15.75" hidden="false" customHeight="true" outlineLevel="0" collapsed="false">
      <c r="A30" s="89"/>
      <c r="B30" s="90"/>
      <c r="C30" s="90"/>
      <c r="D30" s="89"/>
      <c r="E30" s="13"/>
      <c r="F30" s="90"/>
      <c r="G30" s="13"/>
      <c r="H30" s="13"/>
      <c r="I30" s="13"/>
      <c r="J30" s="13"/>
      <c r="K30" s="13"/>
      <c r="L30" s="13"/>
      <c r="M30" s="13"/>
    </row>
    <row r="31" customFormat="false" ht="15.75" hidden="false" customHeight="true" outlineLevel="0" collapsed="false">
      <c r="A31" s="89"/>
      <c r="B31" s="90"/>
      <c r="C31" s="90"/>
      <c r="D31" s="89"/>
      <c r="E31" s="13"/>
      <c r="F31" s="90"/>
      <c r="G31" s="13"/>
      <c r="H31" s="13"/>
      <c r="I31" s="13"/>
      <c r="J31" s="13"/>
      <c r="K31" s="13"/>
      <c r="L31" s="13"/>
      <c r="M31" s="13"/>
    </row>
    <row r="32" customFormat="false" ht="15.75" hidden="false" customHeight="true" outlineLevel="0" collapsed="false">
      <c r="A32" s="89"/>
      <c r="B32" s="90"/>
      <c r="C32" s="90"/>
      <c r="D32" s="89"/>
      <c r="E32" s="13"/>
      <c r="F32" s="90"/>
      <c r="G32" s="13"/>
      <c r="H32" s="13"/>
      <c r="I32" s="13"/>
      <c r="J32" s="13"/>
      <c r="K32" s="13"/>
      <c r="L32" s="13"/>
      <c r="M32" s="13"/>
    </row>
    <row r="33" customFormat="false" ht="15.75" hidden="false" customHeight="true" outlineLevel="0" collapsed="false">
      <c r="A33" s="89"/>
      <c r="B33" s="90"/>
      <c r="C33" s="90"/>
      <c r="D33" s="89"/>
      <c r="E33" s="13"/>
      <c r="F33" s="90"/>
      <c r="G33" s="13"/>
      <c r="H33" s="13"/>
      <c r="I33" s="13"/>
      <c r="J33" s="13"/>
      <c r="K33" s="13"/>
      <c r="L33" s="13"/>
      <c r="M33" s="13"/>
    </row>
    <row r="34" customFormat="false" ht="15.75" hidden="false" customHeight="true" outlineLevel="0" collapsed="false">
      <c r="A34" s="89"/>
      <c r="B34" s="90"/>
      <c r="C34" s="90"/>
      <c r="D34" s="89"/>
      <c r="E34" s="13"/>
      <c r="F34" s="90"/>
      <c r="G34" s="13"/>
      <c r="H34" s="13"/>
      <c r="I34" s="13"/>
      <c r="J34" s="13"/>
      <c r="K34" s="13"/>
      <c r="L34" s="13"/>
      <c r="M34" s="13"/>
    </row>
    <row r="35" customFormat="false" ht="15.75" hidden="false" customHeight="true" outlineLevel="0" collapsed="false">
      <c r="A35" s="89"/>
      <c r="B35" s="90"/>
      <c r="C35" s="90"/>
      <c r="D35" s="89"/>
      <c r="E35" s="13"/>
      <c r="F35" s="90"/>
      <c r="G35" s="13"/>
      <c r="H35" s="13"/>
      <c r="I35" s="13"/>
      <c r="J35" s="13"/>
      <c r="K35" s="13"/>
      <c r="L35" s="13"/>
      <c r="M35" s="13"/>
    </row>
    <row r="36" customFormat="false" ht="15.75" hidden="false" customHeight="true" outlineLevel="0" collapsed="false">
      <c r="A36" s="89"/>
      <c r="B36" s="90"/>
      <c r="C36" s="90"/>
      <c r="D36" s="89"/>
      <c r="E36" s="13"/>
      <c r="F36" s="90"/>
      <c r="G36" s="13"/>
      <c r="H36" s="13"/>
      <c r="I36" s="13"/>
      <c r="J36" s="13"/>
      <c r="K36" s="13"/>
      <c r="L36" s="13"/>
      <c r="M36" s="13"/>
    </row>
    <row r="37" customFormat="false" ht="15.75" hidden="false" customHeight="true" outlineLevel="0" collapsed="false">
      <c r="A37" s="89"/>
      <c r="B37" s="90"/>
      <c r="C37" s="90"/>
      <c r="D37" s="89"/>
      <c r="E37" s="13"/>
      <c r="F37" s="90"/>
      <c r="G37" s="13"/>
      <c r="H37" s="13"/>
      <c r="I37" s="13"/>
      <c r="J37" s="13"/>
      <c r="K37" s="13"/>
      <c r="L37" s="13"/>
      <c r="M37" s="13"/>
    </row>
    <row r="38" customFormat="false" ht="15.75" hidden="false" customHeight="true" outlineLevel="0" collapsed="false">
      <c r="A38" s="89"/>
      <c r="B38" s="90"/>
      <c r="C38" s="90"/>
      <c r="D38" s="89"/>
      <c r="E38" s="13"/>
      <c r="F38" s="90"/>
      <c r="G38" s="13"/>
      <c r="H38" s="13"/>
      <c r="I38" s="13"/>
      <c r="J38" s="13"/>
      <c r="K38" s="13"/>
      <c r="L38" s="13"/>
      <c r="M38" s="13"/>
    </row>
    <row r="39" customFormat="false" ht="15.75" hidden="false" customHeight="true" outlineLevel="0" collapsed="false">
      <c r="A39" s="89"/>
      <c r="B39" s="90"/>
      <c r="C39" s="90"/>
      <c r="D39" s="89"/>
      <c r="E39" s="13"/>
      <c r="F39" s="90"/>
      <c r="G39" s="13"/>
      <c r="H39" s="13"/>
      <c r="I39" s="13"/>
      <c r="J39" s="13"/>
      <c r="K39" s="13"/>
      <c r="L39" s="13"/>
      <c r="M39" s="13"/>
    </row>
    <row r="40" customFormat="false" ht="15.75" hidden="false" customHeight="true" outlineLevel="0" collapsed="false">
      <c r="A40" s="89"/>
      <c r="B40" s="90"/>
      <c r="C40" s="90"/>
      <c r="D40" s="89"/>
      <c r="E40" s="13"/>
      <c r="F40" s="90"/>
      <c r="G40" s="13"/>
      <c r="H40" s="13"/>
      <c r="I40" s="13"/>
      <c r="J40" s="13"/>
      <c r="K40" s="13"/>
      <c r="L40" s="13"/>
      <c r="M40" s="13"/>
    </row>
    <row r="41" customFormat="false" ht="15.75" hidden="false" customHeight="true" outlineLevel="0" collapsed="false">
      <c r="A41" s="89"/>
      <c r="B41" s="90"/>
      <c r="C41" s="90"/>
      <c r="D41" s="89"/>
      <c r="E41" s="13"/>
      <c r="F41" s="90"/>
      <c r="G41" s="13"/>
      <c r="H41" s="13"/>
      <c r="I41" s="13"/>
      <c r="J41" s="13"/>
      <c r="K41" s="13"/>
      <c r="L41" s="13"/>
      <c r="M41" s="13"/>
    </row>
    <row r="42" customFormat="false" ht="15.75" hidden="false" customHeight="true" outlineLevel="0" collapsed="false">
      <c r="A42" s="89"/>
      <c r="B42" s="90"/>
      <c r="C42" s="90"/>
      <c r="D42" s="89"/>
      <c r="E42" s="13"/>
      <c r="F42" s="90"/>
      <c r="G42" s="13"/>
      <c r="H42" s="13"/>
      <c r="I42" s="13"/>
      <c r="J42" s="13"/>
      <c r="K42" s="13"/>
      <c r="L42" s="13"/>
      <c r="M42" s="13"/>
    </row>
    <row r="43" customFormat="false" ht="15.75" hidden="false" customHeight="true" outlineLevel="0" collapsed="false">
      <c r="A43" s="89"/>
      <c r="B43" s="90"/>
      <c r="C43" s="90"/>
      <c r="D43" s="89"/>
      <c r="E43" s="13"/>
      <c r="F43" s="90"/>
      <c r="G43" s="13"/>
      <c r="H43" s="13"/>
      <c r="I43" s="13"/>
      <c r="J43" s="13"/>
      <c r="K43" s="13"/>
      <c r="L43" s="13"/>
      <c r="M43" s="13"/>
    </row>
    <row r="44" customFormat="false" ht="15.75" hidden="false" customHeight="true" outlineLevel="0" collapsed="false">
      <c r="A44" s="89"/>
      <c r="B44" s="90"/>
      <c r="C44" s="90"/>
      <c r="D44" s="89"/>
      <c r="E44" s="13"/>
      <c r="F44" s="90"/>
      <c r="G44" s="13"/>
      <c r="H44" s="13"/>
      <c r="I44" s="13"/>
      <c r="J44" s="13"/>
      <c r="K44" s="13"/>
      <c r="L44" s="13"/>
      <c r="M44" s="13"/>
    </row>
    <row r="45" customFormat="false" ht="15.75" hidden="false" customHeight="true" outlineLevel="0" collapsed="false">
      <c r="A45" s="89"/>
      <c r="B45" s="90"/>
      <c r="C45" s="90"/>
      <c r="D45" s="89"/>
      <c r="E45" s="13"/>
      <c r="F45" s="90"/>
      <c r="G45" s="13"/>
      <c r="H45" s="13"/>
      <c r="I45" s="13"/>
      <c r="J45" s="13"/>
      <c r="K45" s="13"/>
      <c r="L45" s="13"/>
      <c r="M45" s="13"/>
    </row>
    <row r="46" customFormat="false" ht="15.75" hidden="false" customHeight="true" outlineLevel="0" collapsed="false">
      <c r="A46" s="89"/>
      <c r="B46" s="90"/>
      <c r="C46" s="90"/>
      <c r="D46" s="89"/>
      <c r="E46" s="13"/>
      <c r="F46" s="90"/>
      <c r="G46" s="13"/>
      <c r="H46" s="13"/>
      <c r="I46" s="13"/>
      <c r="J46" s="13"/>
      <c r="K46" s="13"/>
      <c r="L46" s="13"/>
      <c r="M46" s="13"/>
    </row>
    <row r="47" customFormat="false" ht="15.75" hidden="false" customHeight="true" outlineLevel="0" collapsed="false">
      <c r="A47" s="89"/>
      <c r="B47" s="90"/>
      <c r="C47" s="90"/>
      <c r="D47" s="89"/>
      <c r="E47" s="13"/>
      <c r="F47" s="90"/>
      <c r="G47" s="13"/>
      <c r="H47" s="13"/>
      <c r="I47" s="13"/>
      <c r="J47" s="13"/>
      <c r="K47" s="13"/>
      <c r="L47" s="13"/>
      <c r="M47" s="13"/>
    </row>
    <row r="48" customFormat="false" ht="15.75" hidden="false" customHeight="true" outlineLevel="0" collapsed="false">
      <c r="A48" s="89"/>
      <c r="B48" s="90"/>
      <c r="C48" s="90"/>
      <c r="D48" s="89"/>
      <c r="E48" s="13"/>
      <c r="F48" s="90"/>
      <c r="G48" s="13"/>
      <c r="H48" s="13"/>
      <c r="I48" s="13"/>
      <c r="J48" s="13"/>
      <c r="K48" s="13"/>
      <c r="L48" s="13"/>
      <c r="M48" s="13"/>
    </row>
    <row r="49" customFormat="false" ht="15.75" hidden="false" customHeight="true" outlineLevel="0" collapsed="false">
      <c r="A49" s="89"/>
      <c r="B49" s="90"/>
      <c r="C49" s="90"/>
      <c r="D49" s="89"/>
      <c r="E49" s="13"/>
      <c r="F49" s="90"/>
      <c r="G49" s="13"/>
      <c r="H49" s="13"/>
      <c r="I49" s="13"/>
      <c r="J49" s="13"/>
      <c r="K49" s="13"/>
      <c r="L49" s="13"/>
      <c r="M49" s="13"/>
    </row>
    <row r="50" customFormat="false" ht="15.75" hidden="false" customHeight="true" outlineLevel="0" collapsed="false">
      <c r="A50" s="89"/>
      <c r="B50" s="90"/>
      <c r="C50" s="90"/>
      <c r="D50" s="89"/>
      <c r="E50" s="13"/>
      <c r="F50" s="90"/>
      <c r="G50" s="13"/>
      <c r="H50" s="13"/>
      <c r="I50" s="13"/>
      <c r="J50" s="13"/>
      <c r="K50" s="13"/>
      <c r="L50" s="13"/>
      <c r="M50" s="13"/>
    </row>
    <row r="51" customFormat="false" ht="15.75" hidden="false" customHeight="true" outlineLevel="0" collapsed="false">
      <c r="A51" s="89"/>
      <c r="B51" s="90"/>
      <c r="C51" s="90"/>
      <c r="D51" s="89"/>
      <c r="E51" s="13"/>
      <c r="F51" s="90"/>
      <c r="G51" s="13"/>
      <c r="H51" s="13"/>
      <c r="I51" s="13"/>
      <c r="J51" s="13"/>
      <c r="K51" s="13"/>
      <c r="L51" s="13"/>
      <c r="M51" s="13"/>
    </row>
    <row r="52" customFormat="false" ht="15.75" hidden="false" customHeight="true" outlineLevel="0" collapsed="false">
      <c r="A52" s="14"/>
      <c r="B52" s="90"/>
      <c r="C52" s="90"/>
      <c r="D52" s="89"/>
      <c r="E52" s="13"/>
      <c r="F52" s="90"/>
      <c r="G52" s="13"/>
      <c r="H52" s="13"/>
      <c r="I52" s="13"/>
      <c r="J52" s="13"/>
      <c r="K52" s="13"/>
      <c r="L52" s="13"/>
      <c r="M52" s="13"/>
    </row>
    <row r="53" customFormat="false" ht="15.75" hidden="false" customHeight="true" outlineLevel="0" collapsed="false">
      <c r="A53" s="89"/>
      <c r="B53" s="90"/>
      <c r="C53" s="90"/>
      <c r="D53" s="89"/>
      <c r="E53" s="13"/>
      <c r="F53" s="90"/>
      <c r="G53" s="13"/>
      <c r="H53" s="13"/>
      <c r="I53" s="13"/>
      <c r="J53" s="13"/>
      <c r="K53" s="13"/>
      <c r="L53" s="13"/>
      <c r="M53" s="13"/>
    </row>
    <row r="54" customFormat="false" ht="15.75" hidden="false" customHeight="true" outlineLevel="0" collapsed="false">
      <c r="A54" s="89"/>
      <c r="B54" s="13"/>
      <c r="C54" s="13"/>
      <c r="D54" s="13"/>
      <c r="E54" s="13"/>
      <c r="F54" s="13"/>
      <c r="G54" s="13"/>
      <c r="H54" s="13"/>
      <c r="I54" s="13"/>
      <c r="J54" s="13"/>
      <c r="K54" s="13"/>
      <c r="L54" s="13"/>
      <c r="M54" s="13"/>
    </row>
    <row r="55" customFormat="false" ht="15.75" hidden="false" customHeight="true" outlineLevel="0" collapsed="false">
      <c r="A55" s="89"/>
      <c r="B55" s="13"/>
      <c r="C55" s="13"/>
      <c r="D55" s="13"/>
      <c r="E55" s="13"/>
      <c r="F55" s="13"/>
      <c r="G55" s="13"/>
      <c r="H55" s="13"/>
      <c r="I55" s="13"/>
      <c r="J55" s="13"/>
      <c r="K55" s="13"/>
      <c r="L55" s="13"/>
      <c r="M55" s="13"/>
    </row>
    <row r="56" customFormat="false" ht="15.75" hidden="false" customHeight="true" outlineLevel="0" collapsed="false">
      <c r="A56" s="13"/>
      <c r="B56" s="13"/>
      <c r="C56" s="13"/>
      <c r="D56" s="13"/>
      <c r="E56" s="13"/>
      <c r="F56" s="13"/>
      <c r="G56" s="13"/>
      <c r="H56" s="13"/>
      <c r="I56" s="13"/>
      <c r="J56" s="13"/>
      <c r="K56" s="13"/>
      <c r="L56" s="13"/>
      <c r="M56" s="13"/>
    </row>
    <row r="57" customFormat="false" ht="15.75" hidden="false" customHeight="true" outlineLevel="0" collapsed="false">
      <c r="A57" s="13"/>
      <c r="B57" s="13"/>
      <c r="C57" s="13"/>
      <c r="D57" s="13"/>
      <c r="E57" s="13"/>
      <c r="F57" s="13"/>
      <c r="G57" s="13"/>
      <c r="H57" s="13"/>
      <c r="I57" s="13"/>
      <c r="J57" s="13"/>
      <c r="K57" s="13"/>
      <c r="L57" s="13"/>
      <c r="M57" s="13"/>
    </row>
    <row r="58" customFormat="false" ht="15.75" hidden="false" customHeight="true" outlineLevel="0" collapsed="false">
      <c r="A58" s="13"/>
      <c r="B58" s="13"/>
      <c r="C58" s="13"/>
      <c r="D58" s="13"/>
      <c r="E58" s="13"/>
      <c r="F58" s="13"/>
      <c r="G58" s="13"/>
      <c r="H58" s="13"/>
      <c r="I58" s="13"/>
      <c r="J58" s="13"/>
      <c r="K58" s="13"/>
      <c r="L58" s="13"/>
      <c r="M58" s="13"/>
    </row>
    <row r="59" customFormat="false" ht="15.75" hidden="false" customHeight="true" outlineLevel="0" collapsed="false">
      <c r="A59" s="89"/>
      <c r="B59" s="90"/>
      <c r="C59" s="90"/>
      <c r="D59" s="89"/>
      <c r="E59" s="13"/>
      <c r="F59" s="13"/>
      <c r="G59" s="13"/>
      <c r="H59" s="13"/>
      <c r="I59" s="13"/>
      <c r="J59" s="13"/>
      <c r="K59" s="13"/>
      <c r="L59" s="13"/>
      <c r="M59" s="13"/>
    </row>
    <row r="60" customFormat="false" ht="15.75" hidden="false" customHeight="true" outlineLevel="0" collapsed="false">
      <c r="A60" s="89"/>
      <c r="B60" s="13"/>
      <c r="C60" s="13"/>
      <c r="D60" s="13"/>
      <c r="E60" s="13"/>
      <c r="F60" s="13"/>
      <c r="G60" s="13"/>
      <c r="H60" s="13"/>
      <c r="I60" s="13"/>
      <c r="J60" s="13"/>
      <c r="K60" s="13"/>
      <c r="L60" s="13"/>
      <c r="M60" s="13"/>
    </row>
    <row r="61" customFormat="false" ht="15.75" hidden="false" customHeight="true" outlineLevel="0" collapsed="false">
      <c r="A61" s="89"/>
      <c r="B61" s="13"/>
      <c r="C61" s="13"/>
      <c r="D61" s="13"/>
      <c r="E61" s="13"/>
      <c r="F61" s="13"/>
      <c r="G61" s="13"/>
      <c r="H61" s="13"/>
      <c r="I61" s="13"/>
      <c r="J61" s="13"/>
      <c r="K61" s="13"/>
      <c r="L61" s="13"/>
      <c r="M61" s="13"/>
    </row>
    <row r="62" customFormat="false" ht="15.75" hidden="false" customHeight="true" outlineLevel="0" collapsed="false">
      <c r="A62" s="89"/>
      <c r="B62" s="90"/>
      <c r="C62" s="90"/>
      <c r="D62" s="89"/>
      <c r="E62" s="13"/>
      <c r="F62" s="90"/>
      <c r="G62" s="13"/>
      <c r="H62" s="13"/>
      <c r="I62" s="13"/>
      <c r="J62" s="13"/>
      <c r="K62" s="13"/>
      <c r="L62" s="13"/>
      <c r="M62" s="13"/>
    </row>
    <row r="63" customFormat="false" ht="15.75" hidden="false" customHeight="true" outlineLevel="0" collapsed="false">
      <c r="A63" s="89"/>
      <c r="B63" s="90"/>
      <c r="C63" s="90"/>
      <c r="D63" s="89"/>
      <c r="E63" s="13"/>
      <c r="F63" s="90"/>
      <c r="G63" s="13"/>
      <c r="H63" s="13"/>
      <c r="I63" s="13"/>
      <c r="J63" s="13"/>
      <c r="K63" s="13"/>
      <c r="L63" s="13"/>
      <c r="M63" s="13"/>
    </row>
    <row r="64" customFormat="false" ht="15.75" hidden="false" customHeight="true" outlineLevel="0" collapsed="false">
      <c r="A64" s="89"/>
      <c r="B64" s="90"/>
      <c r="C64" s="90"/>
      <c r="D64" s="89"/>
      <c r="E64" s="13"/>
      <c r="F64" s="90"/>
      <c r="G64" s="13"/>
      <c r="H64" s="13"/>
      <c r="I64" s="13"/>
      <c r="J64" s="13"/>
      <c r="K64" s="13"/>
      <c r="L64" s="13"/>
      <c r="M64" s="13"/>
    </row>
    <row r="65" customFormat="false" ht="15.75" hidden="false" customHeight="true" outlineLevel="0" collapsed="false">
      <c r="A65" s="89"/>
      <c r="B65" s="90"/>
      <c r="C65" s="90"/>
      <c r="D65" s="89"/>
      <c r="E65" s="13"/>
      <c r="F65" s="90"/>
      <c r="G65" s="13"/>
      <c r="H65" s="13"/>
      <c r="I65" s="13"/>
      <c r="J65" s="13"/>
      <c r="K65" s="13"/>
      <c r="L65" s="13"/>
      <c r="M65" s="13"/>
    </row>
    <row r="66" customFormat="false" ht="15.75" hidden="false" customHeight="true" outlineLevel="0" collapsed="false">
      <c r="A66" s="89"/>
      <c r="B66" s="90"/>
      <c r="C66" s="90"/>
      <c r="D66" s="89"/>
      <c r="E66" s="13"/>
      <c r="F66" s="90"/>
      <c r="G66" s="13"/>
      <c r="H66" s="13"/>
      <c r="I66" s="13"/>
      <c r="J66" s="13"/>
      <c r="K66" s="13"/>
      <c r="L66" s="13"/>
      <c r="M66" s="13"/>
    </row>
    <row r="67" customFormat="false" ht="15.75" hidden="false" customHeight="true" outlineLevel="0" collapsed="false">
      <c r="A67" s="89"/>
      <c r="B67" s="90"/>
      <c r="C67" s="90"/>
      <c r="D67" s="89"/>
      <c r="E67" s="13"/>
      <c r="F67" s="90"/>
      <c r="G67" s="13"/>
      <c r="H67" s="13"/>
      <c r="I67" s="13"/>
      <c r="J67" s="13"/>
      <c r="K67" s="13"/>
      <c r="L67" s="13"/>
      <c r="M67" s="13"/>
    </row>
    <row r="68" customFormat="false" ht="15.75" hidden="false" customHeight="true" outlineLevel="0" collapsed="false">
      <c r="A68" s="89"/>
      <c r="B68" s="90"/>
      <c r="C68" s="90"/>
      <c r="D68" s="89"/>
      <c r="E68" s="13"/>
      <c r="F68" s="90"/>
      <c r="G68" s="13"/>
      <c r="H68" s="13"/>
      <c r="I68" s="13"/>
      <c r="J68" s="13"/>
      <c r="K68" s="13"/>
      <c r="L68" s="13"/>
      <c r="M68" s="13"/>
    </row>
    <row r="69" customFormat="false" ht="15.75" hidden="false" customHeight="true" outlineLevel="0" collapsed="false">
      <c r="A69" s="89"/>
      <c r="B69" s="90"/>
      <c r="C69" s="90"/>
      <c r="D69" s="89"/>
      <c r="E69" s="13"/>
      <c r="F69" s="90"/>
      <c r="G69" s="13"/>
      <c r="H69" s="13"/>
      <c r="I69" s="13"/>
      <c r="J69" s="13"/>
      <c r="K69" s="13"/>
      <c r="L69" s="13"/>
      <c r="M69" s="13"/>
    </row>
    <row r="70" customFormat="false" ht="15.75" hidden="true" customHeight="true" outlineLevel="0" collapsed="false">
      <c r="A70" s="89"/>
      <c r="B70" s="90"/>
      <c r="C70" s="90"/>
      <c r="D70" s="89"/>
      <c r="E70" s="13"/>
      <c r="F70" s="90"/>
      <c r="G70" s="35"/>
      <c r="H70" s="13"/>
      <c r="I70" s="13"/>
      <c r="J70" s="13"/>
      <c r="K70" s="13"/>
      <c r="L70" s="13"/>
      <c r="M70" s="13"/>
    </row>
    <row r="71" customFormat="false" ht="15.75" hidden="false" customHeight="true" outlineLevel="0" collapsed="false">
      <c r="A71" s="89"/>
      <c r="B71" s="90"/>
      <c r="C71" s="90"/>
      <c r="D71" s="89"/>
      <c r="E71" s="13"/>
      <c r="F71" s="90"/>
      <c r="G71" s="13"/>
      <c r="H71" s="13"/>
      <c r="I71" s="13"/>
      <c r="J71" s="13"/>
      <c r="K71" s="13"/>
      <c r="L71" s="13"/>
      <c r="M71" s="13"/>
    </row>
    <row r="72" customFormat="false" ht="15.75" hidden="false" customHeight="true" outlineLevel="0" collapsed="false">
      <c r="A72" s="89"/>
      <c r="B72" s="90"/>
      <c r="C72" s="90"/>
      <c r="D72" s="89"/>
      <c r="E72" s="13"/>
      <c r="F72" s="90"/>
      <c r="G72" s="13"/>
      <c r="H72" s="13"/>
      <c r="I72" s="13"/>
      <c r="J72" s="13"/>
      <c r="K72" s="13"/>
      <c r="L72" s="13"/>
      <c r="M72" s="13"/>
    </row>
    <row r="73" customFormat="false" ht="15.75" hidden="false" customHeight="true" outlineLevel="0" collapsed="false">
      <c r="A73" s="89"/>
      <c r="B73" s="90"/>
      <c r="C73" s="90"/>
      <c r="D73" s="89"/>
      <c r="E73" s="13"/>
      <c r="F73" s="90"/>
      <c r="G73" s="13"/>
      <c r="H73" s="13"/>
      <c r="I73" s="13"/>
      <c r="J73" s="13"/>
      <c r="K73" s="13"/>
      <c r="L73" s="13"/>
      <c r="M73" s="13"/>
    </row>
    <row r="74" customFormat="false" ht="15.75" hidden="false" customHeight="true" outlineLevel="0" collapsed="false">
      <c r="A74" s="89"/>
      <c r="B74" s="90"/>
      <c r="C74" s="90"/>
      <c r="D74" s="89"/>
      <c r="E74" s="13"/>
      <c r="F74" s="90"/>
      <c r="G74" s="13"/>
      <c r="H74" s="13"/>
      <c r="I74" s="13"/>
      <c r="J74" s="13"/>
      <c r="K74" s="13"/>
      <c r="L74" s="13"/>
      <c r="M74" s="13"/>
    </row>
    <row r="75" customFormat="false" ht="15.75" hidden="false" customHeight="true" outlineLevel="0" collapsed="false">
      <c r="A75" s="89"/>
      <c r="B75" s="90"/>
      <c r="C75" s="90"/>
      <c r="D75" s="89"/>
      <c r="E75" s="13"/>
      <c r="F75" s="90"/>
      <c r="G75" s="13"/>
      <c r="H75" s="13"/>
      <c r="I75" s="13"/>
      <c r="J75" s="13"/>
      <c r="K75" s="13"/>
      <c r="L75" s="13"/>
      <c r="M75" s="13"/>
    </row>
    <row r="76" customFormat="false" ht="15.75" hidden="true" customHeight="true" outlineLevel="0" collapsed="false">
      <c r="A76" s="89"/>
      <c r="B76" s="90"/>
      <c r="C76" s="90"/>
      <c r="D76" s="89"/>
      <c r="E76" s="13"/>
      <c r="F76" s="90"/>
      <c r="G76" s="35"/>
      <c r="H76" s="13"/>
      <c r="I76" s="13"/>
      <c r="J76" s="13"/>
      <c r="K76" s="13"/>
      <c r="L76" s="13"/>
      <c r="M76" s="13"/>
    </row>
    <row r="77" customFormat="false" ht="15.75" hidden="false" customHeight="true" outlineLevel="0" collapsed="false">
      <c r="A77" s="89"/>
      <c r="B77" s="90"/>
      <c r="C77" s="90"/>
      <c r="D77" s="89"/>
      <c r="E77" s="13"/>
      <c r="F77" s="90"/>
      <c r="G77" s="13"/>
      <c r="H77" s="13"/>
      <c r="I77" s="13"/>
      <c r="J77" s="13"/>
      <c r="K77" s="13"/>
      <c r="L77" s="13"/>
      <c r="M77" s="13"/>
    </row>
    <row r="78" customFormat="false" ht="15.75" hidden="false" customHeight="true" outlineLevel="0" collapsed="false">
      <c r="A78" s="89"/>
      <c r="B78" s="90"/>
      <c r="C78" s="90"/>
      <c r="D78" s="89"/>
      <c r="E78" s="13"/>
      <c r="F78" s="90"/>
      <c r="G78" s="13"/>
      <c r="H78" s="13"/>
      <c r="I78" s="13"/>
      <c r="J78" s="13"/>
      <c r="K78" s="13"/>
      <c r="L78" s="13"/>
      <c r="M78" s="13"/>
    </row>
    <row r="79" customFormat="false" ht="15.75" hidden="false" customHeight="true" outlineLevel="0" collapsed="false">
      <c r="A79" s="89"/>
      <c r="B79" s="90"/>
      <c r="C79" s="90"/>
      <c r="D79" s="89"/>
      <c r="E79" s="13"/>
      <c r="F79" s="90"/>
      <c r="G79" s="13"/>
      <c r="H79" s="13"/>
      <c r="I79" s="13"/>
      <c r="J79" s="13"/>
      <c r="K79" s="13"/>
      <c r="L79" s="13"/>
      <c r="M79" s="13"/>
    </row>
    <row r="80" customFormat="false" ht="15.75" hidden="false" customHeight="true" outlineLevel="0" collapsed="false">
      <c r="A80" s="89"/>
      <c r="B80" s="90"/>
      <c r="C80" s="90"/>
      <c r="D80" s="89"/>
      <c r="E80" s="13"/>
      <c r="F80" s="90"/>
      <c r="G80" s="13"/>
      <c r="H80" s="13"/>
      <c r="I80" s="13"/>
      <c r="J80" s="13"/>
      <c r="K80" s="13"/>
      <c r="L80" s="13"/>
      <c r="M80" s="13"/>
    </row>
    <row r="81" customFormat="false" ht="15.75" hidden="false" customHeight="true" outlineLevel="0" collapsed="false">
      <c r="A81" s="89"/>
      <c r="B81" s="90"/>
      <c r="C81" s="90"/>
      <c r="D81" s="89"/>
      <c r="E81" s="13"/>
      <c r="F81" s="90"/>
      <c r="G81" s="13"/>
      <c r="H81" s="13"/>
      <c r="I81" s="13"/>
      <c r="J81" s="13"/>
      <c r="K81" s="13"/>
      <c r="L81" s="13"/>
      <c r="M81" s="13"/>
    </row>
    <row r="82" customFormat="false" ht="15.75" hidden="false" customHeight="true" outlineLevel="0" collapsed="false">
      <c r="A82" s="89"/>
      <c r="B82" s="90"/>
      <c r="C82" s="90"/>
      <c r="D82" s="89"/>
      <c r="E82" s="13"/>
      <c r="F82" s="90"/>
      <c r="G82" s="13"/>
      <c r="H82" s="13"/>
      <c r="I82" s="13"/>
      <c r="J82" s="13"/>
      <c r="K82" s="13"/>
      <c r="L82" s="13"/>
      <c r="M82" s="13"/>
    </row>
    <row r="83" customFormat="false" ht="15.75" hidden="false" customHeight="true" outlineLevel="0" collapsed="false">
      <c r="A83" s="89"/>
      <c r="B83" s="90"/>
      <c r="C83" s="90"/>
      <c r="D83" s="89"/>
      <c r="E83" s="13"/>
      <c r="F83" s="90"/>
      <c r="G83" s="13"/>
      <c r="H83" s="13"/>
      <c r="I83" s="13"/>
      <c r="J83" s="13"/>
      <c r="K83" s="13"/>
      <c r="L83" s="13"/>
      <c r="M83" s="13"/>
    </row>
    <row r="84" customFormat="false" ht="15.75" hidden="false" customHeight="true" outlineLevel="0" collapsed="false">
      <c r="A84" s="89"/>
      <c r="B84" s="90"/>
      <c r="C84" s="90"/>
      <c r="D84" s="89"/>
      <c r="E84" s="13"/>
      <c r="F84" s="90"/>
      <c r="G84" s="13"/>
      <c r="H84" s="13"/>
      <c r="I84" s="13"/>
      <c r="J84" s="13"/>
      <c r="K84" s="13"/>
      <c r="L84" s="13"/>
      <c r="M84" s="13"/>
    </row>
    <row r="85" customFormat="false" ht="15.75" hidden="false" customHeight="true" outlineLevel="0" collapsed="false">
      <c r="A85" s="89"/>
      <c r="B85" s="90"/>
      <c r="C85" s="90"/>
      <c r="D85" s="89"/>
      <c r="E85" s="13"/>
      <c r="F85" s="90"/>
      <c r="G85" s="13"/>
      <c r="H85" s="13"/>
      <c r="I85" s="13"/>
      <c r="J85" s="13"/>
      <c r="K85" s="13"/>
      <c r="L85" s="13"/>
      <c r="M85" s="13"/>
    </row>
    <row r="86" customFormat="false" ht="15.75" hidden="false" customHeight="true" outlineLevel="0" collapsed="false">
      <c r="A86" s="89"/>
      <c r="B86" s="90"/>
      <c r="C86" s="90"/>
      <c r="D86" s="89"/>
      <c r="E86" s="13"/>
      <c r="F86" s="90"/>
      <c r="G86" s="13"/>
      <c r="H86" s="13"/>
      <c r="I86" s="13"/>
      <c r="J86" s="13"/>
      <c r="K86" s="13"/>
      <c r="L86" s="13"/>
      <c r="M86" s="13"/>
    </row>
    <row r="87" customFormat="false" ht="15.75" hidden="false" customHeight="true" outlineLevel="0" collapsed="false">
      <c r="A87" s="89"/>
      <c r="B87" s="90"/>
      <c r="C87" s="90"/>
      <c r="D87" s="89"/>
      <c r="E87" s="13"/>
      <c r="F87" s="90"/>
      <c r="G87" s="13"/>
      <c r="H87" s="13"/>
      <c r="I87" s="13"/>
      <c r="J87" s="13"/>
      <c r="K87" s="13"/>
      <c r="L87" s="13"/>
      <c r="M87" s="13"/>
    </row>
    <row r="88" customFormat="false" ht="15.75" hidden="false" customHeight="true" outlineLevel="0" collapsed="false">
      <c r="A88" s="89"/>
      <c r="B88" s="90"/>
      <c r="C88" s="90"/>
      <c r="D88" s="89"/>
      <c r="E88" s="13"/>
      <c r="F88" s="90"/>
      <c r="G88" s="13"/>
      <c r="H88" s="13"/>
      <c r="I88" s="13"/>
      <c r="J88" s="13"/>
      <c r="K88" s="13"/>
      <c r="L88" s="13"/>
      <c r="M88" s="13"/>
    </row>
    <row r="89" customFormat="false" ht="15.75" hidden="false" customHeight="true" outlineLevel="0" collapsed="false">
      <c r="A89" s="89"/>
      <c r="B89" s="90"/>
      <c r="C89" s="90"/>
      <c r="D89" s="89"/>
      <c r="E89" s="13"/>
      <c r="F89" s="90"/>
      <c r="G89" s="13"/>
      <c r="H89" s="13"/>
      <c r="I89" s="13"/>
      <c r="J89" s="13"/>
      <c r="K89" s="13"/>
      <c r="L89" s="13"/>
      <c r="M89" s="13"/>
    </row>
    <row r="90" customFormat="false" ht="15.75" hidden="false" customHeight="true" outlineLevel="0" collapsed="false">
      <c r="A90" s="89"/>
      <c r="B90" s="90"/>
      <c r="C90" s="90"/>
      <c r="D90" s="89"/>
      <c r="E90" s="13"/>
      <c r="F90" s="90"/>
      <c r="G90" s="13"/>
      <c r="H90" s="13"/>
      <c r="I90" s="13"/>
      <c r="J90" s="13"/>
      <c r="K90" s="13"/>
      <c r="L90" s="13"/>
      <c r="M90" s="13"/>
    </row>
    <row r="91" customFormat="false" ht="15.75" hidden="false" customHeight="true" outlineLevel="0" collapsed="false">
      <c r="A91" s="89"/>
      <c r="B91" s="90"/>
      <c r="C91" s="90"/>
      <c r="D91" s="89"/>
      <c r="E91" s="13"/>
      <c r="F91" s="90"/>
      <c r="G91" s="13"/>
      <c r="H91" s="13"/>
      <c r="I91" s="13"/>
      <c r="J91" s="13"/>
      <c r="K91" s="13"/>
      <c r="L91" s="13"/>
      <c r="M91" s="13"/>
    </row>
    <row r="92" customFormat="false" ht="15.75" hidden="false" customHeight="true" outlineLevel="0" collapsed="false">
      <c r="A92" s="89"/>
      <c r="B92" s="90"/>
      <c r="C92" s="90"/>
      <c r="D92" s="89"/>
      <c r="E92" s="13"/>
      <c r="F92" s="90"/>
      <c r="G92" s="13"/>
      <c r="H92" s="13"/>
      <c r="I92" s="13"/>
      <c r="J92" s="13"/>
      <c r="K92" s="13"/>
      <c r="L92" s="13"/>
      <c r="M92" s="13"/>
    </row>
    <row r="93" customFormat="false" ht="15.75" hidden="false" customHeight="true" outlineLevel="0" collapsed="false">
      <c r="A93" s="89"/>
      <c r="B93" s="90"/>
      <c r="C93" s="90"/>
      <c r="D93" s="89"/>
      <c r="E93" s="13"/>
      <c r="F93" s="90"/>
      <c r="G93" s="13"/>
      <c r="H93" s="13"/>
      <c r="I93" s="13"/>
      <c r="J93" s="13"/>
      <c r="K93" s="13"/>
      <c r="L93" s="13"/>
      <c r="M93" s="13"/>
    </row>
    <row r="94" customFormat="false" ht="15.75" hidden="false" customHeight="true" outlineLevel="0" collapsed="false">
      <c r="A94" s="89"/>
      <c r="B94" s="90"/>
      <c r="C94" s="90"/>
      <c r="D94" s="89"/>
      <c r="E94" s="13"/>
      <c r="F94" s="90"/>
      <c r="G94" s="13"/>
      <c r="H94" s="13"/>
      <c r="I94" s="13"/>
      <c r="J94" s="13"/>
      <c r="K94" s="13"/>
      <c r="L94" s="13"/>
      <c r="M94" s="13"/>
    </row>
    <row r="95" customFormat="false" ht="15.75" hidden="false" customHeight="true" outlineLevel="0" collapsed="false">
      <c r="A95" s="89"/>
      <c r="B95" s="90"/>
      <c r="C95" s="90"/>
      <c r="D95" s="89"/>
      <c r="E95" s="13"/>
      <c r="F95" s="90"/>
      <c r="G95" s="13"/>
      <c r="H95" s="13"/>
      <c r="I95" s="13"/>
      <c r="J95" s="13"/>
      <c r="K95" s="13"/>
      <c r="L95" s="13"/>
      <c r="M95" s="13"/>
    </row>
    <row r="96" customFormat="false" ht="15.75" hidden="false" customHeight="true" outlineLevel="0" collapsed="false">
      <c r="A96" s="89"/>
      <c r="B96" s="90"/>
      <c r="C96" s="90"/>
      <c r="D96" s="89"/>
      <c r="E96" s="13"/>
      <c r="F96" s="90"/>
      <c r="G96" s="13"/>
      <c r="H96" s="13"/>
      <c r="I96" s="13"/>
      <c r="J96" s="13"/>
      <c r="K96" s="13"/>
      <c r="L96" s="13"/>
      <c r="M96" s="13"/>
    </row>
    <row r="97" customFormat="false" ht="15.75" hidden="false" customHeight="true" outlineLevel="0" collapsed="false">
      <c r="A97" s="89"/>
      <c r="B97" s="90"/>
      <c r="C97" s="90"/>
      <c r="D97" s="89"/>
      <c r="E97" s="13"/>
      <c r="F97" s="90"/>
      <c r="G97" s="13"/>
      <c r="H97" s="13"/>
      <c r="I97" s="13"/>
      <c r="J97" s="13"/>
      <c r="K97" s="13"/>
      <c r="L97" s="13"/>
      <c r="M97" s="13"/>
    </row>
    <row r="98" customFormat="false" ht="15.75" hidden="false" customHeight="true" outlineLevel="0" collapsed="false">
      <c r="A98" s="89"/>
      <c r="B98" s="90"/>
      <c r="C98" s="90"/>
      <c r="D98" s="89"/>
      <c r="E98" s="13"/>
      <c r="F98" s="90"/>
      <c r="G98" s="13"/>
      <c r="H98" s="13"/>
      <c r="I98" s="13"/>
      <c r="J98" s="13"/>
      <c r="K98" s="13"/>
      <c r="L98" s="13"/>
      <c r="M98" s="13"/>
    </row>
    <row r="99" customFormat="false" ht="15.75" hidden="false" customHeight="true" outlineLevel="0" collapsed="false">
      <c r="A99" s="89"/>
      <c r="B99" s="90"/>
      <c r="C99" s="90"/>
      <c r="D99" s="89"/>
      <c r="E99" s="13"/>
      <c r="F99" s="90"/>
      <c r="G99" s="13"/>
      <c r="H99" s="13"/>
      <c r="I99" s="13"/>
      <c r="J99" s="13"/>
      <c r="K99" s="13"/>
      <c r="L99" s="13"/>
      <c r="M99" s="13"/>
    </row>
    <row r="100" customFormat="false" ht="15.75" hidden="false" customHeight="true" outlineLevel="0" collapsed="false">
      <c r="A100" s="89"/>
      <c r="B100" s="90"/>
      <c r="C100" s="90"/>
      <c r="D100" s="89"/>
      <c r="E100" s="13"/>
      <c r="F100" s="90"/>
      <c r="G100" s="13"/>
      <c r="H100" s="13"/>
      <c r="I100" s="13"/>
      <c r="J100" s="13"/>
      <c r="K100" s="13"/>
      <c r="L100" s="13"/>
      <c r="M100" s="13"/>
    </row>
    <row r="101" customFormat="false" ht="12.75" hidden="false" customHeight="true" outlineLevel="0" collapsed="false">
      <c r="A101" s="11"/>
      <c r="B101" s="11"/>
      <c r="C101" s="11"/>
      <c r="D101" s="11"/>
      <c r="E101" s="11"/>
      <c r="F101" s="11"/>
      <c r="G101" s="11"/>
      <c r="H101" s="11"/>
      <c r="I101" s="11"/>
      <c r="J101" s="11"/>
      <c r="K101" s="11"/>
      <c r="L101" s="11"/>
      <c r="M101" s="11"/>
    </row>
    <row r="102" customFormat="false" ht="12.75" hidden="false" customHeight="true" outlineLevel="0" collapsed="false">
      <c r="A102" s="11"/>
      <c r="B102" s="11"/>
      <c r="C102" s="11"/>
      <c r="D102" s="11"/>
      <c r="E102" s="11"/>
      <c r="F102" s="11"/>
      <c r="G102" s="11"/>
      <c r="H102" s="11"/>
      <c r="I102" s="11"/>
      <c r="J102" s="11"/>
      <c r="K102" s="11"/>
      <c r="L102" s="11"/>
      <c r="M102" s="11"/>
    </row>
    <row r="103" customFormat="false" ht="12.75" hidden="false" customHeight="true" outlineLevel="0" collapsed="false">
      <c r="A103" s="11"/>
      <c r="B103" s="11"/>
      <c r="C103" s="11"/>
      <c r="D103" s="11"/>
      <c r="E103" s="11"/>
      <c r="F103" s="11"/>
      <c r="G103" s="11"/>
      <c r="H103" s="11"/>
      <c r="I103" s="11"/>
      <c r="J103" s="11"/>
      <c r="K103" s="11"/>
      <c r="L103" s="11"/>
      <c r="M103" s="11"/>
    </row>
    <row r="104" customFormat="false" ht="12.75" hidden="false" customHeight="true" outlineLevel="0" collapsed="false">
      <c r="A104" s="11"/>
      <c r="B104" s="11"/>
      <c r="C104" s="11"/>
      <c r="D104" s="11"/>
      <c r="E104" s="11"/>
      <c r="F104" s="11"/>
      <c r="G104" s="11"/>
      <c r="H104" s="11"/>
      <c r="I104" s="11"/>
      <c r="J104" s="11"/>
      <c r="K104" s="11"/>
      <c r="L104" s="11"/>
      <c r="M104" s="11"/>
    </row>
    <row r="105" customFormat="false" ht="12.75" hidden="false" customHeight="true" outlineLevel="0" collapsed="false">
      <c r="A105" s="11"/>
      <c r="B105" s="11"/>
      <c r="C105" s="11"/>
      <c r="D105" s="11"/>
      <c r="E105" s="11"/>
      <c r="F105" s="11"/>
      <c r="G105" s="11"/>
      <c r="H105" s="11"/>
      <c r="I105" s="11"/>
      <c r="J105" s="11"/>
      <c r="K105" s="11"/>
      <c r="L105" s="11"/>
      <c r="M105" s="11"/>
    </row>
    <row r="106" customFormat="false" ht="12.75" hidden="false" customHeight="true" outlineLevel="0" collapsed="false">
      <c r="A106" s="11"/>
      <c r="B106" s="11"/>
      <c r="C106" s="11"/>
      <c r="D106" s="11"/>
      <c r="E106" s="11"/>
      <c r="F106" s="11"/>
      <c r="G106" s="11"/>
      <c r="H106" s="11"/>
      <c r="I106" s="11"/>
      <c r="J106" s="11"/>
      <c r="K106" s="11"/>
      <c r="L106" s="11"/>
      <c r="M106" s="11"/>
    </row>
    <row r="107" customFormat="false" ht="12.75" hidden="false" customHeight="true" outlineLevel="0" collapsed="false">
      <c r="A107" s="11"/>
      <c r="B107" s="11"/>
      <c r="C107" s="11"/>
      <c r="D107" s="11"/>
      <c r="E107" s="11"/>
      <c r="F107" s="11"/>
      <c r="G107" s="11"/>
      <c r="H107" s="11"/>
      <c r="I107" s="11"/>
      <c r="J107" s="11"/>
      <c r="K107" s="11"/>
      <c r="L107" s="11"/>
      <c r="M107" s="11"/>
    </row>
    <row r="108" customFormat="false" ht="12.75" hidden="false" customHeight="true" outlineLevel="0" collapsed="false">
      <c r="A108" s="11"/>
      <c r="B108" s="11"/>
      <c r="C108" s="11"/>
      <c r="D108" s="11"/>
      <c r="E108" s="11"/>
      <c r="F108" s="11"/>
      <c r="G108" s="11"/>
      <c r="H108" s="11"/>
      <c r="I108" s="11"/>
      <c r="J108" s="11"/>
      <c r="K108" s="11"/>
      <c r="L108" s="11"/>
      <c r="M108" s="11"/>
    </row>
    <row r="109" customFormat="false" ht="12.75" hidden="false" customHeight="true" outlineLevel="0" collapsed="false">
      <c r="A109" s="11"/>
      <c r="B109" s="11"/>
      <c r="C109" s="11"/>
      <c r="D109" s="11"/>
      <c r="E109" s="11"/>
      <c r="F109" s="11"/>
      <c r="G109" s="11"/>
      <c r="H109" s="11"/>
      <c r="I109" s="11"/>
      <c r="J109" s="11"/>
      <c r="K109" s="11"/>
      <c r="L109" s="11"/>
      <c r="M109" s="11"/>
    </row>
    <row r="110" customFormat="false" ht="12.75" hidden="false" customHeight="true" outlineLevel="0" collapsed="false">
      <c r="A110" s="11"/>
      <c r="B110" s="11"/>
      <c r="C110" s="11"/>
      <c r="D110" s="11"/>
      <c r="E110" s="11"/>
      <c r="F110" s="11"/>
      <c r="G110" s="11"/>
      <c r="H110" s="11"/>
      <c r="I110" s="11"/>
      <c r="J110" s="11"/>
      <c r="K110" s="11"/>
      <c r="L110" s="11"/>
      <c r="M110" s="11"/>
    </row>
    <row r="111" customFormat="false" ht="12.75" hidden="false" customHeight="true" outlineLevel="0" collapsed="false">
      <c r="A111" s="11"/>
      <c r="B111" s="11"/>
      <c r="C111" s="11"/>
      <c r="D111" s="11"/>
      <c r="E111" s="11"/>
      <c r="F111" s="11"/>
      <c r="G111" s="11"/>
      <c r="H111" s="11"/>
      <c r="I111" s="11"/>
      <c r="J111" s="11"/>
      <c r="K111" s="11"/>
      <c r="L111" s="11"/>
      <c r="M111" s="11"/>
    </row>
    <row r="112" customFormat="false" ht="12.75" hidden="false" customHeight="true" outlineLevel="0" collapsed="false">
      <c r="A112" s="11"/>
      <c r="B112" s="11"/>
      <c r="C112" s="11"/>
      <c r="D112" s="11"/>
      <c r="E112" s="11"/>
      <c r="F112" s="11"/>
      <c r="G112" s="11"/>
      <c r="H112" s="11"/>
      <c r="I112" s="11"/>
      <c r="J112" s="11"/>
      <c r="K112" s="11"/>
      <c r="L112" s="11"/>
      <c r="M112" s="11"/>
    </row>
    <row r="113" customFormat="false" ht="12.75" hidden="false" customHeight="true" outlineLevel="0" collapsed="false">
      <c r="A113" s="11"/>
      <c r="B113" s="11"/>
      <c r="C113" s="11"/>
      <c r="D113" s="11"/>
      <c r="E113" s="11"/>
      <c r="F113" s="11"/>
      <c r="G113" s="11"/>
      <c r="H113" s="11"/>
      <c r="I113" s="11"/>
      <c r="J113" s="11"/>
      <c r="K113" s="11"/>
      <c r="L113" s="11"/>
      <c r="M113" s="11"/>
    </row>
    <row r="114" customFormat="false" ht="12.75" hidden="false" customHeight="true" outlineLevel="0" collapsed="false">
      <c r="A114" s="11"/>
      <c r="B114" s="11"/>
      <c r="C114" s="11"/>
      <c r="D114" s="11"/>
      <c r="E114" s="11"/>
      <c r="F114" s="11"/>
      <c r="G114" s="11"/>
      <c r="H114" s="11"/>
      <c r="I114" s="11"/>
      <c r="J114" s="11"/>
      <c r="K114" s="11"/>
      <c r="L114" s="11"/>
      <c r="M114" s="11"/>
    </row>
    <row r="115" customFormat="false" ht="12.75" hidden="false" customHeight="true" outlineLevel="0" collapsed="false">
      <c r="A115" s="11"/>
      <c r="B115" s="11"/>
      <c r="C115" s="11"/>
      <c r="D115" s="11"/>
      <c r="E115" s="11"/>
      <c r="F115" s="11"/>
      <c r="G115" s="11"/>
      <c r="H115" s="11"/>
      <c r="I115" s="11"/>
      <c r="J115" s="11"/>
      <c r="K115" s="11"/>
      <c r="L115" s="11"/>
      <c r="M115" s="11"/>
    </row>
    <row r="116" customFormat="false" ht="12.75" hidden="false" customHeight="true" outlineLevel="0" collapsed="false">
      <c r="A116" s="11"/>
      <c r="B116" s="11"/>
      <c r="C116" s="11"/>
      <c r="D116" s="11"/>
      <c r="E116" s="11"/>
      <c r="F116" s="11"/>
      <c r="G116" s="11"/>
      <c r="H116" s="11"/>
      <c r="I116" s="11"/>
      <c r="J116" s="11"/>
      <c r="K116" s="11"/>
      <c r="L116" s="11"/>
      <c r="M116" s="11"/>
    </row>
    <row r="117" customFormat="false" ht="12.75" hidden="false" customHeight="true" outlineLevel="0" collapsed="false">
      <c r="A117" s="11"/>
      <c r="B117" s="11"/>
      <c r="C117" s="11"/>
      <c r="D117" s="11"/>
      <c r="E117" s="11"/>
      <c r="F117" s="11"/>
      <c r="G117" s="11"/>
      <c r="H117" s="11"/>
      <c r="I117" s="11"/>
      <c r="J117" s="11"/>
      <c r="K117" s="11"/>
      <c r="L117" s="11"/>
      <c r="M117" s="11"/>
    </row>
    <row r="118" customFormat="false" ht="12.75" hidden="false" customHeight="true" outlineLevel="0" collapsed="false">
      <c r="A118" s="11"/>
      <c r="B118" s="11"/>
      <c r="C118" s="11"/>
      <c r="D118" s="11"/>
      <c r="E118" s="11"/>
      <c r="F118" s="11"/>
      <c r="G118" s="11"/>
      <c r="H118" s="11"/>
      <c r="I118" s="11"/>
      <c r="J118" s="11"/>
      <c r="K118" s="11"/>
      <c r="L118" s="11"/>
      <c r="M118" s="11"/>
    </row>
    <row r="119" customFormat="false" ht="12.75" hidden="false" customHeight="true" outlineLevel="0" collapsed="false">
      <c r="A119" s="11"/>
      <c r="B119" s="11"/>
      <c r="C119" s="11"/>
      <c r="D119" s="11"/>
      <c r="E119" s="11"/>
      <c r="F119" s="11"/>
      <c r="G119" s="11"/>
      <c r="H119" s="11"/>
      <c r="I119" s="11"/>
      <c r="J119" s="11"/>
      <c r="K119" s="11"/>
      <c r="L119" s="11"/>
      <c r="M119" s="11"/>
    </row>
    <row r="120" customFormat="false" ht="12.75" hidden="false" customHeight="true" outlineLevel="0" collapsed="false">
      <c r="A120" s="11"/>
      <c r="B120" s="11"/>
      <c r="C120" s="11"/>
      <c r="D120" s="11"/>
      <c r="E120" s="11"/>
      <c r="F120" s="11"/>
      <c r="G120" s="11"/>
      <c r="H120" s="11"/>
      <c r="I120" s="11"/>
      <c r="J120" s="11"/>
      <c r="K120" s="11"/>
      <c r="L120" s="11"/>
      <c r="M120" s="11"/>
    </row>
    <row r="121" customFormat="false" ht="12.75" hidden="false" customHeight="true" outlineLevel="0" collapsed="false">
      <c r="A121" s="11"/>
      <c r="B121" s="11"/>
      <c r="C121" s="11"/>
      <c r="D121" s="11"/>
      <c r="E121" s="11"/>
      <c r="F121" s="11"/>
      <c r="G121" s="11"/>
      <c r="H121" s="11"/>
      <c r="I121" s="11"/>
      <c r="J121" s="11"/>
      <c r="K121" s="11"/>
      <c r="L121" s="11"/>
      <c r="M121" s="11"/>
    </row>
    <row r="122" customFormat="false" ht="12.75" hidden="false" customHeight="true" outlineLevel="0" collapsed="false">
      <c r="A122" s="11"/>
      <c r="B122" s="11"/>
      <c r="C122" s="11"/>
      <c r="D122" s="11"/>
      <c r="E122" s="11"/>
      <c r="F122" s="11"/>
      <c r="G122" s="11"/>
      <c r="H122" s="11"/>
      <c r="I122" s="11"/>
      <c r="J122" s="11"/>
      <c r="K122" s="11"/>
      <c r="L122" s="11"/>
      <c r="M122" s="11"/>
    </row>
    <row r="123" customFormat="false" ht="12.75" hidden="false" customHeight="true" outlineLevel="0" collapsed="false">
      <c r="A123" s="11"/>
      <c r="B123" s="11"/>
      <c r="C123" s="11"/>
      <c r="D123" s="11"/>
      <c r="E123" s="11"/>
      <c r="F123" s="11"/>
      <c r="G123" s="11"/>
      <c r="H123" s="11"/>
      <c r="I123" s="11"/>
      <c r="J123" s="11"/>
      <c r="K123" s="11"/>
      <c r="L123" s="11"/>
      <c r="M123" s="11"/>
    </row>
    <row r="124" customFormat="false" ht="12.75" hidden="false" customHeight="true" outlineLevel="0" collapsed="false">
      <c r="A124" s="11"/>
      <c r="B124" s="11"/>
      <c r="C124" s="11"/>
      <c r="D124" s="11"/>
      <c r="E124" s="11"/>
      <c r="F124" s="11"/>
      <c r="G124" s="11"/>
      <c r="H124" s="11"/>
      <c r="I124" s="11"/>
      <c r="J124" s="11"/>
      <c r="K124" s="11"/>
      <c r="L124" s="11"/>
      <c r="M124" s="11"/>
    </row>
    <row r="125" customFormat="false" ht="12.75" hidden="false" customHeight="true" outlineLevel="0" collapsed="false">
      <c r="A125" s="11"/>
      <c r="B125" s="11"/>
      <c r="C125" s="11"/>
      <c r="D125" s="11"/>
      <c r="E125" s="11"/>
      <c r="F125" s="11"/>
      <c r="G125" s="11"/>
      <c r="H125" s="11"/>
      <c r="I125" s="11"/>
      <c r="J125" s="11"/>
      <c r="K125" s="11"/>
      <c r="L125" s="11"/>
      <c r="M125" s="11"/>
    </row>
    <row r="126" customFormat="false" ht="12.75" hidden="false" customHeight="true" outlineLevel="0" collapsed="false">
      <c r="A126" s="11"/>
      <c r="B126" s="11"/>
      <c r="C126" s="11"/>
      <c r="D126" s="11"/>
      <c r="E126" s="11"/>
      <c r="F126" s="11"/>
      <c r="G126" s="11"/>
      <c r="H126" s="11"/>
      <c r="I126" s="11"/>
      <c r="J126" s="11"/>
      <c r="K126" s="11"/>
      <c r="L126" s="11"/>
      <c r="M126" s="11"/>
    </row>
    <row r="127" customFormat="false" ht="12.75" hidden="false" customHeight="true" outlineLevel="0" collapsed="false">
      <c r="A127" s="11"/>
      <c r="B127" s="11"/>
      <c r="C127" s="11"/>
      <c r="D127" s="11"/>
      <c r="E127" s="11"/>
      <c r="F127" s="11"/>
      <c r="G127" s="11"/>
      <c r="H127" s="11"/>
      <c r="I127" s="11"/>
      <c r="J127" s="11"/>
      <c r="K127" s="11"/>
      <c r="L127" s="11"/>
      <c r="M127" s="11"/>
    </row>
    <row r="128" customFormat="false" ht="12.75" hidden="false" customHeight="true" outlineLevel="0" collapsed="false">
      <c r="A128" s="11"/>
      <c r="B128" s="11"/>
      <c r="C128" s="11"/>
      <c r="D128" s="11"/>
      <c r="E128" s="11"/>
      <c r="F128" s="11"/>
      <c r="G128" s="11"/>
      <c r="H128" s="11"/>
      <c r="I128" s="11"/>
      <c r="J128" s="11"/>
      <c r="K128" s="11"/>
      <c r="L128" s="11"/>
      <c r="M128" s="11"/>
    </row>
    <row r="129" customFormat="false" ht="12.75" hidden="false" customHeight="true" outlineLevel="0" collapsed="false">
      <c r="A129" s="11"/>
      <c r="B129" s="11"/>
      <c r="C129" s="11"/>
      <c r="D129" s="11"/>
      <c r="E129" s="11"/>
      <c r="F129" s="11"/>
      <c r="G129" s="11"/>
      <c r="H129" s="11"/>
      <c r="I129" s="11"/>
      <c r="J129" s="11"/>
      <c r="K129" s="11"/>
      <c r="L129" s="11"/>
      <c r="M129" s="11"/>
    </row>
    <row r="130" customFormat="false" ht="12.75" hidden="false" customHeight="true" outlineLevel="0" collapsed="false">
      <c r="A130" s="11"/>
      <c r="B130" s="11"/>
      <c r="C130" s="11"/>
      <c r="D130" s="11"/>
      <c r="E130" s="11"/>
      <c r="F130" s="11"/>
      <c r="G130" s="11"/>
      <c r="H130" s="11"/>
      <c r="I130" s="11"/>
      <c r="J130" s="11"/>
      <c r="K130" s="11"/>
      <c r="L130" s="11"/>
      <c r="M130" s="11"/>
    </row>
    <row r="131" customFormat="false" ht="12.75" hidden="false" customHeight="true" outlineLevel="0" collapsed="false">
      <c r="A131" s="11"/>
      <c r="B131" s="11"/>
      <c r="C131" s="11"/>
      <c r="D131" s="11"/>
      <c r="E131" s="11"/>
      <c r="F131" s="11"/>
      <c r="G131" s="11"/>
      <c r="H131" s="11"/>
      <c r="I131" s="11"/>
      <c r="J131" s="11"/>
      <c r="K131" s="11"/>
      <c r="L131" s="11"/>
      <c r="M131" s="11"/>
    </row>
    <row r="132" customFormat="false" ht="12.75" hidden="false" customHeight="true" outlineLevel="0" collapsed="false">
      <c r="A132" s="11"/>
      <c r="B132" s="11"/>
      <c r="C132" s="11"/>
      <c r="D132" s="11"/>
      <c r="E132" s="11"/>
      <c r="F132" s="11"/>
      <c r="G132" s="11"/>
      <c r="H132" s="11"/>
      <c r="I132" s="11"/>
      <c r="J132" s="11"/>
      <c r="K132" s="11"/>
      <c r="L132" s="11"/>
      <c r="M132" s="11"/>
    </row>
    <row r="133" customFormat="false" ht="12.75" hidden="false" customHeight="true" outlineLevel="0" collapsed="false">
      <c r="A133" s="11"/>
      <c r="B133" s="11"/>
      <c r="C133" s="11"/>
      <c r="D133" s="11"/>
      <c r="E133" s="11"/>
      <c r="F133" s="11"/>
      <c r="G133" s="11"/>
      <c r="H133" s="11"/>
      <c r="I133" s="11"/>
      <c r="J133" s="11"/>
      <c r="K133" s="11"/>
      <c r="L133" s="11"/>
      <c r="M133" s="11"/>
    </row>
    <row r="134" customFormat="false" ht="12.75" hidden="false" customHeight="true" outlineLevel="0" collapsed="false">
      <c r="A134" s="11"/>
      <c r="B134" s="11"/>
      <c r="C134" s="11"/>
      <c r="D134" s="11"/>
      <c r="E134" s="11"/>
      <c r="F134" s="11"/>
      <c r="G134" s="11"/>
      <c r="H134" s="11"/>
      <c r="I134" s="11"/>
      <c r="J134" s="11"/>
      <c r="K134" s="11"/>
      <c r="L134" s="11"/>
      <c r="M134" s="11"/>
    </row>
    <row r="135" customFormat="false" ht="12.75" hidden="false" customHeight="true" outlineLevel="0" collapsed="false">
      <c r="A135" s="11"/>
      <c r="B135" s="11"/>
      <c r="C135" s="11"/>
      <c r="D135" s="11"/>
      <c r="E135" s="11"/>
      <c r="F135" s="11"/>
      <c r="G135" s="11"/>
      <c r="H135" s="11"/>
      <c r="I135" s="11"/>
      <c r="J135" s="11"/>
      <c r="K135" s="11"/>
      <c r="L135" s="11"/>
      <c r="M135" s="11"/>
    </row>
    <row r="136" customFormat="false" ht="12.75" hidden="false" customHeight="true" outlineLevel="0" collapsed="false">
      <c r="A136" s="11"/>
      <c r="B136" s="11"/>
      <c r="C136" s="11"/>
      <c r="D136" s="11"/>
      <c r="E136" s="11"/>
      <c r="F136" s="11"/>
      <c r="G136" s="11"/>
      <c r="H136" s="11"/>
      <c r="I136" s="11"/>
      <c r="J136" s="11"/>
      <c r="K136" s="11"/>
      <c r="L136" s="11"/>
      <c r="M136" s="11"/>
    </row>
    <row r="137" customFormat="false" ht="12.75" hidden="false" customHeight="true" outlineLevel="0" collapsed="false">
      <c r="A137" s="11"/>
      <c r="B137" s="11"/>
      <c r="C137" s="11"/>
      <c r="D137" s="11"/>
      <c r="E137" s="11"/>
      <c r="F137" s="11"/>
      <c r="G137" s="11"/>
      <c r="H137" s="11"/>
      <c r="I137" s="11"/>
      <c r="J137" s="11"/>
      <c r="K137" s="11"/>
      <c r="L137" s="11"/>
      <c r="M137" s="11"/>
    </row>
    <row r="138" customFormat="false" ht="12.75" hidden="false" customHeight="true" outlineLevel="0" collapsed="false">
      <c r="A138" s="11"/>
      <c r="B138" s="11"/>
      <c r="C138" s="11"/>
      <c r="D138" s="11"/>
      <c r="E138" s="11"/>
      <c r="F138" s="11"/>
      <c r="G138" s="11"/>
      <c r="H138" s="11"/>
      <c r="I138" s="11"/>
      <c r="J138" s="11"/>
      <c r="K138" s="11"/>
      <c r="L138" s="11"/>
      <c r="M138" s="11"/>
    </row>
    <row r="139" customFormat="false" ht="12.75" hidden="false" customHeight="true" outlineLevel="0" collapsed="false">
      <c r="A139" s="11"/>
      <c r="B139" s="11"/>
      <c r="C139" s="11"/>
      <c r="D139" s="11"/>
      <c r="E139" s="11"/>
      <c r="F139" s="11"/>
      <c r="G139" s="11"/>
      <c r="H139" s="11"/>
      <c r="I139" s="11"/>
      <c r="J139" s="11"/>
      <c r="K139" s="11"/>
      <c r="L139" s="11"/>
      <c r="M139" s="11"/>
    </row>
    <row r="140" customFormat="false" ht="12.75" hidden="false" customHeight="true" outlineLevel="0" collapsed="false">
      <c r="A140" s="11"/>
      <c r="B140" s="11"/>
      <c r="C140" s="11"/>
      <c r="D140" s="11"/>
      <c r="E140" s="11"/>
      <c r="F140" s="11"/>
      <c r="G140" s="11"/>
      <c r="H140" s="11"/>
      <c r="I140" s="11"/>
      <c r="J140" s="11"/>
      <c r="K140" s="11"/>
      <c r="L140" s="11"/>
      <c r="M140" s="11"/>
    </row>
    <row r="141" customFormat="false" ht="12.75" hidden="false" customHeight="true" outlineLevel="0" collapsed="false">
      <c r="A141" s="11"/>
      <c r="B141" s="11"/>
      <c r="C141" s="11"/>
      <c r="D141" s="11"/>
      <c r="E141" s="11"/>
      <c r="F141" s="11"/>
      <c r="G141" s="11"/>
      <c r="H141" s="11"/>
      <c r="I141" s="11"/>
      <c r="J141" s="11"/>
      <c r="K141" s="11"/>
      <c r="L141" s="11"/>
      <c r="M141" s="11"/>
    </row>
    <row r="142" customFormat="false" ht="12.75" hidden="false" customHeight="true" outlineLevel="0" collapsed="false">
      <c r="A142" s="11"/>
      <c r="B142" s="11"/>
      <c r="C142" s="11"/>
      <c r="D142" s="11"/>
      <c r="E142" s="11"/>
      <c r="F142" s="11"/>
      <c r="G142" s="11"/>
      <c r="H142" s="11"/>
      <c r="I142" s="11"/>
      <c r="J142" s="11"/>
      <c r="K142" s="11"/>
      <c r="L142" s="11"/>
      <c r="M142" s="11"/>
    </row>
    <row r="143" customFormat="false" ht="12.75" hidden="false" customHeight="true" outlineLevel="0" collapsed="false">
      <c r="A143" s="11"/>
      <c r="B143" s="11"/>
      <c r="C143" s="11"/>
      <c r="D143" s="11"/>
      <c r="E143" s="11"/>
      <c r="F143" s="11"/>
      <c r="G143" s="11"/>
      <c r="H143" s="11"/>
      <c r="I143" s="11"/>
      <c r="J143" s="11"/>
      <c r="K143" s="11"/>
      <c r="L143" s="11"/>
      <c r="M143" s="11"/>
    </row>
    <row r="144" customFormat="false" ht="12.75" hidden="false" customHeight="true" outlineLevel="0" collapsed="false">
      <c r="A144" s="11"/>
      <c r="B144" s="11"/>
      <c r="C144" s="11"/>
      <c r="D144" s="11"/>
      <c r="E144" s="11"/>
      <c r="F144" s="11"/>
      <c r="G144" s="11"/>
      <c r="H144" s="11"/>
      <c r="I144" s="11"/>
      <c r="J144" s="11"/>
      <c r="K144" s="11"/>
      <c r="L144" s="11"/>
      <c r="M144" s="11"/>
    </row>
    <row r="145" customFormat="false" ht="12.75" hidden="false" customHeight="true" outlineLevel="0" collapsed="false">
      <c r="A145" s="11"/>
      <c r="B145" s="11"/>
      <c r="C145" s="11"/>
      <c r="D145" s="11"/>
      <c r="E145" s="11"/>
      <c r="F145" s="11"/>
      <c r="G145" s="11"/>
      <c r="H145" s="11"/>
      <c r="I145" s="11"/>
      <c r="J145" s="11"/>
      <c r="K145" s="11"/>
      <c r="L145" s="11"/>
      <c r="M145" s="11"/>
    </row>
    <row r="146" customFormat="false" ht="12.75" hidden="false" customHeight="true" outlineLevel="0" collapsed="false">
      <c r="A146" s="11"/>
      <c r="B146" s="11"/>
      <c r="C146" s="11"/>
      <c r="D146" s="11"/>
      <c r="E146" s="11"/>
      <c r="F146" s="11"/>
      <c r="G146" s="11"/>
      <c r="H146" s="11"/>
      <c r="I146" s="11"/>
      <c r="J146" s="11"/>
      <c r="K146" s="11"/>
      <c r="L146" s="11"/>
      <c r="M146" s="11"/>
    </row>
    <row r="147" customFormat="false" ht="12.75" hidden="false" customHeight="true" outlineLevel="0" collapsed="false">
      <c r="A147" s="11"/>
      <c r="B147" s="11"/>
      <c r="C147" s="11"/>
      <c r="D147" s="11"/>
      <c r="E147" s="11"/>
      <c r="F147" s="11"/>
      <c r="G147" s="11"/>
      <c r="H147" s="11"/>
      <c r="I147" s="11"/>
      <c r="J147" s="11"/>
      <c r="K147" s="11"/>
      <c r="L147" s="11"/>
      <c r="M147" s="11"/>
    </row>
    <row r="148" customFormat="false" ht="12.75" hidden="false" customHeight="true" outlineLevel="0" collapsed="false">
      <c r="A148" s="11"/>
      <c r="B148" s="11"/>
      <c r="C148" s="11"/>
      <c r="D148" s="11"/>
      <c r="E148" s="11"/>
      <c r="F148" s="11"/>
      <c r="G148" s="11"/>
      <c r="H148" s="11"/>
      <c r="I148" s="11"/>
      <c r="J148" s="11"/>
      <c r="K148" s="11"/>
      <c r="L148" s="11"/>
      <c r="M148" s="11"/>
    </row>
    <row r="149" customFormat="false" ht="12.75" hidden="false" customHeight="true" outlineLevel="0" collapsed="false">
      <c r="A149" s="11"/>
      <c r="B149" s="11"/>
      <c r="C149" s="11"/>
      <c r="D149" s="11"/>
      <c r="E149" s="11"/>
      <c r="F149" s="11"/>
      <c r="G149" s="11"/>
      <c r="H149" s="11"/>
      <c r="I149" s="11"/>
      <c r="J149" s="11"/>
      <c r="K149" s="11"/>
      <c r="L149" s="11"/>
      <c r="M149" s="11"/>
    </row>
    <row r="150" customFormat="false" ht="12.75" hidden="false" customHeight="true" outlineLevel="0" collapsed="false">
      <c r="A150" s="11"/>
      <c r="B150" s="11"/>
      <c r="C150" s="11"/>
      <c r="D150" s="11"/>
      <c r="E150" s="11"/>
      <c r="F150" s="11"/>
      <c r="G150" s="11"/>
      <c r="H150" s="11"/>
      <c r="I150" s="11"/>
      <c r="J150" s="11"/>
      <c r="K150" s="11"/>
      <c r="L150" s="11"/>
      <c r="M150" s="11"/>
    </row>
    <row r="151" customFormat="false" ht="12.75" hidden="false" customHeight="true" outlineLevel="0" collapsed="false">
      <c r="A151" s="11"/>
      <c r="B151" s="11"/>
      <c r="C151" s="11"/>
      <c r="D151" s="11"/>
      <c r="E151" s="11"/>
      <c r="F151" s="11"/>
      <c r="G151" s="11"/>
      <c r="H151" s="11"/>
      <c r="I151" s="11"/>
      <c r="J151" s="11"/>
      <c r="K151" s="11"/>
      <c r="L151" s="11"/>
      <c r="M151" s="11"/>
    </row>
    <row r="152" customFormat="false" ht="12.75" hidden="false" customHeight="true" outlineLevel="0" collapsed="false">
      <c r="A152" s="11"/>
      <c r="B152" s="11"/>
      <c r="C152" s="11"/>
      <c r="D152" s="11"/>
      <c r="E152" s="11"/>
      <c r="F152" s="11"/>
      <c r="G152" s="11"/>
      <c r="H152" s="11"/>
      <c r="I152" s="11"/>
      <c r="J152" s="11"/>
      <c r="K152" s="11"/>
      <c r="L152" s="11"/>
      <c r="M152" s="11"/>
    </row>
    <row r="153" customFormat="false" ht="12.75" hidden="false" customHeight="true" outlineLevel="0" collapsed="false">
      <c r="A153" s="11"/>
      <c r="B153" s="11"/>
      <c r="C153" s="11"/>
      <c r="D153" s="11"/>
      <c r="E153" s="11"/>
      <c r="F153" s="11"/>
      <c r="G153" s="11"/>
      <c r="H153" s="11"/>
      <c r="I153" s="11"/>
      <c r="J153" s="11"/>
      <c r="K153" s="11"/>
      <c r="L153" s="11"/>
      <c r="M153" s="11"/>
    </row>
    <row r="154" customFormat="false" ht="12.75" hidden="false" customHeight="true" outlineLevel="0" collapsed="false">
      <c r="A154" s="11"/>
      <c r="B154" s="11"/>
      <c r="C154" s="11"/>
      <c r="D154" s="11"/>
      <c r="E154" s="11"/>
      <c r="F154" s="11"/>
      <c r="G154" s="11"/>
      <c r="H154" s="11"/>
      <c r="I154" s="11"/>
      <c r="J154" s="11"/>
      <c r="K154" s="11"/>
      <c r="L154" s="11"/>
      <c r="M154" s="11"/>
    </row>
    <row r="155" customFormat="false" ht="12.75" hidden="false" customHeight="true" outlineLevel="0" collapsed="false">
      <c r="A155" s="11"/>
      <c r="B155" s="11"/>
      <c r="C155" s="11"/>
      <c r="D155" s="11"/>
      <c r="E155" s="11"/>
      <c r="F155" s="11"/>
      <c r="G155" s="11"/>
      <c r="H155" s="11"/>
      <c r="I155" s="11"/>
      <c r="J155" s="11"/>
      <c r="K155" s="11"/>
      <c r="L155" s="11"/>
      <c r="M155" s="11"/>
    </row>
    <row r="156" customFormat="false" ht="12.75" hidden="false" customHeight="true" outlineLevel="0" collapsed="false">
      <c r="A156" s="11"/>
      <c r="B156" s="11"/>
      <c r="C156" s="11"/>
      <c r="D156" s="11"/>
      <c r="E156" s="11"/>
      <c r="F156" s="11"/>
      <c r="G156" s="11"/>
      <c r="H156" s="11"/>
      <c r="I156" s="11"/>
      <c r="J156" s="11"/>
      <c r="K156" s="11"/>
      <c r="L156" s="11"/>
      <c r="M156" s="11"/>
    </row>
    <row r="157" customFormat="false" ht="12.75" hidden="false" customHeight="true" outlineLevel="0" collapsed="false">
      <c r="A157" s="11"/>
      <c r="B157" s="11"/>
      <c r="C157" s="11"/>
      <c r="D157" s="11"/>
      <c r="E157" s="11"/>
      <c r="F157" s="11"/>
      <c r="G157" s="11"/>
      <c r="H157" s="11"/>
      <c r="I157" s="11"/>
      <c r="J157" s="11"/>
      <c r="K157" s="11"/>
      <c r="L157" s="11"/>
      <c r="M157" s="11"/>
    </row>
    <row r="158" customFormat="false" ht="12.75" hidden="false" customHeight="true" outlineLevel="0" collapsed="false">
      <c r="A158" s="11"/>
      <c r="B158" s="11"/>
      <c r="C158" s="11"/>
      <c r="D158" s="11"/>
      <c r="E158" s="11"/>
      <c r="F158" s="11"/>
      <c r="G158" s="11"/>
      <c r="H158" s="11"/>
      <c r="I158" s="11"/>
      <c r="J158" s="11"/>
      <c r="K158" s="11"/>
      <c r="L158" s="11"/>
      <c r="M158" s="11"/>
    </row>
    <row r="159" customFormat="false" ht="12.75" hidden="false" customHeight="true" outlineLevel="0" collapsed="false">
      <c r="A159" s="11"/>
      <c r="B159" s="11"/>
      <c r="C159" s="11"/>
      <c r="D159" s="11"/>
      <c r="E159" s="11"/>
      <c r="F159" s="11"/>
      <c r="G159" s="11"/>
      <c r="H159" s="11"/>
      <c r="I159" s="11"/>
      <c r="J159" s="11"/>
      <c r="K159" s="11"/>
      <c r="L159" s="11"/>
      <c r="M159" s="11"/>
    </row>
    <row r="160" customFormat="false" ht="12.75" hidden="false" customHeight="true" outlineLevel="0" collapsed="false">
      <c r="A160" s="11"/>
      <c r="B160" s="11"/>
      <c r="C160" s="11"/>
      <c r="D160" s="11"/>
      <c r="E160" s="11"/>
      <c r="F160" s="11"/>
      <c r="G160" s="11"/>
      <c r="H160" s="11"/>
      <c r="I160" s="11"/>
      <c r="J160" s="11"/>
      <c r="K160" s="11"/>
      <c r="L160" s="11"/>
      <c r="M160" s="11"/>
    </row>
    <row r="161" customFormat="false" ht="12.75" hidden="false" customHeight="true" outlineLevel="0" collapsed="false">
      <c r="A161" s="11"/>
      <c r="B161" s="11"/>
      <c r="C161" s="11"/>
      <c r="D161" s="11"/>
      <c r="E161" s="11"/>
      <c r="F161" s="11"/>
      <c r="G161" s="11"/>
      <c r="H161" s="11"/>
      <c r="I161" s="11"/>
      <c r="J161" s="11"/>
      <c r="K161" s="11"/>
      <c r="L161" s="11"/>
      <c r="M161" s="11"/>
    </row>
    <row r="162" customFormat="false" ht="12.75" hidden="false" customHeight="true" outlineLevel="0" collapsed="false">
      <c r="A162" s="11"/>
      <c r="B162" s="11"/>
      <c r="C162" s="11"/>
      <c r="D162" s="11"/>
      <c r="E162" s="11"/>
      <c r="F162" s="11"/>
      <c r="G162" s="11"/>
      <c r="H162" s="11"/>
      <c r="I162" s="11"/>
      <c r="J162" s="11"/>
      <c r="K162" s="11"/>
      <c r="L162" s="11"/>
      <c r="M162" s="11"/>
    </row>
    <row r="163" customFormat="false" ht="12.75" hidden="false" customHeight="true" outlineLevel="0" collapsed="false">
      <c r="A163" s="11"/>
      <c r="B163" s="11"/>
      <c r="C163" s="11"/>
      <c r="D163" s="11"/>
      <c r="E163" s="11"/>
      <c r="F163" s="11"/>
      <c r="G163" s="11"/>
      <c r="H163" s="11"/>
      <c r="I163" s="11"/>
      <c r="J163" s="11"/>
      <c r="K163" s="11"/>
      <c r="L163" s="11"/>
      <c r="M163" s="11"/>
    </row>
    <row r="164" customFormat="false" ht="12.75" hidden="false" customHeight="true" outlineLevel="0" collapsed="false">
      <c r="A164" s="11"/>
      <c r="B164" s="11"/>
      <c r="C164" s="11"/>
      <c r="D164" s="11"/>
      <c r="E164" s="11"/>
      <c r="F164" s="11"/>
      <c r="G164" s="11"/>
      <c r="H164" s="11"/>
      <c r="I164" s="11"/>
      <c r="J164" s="11"/>
      <c r="K164" s="11"/>
      <c r="L164" s="11"/>
      <c r="M164" s="11"/>
    </row>
    <row r="165" customFormat="false" ht="12.75" hidden="false" customHeight="true" outlineLevel="0" collapsed="false">
      <c r="A165" s="11"/>
      <c r="B165" s="11"/>
      <c r="C165" s="11"/>
      <c r="D165" s="11"/>
      <c r="E165" s="11"/>
      <c r="F165" s="11"/>
      <c r="G165" s="11"/>
      <c r="H165" s="11"/>
      <c r="I165" s="11"/>
      <c r="J165" s="11"/>
      <c r="K165" s="11"/>
      <c r="L165" s="11"/>
      <c r="M165" s="11"/>
    </row>
    <row r="166" customFormat="false" ht="12.75" hidden="false" customHeight="true" outlineLevel="0" collapsed="false">
      <c r="A166" s="11"/>
      <c r="B166" s="11"/>
      <c r="C166" s="11"/>
      <c r="D166" s="11"/>
      <c r="E166" s="11"/>
      <c r="F166" s="11"/>
      <c r="G166" s="11"/>
      <c r="H166" s="11"/>
      <c r="I166" s="11"/>
      <c r="J166" s="11"/>
      <c r="K166" s="11"/>
      <c r="L166" s="11"/>
      <c r="M166" s="11"/>
    </row>
    <row r="167" customFormat="false" ht="12.75" hidden="false" customHeight="true" outlineLevel="0" collapsed="false">
      <c r="A167" s="11"/>
      <c r="B167" s="11"/>
      <c r="C167" s="11"/>
      <c r="D167" s="11"/>
      <c r="E167" s="11"/>
      <c r="F167" s="11"/>
      <c r="G167" s="11"/>
      <c r="H167" s="11"/>
      <c r="I167" s="11"/>
      <c r="J167" s="11"/>
      <c r="K167" s="11"/>
      <c r="L167" s="11"/>
      <c r="M167" s="11"/>
    </row>
    <row r="168" customFormat="false" ht="12.75" hidden="false" customHeight="true" outlineLevel="0" collapsed="false">
      <c r="A168" s="11"/>
      <c r="B168" s="11"/>
      <c r="C168" s="11"/>
      <c r="D168" s="11"/>
      <c r="E168" s="11"/>
      <c r="F168" s="11"/>
      <c r="G168" s="11"/>
      <c r="H168" s="11"/>
      <c r="I168" s="11"/>
      <c r="J168" s="11"/>
      <c r="K168" s="11"/>
      <c r="L168" s="11"/>
      <c r="M168" s="11"/>
    </row>
    <row r="169" customFormat="false" ht="12.75" hidden="false" customHeight="true" outlineLevel="0" collapsed="false">
      <c r="A169" s="11"/>
      <c r="B169" s="11"/>
      <c r="C169" s="11"/>
      <c r="D169" s="11"/>
      <c r="E169" s="11"/>
      <c r="F169" s="11"/>
      <c r="G169" s="11"/>
      <c r="H169" s="11"/>
      <c r="I169" s="11"/>
      <c r="J169" s="11"/>
      <c r="K169" s="11"/>
      <c r="L169" s="11"/>
      <c r="M169" s="11"/>
    </row>
    <row r="170" customFormat="false" ht="12.75" hidden="false" customHeight="true" outlineLevel="0" collapsed="false">
      <c r="A170" s="11"/>
      <c r="B170" s="11"/>
      <c r="C170" s="11"/>
      <c r="D170" s="11"/>
      <c r="E170" s="11"/>
      <c r="F170" s="11"/>
      <c r="G170" s="11"/>
      <c r="H170" s="11"/>
      <c r="I170" s="11"/>
      <c r="J170" s="11"/>
      <c r="K170" s="11"/>
      <c r="L170" s="11"/>
      <c r="M170" s="11"/>
    </row>
    <row r="171" customFormat="false" ht="12.75" hidden="false" customHeight="true" outlineLevel="0" collapsed="false">
      <c r="A171" s="11"/>
      <c r="B171" s="11"/>
      <c r="C171" s="11"/>
      <c r="D171" s="11"/>
      <c r="E171" s="11"/>
      <c r="F171" s="11"/>
      <c r="G171" s="11"/>
      <c r="H171" s="11"/>
      <c r="I171" s="11"/>
      <c r="J171" s="11"/>
      <c r="K171" s="11"/>
      <c r="L171" s="11"/>
      <c r="M171" s="11"/>
    </row>
    <row r="172" customFormat="false" ht="12.75" hidden="false" customHeight="true" outlineLevel="0" collapsed="false">
      <c r="A172" s="11"/>
      <c r="B172" s="11"/>
      <c r="C172" s="11"/>
      <c r="D172" s="11"/>
      <c r="E172" s="11"/>
      <c r="F172" s="11"/>
      <c r="G172" s="11"/>
      <c r="H172" s="11"/>
      <c r="I172" s="11"/>
      <c r="J172" s="11"/>
      <c r="K172" s="11"/>
      <c r="L172" s="11"/>
      <c r="M172" s="11"/>
    </row>
    <row r="173" customFormat="false" ht="12.75" hidden="false" customHeight="true" outlineLevel="0" collapsed="false">
      <c r="A173" s="11"/>
      <c r="B173" s="11"/>
      <c r="C173" s="11"/>
      <c r="D173" s="11"/>
      <c r="E173" s="11"/>
      <c r="F173" s="11"/>
      <c r="G173" s="11"/>
      <c r="H173" s="11"/>
      <c r="I173" s="11"/>
      <c r="J173" s="11"/>
      <c r="K173" s="11"/>
      <c r="L173" s="11"/>
      <c r="M173" s="11"/>
    </row>
    <row r="174" customFormat="false" ht="12.75" hidden="false" customHeight="true" outlineLevel="0" collapsed="false">
      <c r="A174" s="11"/>
      <c r="B174" s="11"/>
      <c r="C174" s="11"/>
      <c r="D174" s="11"/>
      <c r="E174" s="11"/>
      <c r="F174" s="11"/>
      <c r="G174" s="11"/>
      <c r="H174" s="11"/>
      <c r="I174" s="11"/>
      <c r="J174" s="11"/>
      <c r="K174" s="11"/>
      <c r="L174" s="11"/>
      <c r="M174" s="11"/>
    </row>
    <row r="175" customFormat="false" ht="12.75" hidden="false" customHeight="true" outlineLevel="0" collapsed="false">
      <c r="A175" s="11"/>
      <c r="B175" s="11"/>
      <c r="C175" s="11"/>
      <c r="D175" s="11"/>
      <c r="E175" s="11"/>
      <c r="F175" s="11"/>
      <c r="G175" s="11"/>
      <c r="H175" s="11"/>
      <c r="I175" s="11"/>
      <c r="J175" s="11"/>
      <c r="K175" s="11"/>
      <c r="L175" s="11"/>
      <c r="M175" s="11"/>
    </row>
    <row r="176" customFormat="false" ht="12.75" hidden="false" customHeight="true" outlineLevel="0" collapsed="false">
      <c r="A176" s="11"/>
      <c r="B176" s="11"/>
      <c r="C176" s="11"/>
      <c r="D176" s="11"/>
      <c r="E176" s="11"/>
      <c r="F176" s="11"/>
      <c r="G176" s="11"/>
      <c r="H176" s="11"/>
      <c r="I176" s="11"/>
      <c r="J176" s="11"/>
      <c r="K176" s="11"/>
      <c r="L176" s="11"/>
      <c r="M176" s="11"/>
    </row>
    <row r="177" customFormat="false" ht="12.75" hidden="false" customHeight="true" outlineLevel="0" collapsed="false">
      <c r="A177" s="11"/>
      <c r="B177" s="11"/>
      <c r="C177" s="11"/>
      <c r="D177" s="11"/>
      <c r="E177" s="11"/>
      <c r="F177" s="11"/>
      <c r="G177" s="11"/>
      <c r="H177" s="11"/>
      <c r="I177" s="11"/>
      <c r="J177" s="11"/>
      <c r="K177" s="11"/>
      <c r="L177" s="11"/>
      <c r="M177" s="11"/>
    </row>
    <row r="178" customFormat="false" ht="12.75" hidden="false" customHeight="true" outlineLevel="0" collapsed="false">
      <c r="A178" s="11"/>
      <c r="B178" s="11"/>
      <c r="C178" s="11"/>
      <c r="D178" s="11"/>
      <c r="E178" s="11"/>
      <c r="F178" s="11"/>
      <c r="G178" s="11"/>
      <c r="H178" s="11"/>
      <c r="I178" s="11"/>
      <c r="J178" s="11"/>
      <c r="K178" s="11"/>
      <c r="L178" s="11"/>
      <c r="M178" s="11"/>
    </row>
    <row r="179" customFormat="false" ht="12.75" hidden="false" customHeight="true" outlineLevel="0" collapsed="false">
      <c r="A179" s="11"/>
      <c r="B179" s="11"/>
      <c r="C179" s="11"/>
      <c r="D179" s="11"/>
      <c r="E179" s="11"/>
      <c r="F179" s="11"/>
      <c r="G179" s="11"/>
      <c r="H179" s="11"/>
      <c r="I179" s="11"/>
      <c r="J179" s="11"/>
      <c r="K179" s="11"/>
      <c r="L179" s="11"/>
      <c r="M179" s="11"/>
    </row>
    <row r="180" customFormat="false" ht="12.75" hidden="false" customHeight="true" outlineLevel="0" collapsed="false">
      <c r="A180" s="11"/>
      <c r="B180" s="11"/>
      <c r="C180" s="11"/>
      <c r="D180" s="11"/>
      <c r="E180" s="11"/>
      <c r="F180" s="11"/>
      <c r="G180" s="11"/>
      <c r="H180" s="11"/>
      <c r="I180" s="11"/>
      <c r="J180" s="11"/>
      <c r="K180" s="11"/>
      <c r="L180" s="11"/>
      <c r="M180" s="11"/>
    </row>
    <row r="181" customFormat="false" ht="12.75" hidden="false" customHeight="true" outlineLevel="0" collapsed="false">
      <c r="A181" s="11"/>
      <c r="B181" s="11"/>
      <c r="C181" s="11"/>
      <c r="D181" s="11"/>
      <c r="E181" s="11"/>
      <c r="F181" s="11"/>
      <c r="G181" s="11"/>
      <c r="H181" s="11"/>
      <c r="I181" s="11"/>
      <c r="J181" s="11"/>
      <c r="K181" s="11"/>
      <c r="L181" s="11"/>
      <c r="M181" s="11"/>
    </row>
    <row r="182" customFormat="false" ht="12.75" hidden="false" customHeight="true" outlineLevel="0" collapsed="false">
      <c r="A182" s="11"/>
      <c r="B182" s="11"/>
      <c r="C182" s="11"/>
      <c r="D182" s="11"/>
      <c r="E182" s="11"/>
      <c r="F182" s="11"/>
      <c r="G182" s="11"/>
      <c r="H182" s="11"/>
      <c r="I182" s="11"/>
      <c r="J182" s="11"/>
      <c r="K182" s="11"/>
      <c r="L182" s="11"/>
      <c r="M182" s="11"/>
    </row>
    <row r="183" customFormat="false" ht="12.75" hidden="false" customHeight="true" outlineLevel="0" collapsed="false">
      <c r="A183" s="11"/>
      <c r="B183" s="11"/>
      <c r="C183" s="11"/>
      <c r="D183" s="11"/>
      <c r="E183" s="11"/>
      <c r="F183" s="11"/>
      <c r="G183" s="11"/>
      <c r="H183" s="11"/>
      <c r="I183" s="11"/>
      <c r="J183" s="11"/>
      <c r="K183" s="11"/>
      <c r="L183" s="11"/>
      <c r="M183" s="11"/>
    </row>
    <row r="184" customFormat="false" ht="12.75" hidden="false" customHeight="true" outlineLevel="0" collapsed="false">
      <c r="A184" s="11"/>
      <c r="B184" s="11"/>
      <c r="C184" s="11"/>
      <c r="D184" s="11"/>
      <c r="E184" s="11"/>
      <c r="F184" s="11"/>
      <c r="G184" s="11"/>
      <c r="H184" s="11"/>
      <c r="I184" s="11"/>
      <c r="J184" s="11"/>
      <c r="K184" s="11"/>
      <c r="L184" s="11"/>
      <c r="M184" s="11"/>
    </row>
    <row r="185" customFormat="false" ht="12.75" hidden="false" customHeight="true" outlineLevel="0" collapsed="false">
      <c r="A185" s="11"/>
      <c r="B185" s="11"/>
      <c r="C185" s="11"/>
      <c r="D185" s="11"/>
      <c r="E185" s="11"/>
      <c r="F185" s="11"/>
      <c r="G185" s="11"/>
      <c r="H185" s="11"/>
      <c r="I185" s="11"/>
      <c r="J185" s="11"/>
      <c r="K185" s="11"/>
      <c r="L185" s="11"/>
      <c r="M185" s="11"/>
    </row>
    <row r="186" customFormat="false" ht="12.75" hidden="false" customHeight="true" outlineLevel="0" collapsed="false">
      <c r="A186" s="11"/>
      <c r="B186" s="11"/>
      <c r="C186" s="11"/>
      <c r="D186" s="11"/>
      <c r="E186" s="11"/>
      <c r="F186" s="11"/>
      <c r="G186" s="11"/>
      <c r="H186" s="11"/>
      <c r="I186" s="11"/>
      <c r="J186" s="11"/>
      <c r="K186" s="11"/>
      <c r="L186" s="11"/>
      <c r="M186" s="11"/>
    </row>
    <row r="187" customFormat="false" ht="12.75" hidden="false" customHeight="true" outlineLevel="0" collapsed="false">
      <c r="A187" s="11"/>
      <c r="B187" s="11"/>
      <c r="C187" s="11"/>
      <c r="D187" s="11"/>
      <c r="E187" s="11"/>
      <c r="F187" s="11"/>
      <c r="G187" s="11"/>
      <c r="H187" s="11"/>
      <c r="I187" s="11"/>
      <c r="J187" s="11"/>
      <c r="K187" s="11"/>
      <c r="L187" s="11"/>
      <c r="M187" s="11"/>
    </row>
    <row r="188" customFormat="false" ht="12.75" hidden="false" customHeight="true" outlineLevel="0" collapsed="false">
      <c r="A188" s="11"/>
      <c r="B188" s="11"/>
      <c r="C188" s="11"/>
      <c r="D188" s="11"/>
      <c r="E188" s="11"/>
      <c r="F188" s="11"/>
      <c r="G188" s="11"/>
      <c r="H188" s="11"/>
      <c r="I188" s="11"/>
      <c r="J188" s="11"/>
      <c r="K188" s="11"/>
      <c r="L188" s="11"/>
      <c r="M188" s="11"/>
    </row>
    <row r="189" customFormat="false" ht="12.75" hidden="false" customHeight="true" outlineLevel="0" collapsed="false">
      <c r="A189" s="11"/>
      <c r="B189" s="11"/>
      <c r="C189" s="11"/>
      <c r="D189" s="11"/>
      <c r="E189" s="11"/>
      <c r="F189" s="11"/>
      <c r="G189" s="11"/>
      <c r="H189" s="11"/>
      <c r="I189" s="11"/>
      <c r="J189" s="11"/>
      <c r="K189" s="11"/>
      <c r="L189" s="11"/>
      <c r="M189" s="11"/>
    </row>
    <row r="190" customFormat="false" ht="12.75" hidden="false" customHeight="true" outlineLevel="0" collapsed="false">
      <c r="A190" s="11"/>
      <c r="B190" s="11"/>
      <c r="C190" s="11"/>
      <c r="D190" s="11"/>
      <c r="E190" s="11"/>
      <c r="F190" s="11"/>
      <c r="G190" s="11"/>
      <c r="H190" s="11"/>
      <c r="I190" s="11"/>
      <c r="J190" s="11"/>
      <c r="K190" s="11"/>
      <c r="L190" s="11"/>
      <c r="M190" s="11"/>
    </row>
    <row r="191" customFormat="false" ht="12.75" hidden="false" customHeight="true" outlineLevel="0" collapsed="false">
      <c r="A191" s="11"/>
      <c r="B191" s="11"/>
      <c r="C191" s="11"/>
      <c r="D191" s="11"/>
      <c r="E191" s="11"/>
      <c r="F191" s="11"/>
      <c r="G191" s="11"/>
      <c r="H191" s="11"/>
      <c r="I191" s="11"/>
      <c r="J191" s="11"/>
      <c r="K191" s="11"/>
      <c r="L191" s="11"/>
      <c r="M191" s="11"/>
    </row>
    <row r="192" customFormat="false" ht="12.75" hidden="false" customHeight="true" outlineLevel="0" collapsed="false">
      <c r="A192" s="11"/>
      <c r="B192" s="11"/>
      <c r="C192" s="11"/>
      <c r="D192" s="11"/>
      <c r="E192" s="11"/>
      <c r="F192" s="11"/>
      <c r="G192" s="11"/>
      <c r="H192" s="11"/>
      <c r="I192" s="11"/>
      <c r="J192" s="11"/>
      <c r="K192" s="11"/>
      <c r="L192" s="11"/>
      <c r="M192" s="11"/>
    </row>
    <row r="193" customFormat="false" ht="12.75" hidden="false" customHeight="true" outlineLevel="0" collapsed="false">
      <c r="A193" s="11"/>
      <c r="B193" s="11"/>
      <c r="C193" s="11"/>
      <c r="D193" s="11"/>
      <c r="E193" s="11"/>
      <c r="F193" s="11"/>
      <c r="G193" s="11"/>
      <c r="H193" s="11"/>
      <c r="I193" s="11"/>
      <c r="J193" s="11"/>
      <c r="K193" s="11"/>
      <c r="L193" s="11"/>
      <c r="M193" s="11"/>
    </row>
    <row r="194" customFormat="false" ht="12.75" hidden="false" customHeight="true" outlineLevel="0" collapsed="false">
      <c r="A194" s="11"/>
      <c r="B194" s="11"/>
      <c r="C194" s="11"/>
      <c r="D194" s="11"/>
      <c r="E194" s="11"/>
      <c r="F194" s="11"/>
      <c r="G194" s="11"/>
      <c r="H194" s="11"/>
      <c r="I194" s="11"/>
      <c r="J194" s="11"/>
      <c r="K194" s="11"/>
      <c r="L194" s="11"/>
      <c r="M194" s="11"/>
    </row>
    <row r="195" customFormat="false" ht="12.75" hidden="false" customHeight="true" outlineLevel="0" collapsed="false">
      <c r="A195" s="11"/>
      <c r="B195" s="11"/>
      <c r="C195" s="11"/>
      <c r="D195" s="11"/>
      <c r="E195" s="11"/>
      <c r="F195" s="11"/>
      <c r="G195" s="11"/>
      <c r="H195" s="11"/>
      <c r="I195" s="11"/>
      <c r="J195" s="11"/>
      <c r="K195" s="11"/>
      <c r="L195" s="11"/>
      <c r="M195" s="11"/>
    </row>
    <row r="196" customFormat="false" ht="12.75" hidden="false" customHeight="true" outlineLevel="0" collapsed="false">
      <c r="A196" s="11"/>
      <c r="B196" s="11"/>
      <c r="C196" s="11"/>
      <c r="D196" s="11"/>
      <c r="E196" s="11"/>
      <c r="F196" s="11"/>
      <c r="G196" s="11"/>
      <c r="H196" s="11"/>
      <c r="I196" s="11"/>
      <c r="J196" s="11"/>
      <c r="K196" s="11"/>
      <c r="L196" s="11"/>
      <c r="M196" s="11"/>
    </row>
    <row r="197" customFormat="false" ht="12.75" hidden="false" customHeight="true" outlineLevel="0" collapsed="false">
      <c r="A197" s="11"/>
      <c r="B197" s="11"/>
      <c r="C197" s="11"/>
      <c r="D197" s="11"/>
      <c r="E197" s="11"/>
      <c r="F197" s="11"/>
      <c r="G197" s="11"/>
      <c r="H197" s="11"/>
      <c r="I197" s="11"/>
      <c r="J197" s="11"/>
      <c r="K197" s="11"/>
      <c r="L197" s="11"/>
      <c r="M197" s="11"/>
    </row>
    <row r="198" customFormat="false" ht="12.75" hidden="false" customHeight="true" outlineLevel="0" collapsed="false">
      <c r="A198" s="11"/>
      <c r="B198" s="11"/>
      <c r="C198" s="11"/>
      <c r="D198" s="11"/>
      <c r="E198" s="11"/>
      <c r="F198" s="11"/>
      <c r="G198" s="11"/>
      <c r="H198" s="11"/>
      <c r="I198" s="11"/>
      <c r="J198" s="11"/>
      <c r="K198" s="11"/>
      <c r="L198" s="11"/>
      <c r="M198" s="11"/>
    </row>
    <row r="199" customFormat="false" ht="12.75" hidden="false" customHeight="true" outlineLevel="0" collapsed="false">
      <c r="A199" s="11"/>
      <c r="B199" s="11"/>
      <c r="C199" s="11"/>
      <c r="D199" s="11"/>
      <c r="E199" s="11"/>
      <c r="F199" s="11"/>
      <c r="G199" s="11"/>
      <c r="H199" s="11"/>
      <c r="I199" s="11"/>
      <c r="J199" s="11"/>
      <c r="K199" s="11"/>
      <c r="L199" s="11"/>
      <c r="M199" s="11"/>
    </row>
    <row r="200" customFormat="false" ht="12.75" hidden="false" customHeight="true" outlineLevel="0" collapsed="false">
      <c r="A200" s="11"/>
      <c r="B200" s="11"/>
      <c r="C200" s="11"/>
      <c r="D200" s="11"/>
      <c r="E200" s="11"/>
      <c r="F200" s="11"/>
      <c r="G200" s="11"/>
      <c r="H200" s="11"/>
      <c r="I200" s="11"/>
      <c r="J200" s="11"/>
      <c r="K200" s="11"/>
      <c r="L200" s="11"/>
      <c r="M200" s="11"/>
    </row>
    <row r="201" customFormat="false" ht="12.75" hidden="false" customHeight="true" outlineLevel="0" collapsed="false">
      <c r="A201" s="11"/>
      <c r="B201" s="11"/>
      <c r="C201" s="11"/>
      <c r="D201" s="11"/>
      <c r="E201" s="11"/>
      <c r="F201" s="11"/>
      <c r="G201" s="11"/>
      <c r="H201" s="11"/>
      <c r="I201" s="11"/>
      <c r="J201" s="11"/>
      <c r="K201" s="11"/>
      <c r="L201" s="11"/>
      <c r="M201" s="11"/>
    </row>
    <row r="202" customFormat="false" ht="12.75" hidden="false" customHeight="true" outlineLevel="0" collapsed="false">
      <c r="A202" s="11"/>
      <c r="B202" s="11"/>
      <c r="C202" s="11"/>
      <c r="D202" s="11"/>
      <c r="E202" s="11"/>
      <c r="F202" s="11"/>
      <c r="G202" s="11"/>
      <c r="H202" s="11"/>
      <c r="I202" s="11"/>
      <c r="J202" s="11"/>
      <c r="K202" s="11"/>
      <c r="L202" s="11"/>
      <c r="M202" s="11"/>
    </row>
    <row r="203" customFormat="false" ht="12.75" hidden="false" customHeight="true" outlineLevel="0" collapsed="false">
      <c r="A203" s="11"/>
      <c r="B203" s="11"/>
      <c r="C203" s="11"/>
      <c r="D203" s="11"/>
      <c r="E203" s="11"/>
      <c r="F203" s="11"/>
      <c r="G203" s="11"/>
      <c r="H203" s="11"/>
      <c r="I203" s="11"/>
      <c r="J203" s="11"/>
      <c r="K203" s="11"/>
      <c r="L203" s="11"/>
      <c r="M203" s="11"/>
    </row>
    <row r="204" customFormat="false" ht="12.75" hidden="false" customHeight="true" outlineLevel="0" collapsed="false">
      <c r="A204" s="11"/>
      <c r="B204" s="11"/>
      <c r="C204" s="11"/>
      <c r="D204" s="11"/>
      <c r="E204" s="11"/>
      <c r="F204" s="11"/>
      <c r="G204" s="11"/>
      <c r="H204" s="11"/>
      <c r="I204" s="11"/>
      <c r="J204" s="11"/>
      <c r="K204" s="11"/>
      <c r="L204" s="11"/>
      <c r="M204" s="11"/>
    </row>
    <row r="205" customFormat="false" ht="12.75" hidden="false" customHeight="true" outlineLevel="0" collapsed="false">
      <c r="A205" s="11"/>
      <c r="B205" s="11"/>
      <c r="C205" s="11"/>
      <c r="D205" s="11"/>
      <c r="E205" s="11"/>
      <c r="F205" s="11"/>
      <c r="G205" s="11"/>
      <c r="H205" s="11"/>
      <c r="I205" s="11"/>
      <c r="J205" s="11"/>
      <c r="K205" s="11"/>
      <c r="L205" s="11"/>
      <c r="M205" s="11"/>
    </row>
    <row r="206" customFormat="false" ht="12.75" hidden="false" customHeight="true" outlineLevel="0" collapsed="false">
      <c r="A206" s="11"/>
      <c r="B206" s="11"/>
      <c r="C206" s="11"/>
      <c r="D206" s="11"/>
      <c r="E206" s="11"/>
      <c r="F206" s="11"/>
      <c r="G206" s="11"/>
      <c r="H206" s="11"/>
      <c r="I206" s="11"/>
      <c r="J206" s="11"/>
      <c r="K206" s="11"/>
      <c r="L206" s="11"/>
      <c r="M206" s="11"/>
    </row>
    <row r="207" customFormat="false" ht="12.75" hidden="false" customHeight="true" outlineLevel="0" collapsed="false">
      <c r="A207" s="11"/>
      <c r="B207" s="11"/>
      <c r="C207" s="11"/>
      <c r="D207" s="11"/>
      <c r="E207" s="11"/>
      <c r="F207" s="11"/>
      <c r="G207" s="11"/>
      <c r="H207" s="11"/>
      <c r="I207" s="11"/>
      <c r="J207" s="11"/>
      <c r="K207" s="11"/>
      <c r="L207" s="11"/>
      <c r="M207" s="11"/>
    </row>
    <row r="208" customFormat="false" ht="12.75" hidden="false" customHeight="true" outlineLevel="0" collapsed="false">
      <c r="A208" s="11"/>
      <c r="B208" s="11"/>
      <c r="C208" s="11"/>
      <c r="D208" s="11"/>
      <c r="E208" s="11"/>
      <c r="F208" s="11"/>
      <c r="G208" s="11"/>
      <c r="H208" s="11"/>
      <c r="I208" s="11"/>
      <c r="J208" s="11"/>
      <c r="K208" s="11"/>
      <c r="L208" s="11"/>
      <c r="M208" s="11"/>
    </row>
    <row r="209" customFormat="false" ht="12.75" hidden="false" customHeight="true" outlineLevel="0" collapsed="false">
      <c r="A209" s="11"/>
      <c r="B209" s="11"/>
      <c r="C209" s="11"/>
      <c r="D209" s="11"/>
      <c r="E209" s="11"/>
      <c r="F209" s="11"/>
      <c r="G209" s="11"/>
      <c r="H209" s="11"/>
      <c r="I209" s="11"/>
      <c r="J209" s="11"/>
      <c r="K209" s="11"/>
      <c r="L209" s="11"/>
      <c r="M209" s="11"/>
    </row>
    <row r="210" customFormat="false" ht="12.75" hidden="false" customHeight="true" outlineLevel="0" collapsed="false">
      <c r="A210" s="11"/>
      <c r="B210" s="11"/>
      <c r="C210" s="11"/>
      <c r="D210" s="11"/>
      <c r="E210" s="11"/>
      <c r="F210" s="11"/>
      <c r="G210" s="11"/>
      <c r="H210" s="11"/>
      <c r="I210" s="11"/>
      <c r="J210" s="11"/>
      <c r="K210" s="11"/>
      <c r="L210" s="11"/>
      <c r="M210" s="11"/>
    </row>
    <row r="211" customFormat="false" ht="12.75" hidden="false" customHeight="true" outlineLevel="0" collapsed="false">
      <c r="A211" s="11"/>
      <c r="B211" s="11"/>
      <c r="C211" s="11"/>
      <c r="D211" s="11"/>
      <c r="E211" s="11"/>
      <c r="F211" s="11"/>
      <c r="G211" s="11"/>
      <c r="H211" s="11"/>
      <c r="I211" s="11"/>
      <c r="J211" s="11"/>
      <c r="K211" s="11"/>
      <c r="L211" s="11"/>
      <c r="M211" s="11"/>
    </row>
    <row r="212" customFormat="false" ht="12.75" hidden="false" customHeight="true" outlineLevel="0" collapsed="false">
      <c r="A212" s="11"/>
      <c r="B212" s="11"/>
      <c r="C212" s="11"/>
      <c r="D212" s="11"/>
      <c r="E212" s="11"/>
      <c r="F212" s="11"/>
      <c r="G212" s="11"/>
      <c r="H212" s="11"/>
      <c r="I212" s="11"/>
      <c r="J212" s="11"/>
      <c r="K212" s="11"/>
      <c r="L212" s="11"/>
      <c r="M212" s="11"/>
    </row>
    <row r="213" customFormat="false" ht="12.75" hidden="false" customHeight="true" outlineLevel="0" collapsed="false">
      <c r="A213" s="11"/>
      <c r="B213" s="11"/>
      <c r="C213" s="11"/>
      <c r="D213" s="11"/>
      <c r="E213" s="11"/>
      <c r="F213" s="11"/>
      <c r="G213" s="11"/>
      <c r="H213" s="11"/>
      <c r="I213" s="11"/>
      <c r="J213" s="11"/>
      <c r="K213" s="11"/>
      <c r="L213" s="11"/>
      <c r="M213" s="11"/>
    </row>
    <row r="214" customFormat="false" ht="12.75" hidden="false" customHeight="true" outlineLevel="0" collapsed="false">
      <c r="A214" s="11"/>
      <c r="B214" s="11"/>
      <c r="C214" s="11"/>
      <c r="D214" s="11"/>
      <c r="E214" s="11"/>
      <c r="F214" s="11"/>
      <c r="G214" s="11"/>
      <c r="H214" s="11"/>
      <c r="I214" s="11"/>
      <c r="J214" s="11"/>
      <c r="K214" s="11"/>
      <c r="L214" s="11"/>
      <c r="M214" s="11"/>
    </row>
    <row r="215" customFormat="false" ht="12.75" hidden="false" customHeight="true" outlineLevel="0" collapsed="false">
      <c r="A215" s="11"/>
      <c r="B215" s="11"/>
      <c r="C215" s="11"/>
      <c r="D215" s="11"/>
      <c r="E215" s="11"/>
      <c r="F215" s="11"/>
      <c r="G215" s="11"/>
      <c r="H215" s="11"/>
      <c r="I215" s="11"/>
      <c r="J215" s="11"/>
      <c r="K215" s="11"/>
      <c r="L215" s="11"/>
      <c r="M215" s="11"/>
    </row>
    <row r="216" customFormat="false" ht="12.75" hidden="false" customHeight="true" outlineLevel="0" collapsed="false">
      <c r="A216" s="11"/>
      <c r="B216" s="11"/>
      <c r="C216" s="11"/>
      <c r="D216" s="11"/>
      <c r="E216" s="11"/>
      <c r="F216" s="11"/>
      <c r="G216" s="11"/>
      <c r="H216" s="11"/>
      <c r="I216" s="11"/>
      <c r="J216" s="11"/>
      <c r="K216" s="11"/>
      <c r="L216" s="11"/>
      <c r="M216" s="11"/>
    </row>
    <row r="217" customFormat="false" ht="12.75" hidden="false" customHeight="true" outlineLevel="0" collapsed="false">
      <c r="A217" s="11"/>
      <c r="B217" s="11"/>
      <c r="C217" s="11"/>
      <c r="D217" s="11"/>
      <c r="E217" s="11"/>
      <c r="F217" s="11"/>
      <c r="G217" s="11"/>
      <c r="H217" s="11"/>
      <c r="I217" s="11"/>
      <c r="J217" s="11"/>
      <c r="K217" s="11"/>
      <c r="L217" s="11"/>
      <c r="M217" s="11"/>
    </row>
    <row r="218" customFormat="false" ht="12.75" hidden="false" customHeight="true" outlineLevel="0" collapsed="false">
      <c r="A218" s="11"/>
      <c r="B218" s="11"/>
      <c r="C218" s="11"/>
      <c r="D218" s="11"/>
      <c r="E218" s="11"/>
      <c r="F218" s="11"/>
      <c r="G218" s="11"/>
      <c r="H218" s="11"/>
      <c r="I218" s="11"/>
      <c r="J218" s="11"/>
      <c r="K218" s="11"/>
      <c r="L218" s="11"/>
      <c r="M218" s="11"/>
    </row>
    <row r="219" customFormat="false" ht="12.75" hidden="false" customHeight="true" outlineLevel="0" collapsed="false">
      <c r="A219" s="11"/>
      <c r="B219" s="11"/>
      <c r="C219" s="11"/>
      <c r="D219" s="11"/>
      <c r="E219" s="11"/>
      <c r="F219" s="11"/>
      <c r="G219" s="11"/>
      <c r="H219" s="11"/>
      <c r="I219" s="11"/>
      <c r="J219" s="11"/>
      <c r="K219" s="11"/>
      <c r="L219" s="11"/>
      <c r="M219" s="11"/>
    </row>
    <row r="220" customFormat="false" ht="12.75" hidden="false" customHeight="true" outlineLevel="0" collapsed="false">
      <c r="A220" s="11"/>
      <c r="B220" s="11"/>
      <c r="C220" s="11"/>
      <c r="D220" s="11"/>
      <c r="E220" s="11"/>
      <c r="F220" s="11"/>
      <c r="G220" s="11"/>
      <c r="H220" s="11"/>
      <c r="I220" s="11"/>
      <c r="J220" s="11"/>
      <c r="K220" s="11"/>
      <c r="L220" s="11"/>
      <c r="M220" s="11"/>
    </row>
    <row r="221" customFormat="false" ht="12.75" hidden="false" customHeight="true" outlineLevel="0" collapsed="false">
      <c r="A221" s="11"/>
      <c r="B221" s="11"/>
      <c r="C221" s="11"/>
      <c r="D221" s="11"/>
      <c r="E221" s="11"/>
      <c r="F221" s="11"/>
      <c r="G221" s="11"/>
      <c r="H221" s="11"/>
      <c r="I221" s="11"/>
      <c r="J221" s="11"/>
      <c r="K221" s="11"/>
      <c r="L221" s="11"/>
      <c r="M221" s="11"/>
    </row>
    <row r="222" customFormat="false" ht="12.75" hidden="false" customHeight="true" outlineLevel="0" collapsed="false">
      <c r="A222" s="11"/>
      <c r="B222" s="11"/>
      <c r="C222" s="11"/>
      <c r="D222" s="11"/>
      <c r="E222" s="11"/>
      <c r="F222" s="11"/>
      <c r="G222" s="11"/>
      <c r="H222" s="11"/>
      <c r="I222" s="11"/>
      <c r="J222" s="11"/>
      <c r="K222" s="11"/>
      <c r="L222" s="11"/>
      <c r="M222" s="11"/>
    </row>
    <row r="223" customFormat="false" ht="12.75" hidden="false" customHeight="true" outlineLevel="0" collapsed="false">
      <c r="A223" s="11"/>
      <c r="B223" s="11"/>
      <c r="C223" s="11"/>
      <c r="D223" s="11"/>
      <c r="E223" s="11"/>
      <c r="F223" s="11"/>
      <c r="G223" s="11"/>
      <c r="H223" s="11"/>
      <c r="I223" s="11"/>
      <c r="J223" s="11"/>
      <c r="K223" s="11"/>
      <c r="L223" s="11"/>
      <c r="M223" s="11"/>
    </row>
    <row r="224" customFormat="false" ht="12.75" hidden="false" customHeight="true" outlineLevel="0" collapsed="false">
      <c r="A224" s="11"/>
      <c r="B224" s="11"/>
      <c r="C224" s="11"/>
      <c r="D224" s="11"/>
      <c r="E224" s="11"/>
      <c r="F224" s="11"/>
      <c r="G224" s="11"/>
      <c r="H224" s="11"/>
      <c r="I224" s="11"/>
      <c r="J224" s="11"/>
      <c r="K224" s="11"/>
      <c r="L224" s="11"/>
      <c r="M224" s="11"/>
    </row>
    <row r="225" customFormat="false" ht="12.75" hidden="false" customHeight="true" outlineLevel="0" collapsed="false">
      <c r="A225" s="11"/>
      <c r="B225" s="11"/>
      <c r="C225" s="11"/>
      <c r="D225" s="11"/>
      <c r="E225" s="11"/>
      <c r="F225" s="11"/>
      <c r="G225" s="11"/>
      <c r="H225" s="11"/>
      <c r="I225" s="11"/>
      <c r="J225" s="11"/>
      <c r="K225" s="11"/>
      <c r="L225" s="11"/>
      <c r="M225" s="11"/>
    </row>
    <row r="226" customFormat="false" ht="12.75" hidden="false" customHeight="true" outlineLevel="0" collapsed="false">
      <c r="A226" s="11"/>
      <c r="B226" s="11"/>
      <c r="C226" s="11"/>
      <c r="D226" s="11"/>
      <c r="E226" s="11"/>
      <c r="F226" s="11"/>
      <c r="G226" s="11"/>
      <c r="H226" s="11"/>
      <c r="I226" s="11"/>
      <c r="J226" s="11"/>
      <c r="K226" s="11"/>
      <c r="L226" s="11"/>
      <c r="M226" s="11"/>
    </row>
    <row r="227" customFormat="false" ht="12.75" hidden="false" customHeight="true" outlineLevel="0" collapsed="false">
      <c r="A227" s="11"/>
      <c r="B227" s="11"/>
      <c r="C227" s="11"/>
      <c r="D227" s="11"/>
      <c r="E227" s="11"/>
      <c r="F227" s="11"/>
      <c r="G227" s="11"/>
      <c r="H227" s="11"/>
      <c r="I227" s="11"/>
      <c r="J227" s="11"/>
      <c r="K227" s="11"/>
      <c r="L227" s="11"/>
      <c r="M227" s="11"/>
    </row>
    <row r="228" customFormat="false" ht="12.75" hidden="false" customHeight="true" outlineLevel="0" collapsed="false">
      <c r="A228" s="11"/>
      <c r="B228" s="11"/>
      <c r="C228" s="11"/>
      <c r="D228" s="11"/>
      <c r="E228" s="11"/>
      <c r="F228" s="11"/>
      <c r="G228" s="11"/>
      <c r="H228" s="11"/>
      <c r="I228" s="11"/>
      <c r="J228" s="11"/>
      <c r="K228" s="11"/>
      <c r="L228" s="11"/>
      <c r="M228" s="11"/>
    </row>
    <row r="229" customFormat="false" ht="12.75" hidden="false" customHeight="true" outlineLevel="0" collapsed="false">
      <c r="A229" s="11"/>
      <c r="B229" s="11"/>
      <c r="C229" s="11"/>
      <c r="D229" s="11"/>
      <c r="E229" s="11"/>
      <c r="F229" s="11"/>
      <c r="G229" s="11"/>
      <c r="H229" s="11"/>
      <c r="I229" s="11"/>
      <c r="J229" s="11"/>
      <c r="K229" s="11"/>
      <c r="L229" s="11"/>
      <c r="M229" s="11"/>
    </row>
    <row r="230" customFormat="false" ht="12.75" hidden="false" customHeight="true" outlineLevel="0" collapsed="false">
      <c r="A230" s="11"/>
      <c r="B230" s="11"/>
      <c r="C230" s="11"/>
      <c r="D230" s="11"/>
      <c r="E230" s="11"/>
      <c r="F230" s="11"/>
      <c r="G230" s="11"/>
      <c r="H230" s="11"/>
      <c r="I230" s="11"/>
      <c r="J230" s="11"/>
      <c r="K230" s="11"/>
      <c r="L230" s="11"/>
      <c r="M230" s="11"/>
    </row>
    <row r="231" customFormat="false" ht="12.75" hidden="false" customHeight="true" outlineLevel="0" collapsed="false">
      <c r="A231" s="11"/>
      <c r="B231" s="11"/>
      <c r="C231" s="11"/>
      <c r="D231" s="11"/>
      <c r="E231" s="11"/>
      <c r="F231" s="11"/>
      <c r="G231" s="11"/>
      <c r="H231" s="11"/>
      <c r="I231" s="11"/>
      <c r="J231" s="11"/>
      <c r="K231" s="11"/>
      <c r="L231" s="11"/>
      <c r="M231" s="11"/>
    </row>
    <row r="232" customFormat="false" ht="12.75" hidden="false" customHeight="true" outlineLevel="0" collapsed="false">
      <c r="A232" s="11"/>
      <c r="B232" s="11"/>
      <c r="C232" s="11"/>
      <c r="D232" s="11"/>
      <c r="E232" s="11"/>
      <c r="F232" s="11"/>
      <c r="G232" s="11"/>
      <c r="H232" s="11"/>
      <c r="I232" s="11"/>
      <c r="J232" s="11"/>
      <c r="K232" s="11"/>
      <c r="L232" s="11"/>
      <c r="M232" s="11"/>
    </row>
    <row r="233" customFormat="false" ht="12.75" hidden="false" customHeight="true" outlineLevel="0" collapsed="false">
      <c r="A233" s="11"/>
      <c r="B233" s="11"/>
      <c r="C233" s="11"/>
      <c r="D233" s="11"/>
      <c r="E233" s="11"/>
      <c r="F233" s="11"/>
      <c r="G233" s="11"/>
      <c r="H233" s="11"/>
      <c r="I233" s="11"/>
      <c r="J233" s="11"/>
      <c r="K233" s="11"/>
      <c r="L233" s="11"/>
      <c r="M233" s="11"/>
    </row>
    <row r="234" customFormat="false" ht="12.75" hidden="false" customHeight="true" outlineLevel="0" collapsed="false">
      <c r="A234" s="11"/>
      <c r="B234" s="11"/>
      <c r="C234" s="11"/>
      <c r="D234" s="11"/>
      <c r="E234" s="11"/>
      <c r="F234" s="11"/>
      <c r="G234" s="11"/>
      <c r="H234" s="11"/>
      <c r="I234" s="11"/>
      <c r="J234" s="11"/>
      <c r="K234" s="11"/>
      <c r="L234" s="11"/>
      <c r="M234" s="11"/>
    </row>
    <row r="235" customFormat="false" ht="12.75" hidden="false" customHeight="true" outlineLevel="0" collapsed="false">
      <c r="A235" s="11"/>
      <c r="B235" s="11"/>
      <c r="C235" s="11"/>
      <c r="D235" s="11"/>
      <c r="E235" s="11"/>
      <c r="F235" s="11"/>
      <c r="G235" s="11"/>
      <c r="H235" s="11"/>
      <c r="I235" s="11"/>
      <c r="J235" s="11"/>
      <c r="K235" s="11"/>
      <c r="L235" s="11"/>
      <c r="M235" s="11"/>
    </row>
    <row r="236" customFormat="false" ht="12.75" hidden="false" customHeight="true" outlineLevel="0" collapsed="false">
      <c r="A236" s="11"/>
      <c r="B236" s="11"/>
      <c r="C236" s="11"/>
      <c r="D236" s="11"/>
      <c r="E236" s="11"/>
      <c r="F236" s="11"/>
      <c r="G236" s="11"/>
      <c r="H236" s="11"/>
      <c r="I236" s="11"/>
      <c r="J236" s="11"/>
      <c r="K236" s="11"/>
      <c r="L236" s="11"/>
      <c r="M236" s="11"/>
    </row>
    <row r="237" customFormat="false" ht="12.75" hidden="false" customHeight="true" outlineLevel="0" collapsed="false">
      <c r="A237" s="11"/>
      <c r="B237" s="11"/>
      <c r="C237" s="11"/>
      <c r="D237" s="11"/>
      <c r="E237" s="11"/>
      <c r="F237" s="11"/>
      <c r="G237" s="11"/>
      <c r="H237" s="11"/>
      <c r="I237" s="11"/>
      <c r="J237" s="11"/>
      <c r="K237" s="11"/>
      <c r="L237" s="11"/>
      <c r="M237" s="11"/>
    </row>
    <row r="238" customFormat="false" ht="12.75" hidden="false" customHeight="true" outlineLevel="0" collapsed="false">
      <c r="A238" s="11"/>
      <c r="B238" s="11"/>
      <c r="C238" s="11"/>
      <c r="D238" s="11"/>
      <c r="E238" s="11"/>
      <c r="F238" s="11"/>
      <c r="G238" s="11"/>
      <c r="H238" s="11"/>
      <c r="I238" s="11"/>
      <c r="J238" s="11"/>
      <c r="K238" s="11"/>
      <c r="L238" s="11"/>
      <c r="M238" s="11"/>
    </row>
    <row r="239" customFormat="false" ht="12.75" hidden="false" customHeight="true" outlineLevel="0" collapsed="false">
      <c r="A239" s="11"/>
      <c r="B239" s="11"/>
      <c r="C239" s="11"/>
      <c r="D239" s="11"/>
      <c r="E239" s="11"/>
      <c r="F239" s="11"/>
      <c r="G239" s="11"/>
      <c r="H239" s="11"/>
      <c r="I239" s="11"/>
      <c r="J239" s="11"/>
      <c r="K239" s="11"/>
      <c r="L239" s="11"/>
      <c r="M239" s="11"/>
    </row>
    <row r="240" customFormat="false" ht="12.75" hidden="false" customHeight="true" outlineLevel="0" collapsed="false">
      <c r="A240" s="11"/>
      <c r="B240" s="11"/>
      <c r="C240" s="11"/>
      <c r="D240" s="11"/>
      <c r="E240" s="11"/>
      <c r="F240" s="11"/>
      <c r="G240" s="11"/>
      <c r="H240" s="11"/>
      <c r="I240" s="11"/>
      <c r="J240" s="11"/>
      <c r="K240" s="11"/>
      <c r="L240" s="11"/>
      <c r="M240" s="11"/>
    </row>
    <row r="241" customFormat="false" ht="12.75" hidden="false" customHeight="true" outlineLevel="0" collapsed="false">
      <c r="A241" s="11"/>
      <c r="B241" s="11"/>
      <c r="C241" s="11"/>
      <c r="D241" s="11"/>
      <c r="E241" s="11"/>
      <c r="F241" s="11"/>
      <c r="G241" s="11"/>
      <c r="H241" s="11"/>
      <c r="I241" s="11"/>
      <c r="J241" s="11"/>
      <c r="K241" s="11"/>
      <c r="L241" s="11"/>
      <c r="M241" s="11"/>
    </row>
    <row r="242" customFormat="false" ht="12.75" hidden="false" customHeight="true" outlineLevel="0" collapsed="false">
      <c r="A242" s="11"/>
      <c r="B242" s="11"/>
      <c r="C242" s="11"/>
      <c r="D242" s="11"/>
      <c r="E242" s="11"/>
      <c r="F242" s="11"/>
      <c r="G242" s="11"/>
      <c r="H242" s="11"/>
      <c r="I242" s="11"/>
      <c r="J242" s="11"/>
      <c r="K242" s="11"/>
      <c r="L242" s="11"/>
      <c r="M242" s="11"/>
    </row>
    <row r="243" customFormat="false" ht="12.75" hidden="false" customHeight="true" outlineLevel="0" collapsed="false">
      <c r="A243" s="11"/>
      <c r="B243" s="11"/>
      <c r="C243" s="11"/>
      <c r="D243" s="11"/>
      <c r="E243" s="11"/>
      <c r="F243" s="11"/>
      <c r="G243" s="11"/>
      <c r="H243" s="11"/>
      <c r="I243" s="11"/>
      <c r="J243" s="11"/>
      <c r="K243" s="11"/>
      <c r="L243" s="11"/>
      <c r="M243" s="11"/>
    </row>
    <row r="244" customFormat="false" ht="12.75" hidden="false" customHeight="true" outlineLevel="0" collapsed="false">
      <c r="A244" s="11"/>
      <c r="B244" s="11"/>
      <c r="C244" s="11"/>
      <c r="D244" s="11"/>
      <c r="E244" s="11"/>
      <c r="F244" s="11"/>
      <c r="G244" s="11"/>
      <c r="H244" s="11"/>
      <c r="I244" s="11"/>
      <c r="J244" s="11"/>
      <c r="K244" s="11"/>
      <c r="L244" s="11"/>
      <c r="M244" s="11"/>
    </row>
    <row r="245" customFormat="false" ht="12.75" hidden="false" customHeight="true" outlineLevel="0" collapsed="false">
      <c r="A245" s="11"/>
      <c r="B245" s="11"/>
      <c r="C245" s="11"/>
      <c r="D245" s="11"/>
      <c r="E245" s="11"/>
      <c r="F245" s="11"/>
      <c r="G245" s="11"/>
      <c r="H245" s="11"/>
      <c r="I245" s="11"/>
      <c r="J245" s="11"/>
      <c r="K245" s="11"/>
      <c r="L245" s="11"/>
      <c r="M245" s="11"/>
    </row>
    <row r="246" customFormat="false" ht="12.75" hidden="false" customHeight="true" outlineLevel="0" collapsed="false">
      <c r="A246" s="11"/>
      <c r="B246" s="11"/>
      <c r="C246" s="11"/>
      <c r="D246" s="11"/>
      <c r="E246" s="11"/>
      <c r="F246" s="11"/>
      <c r="G246" s="11"/>
      <c r="H246" s="11"/>
      <c r="I246" s="11"/>
      <c r="J246" s="11"/>
      <c r="K246" s="11"/>
      <c r="L246" s="11"/>
      <c r="M246" s="11"/>
    </row>
    <row r="247" customFormat="false" ht="12.75" hidden="false" customHeight="true" outlineLevel="0" collapsed="false">
      <c r="A247" s="11"/>
      <c r="B247" s="11"/>
      <c r="C247" s="11"/>
      <c r="D247" s="11"/>
      <c r="E247" s="11"/>
      <c r="F247" s="11"/>
      <c r="G247" s="11"/>
      <c r="H247" s="11"/>
      <c r="I247" s="11"/>
      <c r="J247" s="11"/>
      <c r="K247" s="11"/>
      <c r="L247" s="11"/>
      <c r="M247" s="11"/>
    </row>
    <row r="248" customFormat="false" ht="12.75" hidden="false" customHeight="true" outlineLevel="0" collapsed="false">
      <c r="A248" s="11"/>
      <c r="B248" s="11"/>
      <c r="C248" s="11"/>
      <c r="D248" s="11"/>
      <c r="E248" s="11"/>
      <c r="F248" s="11"/>
      <c r="G248" s="11"/>
      <c r="H248" s="11"/>
      <c r="I248" s="11"/>
      <c r="J248" s="11"/>
      <c r="K248" s="11"/>
      <c r="L248" s="11"/>
      <c r="M248" s="11"/>
    </row>
    <row r="249" customFormat="false" ht="12.75" hidden="false" customHeight="true" outlineLevel="0" collapsed="false">
      <c r="A249" s="11"/>
      <c r="B249" s="11"/>
      <c r="C249" s="11"/>
      <c r="D249" s="11"/>
      <c r="E249" s="11"/>
      <c r="F249" s="11"/>
      <c r="G249" s="11"/>
      <c r="H249" s="11"/>
      <c r="I249" s="11"/>
      <c r="J249" s="11"/>
      <c r="K249" s="11"/>
      <c r="L249" s="11"/>
      <c r="M249" s="11"/>
    </row>
    <row r="250" customFormat="false" ht="12.75" hidden="false" customHeight="true" outlineLevel="0" collapsed="false">
      <c r="A250" s="11"/>
      <c r="B250" s="11"/>
      <c r="C250" s="11"/>
      <c r="D250" s="11"/>
      <c r="E250" s="11"/>
      <c r="F250" s="11"/>
      <c r="G250" s="11"/>
      <c r="H250" s="11"/>
      <c r="I250" s="11"/>
      <c r="J250" s="11"/>
      <c r="K250" s="11"/>
      <c r="L250" s="11"/>
      <c r="M250" s="11"/>
    </row>
    <row r="251" customFormat="false" ht="12.75" hidden="false" customHeight="true" outlineLevel="0" collapsed="false">
      <c r="A251" s="11"/>
      <c r="B251" s="11"/>
      <c r="C251" s="11"/>
      <c r="D251" s="11"/>
      <c r="E251" s="11"/>
      <c r="F251" s="11"/>
      <c r="G251" s="11"/>
      <c r="H251" s="11"/>
      <c r="I251" s="11"/>
      <c r="J251" s="11"/>
      <c r="K251" s="11"/>
      <c r="L251" s="11"/>
      <c r="M251" s="11"/>
    </row>
    <row r="252" customFormat="false" ht="12.75" hidden="false" customHeight="true" outlineLevel="0" collapsed="false">
      <c r="A252" s="11"/>
      <c r="B252" s="11"/>
      <c r="C252" s="11"/>
      <c r="D252" s="11"/>
      <c r="E252" s="11"/>
      <c r="F252" s="11"/>
      <c r="G252" s="11"/>
      <c r="H252" s="11"/>
      <c r="I252" s="11"/>
      <c r="J252" s="11"/>
      <c r="K252" s="11"/>
      <c r="L252" s="11"/>
      <c r="M252" s="11"/>
    </row>
    <row r="253" customFormat="false" ht="12.75" hidden="false" customHeight="true" outlineLevel="0" collapsed="false">
      <c r="A253" s="11"/>
      <c r="B253" s="11"/>
      <c r="C253" s="11"/>
      <c r="D253" s="11"/>
      <c r="E253" s="11"/>
      <c r="F253" s="11"/>
      <c r="G253" s="11"/>
      <c r="H253" s="11"/>
      <c r="I253" s="11"/>
      <c r="J253" s="11"/>
      <c r="K253" s="11"/>
      <c r="L253" s="11"/>
      <c r="M253" s="11"/>
    </row>
    <row r="254" customFormat="false" ht="12.75" hidden="false" customHeight="true" outlineLevel="0" collapsed="false">
      <c r="A254" s="11"/>
      <c r="B254" s="11"/>
      <c r="C254" s="11"/>
      <c r="D254" s="11"/>
      <c r="E254" s="11"/>
      <c r="F254" s="11"/>
      <c r="G254" s="11"/>
      <c r="H254" s="11"/>
      <c r="I254" s="11"/>
      <c r="J254" s="11"/>
      <c r="K254" s="11"/>
      <c r="L254" s="11"/>
      <c r="M254" s="11"/>
    </row>
    <row r="255" customFormat="false" ht="12.75" hidden="false" customHeight="true" outlineLevel="0" collapsed="false">
      <c r="A255" s="11"/>
      <c r="B255" s="11"/>
      <c r="C255" s="11"/>
      <c r="D255" s="11"/>
      <c r="E255" s="11"/>
      <c r="F255" s="11"/>
      <c r="G255" s="11"/>
      <c r="H255" s="11"/>
      <c r="I255" s="11"/>
      <c r="J255" s="11"/>
      <c r="K255" s="11"/>
      <c r="L255" s="11"/>
      <c r="M255" s="11"/>
    </row>
    <row r="256" customFormat="false" ht="12.75" hidden="false" customHeight="true" outlineLevel="0" collapsed="false">
      <c r="A256" s="11"/>
      <c r="B256" s="11"/>
      <c r="C256" s="11"/>
      <c r="D256" s="11"/>
      <c r="E256" s="11"/>
      <c r="F256" s="11"/>
      <c r="G256" s="11"/>
      <c r="H256" s="11"/>
      <c r="I256" s="11"/>
      <c r="J256" s="11"/>
      <c r="K256" s="11"/>
      <c r="L256" s="11"/>
      <c r="M256" s="11"/>
    </row>
    <row r="257" customFormat="false" ht="12.75" hidden="false" customHeight="true" outlineLevel="0" collapsed="false">
      <c r="A257" s="11"/>
      <c r="B257" s="11"/>
      <c r="C257" s="11"/>
      <c r="D257" s="11"/>
      <c r="E257" s="11"/>
      <c r="F257" s="11"/>
      <c r="G257" s="11"/>
      <c r="H257" s="11"/>
      <c r="I257" s="11"/>
      <c r="J257" s="11"/>
      <c r="K257" s="11"/>
      <c r="L257" s="11"/>
      <c r="M257" s="11"/>
    </row>
    <row r="258" customFormat="false" ht="12.75" hidden="false" customHeight="true" outlineLevel="0" collapsed="false">
      <c r="A258" s="11"/>
      <c r="B258" s="11"/>
      <c r="C258" s="11"/>
      <c r="D258" s="11"/>
      <c r="E258" s="11"/>
      <c r="F258" s="11"/>
      <c r="G258" s="11"/>
      <c r="H258" s="11"/>
      <c r="I258" s="11"/>
      <c r="J258" s="11"/>
      <c r="K258" s="11"/>
      <c r="L258" s="11"/>
      <c r="M258" s="11"/>
    </row>
    <row r="259" customFormat="false" ht="12.75" hidden="false" customHeight="true" outlineLevel="0" collapsed="false">
      <c r="A259" s="11"/>
      <c r="B259" s="11"/>
      <c r="C259" s="11"/>
      <c r="D259" s="11"/>
      <c r="E259" s="11"/>
      <c r="F259" s="11"/>
      <c r="G259" s="11"/>
      <c r="H259" s="11"/>
      <c r="I259" s="11"/>
      <c r="J259" s="11"/>
      <c r="K259" s="11"/>
      <c r="L259" s="11"/>
      <c r="M259" s="11"/>
    </row>
    <row r="260" customFormat="false" ht="12.75" hidden="false" customHeight="true" outlineLevel="0" collapsed="false">
      <c r="A260" s="11"/>
      <c r="B260" s="11"/>
      <c r="C260" s="11"/>
      <c r="D260" s="11"/>
      <c r="E260" s="11"/>
      <c r="F260" s="11"/>
      <c r="G260" s="11"/>
      <c r="H260" s="11"/>
      <c r="I260" s="11"/>
      <c r="J260" s="11"/>
      <c r="K260" s="11"/>
      <c r="L260" s="11"/>
      <c r="M260" s="11"/>
    </row>
    <row r="261" customFormat="false" ht="12.75" hidden="false" customHeight="true" outlineLevel="0" collapsed="false">
      <c r="A261" s="11"/>
      <c r="B261" s="11"/>
      <c r="C261" s="11"/>
      <c r="D261" s="11"/>
      <c r="E261" s="11"/>
      <c r="F261" s="11"/>
      <c r="G261" s="11"/>
      <c r="H261" s="11"/>
      <c r="I261" s="11"/>
      <c r="J261" s="11"/>
      <c r="K261" s="11"/>
      <c r="L261" s="11"/>
      <c r="M261" s="11"/>
    </row>
    <row r="262" customFormat="false" ht="12.75" hidden="false" customHeight="true" outlineLevel="0" collapsed="false">
      <c r="A262" s="11"/>
      <c r="B262" s="11"/>
      <c r="C262" s="11"/>
      <c r="D262" s="11"/>
      <c r="E262" s="11"/>
      <c r="F262" s="11"/>
      <c r="G262" s="11"/>
      <c r="H262" s="11"/>
      <c r="I262" s="11"/>
      <c r="J262" s="11"/>
      <c r="K262" s="11"/>
      <c r="L262" s="11"/>
      <c r="M262" s="11"/>
    </row>
    <row r="263" customFormat="false" ht="12.75" hidden="false" customHeight="true" outlineLevel="0" collapsed="false">
      <c r="A263" s="11"/>
      <c r="B263" s="11"/>
      <c r="C263" s="11"/>
      <c r="D263" s="11"/>
      <c r="E263" s="11"/>
      <c r="F263" s="11"/>
      <c r="G263" s="11"/>
      <c r="H263" s="11"/>
      <c r="I263" s="11"/>
      <c r="J263" s="11"/>
      <c r="K263" s="11"/>
      <c r="L263" s="11"/>
      <c r="M263" s="11"/>
    </row>
    <row r="264" customFormat="false" ht="12.75" hidden="false" customHeight="true" outlineLevel="0" collapsed="false">
      <c r="A264" s="11"/>
      <c r="B264" s="11"/>
      <c r="C264" s="11"/>
      <c r="D264" s="11"/>
      <c r="E264" s="11"/>
      <c r="F264" s="11"/>
      <c r="G264" s="11"/>
      <c r="H264" s="11"/>
      <c r="I264" s="11"/>
      <c r="J264" s="11"/>
      <c r="K264" s="11"/>
      <c r="L264" s="11"/>
      <c r="M264" s="11"/>
    </row>
    <row r="265" customFormat="false" ht="12.75" hidden="false" customHeight="true" outlineLevel="0" collapsed="false">
      <c r="A265" s="11"/>
      <c r="B265" s="11"/>
      <c r="C265" s="11"/>
      <c r="D265" s="11"/>
      <c r="E265" s="11"/>
      <c r="F265" s="11"/>
      <c r="G265" s="11"/>
      <c r="H265" s="11"/>
      <c r="I265" s="11"/>
      <c r="J265" s="11"/>
      <c r="K265" s="11"/>
      <c r="L265" s="11"/>
      <c r="M265" s="11"/>
    </row>
    <row r="266" customFormat="false" ht="12.75" hidden="false" customHeight="true" outlineLevel="0" collapsed="false">
      <c r="A266" s="11"/>
      <c r="B266" s="11"/>
      <c r="C266" s="11"/>
      <c r="D266" s="11"/>
      <c r="E266" s="11"/>
      <c r="F266" s="11"/>
      <c r="G266" s="11"/>
      <c r="H266" s="11"/>
      <c r="I266" s="11"/>
      <c r="J266" s="11"/>
      <c r="K266" s="11"/>
      <c r="L266" s="11"/>
      <c r="M266" s="11"/>
    </row>
    <row r="267" customFormat="false" ht="12.75" hidden="false" customHeight="true" outlineLevel="0" collapsed="false">
      <c r="A267" s="11"/>
      <c r="B267" s="11"/>
      <c r="C267" s="11"/>
      <c r="D267" s="11"/>
      <c r="E267" s="11"/>
      <c r="F267" s="11"/>
      <c r="G267" s="11"/>
      <c r="H267" s="11"/>
      <c r="I267" s="11"/>
      <c r="J267" s="11"/>
      <c r="K267" s="11"/>
      <c r="L267" s="11"/>
      <c r="M267" s="11"/>
    </row>
    <row r="268" customFormat="false" ht="12.75" hidden="false" customHeight="true" outlineLevel="0" collapsed="false">
      <c r="A268" s="11"/>
      <c r="B268" s="11"/>
      <c r="C268" s="11"/>
      <c r="D268" s="11"/>
      <c r="E268" s="11"/>
      <c r="F268" s="11"/>
      <c r="G268" s="11"/>
      <c r="H268" s="11"/>
      <c r="I268" s="11"/>
      <c r="J268" s="11"/>
      <c r="K268" s="11"/>
      <c r="L268" s="11"/>
      <c r="M268" s="11"/>
    </row>
    <row r="269" customFormat="false" ht="12.75" hidden="false" customHeight="true" outlineLevel="0" collapsed="false">
      <c r="A269" s="11"/>
      <c r="B269" s="11"/>
      <c r="C269" s="11"/>
      <c r="D269" s="11"/>
      <c r="E269" s="11"/>
      <c r="F269" s="11"/>
      <c r="G269" s="11"/>
      <c r="H269" s="11"/>
      <c r="I269" s="11"/>
      <c r="J269" s="11"/>
      <c r="K269" s="11"/>
      <c r="L269" s="11"/>
      <c r="M269" s="11"/>
    </row>
    <row r="270" customFormat="false" ht="12.75" hidden="false" customHeight="true" outlineLevel="0" collapsed="false">
      <c r="A270" s="11"/>
      <c r="B270" s="11"/>
      <c r="C270" s="11"/>
      <c r="D270" s="11"/>
      <c r="E270" s="11"/>
      <c r="F270" s="11"/>
      <c r="G270" s="11"/>
      <c r="H270" s="11"/>
      <c r="I270" s="11"/>
      <c r="J270" s="11"/>
      <c r="K270" s="11"/>
      <c r="L270" s="11"/>
      <c r="M270" s="11"/>
    </row>
    <row r="271" customFormat="false" ht="12.75" hidden="false" customHeight="true" outlineLevel="0" collapsed="false">
      <c r="A271" s="11"/>
      <c r="B271" s="11"/>
      <c r="C271" s="11"/>
      <c r="D271" s="11"/>
      <c r="E271" s="11"/>
      <c r="F271" s="11"/>
      <c r="G271" s="11"/>
      <c r="H271" s="11"/>
      <c r="I271" s="11"/>
      <c r="J271" s="11"/>
      <c r="K271" s="11"/>
      <c r="L271" s="11"/>
      <c r="M271" s="11"/>
    </row>
    <row r="272" customFormat="false" ht="12.75" hidden="false" customHeight="true" outlineLevel="0" collapsed="false">
      <c r="A272" s="11"/>
      <c r="B272" s="11"/>
      <c r="C272" s="11"/>
      <c r="D272" s="11"/>
      <c r="E272" s="11"/>
      <c r="F272" s="11"/>
      <c r="G272" s="11"/>
      <c r="H272" s="11"/>
      <c r="I272" s="11"/>
      <c r="J272" s="11"/>
      <c r="K272" s="11"/>
      <c r="L272" s="11"/>
      <c r="M272" s="11"/>
    </row>
    <row r="273" customFormat="false" ht="12.75" hidden="false" customHeight="true" outlineLevel="0" collapsed="false">
      <c r="A273" s="11"/>
      <c r="B273" s="11"/>
      <c r="C273" s="11"/>
      <c r="D273" s="11"/>
      <c r="E273" s="11"/>
      <c r="F273" s="11"/>
      <c r="G273" s="11"/>
      <c r="H273" s="11"/>
      <c r="I273" s="11"/>
      <c r="J273" s="11"/>
      <c r="K273" s="11"/>
      <c r="L273" s="11"/>
      <c r="M273" s="11"/>
    </row>
    <row r="274" customFormat="false" ht="12.75" hidden="false" customHeight="true" outlineLevel="0" collapsed="false">
      <c r="A274" s="11"/>
      <c r="B274" s="11"/>
      <c r="C274" s="11"/>
      <c r="D274" s="11"/>
      <c r="E274" s="11"/>
      <c r="F274" s="11"/>
      <c r="G274" s="11"/>
      <c r="H274" s="11"/>
      <c r="I274" s="11"/>
      <c r="J274" s="11"/>
      <c r="K274" s="11"/>
      <c r="L274" s="11"/>
      <c r="M274" s="11"/>
    </row>
    <row r="275" customFormat="false" ht="12.75" hidden="false" customHeight="true" outlineLevel="0" collapsed="false">
      <c r="A275" s="11"/>
      <c r="B275" s="11"/>
      <c r="C275" s="11"/>
      <c r="D275" s="11"/>
      <c r="E275" s="11"/>
      <c r="F275" s="11"/>
      <c r="G275" s="11"/>
      <c r="H275" s="11"/>
      <c r="I275" s="11"/>
      <c r="J275" s="11"/>
      <c r="K275" s="11"/>
      <c r="L275" s="11"/>
      <c r="M275" s="11"/>
    </row>
    <row r="276" customFormat="false" ht="12.75" hidden="false" customHeight="true" outlineLevel="0" collapsed="false">
      <c r="A276" s="11"/>
      <c r="B276" s="11"/>
      <c r="C276" s="11"/>
      <c r="D276" s="11"/>
      <c r="E276" s="11"/>
      <c r="F276" s="11"/>
      <c r="G276" s="11"/>
      <c r="H276" s="11"/>
      <c r="I276" s="11"/>
      <c r="J276" s="11"/>
      <c r="K276" s="11"/>
      <c r="L276" s="11"/>
      <c r="M276" s="11"/>
    </row>
    <row r="277" customFormat="false" ht="12.75" hidden="false" customHeight="true" outlineLevel="0" collapsed="false">
      <c r="A277" s="11"/>
      <c r="B277" s="11"/>
      <c r="C277" s="11"/>
      <c r="D277" s="11"/>
      <c r="E277" s="11"/>
      <c r="F277" s="11"/>
      <c r="G277" s="11"/>
      <c r="H277" s="11"/>
      <c r="I277" s="11"/>
      <c r="J277" s="11"/>
      <c r="K277" s="11"/>
      <c r="L277" s="11"/>
      <c r="M277" s="11"/>
    </row>
    <row r="278" customFormat="false" ht="12.75" hidden="false" customHeight="true" outlineLevel="0" collapsed="false">
      <c r="A278" s="11"/>
      <c r="B278" s="11"/>
      <c r="C278" s="11"/>
      <c r="D278" s="11"/>
      <c r="E278" s="11"/>
      <c r="F278" s="11"/>
      <c r="G278" s="11"/>
      <c r="H278" s="11"/>
      <c r="I278" s="11"/>
      <c r="J278" s="11"/>
      <c r="K278" s="11"/>
      <c r="L278" s="11"/>
      <c r="M278" s="11"/>
    </row>
    <row r="279" customFormat="false" ht="12.75" hidden="false" customHeight="true" outlineLevel="0" collapsed="false">
      <c r="A279" s="11"/>
      <c r="B279" s="11"/>
      <c r="C279" s="11"/>
      <c r="D279" s="11"/>
      <c r="E279" s="11"/>
      <c r="F279" s="11"/>
      <c r="G279" s="11"/>
      <c r="H279" s="11"/>
      <c r="I279" s="11"/>
      <c r="J279" s="11"/>
      <c r="K279" s="11"/>
      <c r="L279" s="11"/>
      <c r="M279" s="11"/>
    </row>
    <row r="280" customFormat="false" ht="12.75" hidden="false" customHeight="true" outlineLevel="0" collapsed="false">
      <c r="A280" s="11"/>
      <c r="B280" s="11"/>
      <c r="C280" s="11"/>
      <c r="D280" s="11"/>
      <c r="E280" s="11"/>
      <c r="F280" s="11"/>
      <c r="G280" s="11"/>
      <c r="H280" s="11"/>
      <c r="I280" s="11"/>
      <c r="J280" s="11"/>
      <c r="K280" s="11"/>
      <c r="L280" s="11"/>
      <c r="M280" s="11"/>
    </row>
    <row r="281" customFormat="false" ht="12.75" hidden="false" customHeight="true" outlineLevel="0" collapsed="false">
      <c r="A281" s="11"/>
      <c r="B281" s="11"/>
      <c r="C281" s="11"/>
      <c r="D281" s="11"/>
      <c r="E281" s="11"/>
      <c r="F281" s="11"/>
      <c r="G281" s="11"/>
      <c r="H281" s="11"/>
      <c r="I281" s="11"/>
      <c r="J281" s="11"/>
      <c r="K281" s="11"/>
      <c r="L281" s="11"/>
      <c r="M281" s="11"/>
    </row>
    <row r="282" customFormat="false" ht="12.75" hidden="false" customHeight="true" outlineLevel="0" collapsed="false">
      <c r="A282" s="11"/>
      <c r="B282" s="11"/>
      <c r="C282" s="11"/>
      <c r="D282" s="11"/>
      <c r="E282" s="11"/>
      <c r="F282" s="11"/>
      <c r="G282" s="11"/>
      <c r="H282" s="11"/>
      <c r="I282" s="11"/>
      <c r="J282" s="11"/>
      <c r="K282" s="11"/>
      <c r="L282" s="11"/>
      <c r="M282" s="11"/>
    </row>
    <row r="283" customFormat="false" ht="12.75" hidden="false" customHeight="true" outlineLevel="0" collapsed="false">
      <c r="A283" s="11"/>
      <c r="B283" s="11"/>
      <c r="C283" s="11"/>
      <c r="D283" s="11"/>
      <c r="E283" s="11"/>
      <c r="F283" s="11"/>
      <c r="G283" s="11"/>
      <c r="H283" s="11"/>
      <c r="I283" s="11"/>
      <c r="J283" s="11"/>
      <c r="K283" s="11"/>
      <c r="L283" s="11"/>
      <c r="M283" s="11"/>
    </row>
    <row r="284" customFormat="false" ht="12.75" hidden="false" customHeight="true" outlineLevel="0" collapsed="false">
      <c r="A284" s="11"/>
      <c r="B284" s="11"/>
      <c r="C284" s="11"/>
      <c r="D284" s="11"/>
      <c r="E284" s="11"/>
      <c r="F284" s="11"/>
      <c r="G284" s="11"/>
      <c r="H284" s="11"/>
      <c r="I284" s="11"/>
      <c r="J284" s="11"/>
      <c r="K284" s="11"/>
      <c r="L284" s="11"/>
      <c r="M284" s="11"/>
    </row>
    <row r="285" customFormat="false" ht="12.75" hidden="false" customHeight="true" outlineLevel="0" collapsed="false">
      <c r="A285" s="11"/>
      <c r="B285" s="11"/>
      <c r="C285" s="11"/>
      <c r="D285" s="11"/>
      <c r="E285" s="11"/>
      <c r="F285" s="11"/>
      <c r="G285" s="11"/>
      <c r="H285" s="11"/>
      <c r="I285" s="11"/>
      <c r="J285" s="11"/>
      <c r="K285" s="11"/>
      <c r="L285" s="11"/>
      <c r="M285" s="11"/>
    </row>
    <row r="286" customFormat="false" ht="12.75" hidden="false" customHeight="true" outlineLevel="0" collapsed="false">
      <c r="A286" s="11"/>
      <c r="B286" s="11"/>
      <c r="C286" s="11"/>
      <c r="D286" s="11"/>
      <c r="E286" s="11"/>
      <c r="F286" s="11"/>
      <c r="G286" s="11"/>
      <c r="H286" s="11"/>
      <c r="I286" s="11"/>
      <c r="J286" s="11"/>
      <c r="K286" s="11"/>
      <c r="L286" s="11"/>
      <c r="M286" s="11"/>
    </row>
    <row r="287" customFormat="false" ht="12.75" hidden="false" customHeight="true" outlineLevel="0" collapsed="false">
      <c r="A287" s="11"/>
      <c r="B287" s="11"/>
      <c r="C287" s="11"/>
      <c r="D287" s="11"/>
      <c r="E287" s="11"/>
      <c r="F287" s="11"/>
      <c r="G287" s="11"/>
      <c r="H287" s="11"/>
      <c r="I287" s="11"/>
      <c r="J287" s="11"/>
      <c r="K287" s="11"/>
      <c r="L287" s="11"/>
      <c r="M287" s="11"/>
    </row>
    <row r="288" customFormat="false" ht="12.75" hidden="false" customHeight="true" outlineLevel="0" collapsed="false">
      <c r="A288" s="11"/>
      <c r="B288" s="11"/>
      <c r="C288" s="11"/>
      <c r="D288" s="11"/>
      <c r="E288" s="11"/>
      <c r="F288" s="11"/>
      <c r="G288" s="11"/>
      <c r="H288" s="11"/>
      <c r="I288" s="11"/>
      <c r="J288" s="11"/>
      <c r="K288" s="11"/>
      <c r="L288" s="11"/>
      <c r="M288" s="11"/>
    </row>
    <row r="289" customFormat="false" ht="12.75" hidden="false" customHeight="true" outlineLevel="0" collapsed="false">
      <c r="A289" s="11"/>
      <c r="B289" s="11"/>
      <c r="C289" s="11"/>
      <c r="D289" s="11"/>
      <c r="E289" s="11"/>
      <c r="F289" s="11"/>
      <c r="G289" s="11"/>
      <c r="H289" s="11"/>
      <c r="I289" s="11"/>
      <c r="J289" s="11"/>
      <c r="K289" s="11"/>
      <c r="L289" s="11"/>
      <c r="M289" s="11"/>
    </row>
    <row r="290" customFormat="false" ht="12.75" hidden="false" customHeight="true" outlineLevel="0" collapsed="false">
      <c r="A290" s="11"/>
      <c r="B290" s="11"/>
      <c r="C290" s="11"/>
      <c r="D290" s="11"/>
      <c r="E290" s="11"/>
      <c r="F290" s="11"/>
      <c r="G290" s="11"/>
      <c r="H290" s="11"/>
      <c r="I290" s="11"/>
      <c r="J290" s="11"/>
      <c r="K290" s="11"/>
      <c r="L290" s="11"/>
      <c r="M290" s="11"/>
    </row>
    <row r="291" customFormat="false" ht="12.75" hidden="false" customHeight="true" outlineLevel="0" collapsed="false">
      <c r="A291" s="11"/>
      <c r="B291" s="11"/>
      <c r="C291" s="11"/>
      <c r="D291" s="11"/>
      <c r="E291" s="11"/>
      <c r="F291" s="11"/>
      <c r="G291" s="11"/>
      <c r="H291" s="11"/>
      <c r="I291" s="11"/>
      <c r="J291" s="11"/>
      <c r="K291" s="11"/>
      <c r="L291" s="11"/>
      <c r="M291" s="11"/>
    </row>
    <row r="292" customFormat="false" ht="12.75" hidden="false" customHeight="true" outlineLevel="0" collapsed="false">
      <c r="A292" s="11"/>
      <c r="B292" s="11"/>
      <c r="C292" s="11"/>
      <c r="D292" s="11"/>
      <c r="E292" s="11"/>
      <c r="F292" s="11"/>
      <c r="G292" s="11"/>
      <c r="H292" s="11"/>
      <c r="I292" s="11"/>
      <c r="J292" s="11"/>
      <c r="K292" s="11"/>
      <c r="L292" s="11"/>
      <c r="M292" s="11"/>
    </row>
    <row r="293" customFormat="false" ht="12.75" hidden="false" customHeight="true" outlineLevel="0" collapsed="false">
      <c r="A293" s="11"/>
      <c r="B293" s="11"/>
      <c r="C293" s="11"/>
      <c r="D293" s="11"/>
      <c r="E293" s="11"/>
      <c r="F293" s="11"/>
      <c r="G293" s="11"/>
      <c r="H293" s="11"/>
      <c r="I293" s="11"/>
      <c r="J293" s="11"/>
      <c r="K293" s="11"/>
      <c r="L293" s="11"/>
      <c r="M293" s="11"/>
    </row>
    <row r="294" customFormat="false" ht="12.75" hidden="false" customHeight="true" outlineLevel="0" collapsed="false">
      <c r="A294" s="11"/>
      <c r="B294" s="11"/>
      <c r="C294" s="11"/>
      <c r="D294" s="11"/>
      <c r="E294" s="11"/>
      <c r="F294" s="11"/>
      <c r="G294" s="11"/>
      <c r="H294" s="11"/>
      <c r="I294" s="11"/>
      <c r="J294" s="11"/>
      <c r="K294" s="11"/>
      <c r="L294" s="11"/>
      <c r="M294" s="11"/>
    </row>
    <row r="295" customFormat="false" ht="12.75" hidden="false" customHeight="true" outlineLevel="0" collapsed="false">
      <c r="A295" s="11"/>
      <c r="B295" s="11"/>
      <c r="C295" s="11"/>
      <c r="D295" s="11"/>
      <c r="E295" s="11"/>
      <c r="F295" s="11"/>
      <c r="G295" s="11"/>
      <c r="H295" s="11"/>
      <c r="I295" s="11"/>
      <c r="J295" s="11"/>
      <c r="K295" s="11"/>
      <c r="L295" s="11"/>
      <c r="M295" s="11"/>
    </row>
    <row r="296" customFormat="false" ht="12.75" hidden="false" customHeight="true" outlineLevel="0" collapsed="false">
      <c r="A296" s="11"/>
      <c r="B296" s="11"/>
      <c r="C296" s="11"/>
      <c r="D296" s="11"/>
      <c r="E296" s="11"/>
      <c r="F296" s="11"/>
      <c r="G296" s="11"/>
      <c r="H296" s="11"/>
      <c r="I296" s="11"/>
      <c r="J296" s="11"/>
      <c r="K296" s="11"/>
      <c r="L296" s="11"/>
      <c r="M296" s="11"/>
    </row>
    <row r="297" customFormat="false" ht="12.75" hidden="false" customHeight="true" outlineLevel="0" collapsed="false">
      <c r="A297" s="11"/>
      <c r="B297" s="11"/>
      <c r="C297" s="11"/>
      <c r="D297" s="11"/>
      <c r="E297" s="11"/>
      <c r="F297" s="11"/>
      <c r="G297" s="11"/>
      <c r="H297" s="11"/>
      <c r="I297" s="11"/>
      <c r="J297" s="11"/>
      <c r="K297" s="11"/>
      <c r="L297" s="11"/>
      <c r="M297" s="11"/>
    </row>
    <row r="298" customFormat="false" ht="12.75" hidden="false" customHeight="true" outlineLevel="0" collapsed="false">
      <c r="A298" s="11"/>
      <c r="B298" s="11"/>
      <c r="C298" s="11"/>
      <c r="D298" s="11"/>
      <c r="E298" s="11"/>
      <c r="F298" s="11"/>
      <c r="G298" s="11"/>
      <c r="H298" s="11"/>
      <c r="I298" s="11"/>
      <c r="J298" s="11"/>
      <c r="K298" s="11"/>
      <c r="L298" s="11"/>
      <c r="M298" s="11"/>
    </row>
    <row r="299" customFormat="false" ht="12.75" hidden="false" customHeight="true" outlineLevel="0" collapsed="false">
      <c r="A299" s="11"/>
      <c r="B299" s="11"/>
      <c r="C299" s="11"/>
      <c r="D299" s="11"/>
      <c r="E299" s="11"/>
      <c r="F299" s="11"/>
      <c r="G299" s="11"/>
      <c r="H299" s="11"/>
      <c r="I299" s="11"/>
      <c r="J299" s="11"/>
      <c r="K299" s="11"/>
      <c r="L299" s="11"/>
      <c r="M299" s="11"/>
    </row>
    <row r="300" customFormat="false" ht="12.75" hidden="false" customHeight="true" outlineLevel="0" collapsed="false">
      <c r="A300" s="11"/>
      <c r="B300" s="11"/>
      <c r="C300" s="11"/>
      <c r="D300" s="11"/>
      <c r="E300" s="11"/>
      <c r="F300" s="11"/>
      <c r="G300" s="11"/>
      <c r="H300" s="11"/>
      <c r="I300" s="11"/>
      <c r="J300" s="11"/>
      <c r="K300" s="11"/>
      <c r="L300" s="11"/>
      <c r="M300" s="11"/>
    </row>
    <row r="301" customFormat="false" ht="12.75" hidden="false" customHeight="true" outlineLevel="0" collapsed="false">
      <c r="A301" s="11"/>
      <c r="B301" s="11"/>
      <c r="C301" s="11"/>
      <c r="D301" s="11"/>
      <c r="E301" s="11"/>
      <c r="F301" s="11"/>
      <c r="G301" s="11"/>
      <c r="H301" s="11"/>
      <c r="I301" s="11"/>
      <c r="J301" s="11"/>
      <c r="K301" s="11"/>
      <c r="L301" s="11"/>
      <c r="M301" s="11"/>
    </row>
    <row r="302" customFormat="false" ht="12.75" hidden="false" customHeight="true" outlineLevel="0" collapsed="false">
      <c r="A302" s="11"/>
      <c r="B302" s="11"/>
      <c r="C302" s="11"/>
      <c r="D302" s="11"/>
      <c r="E302" s="11"/>
      <c r="F302" s="11"/>
      <c r="G302" s="11"/>
      <c r="H302" s="11"/>
      <c r="I302" s="11"/>
      <c r="J302" s="11"/>
      <c r="K302" s="11"/>
      <c r="L302" s="11"/>
      <c r="M302" s="11"/>
    </row>
    <row r="303" customFormat="false" ht="12.75" hidden="false" customHeight="true" outlineLevel="0" collapsed="false">
      <c r="A303" s="11"/>
      <c r="B303" s="11"/>
      <c r="C303" s="11"/>
      <c r="D303" s="11"/>
      <c r="E303" s="11"/>
      <c r="F303" s="11"/>
      <c r="G303" s="11"/>
      <c r="H303" s="11"/>
      <c r="I303" s="11"/>
      <c r="J303" s="11"/>
      <c r="K303" s="11"/>
      <c r="L303" s="11"/>
      <c r="M303" s="11"/>
    </row>
    <row r="304" customFormat="false" ht="12.75" hidden="false" customHeight="true" outlineLevel="0" collapsed="false">
      <c r="A304" s="11"/>
      <c r="B304" s="11"/>
      <c r="C304" s="11"/>
      <c r="D304" s="11"/>
      <c r="E304" s="11"/>
      <c r="F304" s="11"/>
      <c r="G304" s="11"/>
      <c r="H304" s="11"/>
      <c r="I304" s="11"/>
      <c r="J304" s="11"/>
      <c r="K304" s="11"/>
      <c r="L304" s="11"/>
      <c r="M304" s="11"/>
    </row>
    <row r="305" customFormat="false" ht="12.75" hidden="false" customHeight="true" outlineLevel="0" collapsed="false">
      <c r="A305" s="11"/>
      <c r="B305" s="11"/>
      <c r="C305" s="11"/>
      <c r="D305" s="11"/>
      <c r="E305" s="11"/>
      <c r="F305" s="11"/>
      <c r="G305" s="11"/>
      <c r="H305" s="11"/>
      <c r="I305" s="11"/>
      <c r="J305" s="11"/>
      <c r="K305" s="11"/>
      <c r="L305" s="11"/>
      <c r="M305" s="11"/>
    </row>
    <row r="306" customFormat="false" ht="12.75" hidden="false" customHeight="true" outlineLevel="0" collapsed="false">
      <c r="A306" s="11"/>
      <c r="B306" s="11"/>
      <c r="C306" s="11"/>
      <c r="D306" s="11"/>
      <c r="E306" s="11"/>
      <c r="F306" s="11"/>
      <c r="G306" s="11"/>
      <c r="H306" s="11"/>
      <c r="I306" s="11"/>
      <c r="J306" s="11"/>
      <c r="K306" s="11"/>
      <c r="L306" s="11"/>
      <c r="M306" s="11"/>
    </row>
    <row r="307" customFormat="false" ht="12.75" hidden="false" customHeight="true" outlineLevel="0" collapsed="false">
      <c r="A307" s="11"/>
      <c r="B307" s="11"/>
      <c r="C307" s="11"/>
      <c r="D307" s="11"/>
      <c r="E307" s="11"/>
      <c r="F307" s="11"/>
      <c r="G307" s="11"/>
      <c r="H307" s="11"/>
      <c r="I307" s="11"/>
      <c r="J307" s="11"/>
      <c r="K307" s="11"/>
      <c r="L307" s="11"/>
      <c r="M307" s="11"/>
    </row>
    <row r="308" customFormat="false" ht="12.75" hidden="false" customHeight="true" outlineLevel="0" collapsed="false">
      <c r="A308" s="11"/>
      <c r="B308" s="11"/>
      <c r="C308" s="11"/>
      <c r="D308" s="11"/>
      <c r="E308" s="11"/>
      <c r="F308" s="11"/>
      <c r="G308" s="11"/>
      <c r="H308" s="11"/>
      <c r="I308" s="11"/>
      <c r="J308" s="11"/>
      <c r="K308" s="11"/>
      <c r="L308" s="11"/>
      <c r="M308" s="11"/>
    </row>
    <row r="309" customFormat="false" ht="12.75" hidden="false" customHeight="true" outlineLevel="0" collapsed="false">
      <c r="A309" s="11"/>
      <c r="B309" s="11"/>
      <c r="C309" s="11"/>
      <c r="D309" s="11"/>
      <c r="E309" s="11"/>
      <c r="F309" s="11"/>
      <c r="G309" s="11"/>
      <c r="H309" s="11"/>
      <c r="I309" s="11"/>
      <c r="J309" s="11"/>
      <c r="K309" s="11"/>
      <c r="L309" s="11"/>
      <c r="M309" s="11"/>
    </row>
    <row r="310" customFormat="false" ht="12.75" hidden="false" customHeight="true" outlineLevel="0" collapsed="false">
      <c r="A310" s="11"/>
      <c r="B310" s="11"/>
      <c r="C310" s="11"/>
      <c r="D310" s="11"/>
      <c r="E310" s="11"/>
      <c r="F310" s="11"/>
      <c r="G310" s="11"/>
      <c r="H310" s="11"/>
      <c r="I310" s="11"/>
      <c r="J310" s="11"/>
      <c r="K310" s="11"/>
      <c r="L310" s="11"/>
      <c r="M310" s="11"/>
    </row>
    <row r="311" customFormat="false" ht="12.75" hidden="false" customHeight="true" outlineLevel="0" collapsed="false">
      <c r="A311" s="11"/>
      <c r="B311" s="11"/>
      <c r="C311" s="11"/>
      <c r="D311" s="11"/>
      <c r="E311" s="11"/>
      <c r="F311" s="11"/>
      <c r="G311" s="11"/>
      <c r="H311" s="11"/>
      <c r="I311" s="11"/>
      <c r="J311" s="11"/>
      <c r="K311" s="11"/>
      <c r="L311" s="11"/>
      <c r="M311" s="11"/>
    </row>
    <row r="312" customFormat="false" ht="12.75" hidden="false" customHeight="true" outlineLevel="0" collapsed="false">
      <c r="A312" s="11"/>
      <c r="B312" s="11"/>
      <c r="C312" s="11"/>
      <c r="D312" s="11"/>
      <c r="E312" s="11"/>
      <c r="F312" s="11"/>
      <c r="G312" s="11"/>
      <c r="H312" s="11"/>
      <c r="I312" s="11"/>
      <c r="J312" s="11"/>
      <c r="K312" s="11"/>
      <c r="L312" s="11"/>
      <c r="M312" s="11"/>
    </row>
    <row r="313" customFormat="false" ht="12.75" hidden="false" customHeight="true" outlineLevel="0" collapsed="false">
      <c r="A313" s="11"/>
      <c r="B313" s="11"/>
      <c r="C313" s="11"/>
      <c r="D313" s="11"/>
      <c r="E313" s="11"/>
      <c r="F313" s="11"/>
      <c r="G313" s="11"/>
      <c r="H313" s="11"/>
      <c r="I313" s="11"/>
      <c r="J313" s="11"/>
      <c r="K313" s="11"/>
      <c r="L313" s="11"/>
      <c r="M313" s="11"/>
    </row>
    <row r="314" customFormat="false" ht="12.75" hidden="false" customHeight="true" outlineLevel="0" collapsed="false">
      <c r="A314" s="11"/>
      <c r="B314" s="11"/>
      <c r="C314" s="11"/>
      <c r="D314" s="11"/>
      <c r="E314" s="11"/>
      <c r="F314" s="11"/>
      <c r="G314" s="11"/>
      <c r="H314" s="11"/>
      <c r="I314" s="11"/>
      <c r="J314" s="11"/>
      <c r="K314" s="11"/>
      <c r="L314" s="11"/>
      <c r="M314" s="11"/>
    </row>
    <row r="315" customFormat="false" ht="12.75" hidden="false" customHeight="true" outlineLevel="0" collapsed="false">
      <c r="A315" s="11"/>
      <c r="B315" s="11"/>
      <c r="C315" s="11"/>
      <c r="D315" s="11"/>
      <c r="E315" s="11"/>
      <c r="F315" s="11"/>
      <c r="G315" s="11"/>
      <c r="H315" s="11"/>
      <c r="I315" s="11"/>
      <c r="J315" s="11"/>
      <c r="K315" s="11"/>
      <c r="L315" s="11"/>
      <c r="M315" s="11"/>
    </row>
    <row r="316" customFormat="false" ht="12.75" hidden="false" customHeight="true" outlineLevel="0" collapsed="false">
      <c r="A316" s="11"/>
      <c r="B316" s="11"/>
      <c r="C316" s="11"/>
      <c r="D316" s="11"/>
      <c r="E316" s="11"/>
      <c r="F316" s="11"/>
      <c r="G316" s="11"/>
      <c r="H316" s="11"/>
      <c r="I316" s="11"/>
      <c r="J316" s="11"/>
      <c r="K316" s="11"/>
      <c r="L316" s="11"/>
      <c r="M316" s="11"/>
    </row>
    <row r="317" customFormat="false" ht="12.75" hidden="false" customHeight="true" outlineLevel="0" collapsed="false">
      <c r="A317" s="11"/>
      <c r="B317" s="11"/>
      <c r="C317" s="11"/>
      <c r="D317" s="11"/>
      <c r="E317" s="11"/>
      <c r="F317" s="11"/>
      <c r="G317" s="11"/>
      <c r="H317" s="11"/>
      <c r="I317" s="11"/>
      <c r="J317" s="11"/>
      <c r="K317" s="11"/>
      <c r="L317" s="11"/>
      <c r="M317" s="11"/>
    </row>
    <row r="318" customFormat="false" ht="12.75" hidden="false" customHeight="true" outlineLevel="0" collapsed="false">
      <c r="A318" s="11"/>
      <c r="B318" s="11"/>
      <c r="C318" s="11"/>
      <c r="D318" s="11"/>
      <c r="E318" s="11"/>
      <c r="F318" s="11"/>
      <c r="G318" s="11"/>
      <c r="H318" s="11"/>
      <c r="I318" s="11"/>
      <c r="J318" s="11"/>
      <c r="K318" s="11"/>
      <c r="L318" s="11"/>
      <c r="M318" s="11"/>
    </row>
    <row r="319" customFormat="false" ht="12.75" hidden="false" customHeight="true" outlineLevel="0" collapsed="false">
      <c r="A319" s="11"/>
      <c r="B319" s="11"/>
      <c r="C319" s="11"/>
      <c r="D319" s="11"/>
      <c r="E319" s="11"/>
      <c r="F319" s="11"/>
      <c r="G319" s="11"/>
      <c r="H319" s="11"/>
      <c r="I319" s="11"/>
      <c r="J319" s="11"/>
      <c r="K319" s="11"/>
      <c r="L319" s="11"/>
      <c r="M319" s="11"/>
    </row>
    <row r="320" customFormat="false" ht="12.75" hidden="false" customHeight="true" outlineLevel="0" collapsed="false">
      <c r="A320" s="11"/>
      <c r="B320" s="11"/>
      <c r="C320" s="11"/>
      <c r="D320" s="11"/>
      <c r="E320" s="11"/>
      <c r="F320" s="11"/>
      <c r="G320" s="11"/>
      <c r="H320" s="11"/>
      <c r="I320" s="11"/>
      <c r="J320" s="11"/>
      <c r="K320" s="11"/>
      <c r="L320" s="11"/>
      <c r="M320" s="11"/>
    </row>
    <row r="321" customFormat="false" ht="12.75" hidden="false" customHeight="true" outlineLevel="0" collapsed="false">
      <c r="A321" s="11"/>
      <c r="B321" s="11"/>
      <c r="C321" s="11"/>
      <c r="D321" s="11"/>
      <c r="E321" s="11"/>
      <c r="F321" s="11"/>
      <c r="G321" s="11"/>
      <c r="H321" s="11"/>
      <c r="I321" s="11"/>
      <c r="J321" s="11"/>
      <c r="K321" s="11"/>
      <c r="L321" s="11"/>
      <c r="M321" s="11"/>
    </row>
    <row r="322" customFormat="false" ht="12.75" hidden="false" customHeight="true" outlineLevel="0" collapsed="false">
      <c r="A322" s="11"/>
      <c r="B322" s="11"/>
      <c r="C322" s="11"/>
      <c r="D322" s="11"/>
      <c r="E322" s="11"/>
      <c r="F322" s="11"/>
      <c r="G322" s="11"/>
      <c r="H322" s="11"/>
      <c r="I322" s="11"/>
      <c r="J322" s="11"/>
      <c r="K322" s="11"/>
      <c r="L322" s="11"/>
      <c r="M322" s="11"/>
    </row>
    <row r="323" customFormat="false" ht="12.75" hidden="false" customHeight="true" outlineLevel="0" collapsed="false">
      <c r="A323" s="11"/>
      <c r="B323" s="11"/>
      <c r="C323" s="11"/>
      <c r="D323" s="11"/>
      <c r="E323" s="11"/>
      <c r="F323" s="11"/>
      <c r="G323" s="11"/>
      <c r="H323" s="11"/>
      <c r="I323" s="11"/>
      <c r="J323" s="11"/>
      <c r="K323" s="11"/>
      <c r="L323" s="11"/>
      <c r="M323" s="11"/>
    </row>
    <row r="324" customFormat="false" ht="12.75" hidden="false" customHeight="true" outlineLevel="0" collapsed="false">
      <c r="A324" s="11"/>
      <c r="B324" s="11"/>
      <c r="C324" s="11"/>
      <c r="D324" s="11"/>
      <c r="E324" s="11"/>
      <c r="F324" s="11"/>
      <c r="G324" s="11"/>
      <c r="H324" s="11"/>
      <c r="I324" s="11"/>
      <c r="J324" s="11"/>
      <c r="K324" s="11"/>
      <c r="L324" s="11"/>
      <c r="M324" s="11"/>
    </row>
    <row r="325" customFormat="false" ht="12.75" hidden="false" customHeight="true" outlineLevel="0" collapsed="false">
      <c r="A325" s="11"/>
      <c r="B325" s="11"/>
      <c r="C325" s="11"/>
      <c r="D325" s="11"/>
      <c r="E325" s="11"/>
      <c r="F325" s="11"/>
      <c r="G325" s="11"/>
      <c r="H325" s="11"/>
      <c r="I325" s="11"/>
      <c r="J325" s="11"/>
      <c r="K325" s="11"/>
      <c r="L325" s="11"/>
      <c r="M325" s="11"/>
    </row>
    <row r="326" customFormat="false" ht="12.75" hidden="false" customHeight="true" outlineLevel="0" collapsed="false">
      <c r="A326" s="11"/>
      <c r="B326" s="11"/>
      <c r="C326" s="11"/>
      <c r="D326" s="11"/>
      <c r="E326" s="11"/>
      <c r="F326" s="11"/>
      <c r="G326" s="11"/>
      <c r="H326" s="11"/>
      <c r="I326" s="11"/>
      <c r="J326" s="11"/>
      <c r="K326" s="11"/>
      <c r="L326" s="11"/>
      <c r="M326" s="11"/>
    </row>
    <row r="327" customFormat="false" ht="12.75" hidden="false" customHeight="true" outlineLevel="0" collapsed="false">
      <c r="A327" s="11"/>
      <c r="B327" s="11"/>
      <c r="C327" s="11"/>
      <c r="D327" s="11"/>
      <c r="E327" s="11"/>
      <c r="F327" s="11"/>
      <c r="G327" s="11"/>
      <c r="H327" s="11"/>
      <c r="I327" s="11"/>
      <c r="J327" s="11"/>
      <c r="K327" s="11"/>
      <c r="L327" s="11"/>
      <c r="M327" s="11"/>
    </row>
    <row r="328" customFormat="false" ht="12.75" hidden="false" customHeight="true" outlineLevel="0" collapsed="false">
      <c r="A328" s="11"/>
      <c r="B328" s="11"/>
      <c r="C328" s="11"/>
      <c r="D328" s="11"/>
      <c r="E328" s="11"/>
      <c r="F328" s="11"/>
      <c r="G328" s="11"/>
      <c r="H328" s="11"/>
      <c r="I328" s="11"/>
      <c r="J328" s="11"/>
      <c r="K328" s="11"/>
      <c r="L328" s="11"/>
      <c r="M328" s="11"/>
    </row>
    <row r="329" customFormat="false" ht="12.75" hidden="false" customHeight="true" outlineLevel="0" collapsed="false">
      <c r="A329" s="11"/>
      <c r="B329" s="11"/>
      <c r="C329" s="11"/>
      <c r="D329" s="11"/>
      <c r="E329" s="11"/>
      <c r="F329" s="11"/>
      <c r="G329" s="11"/>
      <c r="H329" s="11"/>
      <c r="I329" s="11"/>
      <c r="J329" s="11"/>
      <c r="K329" s="11"/>
      <c r="L329" s="11"/>
      <c r="M329" s="11"/>
    </row>
    <row r="330" customFormat="false" ht="12.75" hidden="false" customHeight="true" outlineLevel="0" collapsed="false">
      <c r="A330" s="11"/>
      <c r="B330" s="11"/>
      <c r="C330" s="11"/>
      <c r="D330" s="11"/>
      <c r="E330" s="11"/>
      <c r="F330" s="11"/>
      <c r="G330" s="11"/>
      <c r="H330" s="11"/>
      <c r="I330" s="11"/>
      <c r="J330" s="11"/>
      <c r="K330" s="11"/>
      <c r="L330" s="11"/>
      <c r="M330" s="11"/>
    </row>
    <row r="331" customFormat="false" ht="12.75" hidden="false" customHeight="true" outlineLevel="0" collapsed="false">
      <c r="A331" s="11"/>
      <c r="B331" s="11"/>
      <c r="C331" s="11"/>
      <c r="D331" s="11"/>
      <c r="E331" s="11"/>
      <c r="F331" s="11"/>
      <c r="G331" s="11"/>
      <c r="H331" s="11"/>
      <c r="I331" s="11"/>
      <c r="J331" s="11"/>
      <c r="K331" s="11"/>
      <c r="L331" s="11"/>
      <c r="M331" s="11"/>
    </row>
    <row r="332" customFormat="false" ht="12.75" hidden="false" customHeight="true" outlineLevel="0" collapsed="false">
      <c r="A332" s="11"/>
      <c r="B332" s="11"/>
      <c r="C332" s="11"/>
      <c r="D332" s="11"/>
      <c r="E332" s="11"/>
      <c r="F332" s="11"/>
      <c r="G332" s="11"/>
      <c r="H332" s="11"/>
      <c r="I332" s="11"/>
      <c r="J332" s="11"/>
      <c r="K332" s="11"/>
      <c r="L332" s="11"/>
      <c r="M332" s="11"/>
    </row>
    <row r="333" customFormat="false" ht="12.75" hidden="false" customHeight="true" outlineLevel="0" collapsed="false">
      <c r="A333" s="11"/>
      <c r="B333" s="11"/>
      <c r="C333" s="11"/>
      <c r="D333" s="11"/>
      <c r="E333" s="11"/>
      <c r="F333" s="11"/>
      <c r="G333" s="11"/>
      <c r="H333" s="11"/>
      <c r="I333" s="11"/>
      <c r="J333" s="11"/>
      <c r="K333" s="11"/>
      <c r="L333" s="11"/>
      <c r="M333" s="11"/>
    </row>
    <row r="334" customFormat="false" ht="12.75" hidden="false" customHeight="true" outlineLevel="0" collapsed="false">
      <c r="A334" s="11"/>
      <c r="B334" s="11"/>
      <c r="C334" s="11"/>
      <c r="D334" s="11"/>
      <c r="E334" s="11"/>
      <c r="F334" s="11"/>
      <c r="G334" s="11"/>
      <c r="H334" s="11"/>
      <c r="I334" s="11"/>
      <c r="J334" s="11"/>
      <c r="K334" s="11"/>
      <c r="L334" s="11"/>
      <c r="M334" s="11"/>
    </row>
    <row r="335" customFormat="false" ht="12.75" hidden="false" customHeight="true" outlineLevel="0" collapsed="false">
      <c r="A335" s="11"/>
      <c r="B335" s="11"/>
      <c r="C335" s="11"/>
      <c r="D335" s="11"/>
      <c r="E335" s="11"/>
      <c r="F335" s="11"/>
      <c r="G335" s="11"/>
      <c r="H335" s="11"/>
      <c r="I335" s="11"/>
      <c r="J335" s="11"/>
      <c r="K335" s="11"/>
      <c r="L335" s="11"/>
      <c r="M335" s="11"/>
    </row>
    <row r="336" customFormat="false" ht="12.75" hidden="false" customHeight="true" outlineLevel="0" collapsed="false">
      <c r="A336" s="11"/>
      <c r="B336" s="11"/>
      <c r="C336" s="11"/>
      <c r="D336" s="11"/>
      <c r="E336" s="11"/>
      <c r="F336" s="11"/>
      <c r="G336" s="11"/>
      <c r="H336" s="11"/>
      <c r="I336" s="11"/>
      <c r="J336" s="11"/>
      <c r="K336" s="11"/>
      <c r="L336" s="11"/>
      <c r="M336" s="11"/>
    </row>
    <row r="337" customFormat="false" ht="12.75" hidden="false" customHeight="true" outlineLevel="0" collapsed="false">
      <c r="A337" s="11"/>
      <c r="B337" s="11"/>
      <c r="C337" s="11"/>
      <c r="D337" s="11"/>
      <c r="E337" s="11"/>
      <c r="F337" s="11"/>
      <c r="G337" s="11"/>
      <c r="H337" s="11"/>
      <c r="I337" s="11"/>
      <c r="J337" s="11"/>
      <c r="K337" s="11"/>
      <c r="L337" s="11"/>
      <c r="M337" s="11"/>
    </row>
    <row r="338" customFormat="false" ht="12.75" hidden="false" customHeight="true" outlineLevel="0" collapsed="false">
      <c r="A338" s="11"/>
      <c r="B338" s="11"/>
      <c r="C338" s="11"/>
      <c r="D338" s="11"/>
      <c r="E338" s="11"/>
      <c r="F338" s="11"/>
      <c r="G338" s="11"/>
      <c r="H338" s="11"/>
      <c r="I338" s="11"/>
      <c r="J338" s="11"/>
      <c r="K338" s="11"/>
      <c r="L338" s="11"/>
      <c r="M338" s="11"/>
    </row>
    <row r="339" customFormat="false" ht="12.75" hidden="false" customHeight="true" outlineLevel="0" collapsed="false">
      <c r="A339" s="11"/>
      <c r="B339" s="11"/>
      <c r="C339" s="11"/>
      <c r="D339" s="11"/>
      <c r="E339" s="11"/>
      <c r="F339" s="11"/>
      <c r="G339" s="11"/>
      <c r="H339" s="11"/>
      <c r="I339" s="11"/>
      <c r="J339" s="11"/>
      <c r="K339" s="11"/>
      <c r="L339" s="11"/>
      <c r="M339" s="11"/>
    </row>
    <row r="340" customFormat="false" ht="12.75" hidden="false" customHeight="true" outlineLevel="0" collapsed="false">
      <c r="A340" s="11"/>
      <c r="B340" s="11"/>
      <c r="C340" s="11"/>
      <c r="D340" s="11"/>
      <c r="E340" s="11"/>
      <c r="F340" s="11"/>
      <c r="G340" s="11"/>
      <c r="H340" s="11"/>
      <c r="I340" s="11"/>
      <c r="J340" s="11"/>
      <c r="K340" s="11"/>
      <c r="L340" s="11"/>
      <c r="M340" s="11"/>
    </row>
    <row r="341" customFormat="false" ht="12.75" hidden="false" customHeight="true" outlineLevel="0" collapsed="false">
      <c r="A341" s="11"/>
      <c r="B341" s="11"/>
      <c r="C341" s="11"/>
      <c r="D341" s="11"/>
      <c r="E341" s="11"/>
      <c r="F341" s="11"/>
      <c r="G341" s="11"/>
      <c r="H341" s="11"/>
      <c r="I341" s="11"/>
      <c r="J341" s="11"/>
      <c r="K341" s="11"/>
      <c r="L341" s="11"/>
      <c r="M341" s="11"/>
    </row>
    <row r="342" customFormat="false" ht="12.75" hidden="false" customHeight="true" outlineLevel="0" collapsed="false">
      <c r="A342" s="11"/>
      <c r="B342" s="11"/>
      <c r="C342" s="11"/>
      <c r="D342" s="11"/>
      <c r="E342" s="11"/>
      <c r="F342" s="11"/>
      <c r="G342" s="11"/>
      <c r="H342" s="11"/>
      <c r="I342" s="11"/>
      <c r="J342" s="11"/>
      <c r="K342" s="11"/>
      <c r="L342" s="11"/>
      <c r="M342" s="11"/>
    </row>
    <row r="343" customFormat="false" ht="12.75" hidden="false" customHeight="true" outlineLevel="0" collapsed="false">
      <c r="A343" s="11"/>
      <c r="B343" s="11"/>
      <c r="C343" s="11"/>
      <c r="D343" s="11"/>
      <c r="E343" s="11"/>
      <c r="F343" s="11"/>
      <c r="G343" s="11"/>
      <c r="H343" s="11"/>
      <c r="I343" s="11"/>
      <c r="J343" s="11"/>
      <c r="K343" s="11"/>
      <c r="L343" s="11"/>
      <c r="M343" s="11"/>
    </row>
    <row r="344" customFormat="false" ht="12.75" hidden="false" customHeight="true" outlineLevel="0" collapsed="false">
      <c r="A344" s="11"/>
      <c r="B344" s="11"/>
      <c r="C344" s="11"/>
      <c r="D344" s="11"/>
      <c r="E344" s="11"/>
      <c r="F344" s="11"/>
      <c r="G344" s="11"/>
      <c r="H344" s="11"/>
      <c r="I344" s="11"/>
      <c r="J344" s="11"/>
      <c r="K344" s="11"/>
      <c r="L344" s="11"/>
      <c r="M344" s="11"/>
    </row>
    <row r="345" customFormat="false" ht="12.75" hidden="false" customHeight="true" outlineLevel="0" collapsed="false">
      <c r="A345" s="11"/>
      <c r="B345" s="11"/>
      <c r="C345" s="11"/>
      <c r="D345" s="11"/>
      <c r="E345" s="11"/>
      <c r="F345" s="11"/>
      <c r="G345" s="11"/>
      <c r="H345" s="11"/>
      <c r="I345" s="11"/>
      <c r="J345" s="11"/>
      <c r="K345" s="11"/>
      <c r="L345" s="11"/>
      <c r="M345" s="11"/>
    </row>
    <row r="346" customFormat="false" ht="12.75" hidden="false" customHeight="true" outlineLevel="0" collapsed="false">
      <c r="A346" s="11"/>
      <c r="B346" s="11"/>
      <c r="C346" s="11"/>
      <c r="D346" s="11"/>
      <c r="E346" s="11"/>
      <c r="F346" s="11"/>
      <c r="G346" s="11"/>
      <c r="H346" s="11"/>
      <c r="I346" s="11"/>
      <c r="J346" s="11"/>
      <c r="K346" s="11"/>
      <c r="L346" s="11"/>
      <c r="M346" s="11"/>
    </row>
    <row r="347" customFormat="false" ht="12.75" hidden="false" customHeight="true" outlineLevel="0" collapsed="false">
      <c r="A347" s="11"/>
      <c r="B347" s="11"/>
      <c r="C347" s="11"/>
      <c r="D347" s="11"/>
      <c r="E347" s="11"/>
      <c r="F347" s="11"/>
      <c r="G347" s="11"/>
      <c r="H347" s="11"/>
      <c r="I347" s="11"/>
      <c r="J347" s="11"/>
      <c r="K347" s="11"/>
      <c r="L347" s="11"/>
      <c r="M347" s="11"/>
    </row>
    <row r="348" customFormat="false" ht="12.75" hidden="false" customHeight="true" outlineLevel="0" collapsed="false">
      <c r="A348" s="11"/>
      <c r="B348" s="11"/>
      <c r="C348" s="11"/>
      <c r="D348" s="11"/>
      <c r="E348" s="11"/>
      <c r="F348" s="11"/>
      <c r="G348" s="11"/>
      <c r="H348" s="11"/>
      <c r="I348" s="11"/>
      <c r="J348" s="11"/>
      <c r="K348" s="11"/>
      <c r="L348" s="11"/>
      <c r="M348" s="11"/>
    </row>
    <row r="349" customFormat="false" ht="12.75" hidden="false" customHeight="true" outlineLevel="0" collapsed="false">
      <c r="A349" s="11"/>
      <c r="B349" s="11"/>
      <c r="C349" s="11"/>
      <c r="D349" s="11"/>
      <c r="E349" s="11"/>
      <c r="F349" s="11"/>
      <c r="G349" s="11"/>
      <c r="H349" s="11"/>
      <c r="I349" s="11"/>
      <c r="J349" s="11"/>
      <c r="K349" s="11"/>
      <c r="L349" s="11"/>
      <c r="M349" s="11"/>
    </row>
    <row r="350" customFormat="false" ht="12.75" hidden="false" customHeight="true" outlineLevel="0" collapsed="false">
      <c r="A350" s="11"/>
      <c r="B350" s="11"/>
      <c r="C350" s="11"/>
      <c r="D350" s="11"/>
      <c r="E350" s="11"/>
      <c r="F350" s="11"/>
      <c r="G350" s="11"/>
      <c r="H350" s="11"/>
      <c r="I350" s="11"/>
      <c r="J350" s="11"/>
      <c r="K350" s="11"/>
      <c r="L350" s="11"/>
      <c r="M350" s="11"/>
    </row>
    <row r="351" customFormat="false" ht="12.75" hidden="false" customHeight="true" outlineLevel="0" collapsed="false">
      <c r="A351" s="11"/>
      <c r="B351" s="11"/>
      <c r="C351" s="11"/>
      <c r="D351" s="11"/>
      <c r="E351" s="11"/>
      <c r="F351" s="11"/>
      <c r="G351" s="11"/>
      <c r="H351" s="11"/>
      <c r="I351" s="11"/>
      <c r="J351" s="11"/>
      <c r="K351" s="11"/>
      <c r="L351" s="11"/>
      <c r="M351" s="11"/>
    </row>
    <row r="352" customFormat="false" ht="12.75" hidden="false" customHeight="true" outlineLevel="0" collapsed="false">
      <c r="A352" s="11"/>
      <c r="B352" s="11"/>
      <c r="C352" s="11"/>
      <c r="D352" s="11"/>
      <c r="E352" s="11"/>
      <c r="F352" s="11"/>
      <c r="G352" s="11"/>
      <c r="H352" s="11"/>
      <c r="I352" s="11"/>
      <c r="J352" s="11"/>
      <c r="K352" s="11"/>
      <c r="L352" s="11"/>
      <c r="M352" s="11"/>
    </row>
    <row r="353" customFormat="false" ht="12.75" hidden="false" customHeight="true" outlineLevel="0" collapsed="false">
      <c r="A353" s="11"/>
      <c r="B353" s="11"/>
      <c r="C353" s="11"/>
      <c r="D353" s="11"/>
      <c r="E353" s="11"/>
      <c r="F353" s="11"/>
      <c r="G353" s="11"/>
      <c r="H353" s="11"/>
      <c r="I353" s="11"/>
      <c r="J353" s="11"/>
      <c r="K353" s="11"/>
      <c r="L353" s="11"/>
      <c r="M353" s="11"/>
    </row>
    <row r="354" customFormat="false" ht="12.75" hidden="false" customHeight="true" outlineLevel="0" collapsed="false">
      <c r="A354" s="11"/>
      <c r="B354" s="11"/>
      <c r="C354" s="11"/>
      <c r="D354" s="11"/>
      <c r="E354" s="11"/>
      <c r="F354" s="11"/>
      <c r="G354" s="11"/>
      <c r="H354" s="11"/>
      <c r="I354" s="11"/>
      <c r="J354" s="11"/>
      <c r="K354" s="11"/>
      <c r="L354" s="11"/>
      <c r="M354" s="11"/>
    </row>
    <row r="355" customFormat="false" ht="12.75" hidden="false" customHeight="true" outlineLevel="0" collapsed="false">
      <c r="A355" s="11"/>
      <c r="B355" s="11"/>
      <c r="C355" s="11"/>
      <c r="D355" s="11"/>
      <c r="E355" s="11"/>
      <c r="F355" s="11"/>
      <c r="G355" s="11"/>
      <c r="H355" s="11"/>
      <c r="I355" s="11"/>
      <c r="J355" s="11"/>
      <c r="K355" s="11"/>
      <c r="L355" s="11"/>
      <c r="M355" s="11"/>
    </row>
    <row r="356" customFormat="false" ht="12.75" hidden="false" customHeight="true" outlineLevel="0" collapsed="false">
      <c r="A356" s="11"/>
      <c r="B356" s="11"/>
      <c r="C356" s="11"/>
      <c r="D356" s="11"/>
      <c r="E356" s="11"/>
      <c r="F356" s="11"/>
      <c r="G356" s="11"/>
      <c r="H356" s="11"/>
      <c r="I356" s="11"/>
      <c r="J356" s="11"/>
      <c r="K356" s="11"/>
      <c r="L356" s="11"/>
      <c r="M356" s="11"/>
    </row>
    <row r="357" customFormat="false" ht="12.75" hidden="false" customHeight="true" outlineLevel="0" collapsed="false">
      <c r="A357" s="11"/>
      <c r="B357" s="11"/>
      <c r="C357" s="11"/>
      <c r="D357" s="11"/>
      <c r="E357" s="11"/>
      <c r="F357" s="11"/>
      <c r="G357" s="11"/>
      <c r="H357" s="11"/>
      <c r="I357" s="11"/>
      <c r="J357" s="11"/>
      <c r="K357" s="11"/>
      <c r="L357" s="11"/>
      <c r="M357" s="11"/>
    </row>
    <row r="358" customFormat="false" ht="12.75" hidden="false" customHeight="true" outlineLevel="0" collapsed="false">
      <c r="A358" s="11"/>
      <c r="B358" s="11"/>
      <c r="C358" s="11"/>
      <c r="D358" s="11"/>
      <c r="E358" s="11"/>
      <c r="F358" s="11"/>
      <c r="G358" s="11"/>
      <c r="H358" s="11"/>
      <c r="I358" s="11"/>
      <c r="J358" s="11"/>
      <c r="K358" s="11"/>
      <c r="L358" s="11"/>
      <c r="M358" s="11"/>
    </row>
    <row r="359" customFormat="false" ht="12.75" hidden="false" customHeight="true" outlineLevel="0" collapsed="false">
      <c r="A359" s="11"/>
      <c r="B359" s="11"/>
      <c r="C359" s="11"/>
      <c r="D359" s="11"/>
      <c r="E359" s="11"/>
      <c r="F359" s="11"/>
      <c r="G359" s="11"/>
      <c r="H359" s="11"/>
      <c r="I359" s="11"/>
      <c r="J359" s="11"/>
      <c r="K359" s="11"/>
      <c r="L359" s="11"/>
      <c r="M359" s="11"/>
    </row>
    <row r="360" customFormat="false" ht="12.75" hidden="false" customHeight="true" outlineLevel="0" collapsed="false">
      <c r="A360" s="11"/>
      <c r="B360" s="11"/>
      <c r="C360" s="11"/>
      <c r="D360" s="11"/>
      <c r="E360" s="11"/>
      <c r="F360" s="11"/>
      <c r="G360" s="11"/>
      <c r="H360" s="11"/>
      <c r="I360" s="11"/>
      <c r="J360" s="11"/>
      <c r="K360" s="11"/>
      <c r="L360" s="11"/>
      <c r="M360" s="11"/>
    </row>
    <row r="361" customFormat="false" ht="12.75" hidden="false" customHeight="true" outlineLevel="0" collapsed="false">
      <c r="A361" s="11"/>
      <c r="B361" s="11"/>
      <c r="C361" s="11"/>
      <c r="D361" s="11"/>
      <c r="E361" s="11"/>
      <c r="F361" s="11"/>
      <c r="G361" s="11"/>
      <c r="H361" s="11"/>
      <c r="I361" s="11"/>
      <c r="J361" s="11"/>
      <c r="K361" s="11"/>
      <c r="L361" s="11"/>
      <c r="M361" s="11"/>
    </row>
    <row r="362" customFormat="false" ht="12.75" hidden="false" customHeight="true" outlineLevel="0" collapsed="false">
      <c r="A362" s="11"/>
      <c r="B362" s="11"/>
      <c r="C362" s="11"/>
      <c r="D362" s="11"/>
      <c r="E362" s="11"/>
      <c r="F362" s="11"/>
      <c r="G362" s="11"/>
      <c r="H362" s="11"/>
      <c r="I362" s="11"/>
      <c r="J362" s="11"/>
      <c r="K362" s="11"/>
      <c r="L362" s="11"/>
      <c r="M362" s="11"/>
    </row>
    <row r="363" customFormat="false" ht="12.75" hidden="false" customHeight="true" outlineLevel="0" collapsed="false">
      <c r="A363" s="11"/>
      <c r="B363" s="11"/>
      <c r="C363" s="11"/>
      <c r="D363" s="11"/>
      <c r="E363" s="11"/>
      <c r="F363" s="11"/>
      <c r="G363" s="11"/>
      <c r="H363" s="11"/>
      <c r="I363" s="11"/>
      <c r="J363" s="11"/>
      <c r="K363" s="11"/>
      <c r="L363" s="11"/>
      <c r="M363" s="11"/>
    </row>
    <row r="364" customFormat="false" ht="12.75" hidden="false" customHeight="true" outlineLevel="0" collapsed="false">
      <c r="A364" s="11"/>
      <c r="B364" s="11"/>
      <c r="C364" s="11"/>
      <c r="D364" s="11"/>
      <c r="E364" s="11"/>
      <c r="F364" s="11"/>
      <c r="G364" s="11"/>
      <c r="H364" s="11"/>
      <c r="I364" s="11"/>
      <c r="J364" s="11"/>
      <c r="K364" s="11"/>
      <c r="L364" s="11"/>
      <c r="M364" s="11"/>
    </row>
    <row r="365" customFormat="false" ht="12.75" hidden="false" customHeight="true" outlineLevel="0" collapsed="false">
      <c r="A365" s="11"/>
      <c r="B365" s="11"/>
      <c r="C365" s="11"/>
      <c r="D365" s="11"/>
      <c r="E365" s="11"/>
      <c r="F365" s="11"/>
      <c r="G365" s="11"/>
      <c r="H365" s="11"/>
      <c r="I365" s="11"/>
      <c r="J365" s="11"/>
      <c r="K365" s="11"/>
      <c r="L365" s="11"/>
      <c r="M365" s="11"/>
    </row>
    <row r="366" customFormat="false" ht="12.75" hidden="false" customHeight="true" outlineLevel="0" collapsed="false">
      <c r="A366" s="11"/>
      <c r="B366" s="11"/>
      <c r="C366" s="11"/>
      <c r="D366" s="11"/>
      <c r="E366" s="11"/>
      <c r="F366" s="11"/>
      <c r="G366" s="11"/>
      <c r="H366" s="11"/>
      <c r="I366" s="11"/>
      <c r="J366" s="11"/>
      <c r="K366" s="11"/>
      <c r="L366" s="11"/>
      <c r="M366" s="11"/>
    </row>
    <row r="367" customFormat="false" ht="12.75" hidden="false" customHeight="true" outlineLevel="0" collapsed="false">
      <c r="A367" s="11"/>
      <c r="B367" s="11"/>
      <c r="C367" s="11"/>
      <c r="D367" s="11"/>
      <c r="E367" s="11"/>
      <c r="F367" s="11"/>
      <c r="G367" s="11"/>
      <c r="H367" s="11"/>
      <c r="I367" s="11"/>
      <c r="J367" s="11"/>
      <c r="K367" s="11"/>
      <c r="L367" s="11"/>
      <c r="M367" s="11"/>
    </row>
    <row r="368" customFormat="false" ht="12.75" hidden="false" customHeight="true" outlineLevel="0" collapsed="false">
      <c r="A368" s="11"/>
      <c r="B368" s="11"/>
      <c r="C368" s="11"/>
      <c r="D368" s="11"/>
      <c r="E368" s="11"/>
      <c r="F368" s="11"/>
      <c r="G368" s="11"/>
      <c r="H368" s="11"/>
      <c r="I368" s="11"/>
      <c r="J368" s="11"/>
      <c r="K368" s="11"/>
      <c r="L368" s="11"/>
      <c r="M368" s="11"/>
    </row>
    <row r="369" customFormat="false" ht="12.75" hidden="false" customHeight="true" outlineLevel="0" collapsed="false">
      <c r="A369" s="11"/>
      <c r="B369" s="11"/>
      <c r="C369" s="11"/>
      <c r="D369" s="11"/>
      <c r="E369" s="11"/>
      <c r="F369" s="11"/>
      <c r="G369" s="11"/>
      <c r="H369" s="11"/>
      <c r="I369" s="11"/>
      <c r="J369" s="11"/>
      <c r="K369" s="11"/>
      <c r="L369" s="11"/>
      <c r="M369" s="11"/>
    </row>
    <row r="370" customFormat="false" ht="12.75" hidden="false" customHeight="true" outlineLevel="0" collapsed="false">
      <c r="A370" s="11"/>
      <c r="B370" s="11"/>
      <c r="C370" s="11"/>
      <c r="D370" s="11"/>
      <c r="E370" s="11"/>
      <c r="F370" s="11"/>
      <c r="G370" s="11"/>
      <c r="H370" s="11"/>
      <c r="I370" s="11"/>
      <c r="J370" s="11"/>
      <c r="K370" s="11"/>
      <c r="L370" s="11"/>
      <c r="M370" s="11"/>
    </row>
    <row r="371" customFormat="false" ht="12.75" hidden="false" customHeight="true" outlineLevel="0" collapsed="false">
      <c r="A371" s="11"/>
      <c r="B371" s="11"/>
      <c r="C371" s="11"/>
      <c r="D371" s="11"/>
      <c r="E371" s="11"/>
      <c r="F371" s="11"/>
      <c r="G371" s="11"/>
      <c r="H371" s="11"/>
      <c r="I371" s="11"/>
      <c r="J371" s="11"/>
      <c r="K371" s="11"/>
      <c r="L371" s="11"/>
      <c r="M371" s="11"/>
    </row>
    <row r="372" customFormat="false" ht="12.75" hidden="false" customHeight="true" outlineLevel="0" collapsed="false">
      <c r="A372" s="11"/>
      <c r="B372" s="11"/>
      <c r="C372" s="11"/>
      <c r="D372" s="11"/>
      <c r="E372" s="11"/>
      <c r="F372" s="11"/>
      <c r="G372" s="11"/>
      <c r="H372" s="11"/>
      <c r="I372" s="11"/>
      <c r="J372" s="11"/>
      <c r="K372" s="11"/>
      <c r="L372" s="11"/>
      <c r="M372" s="11"/>
    </row>
    <row r="373" customFormat="false" ht="12.75" hidden="false" customHeight="true" outlineLevel="0" collapsed="false">
      <c r="A373" s="11"/>
      <c r="B373" s="11"/>
      <c r="C373" s="11"/>
      <c r="D373" s="11"/>
      <c r="E373" s="11"/>
      <c r="F373" s="11"/>
      <c r="G373" s="11"/>
      <c r="H373" s="11"/>
      <c r="I373" s="11"/>
      <c r="J373" s="11"/>
      <c r="K373" s="11"/>
      <c r="L373" s="11"/>
      <c r="M373" s="11"/>
    </row>
    <row r="374" customFormat="false" ht="12.75" hidden="false" customHeight="true" outlineLevel="0" collapsed="false">
      <c r="A374" s="11"/>
      <c r="B374" s="11"/>
      <c r="C374" s="11"/>
      <c r="D374" s="11"/>
      <c r="E374" s="11"/>
      <c r="F374" s="11"/>
      <c r="G374" s="11"/>
      <c r="H374" s="11"/>
      <c r="I374" s="11"/>
      <c r="J374" s="11"/>
      <c r="K374" s="11"/>
      <c r="L374" s="11"/>
      <c r="M374" s="11"/>
    </row>
    <row r="375" customFormat="false" ht="12.75" hidden="false" customHeight="true" outlineLevel="0" collapsed="false">
      <c r="A375" s="11"/>
      <c r="B375" s="11"/>
      <c r="C375" s="11"/>
      <c r="D375" s="11"/>
      <c r="E375" s="11"/>
      <c r="F375" s="11"/>
      <c r="G375" s="11"/>
      <c r="H375" s="11"/>
      <c r="I375" s="11"/>
      <c r="J375" s="11"/>
      <c r="K375" s="11"/>
      <c r="L375" s="11"/>
      <c r="M375" s="11"/>
    </row>
    <row r="376" customFormat="false" ht="12.75" hidden="false" customHeight="true" outlineLevel="0" collapsed="false">
      <c r="A376" s="11"/>
      <c r="B376" s="11"/>
      <c r="C376" s="11"/>
      <c r="D376" s="11"/>
      <c r="E376" s="11"/>
      <c r="F376" s="11"/>
      <c r="G376" s="11"/>
      <c r="H376" s="11"/>
      <c r="I376" s="11"/>
      <c r="J376" s="11"/>
      <c r="K376" s="11"/>
      <c r="L376" s="11"/>
      <c r="M376" s="11"/>
    </row>
    <row r="377" customFormat="false" ht="12.75" hidden="false" customHeight="true" outlineLevel="0" collapsed="false">
      <c r="A377" s="11"/>
      <c r="B377" s="11"/>
      <c r="C377" s="11"/>
      <c r="D377" s="11"/>
      <c r="E377" s="11"/>
      <c r="F377" s="11"/>
      <c r="G377" s="11"/>
      <c r="H377" s="11"/>
      <c r="I377" s="11"/>
      <c r="J377" s="11"/>
      <c r="K377" s="11"/>
      <c r="L377" s="11"/>
      <c r="M377" s="11"/>
    </row>
    <row r="378" customFormat="false" ht="12.75" hidden="false" customHeight="true" outlineLevel="0" collapsed="false">
      <c r="A378" s="11"/>
      <c r="B378" s="11"/>
      <c r="C378" s="11"/>
      <c r="D378" s="11"/>
      <c r="E378" s="11"/>
      <c r="F378" s="11"/>
      <c r="G378" s="11"/>
      <c r="H378" s="11"/>
      <c r="I378" s="11"/>
      <c r="J378" s="11"/>
      <c r="K378" s="11"/>
      <c r="L378" s="11"/>
      <c r="M378" s="11"/>
    </row>
    <row r="379" customFormat="false" ht="12.75" hidden="false" customHeight="true" outlineLevel="0" collapsed="false">
      <c r="A379" s="11"/>
      <c r="B379" s="11"/>
      <c r="C379" s="11"/>
      <c r="D379" s="11"/>
      <c r="E379" s="11"/>
      <c r="F379" s="11"/>
      <c r="G379" s="11"/>
      <c r="H379" s="11"/>
      <c r="I379" s="11"/>
      <c r="J379" s="11"/>
      <c r="K379" s="11"/>
      <c r="L379" s="11"/>
      <c r="M379" s="11"/>
    </row>
    <row r="380" customFormat="false" ht="12.75" hidden="false" customHeight="true" outlineLevel="0" collapsed="false">
      <c r="A380" s="11"/>
      <c r="B380" s="11"/>
      <c r="C380" s="11"/>
      <c r="D380" s="11"/>
      <c r="E380" s="11"/>
      <c r="F380" s="11"/>
      <c r="G380" s="11"/>
      <c r="H380" s="11"/>
      <c r="I380" s="11"/>
      <c r="J380" s="11"/>
      <c r="K380" s="11"/>
      <c r="L380" s="11"/>
      <c r="M380" s="11"/>
    </row>
    <row r="381" customFormat="false" ht="12.75" hidden="false" customHeight="true" outlineLevel="0" collapsed="false">
      <c r="A381" s="11"/>
      <c r="B381" s="11"/>
      <c r="C381" s="11"/>
      <c r="D381" s="11"/>
      <c r="E381" s="11"/>
      <c r="F381" s="11"/>
      <c r="G381" s="11"/>
      <c r="H381" s="11"/>
      <c r="I381" s="11"/>
      <c r="J381" s="11"/>
      <c r="K381" s="11"/>
      <c r="L381" s="11"/>
      <c r="M381" s="11"/>
    </row>
    <row r="382" customFormat="false" ht="12.75" hidden="false" customHeight="true" outlineLevel="0" collapsed="false">
      <c r="A382" s="11"/>
      <c r="B382" s="11"/>
      <c r="C382" s="11"/>
      <c r="D382" s="11"/>
      <c r="E382" s="11"/>
      <c r="F382" s="11"/>
      <c r="G382" s="11"/>
      <c r="H382" s="11"/>
      <c r="I382" s="11"/>
      <c r="J382" s="11"/>
      <c r="K382" s="11"/>
      <c r="L382" s="11"/>
      <c r="M382" s="11"/>
    </row>
    <row r="383" customFormat="false" ht="12.75" hidden="false" customHeight="true" outlineLevel="0" collapsed="false">
      <c r="A383" s="11"/>
      <c r="B383" s="11"/>
      <c r="C383" s="11"/>
      <c r="D383" s="11"/>
      <c r="E383" s="11"/>
      <c r="F383" s="11"/>
      <c r="G383" s="11"/>
      <c r="H383" s="11"/>
      <c r="I383" s="11"/>
      <c r="J383" s="11"/>
      <c r="K383" s="11"/>
      <c r="L383" s="11"/>
      <c r="M383" s="11"/>
    </row>
    <row r="384" customFormat="false" ht="12.75" hidden="false" customHeight="true" outlineLevel="0" collapsed="false">
      <c r="A384" s="11"/>
      <c r="B384" s="11"/>
      <c r="C384" s="11"/>
      <c r="D384" s="11"/>
      <c r="E384" s="11"/>
      <c r="F384" s="11"/>
      <c r="G384" s="11"/>
      <c r="H384" s="11"/>
      <c r="I384" s="11"/>
      <c r="J384" s="11"/>
      <c r="K384" s="11"/>
      <c r="L384" s="11"/>
      <c r="M384" s="11"/>
    </row>
    <row r="385" customFormat="false" ht="12.75" hidden="false" customHeight="true" outlineLevel="0" collapsed="false">
      <c r="A385" s="11"/>
      <c r="B385" s="11"/>
      <c r="C385" s="11"/>
      <c r="D385" s="11"/>
      <c r="E385" s="11"/>
      <c r="F385" s="11"/>
      <c r="G385" s="11"/>
      <c r="H385" s="11"/>
      <c r="I385" s="11"/>
      <c r="J385" s="11"/>
      <c r="K385" s="11"/>
      <c r="L385" s="11"/>
      <c r="M385" s="11"/>
    </row>
    <row r="386" customFormat="false" ht="12.75" hidden="false" customHeight="true" outlineLevel="0" collapsed="false">
      <c r="A386" s="11"/>
      <c r="B386" s="11"/>
      <c r="C386" s="11"/>
      <c r="D386" s="11"/>
      <c r="E386" s="11"/>
      <c r="F386" s="11"/>
      <c r="G386" s="11"/>
      <c r="H386" s="11"/>
      <c r="I386" s="11"/>
      <c r="J386" s="11"/>
      <c r="K386" s="11"/>
      <c r="L386" s="11"/>
      <c r="M386" s="11"/>
    </row>
    <row r="387" customFormat="false" ht="12.75" hidden="false" customHeight="true" outlineLevel="0" collapsed="false">
      <c r="A387" s="11"/>
      <c r="B387" s="11"/>
      <c r="C387" s="11"/>
      <c r="D387" s="11"/>
      <c r="E387" s="11"/>
      <c r="F387" s="11"/>
      <c r="G387" s="11"/>
      <c r="H387" s="11"/>
      <c r="I387" s="11"/>
      <c r="J387" s="11"/>
      <c r="K387" s="11"/>
      <c r="L387" s="11"/>
      <c r="M387" s="11"/>
    </row>
    <row r="388" customFormat="false" ht="12.75" hidden="false" customHeight="true" outlineLevel="0" collapsed="false">
      <c r="A388" s="11"/>
      <c r="B388" s="11"/>
      <c r="C388" s="11"/>
      <c r="D388" s="11"/>
      <c r="E388" s="11"/>
      <c r="F388" s="11"/>
      <c r="G388" s="11"/>
      <c r="H388" s="11"/>
      <c r="I388" s="11"/>
      <c r="J388" s="11"/>
      <c r="K388" s="11"/>
      <c r="L388" s="11"/>
      <c r="M388" s="11"/>
    </row>
    <row r="389" customFormat="false" ht="12.75" hidden="false" customHeight="true" outlineLevel="0" collapsed="false">
      <c r="A389" s="11"/>
      <c r="B389" s="11"/>
      <c r="C389" s="11"/>
      <c r="D389" s="11"/>
      <c r="E389" s="11"/>
      <c r="F389" s="11"/>
      <c r="G389" s="11"/>
      <c r="H389" s="11"/>
      <c r="I389" s="11"/>
      <c r="J389" s="11"/>
      <c r="K389" s="11"/>
      <c r="L389" s="11"/>
      <c r="M389" s="11"/>
    </row>
    <row r="390" customFormat="false" ht="12.75" hidden="false" customHeight="true" outlineLevel="0" collapsed="false">
      <c r="A390" s="11"/>
      <c r="B390" s="11"/>
      <c r="C390" s="11"/>
      <c r="D390" s="11"/>
      <c r="E390" s="11"/>
      <c r="F390" s="11"/>
      <c r="G390" s="11"/>
      <c r="H390" s="11"/>
      <c r="I390" s="11"/>
      <c r="J390" s="11"/>
      <c r="K390" s="11"/>
      <c r="L390" s="11"/>
      <c r="M390" s="11"/>
    </row>
    <row r="391" customFormat="false" ht="12.75" hidden="false" customHeight="true" outlineLevel="0" collapsed="false">
      <c r="A391" s="11"/>
      <c r="B391" s="11"/>
      <c r="C391" s="11"/>
      <c r="D391" s="11"/>
      <c r="E391" s="11"/>
      <c r="F391" s="11"/>
      <c r="G391" s="11"/>
      <c r="H391" s="11"/>
      <c r="I391" s="11"/>
      <c r="J391" s="11"/>
      <c r="K391" s="11"/>
      <c r="L391" s="11"/>
      <c r="M391" s="11"/>
    </row>
    <row r="392" customFormat="false" ht="12.75" hidden="false" customHeight="true" outlineLevel="0" collapsed="false">
      <c r="A392" s="11"/>
      <c r="B392" s="11"/>
      <c r="C392" s="11"/>
      <c r="D392" s="11"/>
      <c r="E392" s="11"/>
      <c r="F392" s="11"/>
      <c r="G392" s="11"/>
      <c r="H392" s="11"/>
      <c r="I392" s="11"/>
      <c r="J392" s="11"/>
      <c r="K392" s="11"/>
      <c r="L392" s="11"/>
      <c r="M392" s="11"/>
    </row>
    <row r="393" customFormat="false" ht="12.75" hidden="false" customHeight="true" outlineLevel="0" collapsed="false">
      <c r="A393" s="11"/>
      <c r="B393" s="11"/>
      <c r="C393" s="11"/>
      <c r="D393" s="11"/>
      <c r="E393" s="11"/>
      <c r="F393" s="11"/>
      <c r="G393" s="11"/>
      <c r="H393" s="11"/>
      <c r="I393" s="11"/>
      <c r="J393" s="11"/>
      <c r="K393" s="11"/>
      <c r="L393" s="11"/>
      <c r="M393" s="11"/>
    </row>
    <row r="394" customFormat="false" ht="12.75" hidden="false" customHeight="true" outlineLevel="0" collapsed="false">
      <c r="A394" s="11"/>
      <c r="B394" s="11"/>
      <c r="C394" s="11"/>
      <c r="D394" s="11"/>
      <c r="E394" s="11"/>
      <c r="F394" s="11"/>
      <c r="G394" s="11"/>
      <c r="H394" s="11"/>
      <c r="I394" s="11"/>
      <c r="J394" s="11"/>
      <c r="K394" s="11"/>
      <c r="L394" s="11"/>
      <c r="M394" s="11"/>
    </row>
    <row r="395" customFormat="false" ht="12.75" hidden="false" customHeight="true" outlineLevel="0" collapsed="false">
      <c r="A395" s="11"/>
      <c r="B395" s="11"/>
      <c r="C395" s="11"/>
      <c r="D395" s="11"/>
      <c r="E395" s="11"/>
      <c r="F395" s="11"/>
      <c r="G395" s="11"/>
      <c r="H395" s="11"/>
      <c r="I395" s="11"/>
      <c r="J395" s="11"/>
      <c r="K395" s="11"/>
      <c r="L395" s="11"/>
      <c r="M395" s="11"/>
    </row>
    <row r="396" customFormat="false" ht="12.75" hidden="false" customHeight="true" outlineLevel="0" collapsed="false">
      <c r="A396" s="11"/>
      <c r="B396" s="11"/>
      <c r="C396" s="11"/>
      <c r="D396" s="11"/>
      <c r="E396" s="11"/>
      <c r="F396" s="11"/>
      <c r="G396" s="11"/>
      <c r="H396" s="11"/>
      <c r="I396" s="11"/>
      <c r="J396" s="11"/>
      <c r="K396" s="11"/>
      <c r="L396" s="11"/>
      <c r="M396" s="11"/>
    </row>
    <row r="397" customFormat="false" ht="12.75" hidden="false" customHeight="true" outlineLevel="0" collapsed="false">
      <c r="A397" s="11"/>
      <c r="B397" s="11"/>
      <c r="C397" s="11"/>
      <c r="D397" s="11"/>
      <c r="E397" s="11"/>
      <c r="F397" s="11"/>
      <c r="G397" s="11"/>
      <c r="H397" s="11"/>
      <c r="I397" s="11"/>
      <c r="J397" s="11"/>
      <c r="K397" s="11"/>
      <c r="L397" s="11"/>
      <c r="M397" s="11"/>
    </row>
    <row r="398" customFormat="false" ht="12.75" hidden="false" customHeight="true" outlineLevel="0" collapsed="false">
      <c r="A398" s="11"/>
      <c r="B398" s="11"/>
      <c r="C398" s="11"/>
      <c r="D398" s="11"/>
      <c r="E398" s="11"/>
      <c r="F398" s="11"/>
      <c r="G398" s="11"/>
      <c r="H398" s="11"/>
      <c r="I398" s="11"/>
      <c r="J398" s="11"/>
      <c r="K398" s="11"/>
      <c r="L398" s="11"/>
      <c r="M398" s="11"/>
    </row>
    <row r="399" customFormat="false" ht="12.75" hidden="false" customHeight="true" outlineLevel="0" collapsed="false">
      <c r="A399" s="11"/>
      <c r="B399" s="11"/>
      <c r="C399" s="11"/>
      <c r="D399" s="11"/>
      <c r="E399" s="11"/>
      <c r="F399" s="11"/>
      <c r="G399" s="11"/>
      <c r="H399" s="11"/>
      <c r="I399" s="11"/>
      <c r="J399" s="11"/>
      <c r="K399" s="11"/>
      <c r="L399" s="11"/>
      <c r="M399" s="11"/>
    </row>
    <row r="400" customFormat="false" ht="12.75" hidden="false" customHeight="true" outlineLevel="0" collapsed="false">
      <c r="A400" s="11"/>
      <c r="B400" s="11"/>
      <c r="C400" s="11"/>
      <c r="D400" s="11"/>
      <c r="E400" s="11"/>
      <c r="F400" s="11"/>
      <c r="G400" s="11"/>
      <c r="H400" s="11"/>
      <c r="I400" s="11"/>
      <c r="J400" s="11"/>
      <c r="K400" s="11"/>
      <c r="L400" s="11"/>
      <c r="M400" s="11"/>
    </row>
    <row r="401" customFormat="false" ht="12.75" hidden="false" customHeight="true" outlineLevel="0" collapsed="false">
      <c r="A401" s="11"/>
      <c r="B401" s="11"/>
      <c r="C401" s="11"/>
      <c r="D401" s="11"/>
      <c r="E401" s="11"/>
      <c r="F401" s="11"/>
      <c r="G401" s="11"/>
      <c r="H401" s="11"/>
      <c r="I401" s="11"/>
      <c r="J401" s="11"/>
      <c r="K401" s="11"/>
      <c r="L401" s="11"/>
      <c r="M401" s="11"/>
    </row>
    <row r="402" customFormat="false" ht="12.75" hidden="false" customHeight="true" outlineLevel="0" collapsed="false">
      <c r="A402" s="11"/>
      <c r="B402" s="11"/>
      <c r="C402" s="11"/>
      <c r="D402" s="11"/>
      <c r="E402" s="11"/>
      <c r="F402" s="11"/>
      <c r="G402" s="11"/>
      <c r="H402" s="11"/>
      <c r="I402" s="11"/>
      <c r="J402" s="11"/>
      <c r="K402" s="11"/>
      <c r="L402" s="11"/>
      <c r="M402" s="11"/>
    </row>
    <row r="403" customFormat="false" ht="12.75" hidden="false" customHeight="true" outlineLevel="0" collapsed="false">
      <c r="A403" s="11"/>
      <c r="B403" s="11"/>
      <c r="C403" s="11"/>
      <c r="D403" s="11"/>
      <c r="E403" s="11"/>
      <c r="F403" s="11"/>
      <c r="G403" s="11"/>
      <c r="H403" s="11"/>
      <c r="I403" s="11"/>
      <c r="J403" s="11"/>
      <c r="K403" s="11"/>
      <c r="L403" s="11"/>
      <c r="M403" s="11"/>
    </row>
    <row r="404" customFormat="false" ht="12.75" hidden="false" customHeight="true" outlineLevel="0" collapsed="false">
      <c r="A404" s="11"/>
      <c r="B404" s="11"/>
      <c r="C404" s="11"/>
      <c r="D404" s="11"/>
      <c r="E404" s="11"/>
      <c r="F404" s="11"/>
      <c r="G404" s="11"/>
      <c r="H404" s="11"/>
      <c r="I404" s="11"/>
      <c r="J404" s="11"/>
      <c r="K404" s="11"/>
      <c r="L404" s="11"/>
      <c r="M404" s="11"/>
    </row>
    <row r="405" customFormat="false" ht="12.75" hidden="false" customHeight="true" outlineLevel="0" collapsed="false">
      <c r="A405" s="11"/>
      <c r="B405" s="11"/>
      <c r="C405" s="11"/>
      <c r="D405" s="11"/>
      <c r="E405" s="11"/>
      <c r="F405" s="11"/>
      <c r="G405" s="11"/>
      <c r="H405" s="11"/>
      <c r="I405" s="11"/>
      <c r="J405" s="11"/>
      <c r="K405" s="11"/>
      <c r="L405" s="11"/>
      <c r="M405" s="11"/>
    </row>
    <row r="406" customFormat="false" ht="12.75" hidden="false" customHeight="true" outlineLevel="0" collapsed="false">
      <c r="A406" s="11"/>
      <c r="B406" s="11"/>
      <c r="C406" s="11"/>
      <c r="D406" s="11"/>
      <c r="E406" s="11"/>
      <c r="F406" s="11"/>
      <c r="G406" s="11"/>
      <c r="H406" s="11"/>
      <c r="I406" s="11"/>
      <c r="J406" s="11"/>
      <c r="K406" s="11"/>
      <c r="L406" s="11"/>
      <c r="M406" s="11"/>
    </row>
    <row r="407" customFormat="false" ht="12.75" hidden="false" customHeight="true" outlineLevel="0" collapsed="false">
      <c r="A407" s="11"/>
      <c r="B407" s="11"/>
      <c r="C407" s="11"/>
      <c r="D407" s="11"/>
      <c r="E407" s="11"/>
      <c r="F407" s="11"/>
      <c r="G407" s="11"/>
      <c r="H407" s="11"/>
      <c r="I407" s="11"/>
      <c r="J407" s="11"/>
      <c r="K407" s="11"/>
      <c r="L407" s="11"/>
      <c r="M407" s="11"/>
    </row>
    <row r="408" customFormat="false" ht="12.75" hidden="false" customHeight="true" outlineLevel="0" collapsed="false">
      <c r="A408" s="11"/>
      <c r="B408" s="11"/>
      <c r="C408" s="11"/>
      <c r="D408" s="11"/>
      <c r="E408" s="11"/>
      <c r="F408" s="11"/>
      <c r="G408" s="11"/>
      <c r="H408" s="11"/>
      <c r="I408" s="11"/>
      <c r="J408" s="11"/>
      <c r="K408" s="11"/>
      <c r="L408" s="11"/>
      <c r="M408" s="11"/>
    </row>
    <row r="409" customFormat="false" ht="12.75" hidden="false" customHeight="true" outlineLevel="0" collapsed="false">
      <c r="A409" s="11"/>
      <c r="B409" s="11"/>
      <c r="C409" s="11"/>
      <c r="D409" s="11"/>
      <c r="E409" s="11"/>
      <c r="F409" s="11"/>
      <c r="G409" s="11"/>
      <c r="H409" s="11"/>
      <c r="I409" s="11"/>
      <c r="J409" s="11"/>
      <c r="K409" s="11"/>
      <c r="L409" s="11"/>
      <c r="M409" s="11"/>
    </row>
    <row r="410" customFormat="false" ht="12.75" hidden="false" customHeight="true" outlineLevel="0" collapsed="false">
      <c r="A410" s="11"/>
      <c r="B410" s="11"/>
      <c r="C410" s="11"/>
      <c r="D410" s="11"/>
      <c r="E410" s="11"/>
      <c r="F410" s="11"/>
      <c r="G410" s="11"/>
      <c r="H410" s="11"/>
      <c r="I410" s="11"/>
      <c r="J410" s="11"/>
      <c r="K410" s="11"/>
      <c r="L410" s="11"/>
      <c r="M410" s="11"/>
    </row>
    <row r="411" customFormat="false" ht="12.75" hidden="false" customHeight="true" outlineLevel="0" collapsed="false">
      <c r="A411" s="11"/>
      <c r="B411" s="11"/>
      <c r="C411" s="11"/>
      <c r="D411" s="11"/>
      <c r="E411" s="11"/>
      <c r="F411" s="11"/>
      <c r="G411" s="11"/>
      <c r="H411" s="11"/>
      <c r="I411" s="11"/>
      <c r="J411" s="11"/>
      <c r="K411" s="11"/>
      <c r="L411" s="11"/>
      <c r="M411" s="11"/>
    </row>
    <row r="412" customFormat="false" ht="12.75" hidden="false" customHeight="true" outlineLevel="0" collapsed="false">
      <c r="A412" s="11"/>
      <c r="B412" s="11"/>
      <c r="C412" s="11"/>
      <c r="D412" s="11"/>
      <c r="E412" s="11"/>
      <c r="F412" s="11"/>
      <c r="G412" s="11"/>
      <c r="H412" s="11"/>
      <c r="I412" s="11"/>
      <c r="J412" s="11"/>
      <c r="K412" s="11"/>
      <c r="L412" s="11"/>
      <c r="M412" s="11"/>
    </row>
    <row r="413" customFormat="false" ht="12.75" hidden="false" customHeight="true" outlineLevel="0" collapsed="false">
      <c r="A413" s="11"/>
      <c r="B413" s="11"/>
      <c r="C413" s="11"/>
      <c r="D413" s="11"/>
      <c r="E413" s="11"/>
      <c r="F413" s="11"/>
      <c r="G413" s="11"/>
      <c r="H413" s="11"/>
      <c r="I413" s="11"/>
      <c r="J413" s="11"/>
      <c r="K413" s="11"/>
      <c r="L413" s="11"/>
      <c r="M413" s="11"/>
    </row>
    <row r="414" customFormat="false" ht="12.75" hidden="false" customHeight="true" outlineLevel="0" collapsed="false">
      <c r="A414" s="11"/>
      <c r="B414" s="11"/>
      <c r="C414" s="11"/>
      <c r="D414" s="11"/>
      <c r="E414" s="11"/>
      <c r="F414" s="11"/>
      <c r="G414" s="11"/>
      <c r="H414" s="11"/>
      <c r="I414" s="11"/>
      <c r="J414" s="11"/>
      <c r="K414" s="11"/>
      <c r="L414" s="11"/>
      <c r="M414" s="11"/>
    </row>
    <row r="415" customFormat="false" ht="12.75" hidden="false" customHeight="true" outlineLevel="0" collapsed="false">
      <c r="A415" s="11"/>
      <c r="B415" s="11"/>
      <c r="C415" s="11"/>
      <c r="D415" s="11"/>
      <c r="E415" s="11"/>
      <c r="F415" s="11"/>
      <c r="G415" s="11"/>
      <c r="H415" s="11"/>
      <c r="I415" s="11"/>
      <c r="J415" s="11"/>
      <c r="K415" s="11"/>
      <c r="L415" s="11"/>
      <c r="M415" s="11"/>
    </row>
    <row r="416" customFormat="false" ht="12.75" hidden="false" customHeight="true" outlineLevel="0" collapsed="false">
      <c r="A416" s="11"/>
      <c r="B416" s="11"/>
      <c r="C416" s="11"/>
      <c r="D416" s="11"/>
      <c r="E416" s="11"/>
      <c r="F416" s="11"/>
      <c r="G416" s="11"/>
      <c r="H416" s="11"/>
      <c r="I416" s="11"/>
      <c r="J416" s="11"/>
      <c r="K416" s="11"/>
      <c r="L416" s="11"/>
      <c r="M416" s="11"/>
    </row>
    <row r="417" customFormat="false" ht="12.75" hidden="false" customHeight="true" outlineLevel="0" collapsed="false">
      <c r="A417" s="11"/>
      <c r="B417" s="11"/>
      <c r="C417" s="11"/>
      <c r="D417" s="11"/>
      <c r="E417" s="11"/>
      <c r="F417" s="11"/>
      <c r="G417" s="11"/>
      <c r="H417" s="11"/>
      <c r="I417" s="11"/>
      <c r="J417" s="11"/>
      <c r="K417" s="11"/>
      <c r="L417" s="11"/>
      <c r="M417" s="11"/>
    </row>
    <row r="418" customFormat="false" ht="12.75" hidden="false" customHeight="true" outlineLevel="0" collapsed="false">
      <c r="A418" s="11"/>
      <c r="B418" s="11"/>
      <c r="C418" s="11"/>
      <c r="D418" s="11"/>
      <c r="E418" s="11"/>
      <c r="F418" s="11"/>
      <c r="G418" s="11"/>
      <c r="H418" s="11"/>
      <c r="I418" s="11"/>
      <c r="J418" s="11"/>
      <c r="K418" s="11"/>
      <c r="L418" s="11"/>
      <c r="M418" s="11"/>
    </row>
    <row r="419" customFormat="false" ht="12.75" hidden="false" customHeight="true" outlineLevel="0" collapsed="false">
      <c r="A419" s="11"/>
      <c r="B419" s="11"/>
      <c r="C419" s="11"/>
      <c r="D419" s="11"/>
      <c r="E419" s="11"/>
      <c r="F419" s="11"/>
      <c r="G419" s="11"/>
      <c r="H419" s="11"/>
      <c r="I419" s="11"/>
      <c r="J419" s="11"/>
      <c r="K419" s="11"/>
      <c r="L419" s="11"/>
      <c r="M419" s="11"/>
    </row>
    <row r="420" customFormat="false" ht="12.75" hidden="false" customHeight="true" outlineLevel="0" collapsed="false">
      <c r="A420" s="11"/>
      <c r="B420" s="11"/>
      <c r="C420" s="11"/>
      <c r="D420" s="11"/>
      <c r="E420" s="11"/>
      <c r="F420" s="11"/>
      <c r="G420" s="11"/>
      <c r="H420" s="11"/>
      <c r="I420" s="11"/>
      <c r="J420" s="11"/>
      <c r="K420" s="11"/>
      <c r="L420" s="11"/>
      <c r="M420" s="11"/>
    </row>
    <row r="421" customFormat="false" ht="12.75" hidden="false" customHeight="true" outlineLevel="0" collapsed="false">
      <c r="A421" s="11"/>
      <c r="B421" s="11"/>
      <c r="C421" s="11"/>
      <c r="D421" s="11"/>
      <c r="E421" s="11"/>
      <c r="F421" s="11"/>
      <c r="G421" s="11"/>
      <c r="H421" s="11"/>
      <c r="I421" s="11"/>
      <c r="J421" s="11"/>
      <c r="K421" s="11"/>
      <c r="L421" s="11"/>
      <c r="M421" s="11"/>
    </row>
    <row r="422" customFormat="false" ht="12.75" hidden="false" customHeight="true" outlineLevel="0" collapsed="false">
      <c r="A422" s="11"/>
      <c r="B422" s="11"/>
      <c r="C422" s="11"/>
      <c r="D422" s="11"/>
      <c r="E422" s="11"/>
      <c r="F422" s="11"/>
      <c r="G422" s="11"/>
      <c r="H422" s="11"/>
      <c r="I422" s="11"/>
      <c r="J422" s="11"/>
      <c r="K422" s="11"/>
      <c r="L422" s="11"/>
      <c r="M422" s="11"/>
    </row>
    <row r="423" customFormat="false" ht="12.75" hidden="false" customHeight="true" outlineLevel="0" collapsed="false">
      <c r="A423" s="11"/>
      <c r="B423" s="11"/>
      <c r="C423" s="11"/>
      <c r="D423" s="11"/>
      <c r="E423" s="11"/>
      <c r="F423" s="11"/>
      <c r="G423" s="11"/>
      <c r="H423" s="11"/>
      <c r="I423" s="11"/>
      <c r="J423" s="11"/>
      <c r="K423" s="11"/>
      <c r="L423" s="11"/>
      <c r="M423" s="11"/>
    </row>
    <row r="424" customFormat="false" ht="12.75" hidden="false" customHeight="true" outlineLevel="0" collapsed="false">
      <c r="A424" s="11"/>
      <c r="B424" s="11"/>
      <c r="C424" s="11"/>
      <c r="D424" s="11"/>
      <c r="E424" s="11"/>
      <c r="F424" s="11"/>
      <c r="G424" s="11"/>
      <c r="H424" s="11"/>
      <c r="I424" s="11"/>
      <c r="J424" s="11"/>
      <c r="K424" s="11"/>
      <c r="L424" s="11"/>
      <c r="M424" s="11"/>
    </row>
    <row r="425" customFormat="false" ht="12.75" hidden="false" customHeight="true" outlineLevel="0" collapsed="false">
      <c r="A425" s="11"/>
      <c r="B425" s="11"/>
      <c r="C425" s="11"/>
      <c r="D425" s="11"/>
      <c r="E425" s="11"/>
      <c r="F425" s="11"/>
      <c r="G425" s="11"/>
      <c r="H425" s="11"/>
      <c r="I425" s="11"/>
      <c r="J425" s="11"/>
      <c r="K425" s="11"/>
      <c r="L425" s="11"/>
      <c r="M425" s="11"/>
    </row>
    <row r="426" customFormat="false" ht="12.75" hidden="false" customHeight="true" outlineLevel="0" collapsed="false">
      <c r="A426" s="11"/>
      <c r="B426" s="11"/>
      <c r="C426" s="11"/>
      <c r="D426" s="11"/>
      <c r="E426" s="11"/>
      <c r="F426" s="11"/>
      <c r="G426" s="11"/>
      <c r="H426" s="11"/>
      <c r="I426" s="11"/>
      <c r="J426" s="11"/>
      <c r="K426" s="11"/>
      <c r="L426" s="11"/>
      <c r="M426" s="11"/>
    </row>
    <row r="427" customFormat="false" ht="12.75" hidden="false" customHeight="true" outlineLevel="0" collapsed="false">
      <c r="A427" s="11"/>
      <c r="B427" s="11"/>
      <c r="C427" s="11"/>
      <c r="D427" s="11"/>
      <c r="E427" s="11"/>
      <c r="F427" s="11"/>
      <c r="G427" s="11"/>
      <c r="H427" s="11"/>
      <c r="I427" s="11"/>
      <c r="J427" s="11"/>
      <c r="K427" s="11"/>
      <c r="L427" s="11"/>
      <c r="M427" s="11"/>
    </row>
    <row r="428" customFormat="false" ht="12.75" hidden="false" customHeight="true" outlineLevel="0" collapsed="false">
      <c r="A428" s="11"/>
      <c r="B428" s="11"/>
      <c r="C428" s="11"/>
      <c r="D428" s="11"/>
      <c r="E428" s="11"/>
      <c r="F428" s="11"/>
      <c r="G428" s="11"/>
      <c r="H428" s="11"/>
      <c r="I428" s="11"/>
      <c r="J428" s="11"/>
      <c r="K428" s="11"/>
      <c r="L428" s="11"/>
      <c r="M428" s="11"/>
    </row>
    <row r="429" customFormat="false" ht="12.75" hidden="false" customHeight="true" outlineLevel="0" collapsed="false">
      <c r="A429" s="11"/>
      <c r="B429" s="11"/>
      <c r="C429" s="11"/>
      <c r="D429" s="11"/>
      <c r="E429" s="11"/>
      <c r="F429" s="11"/>
      <c r="G429" s="11"/>
      <c r="H429" s="11"/>
      <c r="I429" s="11"/>
      <c r="J429" s="11"/>
      <c r="K429" s="11"/>
      <c r="L429" s="11"/>
      <c r="M429" s="11"/>
    </row>
    <row r="430" customFormat="false" ht="12.75" hidden="false" customHeight="true" outlineLevel="0" collapsed="false">
      <c r="A430" s="11"/>
      <c r="B430" s="11"/>
      <c r="C430" s="11"/>
      <c r="D430" s="11"/>
      <c r="E430" s="11"/>
      <c r="F430" s="11"/>
      <c r="G430" s="11"/>
      <c r="H430" s="11"/>
      <c r="I430" s="11"/>
      <c r="J430" s="11"/>
      <c r="K430" s="11"/>
      <c r="L430" s="11"/>
      <c r="M430" s="11"/>
    </row>
    <row r="431" customFormat="false" ht="12.75" hidden="false" customHeight="true" outlineLevel="0" collapsed="false">
      <c r="A431" s="11"/>
      <c r="B431" s="11"/>
      <c r="C431" s="11"/>
      <c r="D431" s="11"/>
      <c r="E431" s="11"/>
      <c r="F431" s="11"/>
      <c r="G431" s="11"/>
      <c r="H431" s="11"/>
      <c r="I431" s="11"/>
      <c r="J431" s="11"/>
      <c r="K431" s="11"/>
      <c r="L431" s="11"/>
      <c r="M431" s="11"/>
    </row>
    <row r="432" customFormat="false" ht="12.75" hidden="false" customHeight="true" outlineLevel="0" collapsed="false">
      <c r="A432" s="11"/>
      <c r="B432" s="11"/>
      <c r="C432" s="11"/>
      <c r="D432" s="11"/>
      <c r="E432" s="11"/>
      <c r="F432" s="11"/>
      <c r="G432" s="11"/>
      <c r="H432" s="11"/>
      <c r="I432" s="11"/>
      <c r="J432" s="11"/>
      <c r="K432" s="11"/>
      <c r="L432" s="11"/>
      <c r="M432" s="11"/>
    </row>
    <row r="433" customFormat="false" ht="12.75" hidden="false" customHeight="true" outlineLevel="0" collapsed="false">
      <c r="A433" s="11"/>
      <c r="B433" s="11"/>
      <c r="C433" s="11"/>
      <c r="D433" s="11"/>
      <c r="E433" s="11"/>
      <c r="F433" s="11"/>
      <c r="G433" s="11"/>
      <c r="H433" s="11"/>
      <c r="I433" s="11"/>
      <c r="J433" s="11"/>
      <c r="K433" s="11"/>
      <c r="L433" s="11"/>
      <c r="M433" s="11"/>
    </row>
    <row r="434" customFormat="false" ht="12.75" hidden="false" customHeight="true" outlineLevel="0" collapsed="false">
      <c r="A434" s="11"/>
      <c r="B434" s="11"/>
      <c r="C434" s="11"/>
      <c r="D434" s="11"/>
      <c r="E434" s="11"/>
      <c r="F434" s="11"/>
      <c r="G434" s="11"/>
      <c r="H434" s="11"/>
      <c r="I434" s="11"/>
      <c r="J434" s="11"/>
      <c r="K434" s="11"/>
      <c r="L434" s="11"/>
      <c r="M434" s="11"/>
    </row>
    <row r="435" customFormat="false" ht="12.75" hidden="false" customHeight="true" outlineLevel="0" collapsed="false">
      <c r="A435" s="11"/>
      <c r="B435" s="11"/>
      <c r="C435" s="11"/>
      <c r="D435" s="11"/>
      <c r="E435" s="11"/>
      <c r="F435" s="11"/>
      <c r="G435" s="11"/>
      <c r="H435" s="11"/>
      <c r="I435" s="11"/>
      <c r="J435" s="11"/>
      <c r="K435" s="11"/>
      <c r="L435" s="11"/>
      <c r="M435" s="11"/>
    </row>
    <row r="436" customFormat="false" ht="12.75" hidden="false" customHeight="true" outlineLevel="0" collapsed="false">
      <c r="A436" s="11"/>
      <c r="B436" s="11"/>
      <c r="C436" s="11"/>
      <c r="D436" s="11"/>
      <c r="E436" s="11"/>
      <c r="F436" s="11"/>
      <c r="G436" s="11"/>
      <c r="H436" s="11"/>
      <c r="I436" s="11"/>
      <c r="J436" s="11"/>
      <c r="K436" s="11"/>
      <c r="L436" s="11"/>
      <c r="M436" s="11"/>
    </row>
    <row r="437" customFormat="false" ht="12.75" hidden="false" customHeight="true" outlineLevel="0" collapsed="false">
      <c r="A437" s="11"/>
      <c r="B437" s="11"/>
      <c r="C437" s="11"/>
      <c r="D437" s="11"/>
      <c r="E437" s="11"/>
      <c r="F437" s="11"/>
      <c r="G437" s="11"/>
      <c r="H437" s="11"/>
      <c r="I437" s="11"/>
      <c r="J437" s="11"/>
      <c r="K437" s="11"/>
      <c r="L437" s="11"/>
      <c r="M437" s="11"/>
    </row>
    <row r="438" customFormat="false" ht="12.75" hidden="false" customHeight="true" outlineLevel="0" collapsed="false">
      <c r="A438" s="11"/>
      <c r="B438" s="11"/>
      <c r="C438" s="11"/>
      <c r="D438" s="11"/>
      <c r="E438" s="11"/>
      <c r="F438" s="11"/>
      <c r="G438" s="11"/>
      <c r="H438" s="11"/>
      <c r="I438" s="11"/>
      <c r="J438" s="11"/>
      <c r="K438" s="11"/>
      <c r="L438" s="11"/>
      <c r="M438" s="11"/>
    </row>
    <row r="439" customFormat="false" ht="12.75" hidden="false" customHeight="true" outlineLevel="0" collapsed="false">
      <c r="A439" s="11"/>
      <c r="B439" s="11"/>
      <c r="C439" s="11"/>
      <c r="D439" s="11"/>
      <c r="E439" s="11"/>
      <c r="F439" s="11"/>
      <c r="G439" s="11"/>
      <c r="H439" s="11"/>
      <c r="I439" s="11"/>
      <c r="J439" s="11"/>
      <c r="K439" s="11"/>
      <c r="L439" s="11"/>
      <c r="M439" s="11"/>
    </row>
    <row r="440" customFormat="false" ht="12.75" hidden="false" customHeight="true" outlineLevel="0" collapsed="false">
      <c r="A440" s="11"/>
      <c r="B440" s="11"/>
      <c r="C440" s="11"/>
      <c r="D440" s="11"/>
      <c r="E440" s="11"/>
      <c r="F440" s="11"/>
      <c r="G440" s="11"/>
      <c r="H440" s="11"/>
      <c r="I440" s="11"/>
      <c r="J440" s="11"/>
      <c r="K440" s="11"/>
      <c r="L440" s="11"/>
      <c r="M440" s="11"/>
    </row>
    <row r="441" customFormat="false" ht="12.75" hidden="false" customHeight="true" outlineLevel="0" collapsed="false">
      <c r="A441" s="11"/>
      <c r="B441" s="11"/>
      <c r="C441" s="11"/>
      <c r="D441" s="11"/>
      <c r="E441" s="11"/>
      <c r="F441" s="11"/>
      <c r="G441" s="11"/>
      <c r="H441" s="11"/>
      <c r="I441" s="11"/>
      <c r="J441" s="11"/>
      <c r="K441" s="11"/>
      <c r="L441" s="11"/>
      <c r="M441" s="11"/>
    </row>
    <row r="442" customFormat="false" ht="12.75" hidden="false" customHeight="true" outlineLevel="0" collapsed="false">
      <c r="A442" s="11"/>
      <c r="B442" s="11"/>
      <c r="C442" s="11"/>
      <c r="D442" s="11"/>
      <c r="E442" s="11"/>
      <c r="F442" s="11"/>
      <c r="G442" s="11"/>
      <c r="H442" s="11"/>
      <c r="I442" s="11"/>
      <c r="J442" s="11"/>
      <c r="K442" s="11"/>
      <c r="L442" s="11"/>
      <c r="M442" s="11"/>
    </row>
    <row r="443" customFormat="false" ht="12.75" hidden="false" customHeight="true" outlineLevel="0" collapsed="false">
      <c r="A443" s="11"/>
      <c r="B443" s="11"/>
      <c r="C443" s="11"/>
      <c r="D443" s="11"/>
      <c r="E443" s="11"/>
      <c r="F443" s="11"/>
      <c r="G443" s="11"/>
      <c r="H443" s="11"/>
      <c r="I443" s="11"/>
      <c r="J443" s="11"/>
      <c r="K443" s="11"/>
      <c r="L443" s="11"/>
      <c r="M443" s="11"/>
    </row>
    <row r="444" customFormat="false" ht="12.75" hidden="false" customHeight="true" outlineLevel="0" collapsed="false">
      <c r="A444" s="11"/>
      <c r="B444" s="11"/>
      <c r="C444" s="11"/>
      <c r="D444" s="11"/>
      <c r="E444" s="11"/>
      <c r="F444" s="11"/>
      <c r="G444" s="11"/>
      <c r="H444" s="11"/>
      <c r="I444" s="11"/>
      <c r="J444" s="11"/>
      <c r="K444" s="11"/>
      <c r="L444" s="11"/>
      <c r="M444" s="11"/>
    </row>
    <row r="445" customFormat="false" ht="12.75" hidden="false" customHeight="true" outlineLevel="0" collapsed="false">
      <c r="A445" s="11"/>
      <c r="B445" s="11"/>
      <c r="C445" s="11"/>
      <c r="D445" s="11"/>
      <c r="E445" s="11"/>
      <c r="F445" s="11"/>
      <c r="G445" s="11"/>
      <c r="H445" s="11"/>
      <c r="I445" s="11"/>
      <c r="J445" s="11"/>
      <c r="K445" s="11"/>
      <c r="L445" s="11"/>
      <c r="M445" s="11"/>
    </row>
    <row r="446" customFormat="false" ht="12.75" hidden="false" customHeight="true" outlineLevel="0" collapsed="false">
      <c r="A446" s="11"/>
      <c r="B446" s="11"/>
      <c r="C446" s="11"/>
      <c r="D446" s="11"/>
      <c r="E446" s="11"/>
      <c r="F446" s="11"/>
      <c r="G446" s="11"/>
      <c r="H446" s="11"/>
      <c r="I446" s="11"/>
      <c r="J446" s="11"/>
      <c r="K446" s="11"/>
      <c r="L446" s="11"/>
      <c r="M446" s="11"/>
    </row>
    <row r="447" customFormat="false" ht="12.75" hidden="false" customHeight="true" outlineLevel="0" collapsed="false">
      <c r="A447" s="11"/>
      <c r="B447" s="11"/>
      <c r="C447" s="11"/>
      <c r="D447" s="11"/>
      <c r="E447" s="11"/>
      <c r="F447" s="11"/>
      <c r="G447" s="11"/>
      <c r="H447" s="11"/>
      <c r="I447" s="11"/>
      <c r="J447" s="11"/>
      <c r="K447" s="11"/>
      <c r="L447" s="11"/>
      <c r="M447" s="11"/>
    </row>
    <row r="448" customFormat="false" ht="12.75" hidden="false" customHeight="true" outlineLevel="0" collapsed="false">
      <c r="A448" s="11"/>
      <c r="B448" s="11"/>
      <c r="C448" s="11"/>
      <c r="D448" s="11"/>
      <c r="E448" s="11"/>
      <c r="F448" s="11"/>
      <c r="G448" s="11"/>
      <c r="H448" s="11"/>
      <c r="I448" s="11"/>
      <c r="J448" s="11"/>
      <c r="K448" s="11"/>
      <c r="L448" s="11"/>
      <c r="M448" s="11"/>
    </row>
    <row r="449" customFormat="false" ht="12.75" hidden="false" customHeight="true" outlineLevel="0" collapsed="false">
      <c r="A449" s="11"/>
      <c r="B449" s="11"/>
      <c r="C449" s="11"/>
      <c r="D449" s="11"/>
      <c r="E449" s="11"/>
      <c r="F449" s="11"/>
      <c r="G449" s="11"/>
      <c r="H449" s="11"/>
      <c r="I449" s="11"/>
      <c r="J449" s="11"/>
      <c r="K449" s="11"/>
      <c r="L449" s="11"/>
      <c r="M449" s="11"/>
    </row>
    <row r="450" customFormat="false" ht="12.75" hidden="false" customHeight="true" outlineLevel="0" collapsed="false">
      <c r="A450" s="11"/>
      <c r="B450" s="11"/>
      <c r="C450" s="11"/>
      <c r="D450" s="11"/>
      <c r="E450" s="11"/>
      <c r="F450" s="11"/>
      <c r="G450" s="11"/>
      <c r="H450" s="11"/>
      <c r="I450" s="11"/>
      <c r="J450" s="11"/>
      <c r="K450" s="11"/>
      <c r="L450" s="11"/>
      <c r="M450" s="11"/>
    </row>
    <row r="451" customFormat="false" ht="12.75" hidden="false" customHeight="true" outlineLevel="0" collapsed="false">
      <c r="A451" s="11"/>
      <c r="B451" s="11"/>
      <c r="C451" s="11"/>
      <c r="D451" s="11"/>
      <c r="E451" s="11"/>
      <c r="F451" s="11"/>
      <c r="G451" s="11"/>
      <c r="H451" s="11"/>
      <c r="I451" s="11"/>
      <c r="J451" s="11"/>
      <c r="K451" s="11"/>
      <c r="L451" s="11"/>
      <c r="M451" s="11"/>
    </row>
    <row r="452" customFormat="false" ht="12.75" hidden="false" customHeight="true" outlineLevel="0" collapsed="false">
      <c r="A452" s="11"/>
      <c r="B452" s="11"/>
      <c r="C452" s="11"/>
      <c r="D452" s="11"/>
      <c r="E452" s="11"/>
      <c r="F452" s="11"/>
      <c r="G452" s="11"/>
      <c r="H452" s="11"/>
      <c r="I452" s="11"/>
      <c r="J452" s="11"/>
      <c r="K452" s="11"/>
      <c r="L452" s="11"/>
      <c r="M452" s="11"/>
    </row>
    <row r="453" customFormat="false" ht="12.75" hidden="false" customHeight="true" outlineLevel="0" collapsed="false">
      <c r="A453" s="11"/>
      <c r="B453" s="11"/>
      <c r="C453" s="11"/>
      <c r="D453" s="11"/>
      <c r="E453" s="11"/>
      <c r="F453" s="11"/>
      <c r="G453" s="11"/>
      <c r="H453" s="11"/>
      <c r="I453" s="11"/>
      <c r="J453" s="11"/>
      <c r="K453" s="11"/>
      <c r="L453" s="11"/>
      <c r="M453" s="11"/>
    </row>
    <row r="454" customFormat="false" ht="12.75" hidden="false" customHeight="true" outlineLevel="0" collapsed="false">
      <c r="A454" s="11"/>
      <c r="B454" s="11"/>
      <c r="C454" s="11"/>
      <c r="D454" s="11"/>
      <c r="E454" s="11"/>
      <c r="F454" s="11"/>
      <c r="G454" s="11"/>
      <c r="H454" s="11"/>
      <c r="I454" s="11"/>
      <c r="J454" s="11"/>
      <c r="K454" s="11"/>
      <c r="L454" s="11"/>
      <c r="M454" s="11"/>
    </row>
    <row r="455" customFormat="false" ht="12.75" hidden="false" customHeight="true" outlineLevel="0" collapsed="false">
      <c r="A455" s="11"/>
      <c r="B455" s="11"/>
      <c r="C455" s="11"/>
      <c r="D455" s="11"/>
      <c r="E455" s="11"/>
      <c r="F455" s="11"/>
      <c r="G455" s="11"/>
      <c r="H455" s="11"/>
      <c r="I455" s="11"/>
      <c r="J455" s="11"/>
      <c r="K455" s="11"/>
      <c r="L455" s="11"/>
      <c r="M455" s="11"/>
    </row>
    <row r="456" customFormat="false" ht="12.75" hidden="false" customHeight="true" outlineLevel="0" collapsed="false">
      <c r="A456" s="11"/>
      <c r="B456" s="11"/>
      <c r="C456" s="11"/>
      <c r="D456" s="11"/>
      <c r="E456" s="11"/>
      <c r="F456" s="11"/>
      <c r="G456" s="11"/>
      <c r="H456" s="11"/>
      <c r="I456" s="11"/>
      <c r="J456" s="11"/>
      <c r="K456" s="11"/>
      <c r="L456" s="11"/>
      <c r="M456" s="11"/>
    </row>
    <row r="457" customFormat="false" ht="12.75" hidden="false" customHeight="true" outlineLevel="0" collapsed="false">
      <c r="A457" s="11"/>
      <c r="B457" s="11"/>
      <c r="C457" s="11"/>
      <c r="D457" s="11"/>
      <c r="E457" s="11"/>
      <c r="F457" s="11"/>
      <c r="G457" s="11"/>
      <c r="H457" s="11"/>
      <c r="I457" s="11"/>
      <c r="J457" s="11"/>
      <c r="K457" s="11"/>
      <c r="L457" s="11"/>
      <c r="M457" s="11"/>
    </row>
    <row r="458" customFormat="false" ht="12.75" hidden="false" customHeight="true" outlineLevel="0" collapsed="false">
      <c r="A458" s="11"/>
      <c r="B458" s="11"/>
      <c r="C458" s="11"/>
      <c r="D458" s="11"/>
      <c r="E458" s="11"/>
      <c r="F458" s="11"/>
      <c r="G458" s="11"/>
      <c r="H458" s="11"/>
      <c r="I458" s="11"/>
      <c r="J458" s="11"/>
      <c r="K458" s="11"/>
      <c r="L458" s="11"/>
      <c r="M458" s="11"/>
    </row>
    <row r="459" customFormat="false" ht="12.75" hidden="false" customHeight="true" outlineLevel="0" collapsed="false">
      <c r="A459" s="11"/>
      <c r="B459" s="11"/>
      <c r="C459" s="11"/>
      <c r="D459" s="11"/>
      <c r="E459" s="11"/>
      <c r="F459" s="11"/>
      <c r="G459" s="11"/>
      <c r="H459" s="11"/>
      <c r="I459" s="11"/>
      <c r="J459" s="11"/>
      <c r="K459" s="11"/>
      <c r="L459" s="11"/>
      <c r="M459" s="11"/>
    </row>
    <row r="460" customFormat="false" ht="12.75" hidden="false" customHeight="true" outlineLevel="0" collapsed="false">
      <c r="A460" s="11"/>
      <c r="B460" s="11"/>
      <c r="C460" s="11"/>
      <c r="D460" s="11"/>
      <c r="E460" s="11"/>
      <c r="F460" s="11"/>
      <c r="G460" s="11"/>
      <c r="H460" s="11"/>
      <c r="I460" s="11"/>
      <c r="J460" s="11"/>
      <c r="K460" s="11"/>
      <c r="L460" s="11"/>
      <c r="M460" s="11"/>
    </row>
    <row r="461" customFormat="false" ht="12.75" hidden="false" customHeight="true" outlineLevel="0" collapsed="false">
      <c r="A461" s="11"/>
      <c r="B461" s="11"/>
      <c r="C461" s="11"/>
      <c r="D461" s="11"/>
      <c r="E461" s="11"/>
      <c r="F461" s="11"/>
      <c r="G461" s="11"/>
      <c r="H461" s="11"/>
      <c r="I461" s="11"/>
      <c r="J461" s="11"/>
      <c r="K461" s="11"/>
      <c r="L461" s="11"/>
      <c r="M461" s="11"/>
    </row>
    <row r="462" customFormat="false" ht="12.75" hidden="false" customHeight="true" outlineLevel="0" collapsed="false">
      <c r="A462" s="11"/>
      <c r="B462" s="11"/>
      <c r="C462" s="11"/>
      <c r="D462" s="11"/>
      <c r="E462" s="11"/>
      <c r="F462" s="11"/>
      <c r="G462" s="11"/>
      <c r="H462" s="11"/>
      <c r="I462" s="11"/>
      <c r="J462" s="11"/>
      <c r="K462" s="11"/>
      <c r="L462" s="11"/>
      <c r="M462" s="11"/>
    </row>
    <row r="463" customFormat="false" ht="12.75" hidden="false" customHeight="true" outlineLevel="0" collapsed="false">
      <c r="A463" s="11"/>
      <c r="B463" s="11"/>
      <c r="C463" s="11"/>
      <c r="D463" s="11"/>
      <c r="E463" s="11"/>
      <c r="F463" s="11"/>
      <c r="G463" s="11"/>
      <c r="H463" s="11"/>
      <c r="I463" s="11"/>
      <c r="J463" s="11"/>
      <c r="K463" s="11"/>
      <c r="L463" s="11"/>
      <c r="M463" s="11"/>
    </row>
    <row r="464" customFormat="false" ht="12.75" hidden="false" customHeight="true" outlineLevel="0" collapsed="false">
      <c r="A464" s="11"/>
      <c r="B464" s="11"/>
      <c r="C464" s="11"/>
      <c r="D464" s="11"/>
      <c r="E464" s="11"/>
      <c r="F464" s="11"/>
      <c r="G464" s="11"/>
      <c r="H464" s="11"/>
      <c r="I464" s="11"/>
      <c r="J464" s="11"/>
      <c r="K464" s="11"/>
      <c r="L464" s="11"/>
      <c r="M464" s="11"/>
    </row>
    <row r="465" customFormat="false" ht="12.75" hidden="false" customHeight="true" outlineLevel="0" collapsed="false">
      <c r="A465" s="11"/>
      <c r="B465" s="11"/>
      <c r="C465" s="11"/>
      <c r="D465" s="11"/>
      <c r="E465" s="11"/>
      <c r="F465" s="11"/>
      <c r="G465" s="11"/>
      <c r="H465" s="11"/>
      <c r="I465" s="11"/>
      <c r="J465" s="11"/>
      <c r="K465" s="11"/>
      <c r="L465" s="11"/>
      <c r="M465" s="11"/>
    </row>
    <row r="466" customFormat="false" ht="12.75" hidden="false" customHeight="true" outlineLevel="0" collapsed="false">
      <c r="A466" s="11"/>
      <c r="B466" s="11"/>
      <c r="C466" s="11"/>
      <c r="D466" s="11"/>
      <c r="E466" s="11"/>
      <c r="F466" s="11"/>
      <c r="G466" s="11"/>
      <c r="H466" s="11"/>
      <c r="I466" s="11"/>
      <c r="J466" s="11"/>
      <c r="K466" s="11"/>
      <c r="L466" s="11"/>
      <c r="M466" s="11"/>
    </row>
    <row r="467" customFormat="false" ht="12.75" hidden="false" customHeight="true" outlineLevel="0" collapsed="false">
      <c r="A467" s="11"/>
      <c r="B467" s="11"/>
      <c r="C467" s="11"/>
      <c r="D467" s="11"/>
      <c r="E467" s="11"/>
      <c r="F467" s="11"/>
      <c r="G467" s="11"/>
      <c r="H467" s="11"/>
      <c r="I467" s="11"/>
      <c r="J467" s="11"/>
      <c r="K467" s="11"/>
      <c r="L467" s="11"/>
      <c r="M467" s="11"/>
    </row>
    <row r="468" customFormat="false" ht="12.75" hidden="false" customHeight="true" outlineLevel="0" collapsed="false">
      <c r="A468" s="11"/>
      <c r="B468" s="11"/>
      <c r="C468" s="11"/>
      <c r="D468" s="11"/>
      <c r="E468" s="11"/>
      <c r="F468" s="11"/>
      <c r="G468" s="11"/>
      <c r="H468" s="11"/>
      <c r="I468" s="11"/>
      <c r="J468" s="11"/>
      <c r="K468" s="11"/>
      <c r="L468" s="11"/>
      <c r="M468" s="11"/>
    </row>
    <row r="469" customFormat="false" ht="12.75" hidden="false" customHeight="true" outlineLevel="0" collapsed="false">
      <c r="A469" s="11"/>
      <c r="B469" s="11"/>
      <c r="C469" s="11"/>
      <c r="D469" s="11"/>
      <c r="E469" s="11"/>
      <c r="F469" s="11"/>
      <c r="G469" s="11"/>
      <c r="H469" s="11"/>
      <c r="I469" s="11"/>
      <c r="J469" s="11"/>
      <c r="K469" s="11"/>
      <c r="L469" s="11"/>
      <c r="M469" s="11"/>
    </row>
    <row r="470" customFormat="false" ht="12.75" hidden="false" customHeight="true" outlineLevel="0" collapsed="false">
      <c r="A470" s="11"/>
      <c r="B470" s="11"/>
      <c r="C470" s="11"/>
      <c r="D470" s="11"/>
      <c r="E470" s="11"/>
      <c r="F470" s="11"/>
      <c r="G470" s="11"/>
      <c r="H470" s="11"/>
      <c r="I470" s="11"/>
      <c r="J470" s="11"/>
      <c r="K470" s="11"/>
      <c r="L470" s="11"/>
      <c r="M470" s="11"/>
    </row>
    <row r="471" customFormat="false" ht="12.75" hidden="false" customHeight="true" outlineLevel="0" collapsed="false">
      <c r="A471" s="11"/>
      <c r="B471" s="11"/>
      <c r="C471" s="11"/>
      <c r="D471" s="11"/>
      <c r="E471" s="11"/>
      <c r="F471" s="11"/>
      <c r="G471" s="11"/>
      <c r="H471" s="11"/>
      <c r="I471" s="11"/>
      <c r="J471" s="11"/>
      <c r="K471" s="11"/>
      <c r="L471" s="11"/>
      <c r="M471" s="11"/>
    </row>
    <row r="472" customFormat="false" ht="12.75" hidden="false" customHeight="true" outlineLevel="0" collapsed="false">
      <c r="A472" s="11"/>
      <c r="B472" s="11"/>
      <c r="C472" s="11"/>
      <c r="D472" s="11"/>
      <c r="E472" s="11"/>
      <c r="F472" s="11"/>
      <c r="G472" s="11"/>
      <c r="H472" s="11"/>
      <c r="I472" s="11"/>
      <c r="J472" s="11"/>
      <c r="K472" s="11"/>
      <c r="L472" s="11"/>
      <c r="M472" s="11"/>
    </row>
    <row r="473" customFormat="false" ht="12.75" hidden="false" customHeight="true" outlineLevel="0" collapsed="false">
      <c r="A473" s="11"/>
      <c r="B473" s="11"/>
      <c r="C473" s="11"/>
      <c r="D473" s="11"/>
      <c r="E473" s="11"/>
      <c r="F473" s="11"/>
      <c r="G473" s="11"/>
      <c r="H473" s="11"/>
      <c r="I473" s="11"/>
      <c r="J473" s="11"/>
      <c r="K473" s="11"/>
      <c r="L473" s="11"/>
      <c r="M473" s="11"/>
    </row>
    <row r="474" customFormat="false" ht="12.75" hidden="false" customHeight="true" outlineLevel="0" collapsed="false">
      <c r="A474" s="11"/>
      <c r="B474" s="11"/>
      <c r="C474" s="11"/>
      <c r="D474" s="11"/>
      <c r="E474" s="11"/>
      <c r="F474" s="11"/>
      <c r="G474" s="11"/>
      <c r="H474" s="11"/>
      <c r="I474" s="11"/>
      <c r="J474" s="11"/>
      <c r="K474" s="11"/>
      <c r="L474" s="11"/>
      <c r="M474" s="11"/>
    </row>
    <row r="475" customFormat="false" ht="12.75" hidden="false" customHeight="true" outlineLevel="0" collapsed="false">
      <c r="A475" s="11"/>
      <c r="B475" s="11"/>
      <c r="C475" s="11"/>
      <c r="D475" s="11"/>
      <c r="E475" s="11"/>
      <c r="F475" s="11"/>
      <c r="G475" s="11"/>
      <c r="H475" s="11"/>
      <c r="I475" s="11"/>
      <c r="J475" s="11"/>
      <c r="K475" s="11"/>
      <c r="L475" s="11"/>
      <c r="M475" s="11"/>
    </row>
    <row r="476" customFormat="false" ht="12.75" hidden="false" customHeight="true" outlineLevel="0" collapsed="false">
      <c r="A476" s="11"/>
      <c r="B476" s="11"/>
      <c r="C476" s="11"/>
      <c r="D476" s="11"/>
      <c r="E476" s="11"/>
      <c r="F476" s="11"/>
      <c r="G476" s="11"/>
      <c r="H476" s="11"/>
      <c r="I476" s="11"/>
      <c r="J476" s="11"/>
      <c r="K476" s="11"/>
      <c r="L476" s="11"/>
      <c r="M476" s="11"/>
    </row>
    <row r="477" customFormat="false" ht="12.75" hidden="false" customHeight="true" outlineLevel="0" collapsed="false">
      <c r="A477" s="11"/>
      <c r="B477" s="11"/>
      <c r="C477" s="11"/>
      <c r="D477" s="11"/>
      <c r="E477" s="11"/>
      <c r="F477" s="11"/>
      <c r="G477" s="11"/>
      <c r="H477" s="11"/>
      <c r="I477" s="11"/>
      <c r="J477" s="11"/>
      <c r="K477" s="11"/>
      <c r="L477" s="11"/>
      <c r="M477" s="11"/>
    </row>
    <row r="478" customFormat="false" ht="12.75" hidden="false" customHeight="true" outlineLevel="0" collapsed="false">
      <c r="A478" s="11"/>
      <c r="B478" s="11"/>
      <c r="C478" s="11"/>
      <c r="D478" s="11"/>
      <c r="E478" s="11"/>
      <c r="F478" s="11"/>
      <c r="G478" s="11"/>
      <c r="H478" s="11"/>
      <c r="I478" s="11"/>
      <c r="J478" s="11"/>
      <c r="K478" s="11"/>
      <c r="L478" s="11"/>
      <c r="M478" s="11"/>
    </row>
    <row r="479" customFormat="false" ht="12.75" hidden="false" customHeight="true" outlineLevel="0" collapsed="false">
      <c r="A479" s="11"/>
      <c r="B479" s="11"/>
      <c r="C479" s="11"/>
      <c r="D479" s="11"/>
      <c r="E479" s="11"/>
      <c r="F479" s="11"/>
      <c r="G479" s="11"/>
      <c r="H479" s="11"/>
      <c r="I479" s="11"/>
      <c r="J479" s="11"/>
      <c r="K479" s="11"/>
      <c r="L479" s="11"/>
      <c r="M479" s="11"/>
    </row>
    <row r="480" customFormat="false" ht="12.75" hidden="false" customHeight="true" outlineLevel="0" collapsed="false">
      <c r="A480" s="11"/>
      <c r="B480" s="11"/>
      <c r="C480" s="11"/>
      <c r="D480" s="11"/>
      <c r="E480" s="11"/>
      <c r="F480" s="11"/>
      <c r="G480" s="11"/>
      <c r="H480" s="11"/>
      <c r="I480" s="11"/>
      <c r="J480" s="11"/>
      <c r="K480" s="11"/>
      <c r="L480" s="11"/>
      <c r="M480" s="11"/>
    </row>
    <row r="481" customFormat="false" ht="12.75" hidden="false" customHeight="true" outlineLevel="0" collapsed="false">
      <c r="A481" s="11"/>
      <c r="B481" s="11"/>
      <c r="C481" s="11"/>
      <c r="D481" s="11"/>
      <c r="E481" s="11"/>
      <c r="F481" s="11"/>
      <c r="G481" s="11"/>
      <c r="H481" s="11"/>
      <c r="I481" s="11"/>
      <c r="J481" s="11"/>
      <c r="K481" s="11"/>
      <c r="L481" s="11"/>
      <c r="M481" s="11"/>
    </row>
    <row r="482" customFormat="false" ht="12.75" hidden="false" customHeight="true" outlineLevel="0" collapsed="false">
      <c r="A482" s="11"/>
      <c r="B482" s="11"/>
      <c r="C482" s="11"/>
      <c r="D482" s="11"/>
      <c r="E482" s="11"/>
      <c r="F482" s="11"/>
      <c r="G482" s="11"/>
      <c r="H482" s="11"/>
      <c r="I482" s="11"/>
      <c r="J482" s="11"/>
      <c r="K482" s="11"/>
      <c r="L482" s="11"/>
      <c r="M482" s="11"/>
    </row>
    <row r="483" customFormat="false" ht="12.75" hidden="false" customHeight="true" outlineLevel="0" collapsed="false">
      <c r="A483" s="11"/>
      <c r="B483" s="11"/>
      <c r="C483" s="11"/>
      <c r="D483" s="11"/>
      <c r="E483" s="11"/>
      <c r="F483" s="11"/>
      <c r="G483" s="11"/>
      <c r="H483" s="11"/>
      <c r="I483" s="11"/>
      <c r="J483" s="11"/>
      <c r="K483" s="11"/>
      <c r="L483" s="11"/>
      <c r="M483" s="11"/>
    </row>
    <row r="484" customFormat="false" ht="12.75" hidden="false" customHeight="true" outlineLevel="0" collapsed="false">
      <c r="A484" s="11"/>
      <c r="B484" s="11"/>
      <c r="C484" s="11"/>
      <c r="D484" s="11"/>
      <c r="E484" s="11"/>
      <c r="F484" s="11"/>
      <c r="G484" s="11"/>
      <c r="H484" s="11"/>
      <c r="I484" s="11"/>
      <c r="J484" s="11"/>
      <c r="K484" s="11"/>
      <c r="L484" s="11"/>
      <c r="M484" s="11"/>
    </row>
    <row r="485" customFormat="false" ht="12.75" hidden="false" customHeight="true" outlineLevel="0" collapsed="false">
      <c r="A485" s="11"/>
      <c r="B485" s="11"/>
      <c r="C485" s="11"/>
      <c r="D485" s="11"/>
      <c r="E485" s="11"/>
      <c r="F485" s="11"/>
      <c r="G485" s="11"/>
      <c r="H485" s="11"/>
      <c r="I485" s="11"/>
      <c r="J485" s="11"/>
      <c r="K485" s="11"/>
      <c r="L485" s="11"/>
      <c r="M485" s="11"/>
    </row>
    <row r="486" customFormat="false" ht="12.75" hidden="false" customHeight="true" outlineLevel="0" collapsed="false">
      <c r="A486" s="11"/>
      <c r="B486" s="11"/>
      <c r="C486" s="11"/>
      <c r="D486" s="11"/>
      <c r="E486" s="11"/>
      <c r="F486" s="11"/>
      <c r="G486" s="11"/>
      <c r="H486" s="11"/>
      <c r="I486" s="11"/>
      <c r="J486" s="11"/>
      <c r="K486" s="11"/>
      <c r="L486" s="11"/>
      <c r="M486" s="11"/>
    </row>
    <row r="487" customFormat="false" ht="12.75" hidden="false" customHeight="true" outlineLevel="0" collapsed="false">
      <c r="A487" s="11"/>
      <c r="B487" s="11"/>
      <c r="C487" s="11"/>
      <c r="D487" s="11"/>
      <c r="E487" s="11"/>
      <c r="F487" s="11"/>
      <c r="G487" s="11"/>
      <c r="H487" s="11"/>
      <c r="I487" s="11"/>
      <c r="J487" s="11"/>
      <c r="K487" s="11"/>
      <c r="L487" s="11"/>
      <c r="M487" s="11"/>
    </row>
    <row r="488" customFormat="false" ht="12.75" hidden="false" customHeight="true" outlineLevel="0" collapsed="false">
      <c r="A488" s="11"/>
      <c r="B488" s="11"/>
      <c r="C488" s="11"/>
      <c r="D488" s="11"/>
      <c r="E488" s="11"/>
      <c r="F488" s="11"/>
      <c r="G488" s="11"/>
      <c r="H488" s="11"/>
      <c r="I488" s="11"/>
      <c r="J488" s="11"/>
      <c r="K488" s="11"/>
      <c r="L488" s="11"/>
      <c r="M488" s="11"/>
    </row>
    <row r="489" customFormat="false" ht="12.75" hidden="false" customHeight="true" outlineLevel="0" collapsed="false">
      <c r="A489" s="11"/>
      <c r="B489" s="11"/>
      <c r="C489" s="11"/>
      <c r="D489" s="11"/>
      <c r="E489" s="11"/>
      <c r="F489" s="11"/>
      <c r="G489" s="11"/>
      <c r="H489" s="11"/>
      <c r="I489" s="11"/>
      <c r="J489" s="11"/>
      <c r="K489" s="11"/>
      <c r="L489" s="11"/>
      <c r="M489" s="11"/>
    </row>
    <row r="490" customFormat="false" ht="12.75" hidden="false" customHeight="true" outlineLevel="0" collapsed="false">
      <c r="A490" s="11"/>
      <c r="B490" s="11"/>
      <c r="C490" s="11"/>
      <c r="D490" s="11"/>
      <c r="E490" s="11"/>
      <c r="F490" s="11"/>
      <c r="G490" s="11"/>
      <c r="H490" s="11"/>
      <c r="I490" s="11"/>
      <c r="J490" s="11"/>
      <c r="K490" s="11"/>
      <c r="L490" s="11"/>
      <c r="M490" s="11"/>
    </row>
    <row r="491" customFormat="false" ht="12.75" hidden="false" customHeight="true" outlineLevel="0" collapsed="false">
      <c r="A491" s="11"/>
      <c r="B491" s="11"/>
      <c r="C491" s="11"/>
      <c r="D491" s="11"/>
      <c r="E491" s="11"/>
      <c r="F491" s="11"/>
      <c r="G491" s="11"/>
      <c r="H491" s="11"/>
      <c r="I491" s="11"/>
      <c r="J491" s="11"/>
      <c r="K491" s="11"/>
      <c r="L491" s="11"/>
      <c r="M491" s="11"/>
    </row>
    <row r="492" customFormat="false" ht="12.75" hidden="false" customHeight="true" outlineLevel="0" collapsed="false">
      <c r="A492" s="11"/>
      <c r="B492" s="11"/>
      <c r="C492" s="11"/>
      <c r="D492" s="11"/>
      <c r="E492" s="11"/>
      <c r="F492" s="11"/>
      <c r="G492" s="11"/>
      <c r="H492" s="11"/>
      <c r="I492" s="11"/>
      <c r="J492" s="11"/>
      <c r="K492" s="11"/>
      <c r="L492" s="11"/>
      <c r="M492" s="11"/>
    </row>
    <row r="493" customFormat="false" ht="12.75" hidden="false" customHeight="true" outlineLevel="0" collapsed="false">
      <c r="A493" s="11"/>
      <c r="B493" s="11"/>
      <c r="C493" s="11"/>
      <c r="D493" s="11"/>
      <c r="E493" s="11"/>
      <c r="F493" s="11"/>
      <c r="G493" s="11"/>
      <c r="H493" s="11"/>
      <c r="I493" s="11"/>
      <c r="J493" s="11"/>
      <c r="K493" s="11"/>
      <c r="L493" s="11"/>
      <c r="M493" s="11"/>
    </row>
    <row r="494" customFormat="false" ht="12.75" hidden="false" customHeight="true" outlineLevel="0" collapsed="false">
      <c r="A494" s="11"/>
      <c r="B494" s="11"/>
      <c r="C494" s="11"/>
      <c r="D494" s="11"/>
      <c r="E494" s="11"/>
      <c r="F494" s="11"/>
      <c r="G494" s="11"/>
      <c r="H494" s="11"/>
      <c r="I494" s="11"/>
      <c r="J494" s="11"/>
      <c r="K494" s="11"/>
      <c r="L494" s="11"/>
      <c r="M494" s="11"/>
    </row>
    <row r="495" customFormat="false" ht="12.75" hidden="false" customHeight="true" outlineLevel="0" collapsed="false">
      <c r="A495" s="11"/>
      <c r="B495" s="11"/>
      <c r="C495" s="11"/>
      <c r="D495" s="11"/>
      <c r="E495" s="11"/>
      <c r="F495" s="11"/>
      <c r="G495" s="11"/>
      <c r="H495" s="11"/>
      <c r="I495" s="11"/>
      <c r="J495" s="11"/>
      <c r="K495" s="11"/>
      <c r="L495" s="11"/>
      <c r="M495" s="11"/>
    </row>
    <row r="496" customFormat="false" ht="12.75" hidden="false" customHeight="true" outlineLevel="0" collapsed="false">
      <c r="A496" s="11"/>
      <c r="B496" s="11"/>
      <c r="C496" s="11"/>
      <c r="D496" s="11"/>
      <c r="E496" s="11"/>
      <c r="F496" s="11"/>
      <c r="G496" s="11"/>
      <c r="H496" s="11"/>
      <c r="I496" s="11"/>
      <c r="J496" s="11"/>
      <c r="K496" s="11"/>
      <c r="L496" s="11"/>
      <c r="M496" s="11"/>
    </row>
    <row r="497" customFormat="false" ht="12.75" hidden="false" customHeight="true" outlineLevel="0" collapsed="false">
      <c r="A497" s="11"/>
      <c r="B497" s="11"/>
      <c r="C497" s="11"/>
      <c r="D497" s="11"/>
      <c r="E497" s="11"/>
      <c r="F497" s="11"/>
      <c r="G497" s="11"/>
      <c r="H497" s="11"/>
      <c r="I497" s="11"/>
      <c r="J497" s="11"/>
      <c r="K497" s="11"/>
      <c r="L497" s="11"/>
      <c r="M497" s="11"/>
    </row>
    <row r="498" customFormat="false" ht="12.75" hidden="false" customHeight="true" outlineLevel="0" collapsed="false">
      <c r="A498" s="11"/>
      <c r="B498" s="11"/>
      <c r="C498" s="11"/>
      <c r="D498" s="11"/>
      <c r="E498" s="11"/>
      <c r="F498" s="11"/>
      <c r="G498" s="11"/>
      <c r="H498" s="11"/>
      <c r="I498" s="11"/>
      <c r="J498" s="11"/>
      <c r="K498" s="11"/>
      <c r="L498" s="11"/>
      <c r="M498" s="11"/>
    </row>
    <row r="499" customFormat="false" ht="12.75" hidden="false" customHeight="true" outlineLevel="0" collapsed="false">
      <c r="A499" s="11"/>
      <c r="B499" s="11"/>
      <c r="C499" s="11"/>
      <c r="D499" s="11"/>
      <c r="E499" s="11"/>
      <c r="F499" s="11"/>
      <c r="G499" s="11"/>
      <c r="H499" s="11"/>
      <c r="I499" s="11"/>
      <c r="J499" s="11"/>
      <c r="K499" s="11"/>
      <c r="L499" s="11"/>
      <c r="M499" s="11"/>
    </row>
    <row r="500" customFormat="false" ht="12.75" hidden="false" customHeight="true" outlineLevel="0" collapsed="false">
      <c r="A500" s="11"/>
      <c r="B500" s="11"/>
      <c r="C500" s="11"/>
      <c r="D500" s="11"/>
      <c r="E500" s="11"/>
      <c r="F500" s="11"/>
      <c r="G500" s="11"/>
      <c r="H500" s="11"/>
      <c r="I500" s="11"/>
      <c r="J500" s="11"/>
      <c r="K500" s="11"/>
      <c r="L500" s="11"/>
      <c r="M500" s="11"/>
    </row>
    <row r="501" customFormat="false" ht="12.75" hidden="false" customHeight="true" outlineLevel="0" collapsed="false">
      <c r="A501" s="11"/>
      <c r="B501" s="11"/>
      <c r="C501" s="11"/>
      <c r="D501" s="11"/>
      <c r="E501" s="11"/>
      <c r="F501" s="11"/>
      <c r="G501" s="11"/>
      <c r="H501" s="11"/>
      <c r="I501" s="11"/>
      <c r="J501" s="11"/>
      <c r="K501" s="11"/>
      <c r="L501" s="11"/>
      <c r="M501" s="11"/>
    </row>
    <row r="502" customFormat="false" ht="12.75" hidden="false" customHeight="true" outlineLevel="0" collapsed="false">
      <c r="A502" s="11"/>
      <c r="B502" s="11"/>
      <c r="C502" s="11"/>
      <c r="D502" s="11"/>
      <c r="E502" s="11"/>
      <c r="F502" s="11"/>
      <c r="G502" s="11"/>
      <c r="H502" s="11"/>
      <c r="I502" s="11"/>
      <c r="J502" s="11"/>
      <c r="K502" s="11"/>
      <c r="L502" s="11"/>
      <c r="M502" s="11"/>
    </row>
    <row r="503" customFormat="false" ht="12.75" hidden="false" customHeight="true" outlineLevel="0" collapsed="false">
      <c r="A503" s="11"/>
      <c r="B503" s="11"/>
      <c r="C503" s="11"/>
      <c r="D503" s="11"/>
      <c r="E503" s="11"/>
      <c r="F503" s="11"/>
      <c r="G503" s="11"/>
      <c r="H503" s="11"/>
      <c r="I503" s="11"/>
      <c r="J503" s="11"/>
      <c r="K503" s="11"/>
      <c r="L503" s="11"/>
      <c r="M503" s="11"/>
    </row>
    <row r="504" customFormat="false" ht="12.75" hidden="false" customHeight="true" outlineLevel="0" collapsed="false">
      <c r="A504" s="11"/>
      <c r="B504" s="11"/>
      <c r="C504" s="11"/>
      <c r="D504" s="11"/>
      <c r="E504" s="11"/>
      <c r="F504" s="11"/>
      <c r="G504" s="11"/>
      <c r="H504" s="11"/>
      <c r="I504" s="11"/>
      <c r="J504" s="11"/>
      <c r="K504" s="11"/>
      <c r="L504" s="11"/>
      <c r="M504" s="11"/>
    </row>
    <row r="505" customFormat="false" ht="12.75" hidden="false" customHeight="true" outlineLevel="0" collapsed="false">
      <c r="A505" s="11"/>
      <c r="B505" s="11"/>
      <c r="C505" s="11"/>
      <c r="D505" s="11"/>
      <c r="E505" s="11"/>
      <c r="F505" s="11"/>
      <c r="G505" s="11"/>
      <c r="H505" s="11"/>
      <c r="I505" s="11"/>
      <c r="J505" s="11"/>
      <c r="K505" s="11"/>
      <c r="L505" s="11"/>
      <c r="M505" s="11"/>
    </row>
    <row r="506" customFormat="false" ht="12.75" hidden="false" customHeight="true" outlineLevel="0" collapsed="false">
      <c r="A506" s="11"/>
      <c r="B506" s="11"/>
      <c r="C506" s="11"/>
      <c r="D506" s="11"/>
      <c r="E506" s="11"/>
      <c r="F506" s="11"/>
      <c r="G506" s="11"/>
      <c r="H506" s="11"/>
      <c r="I506" s="11"/>
      <c r="J506" s="11"/>
      <c r="K506" s="11"/>
      <c r="L506" s="11"/>
      <c r="M506" s="11"/>
    </row>
    <row r="507" customFormat="false" ht="12.75" hidden="false" customHeight="true" outlineLevel="0" collapsed="false">
      <c r="A507" s="11"/>
      <c r="B507" s="11"/>
      <c r="C507" s="11"/>
      <c r="D507" s="11"/>
      <c r="E507" s="11"/>
      <c r="F507" s="11"/>
      <c r="G507" s="11"/>
      <c r="H507" s="11"/>
      <c r="I507" s="11"/>
      <c r="J507" s="11"/>
      <c r="K507" s="11"/>
      <c r="L507" s="11"/>
      <c r="M507" s="11"/>
    </row>
    <row r="508" customFormat="false" ht="12.75" hidden="false" customHeight="true" outlineLevel="0" collapsed="false">
      <c r="A508" s="11"/>
      <c r="B508" s="11"/>
      <c r="C508" s="11"/>
      <c r="D508" s="11"/>
      <c r="E508" s="11"/>
      <c r="F508" s="11"/>
      <c r="G508" s="11"/>
      <c r="H508" s="11"/>
      <c r="I508" s="11"/>
      <c r="J508" s="11"/>
      <c r="K508" s="11"/>
      <c r="L508" s="11"/>
      <c r="M508" s="11"/>
    </row>
    <row r="509" customFormat="false" ht="12.75" hidden="false" customHeight="true" outlineLevel="0" collapsed="false">
      <c r="A509" s="11"/>
      <c r="B509" s="11"/>
      <c r="C509" s="11"/>
      <c r="D509" s="11"/>
      <c r="E509" s="11"/>
      <c r="F509" s="11"/>
      <c r="G509" s="11"/>
      <c r="H509" s="11"/>
      <c r="I509" s="11"/>
      <c r="J509" s="11"/>
      <c r="K509" s="11"/>
      <c r="L509" s="11"/>
      <c r="M509" s="11"/>
    </row>
    <row r="510" customFormat="false" ht="12.75" hidden="false" customHeight="true" outlineLevel="0" collapsed="false">
      <c r="A510" s="11"/>
      <c r="B510" s="11"/>
      <c r="C510" s="11"/>
      <c r="D510" s="11"/>
      <c r="E510" s="11"/>
      <c r="F510" s="11"/>
      <c r="G510" s="11"/>
      <c r="H510" s="11"/>
      <c r="I510" s="11"/>
      <c r="J510" s="11"/>
      <c r="K510" s="11"/>
      <c r="L510" s="11"/>
      <c r="M510" s="11"/>
    </row>
    <row r="511" customFormat="false" ht="12.75" hidden="false" customHeight="true" outlineLevel="0" collapsed="false">
      <c r="A511" s="11"/>
      <c r="B511" s="11"/>
      <c r="C511" s="11"/>
      <c r="D511" s="11"/>
      <c r="E511" s="11"/>
      <c r="F511" s="11"/>
      <c r="G511" s="11"/>
      <c r="H511" s="11"/>
      <c r="I511" s="11"/>
      <c r="J511" s="11"/>
      <c r="K511" s="11"/>
      <c r="L511" s="11"/>
      <c r="M511" s="11"/>
    </row>
    <row r="512" customFormat="false" ht="12.75" hidden="false" customHeight="true" outlineLevel="0" collapsed="false">
      <c r="A512" s="11"/>
      <c r="B512" s="11"/>
      <c r="C512" s="11"/>
      <c r="D512" s="11"/>
      <c r="E512" s="11"/>
      <c r="F512" s="11"/>
      <c r="G512" s="11"/>
      <c r="H512" s="11"/>
      <c r="I512" s="11"/>
      <c r="J512" s="11"/>
      <c r="K512" s="11"/>
      <c r="L512" s="11"/>
      <c r="M512" s="11"/>
    </row>
    <row r="513" customFormat="false" ht="12.75" hidden="false" customHeight="true" outlineLevel="0" collapsed="false">
      <c r="A513" s="11"/>
      <c r="B513" s="11"/>
      <c r="C513" s="11"/>
      <c r="D513" s="11"/>
      <c r="E513" s="11"/>
      <c r="F513" s="11"/>
      <c r="G513" s="11"/>
      <c r="H513" s="11"/>
      <c r="I513" s="11"/>
      <c r="J513" s="11"/>
      <c r="K513" s="11"/>
      <c r="L513" s="11"/>
      <c r="M513" s="11"/>
    </row>
    <row r="514" customFormat="false" ht="12.75" hidden="false" customHeight="true" outlineLevel="0" collapsed="false">
      <c r="A514" s="11"/>
      <c r="B514" s="11"/>
      <c r="C514" s="11"/>
      <c r="D514" s="11"/>
      <c r="E514" s="11"/>
      <c r="F514" s="11"/>
      <c r="G514" s="11"/>
      <c r="H514" s="11"/>
      <c r="I514" s="11"/>
      <c r="J514" s="11"/>
      <c r="K514" s="11"/>
      <c r="L514" s="11"/>
      <c r="M514" s="11"/>
    </row>
    <row r="515" customFormat="false" ht="12.75" hidden="false" customHeight="true" outlineLevel="0" collapsed="false">
      <c r="A515" s="11"/>
      <c r="B515" s="11"/>
      <c r="C515" s="11"/>
      <c r="D515" s="11"/>
      <c r="E515" s="11"/>
      <c r="F515" s="11"/>
      <c r="G515" s="11"/>
      <c r="H515" s="11"/>
      <c r="I515" s="11"/>
      <c r="J515" s="11"/>
      <c r="K515" s="11"/>
      <c r="L515" s="11"/>
      <c r="M515" s="11"/>
    </row>
    <row r="516" customFormat="false" ht="12.75" hidden="false" customHeight="true" outlineLevel="0" collapsed="false">
      <c r="A516" s="11"/>
      <c r="B516" s="11"/>
      <c r="C516" s="11"/>
      <c r="D516" s="11"/>
      <c r="E516" s="11"/>
      <c r="F516" s="11"/>
      <c r="G516" s="11"/>
      <c r="H516" s="11"/>
      <c r="I516" s="11"/>
      <c r="J516" s="11"/>
      <c r="K516" s="11"/>
      <c r="L516" s="11"/>
      <c r="M516" s="11"/>
    </row>
    <row r="517" customFormat="false" ht="12.75" hidden="false" customHeight="true" outlineLevel="0" collapsed="false">
      <c r="A517" s="11"/>
      <c r="B517" s="11"/>
      <c r="C517" s="11"/>
      <c r="D517" s="11"/>
      <c r="E517" s="11"/>
      <c r="F517" s="11"/>
      <c r="G517" s="11"/>
      <c r="H517" s="11"/>
      <c r="I517" s="11"/>
      <c r="J517" s="11"/>
      <c r="K517" s="11"/>
      <c r="L517" s="11"/>
      <c r="M517" s="11"/>
    </row>
    <row r="518" customFormat="false" ht="12.75" hidden="false" customHeight="true" outlineLevel="0" collapsed="false">
      <c r="A518" s="11"/>
      <c r="B518" s="11"/>
      <c r="C518" s="11"/>
      <c r="D518" s="11"/>
      <c r="E518" s="11"/>
      <c r="F518" s="11"/>
      <c r="G518" s="11"/>
      <c r="H518" s="11"/>
      <c r="I518" s="11"/>
      <c r="J518" s="11"/>
      <c r="K518" s="11"/>
      <c r="L518" s="11"/>
      <c r="M518" s="11"/>
    </row>
    <row r="519" customFormat="false" ht="12.75" hidden="false" customHeight="true" outlineLevel="0" collapsed="false">
      <c r="A519" s="11"/>
      <c r="B519" s="11"/>
      <c r="C519" s="11"/>
      <c r="D519" s="11"/>
      <c r="E519" s="11"/>
      <c r="F519" s="11"/>
      <c r="G519" s="11"/>
      <c r="H519" s="11"/>
      <c r="I519" s="11"/>
      <c r="J519" s="11"/>
      <c r="K519" s="11"/>
      <c r="L519" s="11"/>
      <c r="M519" s="11"/>
    </row>
    <row r="520" customFormat="false" ht="12.75" hidden="false" customHeight="true" outlineLevel="0" collapsed="false">
      <c r="A520" s="11"/>
      <c r="B520" s="11"/>
      <c r="C520" s="11"/>
      <c r="D520" s="11"/>
      <c r="E520" s="11"/>
      <c r="F520" s="11"/>
      <c r="G520" s="11"/>
      <c r="H520" s="11"/>
      <c r="I520" s="11"/>
      <c r="J520" s="11"/>
      <c r="K520" s="11"/>
      <c r="L520" s="11"/>
      <c r="M520" s="11"/>
    </row>
    <row r="521" customFormat="false" ht="12.75" hidden="false" customHeight="true" outlineLevel="0" collapsed="false">
      <c r="A521" s="11"/>
      <c r="B521" s="11"/>
      <c r="C521" s="11"/>
      <c r="D521" s="11"/>
      <c r="E521" s="11"/>
      <c r="F521" s="11"/>
      <c r="G521" s="11"/>
      <c r="H521" s="11"/>
      <c r="I521" s="11"/>
      <c r="J521" s="11"/>
      <c r="K521" s="11"/>
      <c r="L521" s="11"/>
      <c r="M521" s="11"/>
    </row>
    <row r="522" customFormat="false" ht="12.75" hidden="false" customHeight="true" outlineLevel="0" collapsed="false">
      <c r="A522" s="11"/>
      <c r="B522" s="11"/>
      <c r="C522" s="11"/>
      <c r="D522" s="11"/>
      <c r="E522" s="11"/>
      <c r="F522" s="11"/>
      <c r="G522" s="11"/>
      <c r="H522" s="11"/>
      <c r="I522" s="11"/>
      <c r="J522" s="11"/>
      <c r="K522" s="11"/>
      <c r="L522" s="11"/>
      <c r="M522" s="11"/>
    </row>
    <row r="523" customFormat="false" ht="12.75" hidden="false" customHeight="true" outlineLevel="0" collapsed="false">
      <c r="A523" s="11"/>
      <c r="B523" s="11"/>
      <c r="C523" s="11"/>
      <c r="D523" s="11"/>
      <c r="E523" s="11"/>
      <c r="F523" s="11"/>
      <c r="G523" s="11"/>
      <c r="H523" s="11"/>
      <c r="I523" s="11"/>
      <c r="J523" s="11"/>
      <c r="K523" s="11"/>
      <c r="L523" s="11"/>
      <c r="M523" s="11"/>
    </row>
    <row r="524" customFormat="false" ht="12.75" hidden="false" customHeight="true" outlineLevel="0" collapsed="false">
      <c r="A524" s="11"/>
      <c r="B524" s="11"/>
      <c r="C524" s="11"/>
      <c r="D524" s="11"/>
      <c r="E524" s="11"/>
      <c r="F524" s="11"/>
      <c r="G524" s="11"/>
      <c r="H524" s="11"/>
      <c r="I524" s="11"/>
      <c r="J524" s="11"/>
      <c r="K524" s="11"/>
      <c r="L524" s="11"/>
      <c r="M524" s="11"/>
    </row>
    <row r="525" customFormat="false" ht="12.75" hidden="false" customHeight="true" outlineLevel="0" collapsed="false">
      <c r="A525" s="11"/>
      <c r="B525" s="11"/>
      <c r="C525" s="11"/>
      <c r="D525" s="11"/>
      <c r="E525" s="11"/>
      <c r="F525" s="11"/>
      <c r="G525" s="11"/>
      <c r="H525" s="11"/>
      <c r="I525" s="11"/>
      <c r="J525" s="11"/>
      <c r="K525" s="11"/>
      <c r="L525" s="11"/>
      <c r="M525" s="11"/>
    </row>
    <row r="526" customFormat="false" ht="12.75" hidden="false" customHeight="true" outlineLevel="0" collapsed="false">
      <c r="A526" s="11"/>
      <c r="B526" s="11"/>
      <c r="C526" s="11"/>
      <c r="D526" s="11"/>
      <c r="E526" s="11"/>
      <c r="F526" s="11"/>
      <c r="G526" s="11"/>
      <c r="H526" s="11"/>
      <c r="I526" s="11"/>
      <c r="J526" s="11"/>
      <c r="K526" s="11"/>
      <c r="L526" s="11"/>
      <c r="M526" s="11"/>
    </row>
    <row r="527" customFormat="false" ht="12.75" hidden="false" customHeight="true" outlineLevel="0" collapsed="false">
      <c r="A527" s="11"/>
      <c r="B527" s="11"/>
      <c r="C527" s="11"/>
      <c r="D527" s="11"/>
      <c r="E527" s="11"/>
      <c r="F527" s="11"/>
      <c r="G527" s="11"/>
      <c r="H527" s="11"/>
      <c r="I527" s="11"/>
      <c r="J527" s="11"/>
      <c r="K527" s="11"/>
      <c r="L527" s="11"/>
      <c r="M527" s="11"/>
    </row>
    <row r="528" customFormat="false" ht="12.75" hidden="false" customHeight="true" outlineLevel="0" collapsed="false">
      <c r="A528" s="11"/>
      <c r="B528" s="11"/>
      <c r="C528" s="11"/>
      <c r="D528" s="11"/>
      <c r="E528" s="11"/>
      <c r="F528" s="11"/>
      <c r="G528" s="11"/>
      <c r="H528" s="11"/>
      <c r="I528" s="11"/>
      <c r="J528" s="11"/>
      <c r="K528" s="11"/>
      <c r="L528" s="11"/>
      <c r="M528" s="11"/>
    </row>
    <row r="529" customFormat="false" ht="12.75" hidden="false" customHeight="true" outlineLevel="0" collapsed="false">
      <c r="A529" s="11"/>
      <c r="B529" s="11"/>
      <c r="C529" s="11"/>
      <c r="D529" s="11"/>
      <c r="E529" s="11"/>
      <c r="F529" s="11"/>
      <c r="G529" s="11"/>
      <c r="H529" s="11"/>
      <c r="I529" s="11"/>
      <c r="J529" s="11"/>
      <c r="K529" s="11"/>
      <c r="L529" s="11"/>
      <c r="M529" s="11"/>
    </row>
    <row r="530" customFormat="false" ht="12.75" hidden="false" customHeight="true" outlineLevel="0" collapsed="false">
      <c r="A530" s="11"/>
      <c r="B530" s="11"/>
      <c r="C530" s="11"/>
      <c r="D530" s="11"/>
      <c r="E530" s="11"/>
      <c r="F530" s="11"/>
      <c r="G530" s="11"/>
      <c r="H530" s="11"/>
      <c r="I530" s="11"/>
      <c r="J530" s="11"/>
      <c r="K530" s="11"/>
      <c r="L530" s="11"/>
      <c r="M530" s="11"/>
    </row>
    <row r="531" customFormat="false" ht="12.75" hidden="false" customHeight="true" outlineLevel="0" collapsed="false">
      <c r="A531" s="11"/>
      <c r="B531" s="11"/>
      <c r="C531" s="11"/>
      <c r="D531" s="11"/>
      <c r="E531" s="11"/>
      <c r="F531" s="11"/>
      <c r="G531" s="11"/>
      <c r="H531" s="11"/>
      <c r="I531" s="11"/>
      <c r="J531" s="11"/>
      <c r="K531" s="11"/>
      <c r="L531" s="11"/>
      <c r="M531" s="11"/>
    </row>
    <row r="532" customFormat="false" ht="12.75" hidden="false" customHeight="true" outlineLevel="0" collapsed="false">
      <c r="A532" s="11"/>
      <c r="B532" s="11"/>
      <c r="C532" s="11"/>
      <c r="D532" s="11"/>
      <c r="E532" s="11"/>
      <c r="F532" s="11"/>
      <c r="G532" s="11"/>
      <c r="H532" s="11"/>
      <c r="I532" s="11"/>
      <c r="J532" s="11"/>
      <c r="K532" s="11"/>
      <c r="L532" s="11"/>
      <c r="M532" s="11"/>
    </row>
    <row r="533" customFormat="false" ht="12.75" hidden="false" customHeight="true" outlineLevel="0" collapsed="false">
      <c r="A533" s="11"/>
      <c r="B533" s="11"/>
      <c r="C533" s="11"/>
      <c r="D533" s="11"/>
      <c r="E533" s="11"/>
      <c r="F533" s="11"/>
      <c r="G533" s="11"/>
      <c r="H533" s="11"/>
      <c r="I533" s="11"/>
      <c r="J533" s="11"/>
      <c r="K533" s="11"/>
      <c r="L533" s="11"/>
      <c r="M533" s="11"/>
    </row>
    <row r="534" customFormat="false" ht="12.75" hidden="false" customHeight="true" outlineLevel="0" collapsed="false">
      <c r="A534" s="11"/>
      <c r="B534" s="11"/>
      <c r="C534" s="11"/>
      <c r="D534" s="11"/>
      <c r="E534" s="11"/>
      <c r="F534" s="11"/>
      <c r="G534" s="11"/>
      <c r="H534" s="11"/>
      <c r="I534" s="11"/>
      <c r="J534" s="11"/>
      <c r="K534" s="11"/>
      <c r="L534" s="11"/>
      <c r="M534" s="11"/>
    </row>
    <row r="535" customFormat="false" ht="12.75" hidden="false" customHeight="true" outlineLevel="0" collapsed="false">
      <c r="A535" s="11"/>
      <c r="B535" s="11"/>
      <c r="C535" s="11"/>
      <c r="D535" s="11"/>
      <c r="E535" s="11"/>
      <c r="F535" s="11"/>
      <c r="G535" s="11"/>
      <c r="H535" s="11"/>
      <c r="I535" s="11"/>
      <c r="J535" s="11"/>
      <c r="K535" s="11"/>
      <c r="L535" s="11"/>
      <c r="M535" s="11"/>
    </row>
    <row r="536" customFormat="false" ht="12.75" hidden="false" customHeight="true" outlineLevel="0" collapsed="false">
      <c r="A536" s="11"/>
      <c r="B536" s="11"/>
      <c r="C536" s="11"/>
      <c r="D536" s="11"/>
      <c r="E536" s="11"/>
      <c r="F536" s="11"/>
      <c r="G536" s="11"/>
      <c r="H536" s="11"/>
      <c r="I536" s="11"/>
      <c r="J536" s="11"/>
      <c r="K536" s="11"/>
      <c r="L536" s="11"/>
      <c r="M536" s="11"/>
    </row>
    <row r="537" customFormat="false" ht="12.75" hidden="false" customHeight="true" outlineLevel="0" collapsed="false">
      <c r="A537" s="11"/>
      <c r="B537" s="11"/>
      <c r="C537" s="11"/>
      <c r="D537" s="11"/>
      <c r="E537" s="11"/>
      <c r="F537" s="11"/>
      <c r="G537" s="11"/>
      <c r="H537" s="11"/>
      <c r="I537" s="11"/>
      <c r="J537" s="11"/>
      <c r="K537" s="11"/>
      <c r="L537" s="11"/>
      <c r="M537" s="11"/>
    </row>
    <row r="538" customFormat="false" ht="12.75" hidden="false" customHeight="true" outlineLevel="0" collapsed="false">
      <c r="A538" s="11"/>
      <c r="B538" s="11"/>
      <c r="C538" s="11"/>
      <c r="D538" s="11"/>
      <c r="E538" s="11"/>
      <c r="F538" s="11"/>
      <c r="G538" s="11"/>
      <c r="H538" s="11"/>
      <c r="I538" s="11"/>
      <c r="J538" s="11"/>
      <c r="K538" s="11"/>
      <c r="L538" s="11"/>
      <c r="M538" s="11"/>
    </row>
    <row r="539" customFormat="false" ht="12.75" hidden="false" customHeight="true" outlineLevel="0" collapsed="false">
      <c r="A539" s="11"/>
      <c r="B539" s="11"/>
      <c r="C539" s="11"/>
      <c r="D539" s="11"/>
      <c r="E539" s="11"/>
      <c r="F539" s="11"/>
      <c r="G539" s="11"/>
      <c r="H539" s="11"/>
      <c r="I539" s="11"/>
      <c r="J539" s="11"/>
      <c r="K539" s="11"/>
      <c r="L539" s="11"/>
      <c r="M539" s="11"/>
    </row>
    <row r="540" customFormat="false" ht="12.75" hidden="false" customHeight="true" outlineLevel="0" collapsed="false">
      <c r="A540" s="11"/>
      <c r="B540" s="11"/>
      <c r="C540" s="11"/>
      <c r="D540" s="11"/>
      <c r="E540" s="11"/>
      <c r="F540" s="11"/>
      <c r="G540" s="11"/>
      <c r="H540" s="11"/>
      <c r="I540" s="11"/>
      <c r="J540" s="11"/>
      <c r="K540" s="11"/>
      <c r="L540" s="11"/>
      <c r="M540" s="11"/>
    </row>
    <row r="541" customFormat="false" ht="12.75" hidden="false" customHeight="true" outlineLevel="0" collapsed="false">
      <c r="A541" s="11"/>
      <c r="B541" s="11"/>
      <c r="C541" s="11"/>
      <c r="D541" s="11"/>
      <c r="E541" s="11"/>
      <c r="F541" s="11"/>
      <c r="G541" s="11"/>
      <c r="H541" s="11"/>
      <c r="I541" s="11"/>
      <c r="J541" s="11"/>
      <c r="K541" s="11"/>
      <c r="L541" s="11"/>
      <c r="M541" s="11"/>
    </row>
    <row r="542" customFormat="false" ht="12.75" hidden="false" customHeight="true" outlineLevel="0" collapsed="false">
      <c r="A542" s="11"/>
      <c r="B542" s="11"/>
      <c r="C542" s="11"/>
      <c r="D542" s="11"/>
      <c r="E542" s="11"/>
      <c r="F542" s="11"/>
      <c r="G542" s="11"/>
      <c r="H542" s="11"/>
      <c r="I542" s="11"/>
      <c r="J542" s="11"/>
      <c r="K542" s="11"/>
      <c r="L542" s="11"/>
      <c r="M542" s="11"/>
    </row>
    <row r="543" customFormat="false" ht="12.75" hidden="false" customHeight="true" outlineLevel="0" collapsed="false">
      <c r="A543" s="11"/>
      <c r="B543" s="11"/>
      <c r="C543" s="11"/>
      <c r="D543" s="11"/>
      <c r="E543" s="11"/>
      <c r="F543" s="11"/>
      <c r="G543" s="11"/>
      <c r="H543" s="11"/>
      <c r="I543" s="11"/>
      <c r="J543" s="11"/>
      <c r="K543" s="11"/>
      <c r="L543" s="11"/>
      <c r="M543" s="11"/>
    </row>
    <row r="544" customFormat="false" ht="12.75" hidden="false" customHeight="true" outlineLevel="0" collapsed="false">
      <c r="A544" s="11"/>
      <c r="B544" s="11"/>
      <c r="C544" s="11"/>
      <c r="D544" s="11"/>
      <c r="E544" s="11"/>
      <c r="F544" s="11"/>
      <c r="G544" s="11"/>
      <c r="H544" s="11"/>
      <c r="I544" s="11"/>
      <c r="J544" s="11"/>
      <c r="K544" s="11"/>
      <c r="L544" s="11"/>
      <c r="M544" s="11"/>
    </row>
    <row r="545" customFormat="false" ht="12.75" hidden="false" customHeight="true" outlineLevel="0" collapsed="false">
      <c r="A545" s="11"/>
      <c r="B545" s="11"/>
      <c r="C545" s="11"/>
      <c r="D545" s="11"/>
      <c r="E545" s="11"/>
      <c r="F545" s="11"/>
      <c r="G545" s="11"/>
      <c r="H545" s="11"/>
      <c r="I545" s="11"/>
      <c r="J545" s="11"/>
      <c r="K545" s="11"/>
      <c r="L545" s="11"/>
      <c r="M545" s="11"/>
    </row>
    <row r="546" customFormat="false" ht="12.75" hidden="false" customHeight="true" outlineLevel="0" collapsed="false">
      <c r="A546" s="11"/>
      <c r="B546" s="11"/>
      <c r="C546" s="11"/>
      <c r="D546" s="11"/>
      <c r="E546" s="11"/>
      <c r="F546" s="11"/>
      <c r="G546" s="11"/>
      <c r="H546" s="11"/>
      <c r="I546" s="11"/>
      <c r="J546" s="11"/>
      <c r="K546" s="11"/>
      <c r="L546" s="11"/>
      <c r="M546" s="11"/>
    </row>
    <row r="547" customFormat="false" ht="12.75" hidden="false" customHeight="true" outlineLevel="0" collapsed="false">
      <c r="A547" s="11"/>
      <c r="B547" s="11"/>
      <c r="C547" s="11"/>
      <c r="D547" s="11"/>
      <c r="E547" s="11"/>
      <c r="F547" s="11"/>
      <c r="G547" s="11"/>
      <c r="H547" s="11"/>
      <c r="I547" s="11"/>
      <c r="J547" s="11"/>
      <c r="K547" s="11"/>
      <c r="L547" s="11"/>
      <c r="M547" s="11"/>
    </row>
    <row r="548" customFormat="false" ht="12.75" hidden="false" customHeight="true" outlineLevel="0" collapsed="false">
      <c r="A548" s="11"/>
      <c r="B548" s="11"/>
      <c r="C548" s="11"/>
      <c r="D548" s="11"/>
      <c r="E548" s="11"/>
      <c r="F548" s="11"/>
      <c r="G548" s="11"/>
      <c r="H548" s="11"/>
      <c r="I548" s="11"/>
      <c r="J548" s="11"/>
      <c r="K548" s="11"/>
      <c r="L548" s="11"/>
      <c r="M548" s="11"/>
    </row>
    <row r="549" customFormat="false" ht="12.75" hidden="false" customHeight="true" outlineLevel="0" collapsed="false">
      <c r="A549" s="11"/>
      <c r="B549" s="11"/>
      <c r="C549" s="11"/>
      <c r="D549" s="11"/>
      <c r="E549" s="11"/>
      <c r="F549" s="11"/>
      <c r="G549" s="11"/>
      <c r="H549" s="11"/>
      <c r="I549" s="11"/>
      <c r="J549" s="11"/>
      <c r="K549" s="11"/>
      <c r="L549" s="11"/>
      <c r="M549" s="11"/>
    </row>
    <row r="550" customFormat="false" ht="12.75" hidden="false" customHeight="true" outlineLevel="0" collapsed="false">
      <c r="A550" s="11"/>
      <c r="B550" s="11"/>
      <c r="C550" s="11"/>
      <c r="D550" s="11"/>
      <c r="E550" s="11"/>
      <c r="F550" s="11"/>
      <c r="G550" s="11"/>
      <c r="H550" s="11"/>
      <c r="I550" s="11"/>
      <c r="J550" s="11"/>
      <c r="K550" s="11"/>
      <c r="L550" s="11"/>
      <c r="M550" s="11"/>
    </row>
    <row r="551" customFormat="false" ht="12.75" hidden="false" customHeight="true" outlineLevel="0" collapsed="false">
      <c r="A551" s="11"/>
      <c r="B551" s="11"/>
      <c r="C551" s="11"/>
      <c r="D551" s="11"/>
      <c r="E551" s="11"/>
      <c r="F551" s="11"/>
      <c r="G551" s="11"/>
      <c r="H551" s="11"/>
      <c r="I551" s="11"/>
      <c r="J551" s="11"/>
      <c r="K551" s="11"/>
      <c r="L551" s="11"/>
      <c r="M551" s="11"/>
    </row>
    <row r="552" customFormat="false" ht="12.75" hidden="false" customHeight="true" outlineLevel="0" collapsed="false">
      <c r="A552" s="11"/>
      <c r="B552" s="11"/>
      <c r="C552" s="11"/>
      <c r="D552" s="11"/>
      <c r="E552" s="11"/>
      <c r="F552" s="11"/>
      <c r="G552" s="11"/>
      <c r="H552" s="11"/>
      <c r="I552" s="11"/>
      <c r="J552" s="11"/>
      <c r="K552" s="11"/>
      <c r="L552" s="11"/>
      <c r="M552" s="11"/>
    </row>
    <row r="553" customFormat="false" ht="12.75" hidden="false" customHeight="true" outlineLevel="0" collapsed="false">
      <c r="A553" s="11"/>
      <c r="B553" s="11"/>
      <c r="C553" s="11"/>
      <c r="D553" s="11"/>
      <c r="E553" s="11"/>
      <c r="F553" s="11"/>
      <c r="G553" s="11"/>
      <c r="H553" s="11"/>
      <c r="I553" s="11"/>
      <c r="J553" s="11"/>
      <c r="K553" s="11"/>
      <c r="L553" s="11"/>
      <c r="M553" s="11"/>
    </row>
    <row r="554" customFormat="false" ht="12.75" hidden="false" customHeight="true" outlineLevel="0" collapsed="false">
      <c r="A554" s="11"/>
      <c r="B554" s="11"/>
      <c r="C554" s="11"/>
      <c r="D554" s="11"/>
      <c r="E554" s="11"/>
      <c r="F554" s="11"/>
      <c r="G554" s="11"/>
      <c r="H554" s="11"/>
      <c r="I554" s="11"/>
      <c r="J554" s="11"/>
      <c r="K554" s="11"/>
      <c r="L554" s="11"/>
      <c r="M554" s="11"/>
    </row>
    <row r="555" customFormat="false" ht="12.75" hidden="false" customHeight="true" outlineLevel="0" collapsed="false">
      <c r="A555" s="11"/>
      <c r="B555" s="11"/>
      <c r="C555" s="11"/>
      <c r="D555" s="11"/>
      <c r="E555" s="11"/>
      <c r="F555" s="11"/>
      <c r="G555" s="11"/>
      <c r="H555" s="11"/>
      <c r="I555" s="11"/>
      <c r="J555" s="11"/>
      <c r="K555" s="11"/>
      <c r="L555" s="11"/>
      <c r="M555" s="11"/>
    </row>
    <row r="556" customFormat="false" ht="12.75" hidden="false" customHeight="true" outlineLevel="0" collapsed="false">
      <c r="A556" s="11"/>
      <c r="B556" s="11"/>
      <c r="C556" s="11"/>
      <c r="D556" s="11"/>
      <c r="E556" s="11"/>
      <c r="F556" s="11"/>
      <c r="G556" s="11"/>
      <c r="H556" s="11"/>
      <c r="I556" s="11"/>
      <c r="J556" s="11"/>
      <c r="K556" s="11"/>
      <c r="L556" s="11"/>
      <c r="M556" s="11"/>
    </row>
    <row r="557" customFormat="false" ht="12.75" hidden="false" customHeight="true" outlineLevel="0" collapsed="false">
      <c r="A557" s="11"/>
      <c r="B557" s="11"/>
      <c r="C557" s="11"/>
      <c r="D557" s="11"/>
      <c r="E557" s="11"/>
      <c r="F557" s="11"/>
      <c r="G557" s="11"/>
      <c r="H557" s="11"/>
      <c r="I557" s="11"/>
      <c r="J557" s="11"/>
      <c r="K557" s="11"/>
      <c r="L557" s="11"/>
      <c r="M557" s="11"/>
    </row>
    <row r="558" customFormat="false" ht="12.75" hidden="false" customHeight="true" outlineLevel="0" collapsed="false">
      <c r="A558" s="11"/>
      <c r="B558" s="11"/>
      <c r="C558" s="11"/>
      <c r="D558" s="11"/>
      <c r="E558" s="11"/>
      <c r="F558" s="11"/>
      <c r="G558" s="11"/>
      <c r="H558" s="11"/>
      <c r="I558" s="11"/>
      <c r="J558" s="11"/>
      <c r="K558" s="11"/>
      <c r="L558" s="11"/>
      <c r="M558" s="11"/>
    </row>
    <row r="559" customFormat="false" ht="12.75" hidden="false" customHeight="true" outlineLevel="0" collapsed="false">
      <c r="A559" s="11"/>
      <c r="B559" s="11"/>
      <c r="C559" s="11"/>
      <c r="D559" s="11"/>
      <c r="E559" s="11"/>
      <c r="F559" s="11"/>
      <c r="G559" s="11"/>
      <c r="H559" s="11"/>
      <c r="I559" s="11"/>
      <c r="J559" s="11"/>
      <c r="K559" s="11"/>
      <c r="L559" s="11"/>
      <c r="M559" s="11"/>
    </row>
    <row r="560" customFormat="false" ht="12.75" hidden="false" customHeight="true" outlineLevel="0" collapsed="false">
      <c r="A560" s="11"/>
      <c r="B560" s="11"/>
      <c r="C560" s="11"/>
      <c r="D560" s="11"/>
      <c r="E560" s="11"/>
      <c r="F560" s="11"/>
      <c r="G560" s="11"/>
      <c r="H560" s="11"/>
      <c r="I560" s="11"/>
      <c r="J560" s="11"/>
      <c r="K560" s="11"/>
      <c r="L560" s="11"/>
      <c r="M560" s="11"/>
    </row>
    <row r="561" customFormat="false" ht="12.75" hidden="false" customHeight="true" outlineLevel="0" collapsed="false">
      <c r="A561" s="11"/>
      <c r="B561" s="11"/>
      <c r="C561" s="11"/>
      <c r="D561" s="11"/>
      <c r="E561" s="11"/>
      <c r="F561" s="11"/>
      <c r="G561" s="11"/>
      <c r="H561" s="11"/>
      <c r="I561" s="11"/>
      <c r="J561" s="11"/>
      <c r="K561" s="11"/>
      <c r="L561" s="11"/>
      <c r="M561" s="11"/>
    </row>
    <row r="562" customFormat="false" ht="12.75" hidden="false" customHeight="true" outlineLevel="0" collapsed="false">
      <c r="A562" s="11"/>
      <c r="B562" s="11"/>
      <c r="C562" s="11"/>
      <c r="D562" s="11"/>
      <c r="E562" s="11"/>
      <c r="F562" s="11"/>
      <c r="G562" s="11"/>
      <c r="H562" s="11"/>
      <c r="I562" s="11"/>
      <c r="J562" s="11"/>
      <c r="K562" s="11"/>
      <c r="L562" s="11"/>
      <c r="M562" s="11"/>
    </row>
    <row r="563" customFormat="false" ht="12.75" hidden="false" customHeight="true" outlineLevel="0" collapsed="false">
      <c r="A563" s="11"/>
      <c r="B563" s="11"/>
      <c r="C563" s="11"/>
      <c r="D563" s="11"/>
      <c r="E563" s="11"/>
      <c r="F563" s="11"/>
      <c r="G563" s="11"/>
      <c r="H563" s="11"/>
      <c r="I563" s="11"/>
      <c r="J563" s="11"/>
      <c r="K563" s="11"/>
      <c r="L563" s="11"/>
      <c r="M563" s="11"/>
    </row>
    <row r="564" customFormat="false" ht="12.75" hidden="false" customHeight="true" outlineLevel="0" collapsed="false">
      <c r="A564" s="11"/>
      <c r="B564" s="11"/>
      <c r="C564" s="11"/>
      <c r="D564" s="11"/>
      <c r="E564" s="11"/>
      <c r="F564" s="11"/>
      <c r="G564" s="11"/>
      <c r="H564" s="11"/>
      <c r="I564" s="11"/>
      <c r="J564" s="11"/>
      <c r="K564" s="11"/>
      <c r="L564" s="11"/>
      <c r="M564" s="11"/>
    </row>
    <row r="565" customFormat="false" ht="12.75" hidden="false" customHeight="true" outlineLevel="0" collapsed="false">
      <c r="A565" s="11"/>
      <c r="B565" s="11"/>
      <c r="C565" s="11"/>
      <c r="D565" s="11"/>
      <c r="E565" s="11"/>
      <c r="F565" s="11"/>
      <c r="G565" s="11"/>
      <c r="H565" s="11"/>
      <c r="I565" s="11"/>
      <c r="J565" s="11"/>
      <c r="K565" s="11"/>
      <c r="L565" s="11"/>
      <c r="M565" s="11"/>
    </row>
    <row r="566" customFormat="false" ht="12.75" hidden="false" customHeight="true" outlineLevel="0" collapsed="false">
      <c r="A566" s="11"/>
      <c r="B566" s="11"/>
      <c r="C566" s="11"/>
      <c r="D566" s="11"/>
      <c r="E566" s="11"/>
      <c r="F566" s="11"/>
      <c r="G566" s="11"/>
      <c r="H566" s="11"/>
      <c r="I566" s="11"/>
      <c r="J566" s="11"/>
      <c r="K566" s="11"/>
      <c r="L566" s="11"/>
      <c r="M566" s="11"/>
    </row>
    <row r="567" customFormat="false" ht="12.75" hidden="false" customHeight="true" outlineLevel="0" collapsed="false">
      <c r="A567" s="11"/>
      <c r="B567" s="11"/>
      <c r="C567" s="11"/>
      <c r="D567" s="11"/>
      <c r="E567" s="11"/>
      <c r="F567" s="11"/>
      <c r="G567" s="11"/>
      <c r="H567" s="11"/>
      <c r="I567" s="11"/>
      <c r="J567" s="11"/>
      <c r="K567" s="11"/>
      <c r="L567" s="11"/>
      <c r="M567" s="11"/>
    </row>
    <row r="568" customFormat="false" ht="12.75" hidden="false" customHeight="true" outlineLevel="0" collapsed="false">
      <c r="A568" s="11"/>
      <c r="B568" s="11"/>
      <c r="C568" s="11"/>
      <c r="D568" s="11"/>
      <c r="E568" s="11"/>
      <c r="F568" s="11"/>
      <c r="G568" s="11"/>
      <c r="H568" s="11"/>
      <c r="I568" s="11"/>
      <c r="J568" s="11"/>
      <c r="K568" s="11"/>
      <c r="L568" s="11"/>
      <c r="M568" s="11"/>
    </row>
    <row r="569" customFormat="false" ht="12.75" hidden="false" customHeight="true" outlineLevel="0" collapsed="false">
      <c r="A569" s="11"/>
      <c r="B569" s="11"/>
      <c r="C569" s="11"/>
      <c r="D569" s="11"/>
      <c r="E569" s="11"/>
      <c r="F569" s="11"/>
      <c r="G569" s="11"/>
      <c r="H569" s="11"/>
      <c r="I569" s="11"/>
      <c r="J569" s="11"/>
      <c r="K569" s="11"/>
      <c r="L569" s="11"/>
      <c r="M569" s="11"/>
    </row>
    <row r="570" customFormat="false" ht="12.75" hidden="false" customHeight="true" outlineLevel="0" collapsed="false">
      <c r="A570" s="11"/>
      <c r="B570" s="11"/>
      <c r="C570" s="11"/>
      <c r="D570" s="11"/>
      <c r="E570" s="11"/>
      <c r="F570" s="11"/>
      <c r="G570" s="11"/>
      <c r="H570" s="11"/>
      <c r="I570" s="11"/>
      <c r="J570" s="11"/>
      <c r="K570" s="11"/>
      <c r="L570" s="11"/>
      <c r="M570" s="11"/>
    </row>
    <row r="571" customFormat="false" ht="12.75" hidden="false" customHeight="true" outlineLevel="0" collapsed="false">
      <c r="A571" s="11"/>
      <c r="B571" s="11"/>
      <c r="C571" s="11"/>
      <c r="D571" s="11"/>
      <c r="E571" s="11"/>
      <c r="F571" s="11"/>
      <c r="G571" s="11"/>
      <c r="H571" s="11"/>
      <c r="I571" s="11"/>
      <c r="J571" s="11"/>
      <c r="K571" s="11"/>
      <c r="L571" s="11"/>
      <c r="M571" s="11"/>
    </row>
    <row r="572" customFormat="false" ht="12.75" hidden="false" customHeight="true" outlineLevel="0" collapsed="false">
      <c r="A572" s="11"/>
      <c r="B572" s="11"/>
      <c r="C572" s="11"/>
      <c r="D572" s="11"/>
      <c r="E572" s="11"/>
      <c r="F572" s="11"/>
      <c r="G572" s="11"/>
      <c r="H572" s="11"/>
      <c r="I572" s="11"/>
      <c r="J572" s="11"/>
      <c r="K572" s="11"/>
      <c r="L572" s="11"/>
      <c r="M572" s="11"/>
    </row>
    <row r="573" customFormat="false" ht="12.75" hidden="false" customHeight="true" outlineLevel="0" collapsed="false">
      <c r="A573" s="11"/>
      <c r="B573" s="11"/>
      <c r="C573" s="11"/>
      <c r="D573" s="11"/>
      <c r="E573" s="11"/>
      <c r="F573" s="11"/>
      <c r="G573" s="11"/>
      <c r="H573" s="11"/>
      <c r="I573" s="11"/>
      <c r="J573" s="11"/>
      <c r="K573" s="11"/>
      <c r="L573" s="11"/>
      <c r="M573" s="11"/>
    </row>
    <row r="574" customFormat="false" ht="12.75" hidden="false" customHeight="true" outlineLevel="0" collapsed="false">
      <c r="A574" s="11"/>
      <c r="B574" s="11"/>
      <c r="C574" s="11"/>
      <c r="D574" s="11"/>
      <c r="E574" s="11"/>
      <c r="F574" s="11"/>
      <c r="G574" s="11"/>
      <c r="H574" s="11"/>
      <c r="I574" s="11"/>
      <c r="J574" s="11"/>
      <c r="K574" s="11"/>
      <c r="L574" s="11"/>
      <c r="M574" s="11"/>
    </row>
    <row r="575" customFormat="false" ht="12.75" hidden="false" customHeight="true" outlineLevel="0" collapsed="false">
      <c r="A575" s="11"/>
      <c r="B575" s="11"/>
      <c r="C575" s="11"/>
      <c r="D575" s="11"/>
      <c r="E575" s="11"/>
      <c r="F575" s="11"/>
      <c r="G575" s="11"/>
      <c r="H575" s="11"/>
      <c r="I575" s="11"/>
      <c r="J575" s="11"/>
      <c r="K575" s="11"/>
      <c r="L575" s="11"/>
      <c r="M575" s="11"/>
    </row>
    <row r="576" customFormat="false" ht="12.75" hidden="false" customHeight="true" outlineLevel="0" collapsed="false">
      <c r="A576" s="11"/>
      <c r="B576" s="11"/>
      <c r="C576" s="11"/>
      <c r="D576" s="11"/>
      <c r="E576" s="11"/>
      <c r="F576" s="11"/>
      <c r="G576" s="11"/>
      <c r="H576" s="11"/>
      <c r="I576" s="11"/>
      <c r="J576" s="11"/>
      <c r="K576" s="11"/>
      <c r="L576" s="11"/>
      <c r="M576" s="11"/>
    </row>
    <row r="577" customFormat="false" ht="12.75" hidden="false" customHeight="true" outlineLevel="0" collapsed="false">
      <c r="A577" s="11"/>
      <c r="B577" s="11"/>
      <c r="C577" s="11"/>
      <c r="D577" s="11"/>
      <c r="E577" s="11"/>
      <c r="F577" s="11"/>
      <c r="G577" s="11"/>
      <c r="H577" s="11"/>
      <c r="I577" s="11"/>
      <c r="J577" s="11"/>
      <c r="K577" s="11"/>
      <c r="L577" s="11"/>
      <c r="M577" s="11"/>
    </row>
    <row r="578" customFormat="false" ht="12.75" hidden="false" customHeight="true" outlineLevel="0" collapsed="false">
      <c r="A578" s="11"/>
      <c r="B578" s="11"/>
      <c r="C578" s="11"/>
      <c r="D578" s="11"/>
      <c r="E578" s="11"/>
      <c r="F578" s="11"/>
      <c r="G578" s="11"/>
      <c r="H578" s="11"/>
      <c r="I578" s="11"/>
      <c r="J578" s="11"/>
      <c r="K578" s="11"/>
      <c r="L578" s="11"/>
      <c r="M578" s="11"/>
    </row>
    <row r="579" customFormat="false" ht="12.75" hidden="false" customHeight="true" outlineLevel="0" collapsed="false">
      <c r="A579" s="11"/>
      <c r="B579" s="11"/>
      <c r="C579" s="11"/>
      <c r="D579" s="11"/>
      <c r="E579" s="11"/>
      <c r="F579" s="11"/>
      <c r="G579" s="11"/>
      <c r="H579" s="11"/>
      <c r="I579" s="11"/>
      <c r="J579" s="11"/>
      <c r="K579" s="11"/>
      <c r="L579" s="11"/>
      <c r="M579" s="11"/>
    </row>
    <row r="580" customFormat="false" ht="12.75" hidden="false" customHeight="true" outlineLevel="0" collapsed="false">
      <c r="A580" s="11"/>
      <c r="B580" s="11"/>
      <c r="C580" s="11"/>
      <c r="D580" s="11"/>
      <c r="E580" s="11"/>
      <c r="F580" s="11"/>
      <c r="G580" s="11"/>
      <c r="H580" s="11"/>
      <c r="I580" s="11"/>
      <c r="J580" s="11"/>
      <c r="K580" s="11"/>
      <c r="L580" s="11"/>
      <c r="M580" s="11"/>
    </row>
    <row r="581" customFormat="false" ht="12.75" hidden="false" customHeight="true" outlineLevel="0" collapsed="false">
      <c r="A581" s="11"/>
      <c r="B581" s="11"/>
      <c r="C581" s="11"/>
      <c r="D581" s="11"/>
      <c r="E581" s="11"/>
      <c r="F581" s="11"/>
      <c r="G581" s="11"/>
      <c r="H581" s="11"/>
      <c r="I581" s="11"/>
      <c r="J581" s="11"/>
      <c r="K581" s="11"/>
      <c r="L581" s="11"/>
      <c r="M581" s="11"/>
    </row>
    <row r="582" customFormat="false" ht="12.75" hidden="false" customHeight="true" outlineLevel="0" collapsed="false">
      <c r="A582" s="11"/>
      <c r="B582" s="11"/>
      <c r="C582" s="11"/>
      <c r="D582" s="11"/>
      <c r="E582" s="11"/>
      <c r="F582" s="11"/>
      <c r="G582" s="11"/>
      <c r="H582" s="11"/>
      <c r="I582" s="11"/>
      <c r="J582" s="11"/>
      <c r="K582" s="11"/>
      <c r="L582" s="11"/>
      <c r="M582" s="11"/>
    </row>
    <row r="583" customFormat="false" ht="12.75" hidden="false" customHeight="true" outlineLevel="0" collapsed="false">
      <c r="A583" s="11"/>
      <c r="B583" s="11"/>
      <c r="C583" s="11"/>
      <c r="D583" s="11"/>
      <c r="E583" s="11"/>
      <c r="F583" s="11"/>
      <c r="G583" s="11"/>
      <c r="H583" s="11"/>
      <c r="I583" s="11"/>
      <c r="J583" s="11"/>
      <c r="K583" s="11"/>
      <c r="L583" s="11"/>
      <c r="M583" s="11"/>
    </row>
    <row r="584" customFormat="false" ht="12.75" hidden="false" customHeight="true" outlineLevel="0" collapsed="false">
      <c r="A584" s="11"/>
      <c r="B584" s="11"/>
      <c r="C584" s="11"/>
      <c r="D584" s="11"/>
      <c r="E584" s="11"/>
      <c r="F584" s="11"/>
      <c r="G584" s="11"/>
      <c r="H584" s="11"/>
      <c r="I584" s="11"/>
      <c r="J584" s="11"/>
      <c r="K584" s="11"/>
      <c r="L584" s="11"/>
      <c r="M584" s="11"/>
    </row>
    <row r="585" customFormat="false" ht="12.75" hidden="false" customHeight="true" outlineLevel="0" collapsed="false">
      <c r="A585" s="11"/>
      <c r="B585" s="11"/>
      <c r="C585" s="11"/>
      <c r="D585" s="11"/>
      <c r="E585" s="11"/>
      <c r="F585" s="11"/>
      <c r="G585" s="11"/>
      <c r="H585" s="11"/>
      <c r="I585" s="11"/>
      <c r="J585" s="11"/>
      <c r="K585" s="11"/>
      <c r="L585" s="11"/>
      <c r="M585" s="11"/>
    </row>
    <row r="586" customFormat="false" ht="12.75" hidden="false" customHeight="true" outlineLevel="0" collapsed="false">
      <c r="A586" s="11"/>
      <c r="B586" s="11"/>
      <c r="C586" s="11"/>
      <c r="D586" s="11"/>
      <c r="E586" s="11"/>
      <c r="F586" s="11"/>
      <c r="G586" s="11"/>
      <c r="H586" s="11"/>
      <c r="I586" s="11"/>
      <c r="J586" s="11"/>
      <c r="K586" s="11"/>
      <c r="L586" s="11"/>
      <c r="M586" s="11"/>
    </row>
    <row r="587" customFormat="false" ht="12.75" hidden="false" customHeight="true" outlineLevel="0" collapsed="false">
      <c r="A587" s="11"/>
      <c r="B587" s="11"/>
      <c r="C587" s="11"/>
      <c r="D587" s="11"/>
      <c r="E587" s="11"/>
      <c r="F587" s="11"/>
      <c r="G587" s="11"/>
      <c r="H587" s="11"/>
      <c r="I587" s="11"/>
      <c r="J587" s="11"/>
      <c r="K587" s="11"/>
      <c r="L587" s="11"/>
      <c r="M587" s="11"/>
    </row>
    <row r="588" customFormat="false" ht="12.75" hidden="false" customHeight="true" outlineLevel="0" collapsed="false">
      <c r="A588" s="11"/>
      <c r="B588" s="11"/>
      <c r="C588" s="11"/>
      <c r="D588" s="11"/>
      <c r="E588" s="11"/>
      <c r="F588" s="11"/>
      <c r="G588" s="11"/>
      <c r="H588" s="11"/>
      <c r="I588" s="11"/>
      <c r="J588" s="11"/>
      <c r="K588" s="11"/>
      <c r="L588" s="11"/>
      <c r="M588" s="11"/>
    </row>
    <row r="589" customFormat="false" ht="12.75" hidden="false" customHeight="true" outlineLevel="0" collapsed="false">
      <c r="A589" s="11"/>
      <c r="B589" s="11"/>
      <c r="C589" s="11"/>
      <c r="D589" s="11"/>
      <c r="E589" s="11"/>
      <c r="F589" s="11"/>
      <c r="G589" s="11"/>
      <c r="H589" s="11"/>
      <c r="I589" s="11"/>
      <c r="J589" s="11"/>
      <c r="K589" s="11"/>
      <c r="L589" s="11"/>
      <c r="M589" s="11"/>
    </row>
    <row r="590" customFormat="false" ht="12.75" hidden="false" customHeight="true" outlineLevel="0" collapsed="false">
      <c r="A590" s="11"/>
      <c r="B590" s="11"/>
      <c r="C590" s="11"/>
      <c r="D590" s="11"/>
      <c r="E590" s="11"/>
      <c r="F590" s="11"/>
      <c r="G590" s="11"/>
      <c r="H590" s="11"/>
      <c r="I590" s="11"/>
      <c r="J590" s="11"/>
      <c r="K590" s="11"/>
      <c r="L590" s="11"/>
      <c r="M590" s="11"/>
    </row>
    <row r="591" customFormat="false" ht="12.75" hidden="false" customHeight="true" outlineLevel="0" collapsed="false">
      <c r="A591" s="11"/>
      <c r="B591" s="11"/>
      <c r="C591" s="11"/>
      <c r="D591" s="11"/>
      <c r="E591" s="11"/>
      <c r="F591" s="11"/>
      <c r="G591" s="11"/>
      <c r="H591" s="11"/>
      <c r="I591" s="11"/>
      <c r="J591" s="11"/>
      <c r="K591" s="11"/>
      <c r="L591" s="11"/>
      <c r="M591" s="11"/>
    </row>
    <row r="592" customFormat="false" ht="12.75" hidden="false" customHeight="true" outlineLevel="0" collapsed="false">
      <c r="A592" s="11"/>
      <c r="B592" s="11"/>
      <c r="C592" s="11"/>
      <c r="D592" s="11"/>
      <c r="E592" s="11"/>
      <c r="F592" s="11"/>
      <c r="G592" s="11"/>
      <c r="H592" s="11"/>
      <c r="I592" s="11"/>
      <c r="J592" s="11"/>
      <c r="K592" s="11"/>
      <c r="L592" s="11"/>
      <c r="M592" s="11"/>
    </row>
    <row r="593" customFormat="false" ht="12.75" hidden="false" customHeight="true" outlineLevel="0" collapsed="false">
      <c r="A593" s="11"/>
      <c r="B593" s="11"/>
      <c r="C593" s="11"/>
      <c r="D593" s="11"/>
      <c r="E593" s="11"/>
      <c r="F593" s="11"/>
      <c r="G593" s="11"/>
      <c r="H593" s="11"/>
      <c r="I593" s="11"/>
      <c r="J593" s="11"/>
      <c r="K593" s="11"/>
      <c r="L593" s="11"/>
      <c r="M593" s="11"/>
    </row>
    <row r="594" customFormat="false" ht="12.75" hidden="false" customHeight="true" outlineLevel="0" collapsed="false">
      <c r="A594" s="11"/>
      <c r="B594" s="11"/>
      <c r="C594" s="11"/>
      <c r="D594" s="11"/>
      <c r="E594" s="11"/>
      <c r="F594" s="11"/>
      <c r="G594" s="11"/>
      <c r="H594" s="11"/>
      <c r="I594" s="11"/>
      <c r="J594" s="11"/>
      <c r="K594" s="11"/>
      <c r="L594" s="11"/>
      <c r="M594" s="11"/>
    </row>
    <row r="595" customFormat="false" ht="12.75" hidden="false" customHeight="true" outlineLevel="0" collapsed="false">
      <c r="A595" s="11"/>
      <c r="B595" s="11"/>
      <c r="C595" s="11"/>
      <c r="D595" s="11"/>
      <c r="E595" s="11"/>
      <c r="F595" s="11"/>
      <c r="G595" s="11"/>
      <c r="H595" s="11"/>
      <c r="I595" s="11"/>
      <c r="J595" s="11"/>
      <c r="K595" s="11"/>
      <c r="L595" s="11"/>
      <c r="M595" s="11"/>
    </row>
    <row r="596" customFormat="false" ht="12.75" hidden="false" customHeight="true" outlineLevel="0" collapsed="false">
      <c r="A596" s="11"/>
      <c r="B596" s="11"/>
      <c r="C596" s="11"/>
      <c r="D596" s="11"/>
      <c r="E596" s="11"/>
      <c r="F596" s="11"/>
      <c r="G596" s="11"/>
      <c r="H596" s="11"/>
      <c r="I596" s="11"/>
      <c r="J596" s="11"/>
      <c r="K596" s="11"/>
      <c r="L596" s="11"/>
      <c r="M596" s="11"/>
    </row>
    <row r="597" customFormat="false" ht="12.75" hidden="false" customHeight="true" outlineLevel="0" collapsed="false">
      <c r="A597" s="11"/>
      <c r="B597" s="11"/>
      <c r="C597" s="11"/>
      <c r="D597" s="11"/>
      <c r="E597" s="11"/>
      <c r="F597" s="11"/>
      <c r="G597" s="11"/>
      <c r="H597" s="11"/>
      <c r="I597" s="11"/>
      <c r="J597" s="11"/>
      <c r="K597" s="11"/>
      <c r="L597" s="11"/>
      <c r="M597" s="11"/>
    </row>
    <row r="598" customFormat="false" ht="12.75" hidden="false" customHeight="true" outlineLevel="0" collapsed="false">
      <c r="A598" s="11"/>
      <c r="B598" s="11"/>
      <c r="C598" s="11"/>
      <c r="D598" s="11"/>
      <c r="E598" s="11"/>
      <c r="F598" s="11"/>
      <c r="G598" s="11"/>
      <c r="H598" s="11"/>
      <c r="I598" s="11"/>
      <c r="J598" s="11"/>
      <c r="K598" s="11"/>
      <c r="L598" s="11"/>
      <c r="M598" s="11"/>
    </row>
    <row r="599" customFormat="false" ht="12.75" hidden="false" customHeight="true" outlineLevel="0" collapsed="false">
      <c r="A599" s="11"/>
      <c r="B599" s="11"/>
      <c r="C599" s="11"/>
      <c r="D599" s="11"/>
      <c r="E599" s="11"/>
      <c r="F599" s="11"/>
      <c r="G599" s="11"/>
      <c r="H599" s="11"/>
      <c r="I599" s="11"/>
      <c r="J599" s="11"/>
      <c r="K599" s="11"/>
      <c r="L599" s="11"/>
      <c r="M599" s="11"/>
    </row>
    <row r="600" customFormat="false" ht="12.75" hidden="false" customHeight="true" outlineLevel="0" collapsed="false">
      <c r="A600" s="11"/>
      <c r="B600" s="11"/>
      <c r="C600" s="11"/>
      <c r="D600" s="11"/>
      <c r="E600" s="11"/>
      <c r="F600" s="11"/>
      <c r="G600" s="11"/>
      <c r="H600" s="11"/>
      <c r="I600" s="11"/>
      <c r="J600" s="11"/>
      <c r="K600" s="11"/>
      <c r="L600" s="11"/>
      <c r="M600" s="11"/>
    </row>
    <row r="601" customFormat="false" ht="12.75" hidden="false" customHeight="true" outlineLevel="0" collapsed="false">
      <c r="A601" s="11"/>
      <c r="B601" s="11"/>
      <c r="C601" s="11"/>
      <c r="D601" s="11"/>
      <c r="E601" s="11"/>
      <c r="F601" s="11"/>
      <c r="G601" s="11"/>
      <c r="H601" s="11"/>
      <c r="I601" s="11"/>
      <c r="J601" s="11"/>
      <c r="K601" s="11"/>
      <c r="L601" s="11"/>
      <c r="M601" s="11"/>
    </row>
    <row r="602" customFormat="false" ht="12.75" hidden="false" customHeight="true" outlineLevel="0" collapsed="false">
      <c r="A602" s="11"/>
      <c r="B602" s="11"/>
      <c r="C602" s="11"/>
      <c r="D602" s="11"/>
      <c r="E602" s="11"/>
      <c r="F602" s="11"/>
      <c r="G602" s="11"/>
      <c r="H602" s="11"/>
      <c r="I602" s="11"/>
      <c r="J602" s="11"/>
      <c r="K602" s="11"/>
      <c r="L602" s="11"/>
      <c r="M602" s="11"/>
    </row>
    <row r="603" customFormat="false" ht="12.75" hidden="false" customHeight="true" outlineLevel="0" collapsed="false">
      <c r="A603" s="11"/>
      <c r="B603" s="11"/>
      <c r="C603" s="11"/>
      <c r="D603" s="11"/>
      <c r="E603" s="11"/>
      <c r="F603" s="11"/>
      <c r="G603" s="11"/>
      <c r="H603" s="11"/>
      <c r="I603" s="11"/>
      <c r="J603" s="11"/>
      <c r="K603" s="11"/>
      <c r="L603" s="11"/>
      <c r="M603" s="11"/>
    </row>
    <row r="604" customFormat="false" ht="12.75" hidden="false" customHeight="true" outlineLevel="0" collapsed="false">
      <c r="A604" s="11"/>
      <c r="B604" s="11"/>
      <c r="C604" s="11"/>
      <c r="D604" s="11"/>
      <c r="E604" s="11"/>
      <c r="F604" s="11"/>
      <c r="G604" s="11"/>
      <c r="H604" s="11"/>
      <c r="I604" s="11"/>
      <c r="J604" s="11"/>
      <c r="K604" s="11"/>
      <c r="L604" s="11"/>
      <c r="M604" s="11"/>
    </row>
    <row r="605" customFormat="false" ht="12.75" hidden="false" customHeight="true" outlineLevel="0" collapsed="false">
      <c r="A605" s="11"/>
      <c r="B605" s="11"/>
      <c r="C605" s="11"/>
      <c r="D605" s="11"/>
      <c r="E605" s="11"/>
      <c r="F605" s="11"/>
      <c r="G605" s="11"/>
      <c r="H605" s="11"/>
      <c r="I605" s="11"/>
      <c r="J605" s="11"/>
      <c r="K605" s="11"/>
      <c r="L605" s="11"/>
      <c r="M605" s="11"/>
    </row>
    <row r="606" customFormat="false" ht="12.75" hidden="false" customHeight="true" outlineLevel="0" collapsed="false">
      <c r="A606" s="11"/>
      <c r="B606" s="11"/>
      <c r="C606" s="11"/>
      <c r="D606" s="11"/>
      <c r="E606" s="11"/>
      <c r="F606" s="11"/>
      <c r="G606" s="11"/>
      <c r="H606" s="11"/>
      <c r="I606" s="11"/>
      <c r="J606" s="11"/>
      <c r="K606" s="11"/>
      <c r="L606" s="11"/>
      <c r="M606" s="11"/>
    </row>
    <row r="607" customFormat="false" ht="12.75" hidden="false" customHeight="true" outlineLevel="0" collapsed="false">
      <c r="A607" s="11"/>
      <c r="B607" s="11"/>
      <c r="C607" s="11"/>
      <c r="D607" s="11"/>
      <c r="E607" s="11"/>
      <c r="F607" s="11"/>
      <c r="G607" s="11"/>
      <c r="H607" s="11"/>
      <c r="I607" s="11"/>
      <c r="J607" s="11"/>
      <c r="K607" s="11"/>
      <c r="L607" s="11"/>
      <c r="M607" s="11"/>
    </row>
    <row r="608" customFormat="false" ht="12.75" hidden="false" customHeight="true" outlineLevel="0" collapsed="false">
      <c r="A608" s="11"/>
      <c r="B608" s="11"/>
      <c r="C608" s="11"/>
      <c r="D608" s="11"/>
      <c r="E608" s="11"/>
      <c r="F608" s="11"/>
      <c r="G608" s="11"/>
      <c r="H608" s="11"/>
      <c r="I608" s="11"/>
      <c r="J608" s="11"/>
      <c r="K608" s="11"/>
      <c r="L608" s="11"/>
      <c r="M608" s="11"/>
    </row>
    <row r="609" customFormat="false" ht="12.75" hidden="false" customHeight="true" outlineLevel="0" collapsed="false">
      <c r="A609" s="11"/>
      <c r="B609" s="11"/>
      <c r="C609" s="11"/>
      <c r="D609" s="11"/>
      <c r="E609" s="11"/>
      <c r="F609" s="11"/>
      <c r="G609" s="11"/>
      <c r="H609" s="11"/>
      <c r="I609" s="11"/>
      <c r="J609" s="11"/>
      <c r="K609" s="11"/>
      <c r="L609" s="11"/>
      <c r="M609" s="11"/>
    </row>
    <row r="610" customFormat="false" ht="12.75" hidden="false" customHeight="true" outlineLevel="0" collapsed="false">
      <c r="A610" s="11"/>
      <c r="B610" s="11"/>
      <c r="C610" s="11"/>
      <c r="D610" s="11"/>
      <c r="E610" s="11"/>
      <c r="F610" s="11"/>
      <c r="G610" s="11"/>
      <c r="H610" s="11"/>
      <c r="I610" s="11"/>
      <c r="J610" s="11"/>
      <c r="K610" s="11"/>
      <c r="L610" s="11"/>
      <c r="M610" s="11"/>
    </row>
    <row r="611" customFormat="false" ht="12.75" hidden="false" customHeight="true" outlineLevel="0" collapsed="false">
      <c r="A611" s="11"/>
      <c r="B611" s="11"/>
      <c r="C611" s="11"/>
      <c r="D611" s="11"/>
      <c r="E611" s="11"/>
      <c r="F611" s="11"/>
      <c r="G611" s="11"/>
      <c r="H611" s="11"/>
      <c r="I611" s="11"/>
      <c r="J611" s="11"/>
      <c r="K611" s="11"/>
      <c r="L611" s="11"/>
      <c r="M611" s="11"/>
    </row>
    <row r="612" customFormat="false" ht="12.75" hidden="false" customHeight="true" outlineLevel="0" collapsed="false">
      <c r="A612" s="11"/>
      <c r="B612" s="11"/>
      <c r="C612" s="11"/>
      <c r="D612" s="11"/>
      <c r="E612" s="11"/>
      <c r="F612" s="11"/>
      <c r="G612" s="11"/>
      <c r="H612" s="11"/>
      <c r="I612" s="11"/>
      <c r="J612" s="11"/>
      <c r="K612" s="11"/>
      <c r="L612" s="11"/>
      <c r="M612" s="11"/>
    </row>
    <row r="613" customFormat="false" ht="12.75" hidden="false" customHeight="true" outlineLevel="0" collapsed="false">
      <c r="A613" s="11"/>
      <c r="B613" s="11"/>
      <c r="C613" s="11"/>
      <c r="D613" s="11"/>
      <c r="E613" s="11"/>
      <c r="F613" s="11"/>
      <c r="G613" s="11"/>
      <c r="H613" s="11"/>
      <c r="I613" s="11"/>
      <c r="J613" s="11"/>
      <c r="K613" s="11"/>
      <c r="L613" s="11"/>
      <c r="M613" s="11"/>
    </row>
    <row r="614" customFormat="false" ht="12.75" hidden="false" customHeight="true" outlineLevel="0" collapsed="false">
      <c r="A614" s="11"/>
      <c r="B614" s="11"/>
      <c r="C614" s="11"/>
      <c r="D614" s="11"/>
      <c r="E614" s="11"/>
      <c r="F614" s="11"/>
      <c r="G614" s="11"/>
      <c r="H614" s="11"/>
      <c r="I614" s="11"/>
      <c r="J614" s="11"/>
      <c r="K614" s="11"/>
      <c r="L614" s="11"/>
      <c r="M614" s="11"/>
    </row>
    <row r="615" customFormat="false" ht="12.75" hidden="false" customHeight="true" outlineLevel="0" collapsed="false">
      <c r="A615" s="11"/>
      <c r="B615" s="11"/>
      <c r="C615" s="11"/>
      <c r="D615" s="11"/>
      <c r="E615" s="11"/>
      <c r="F615" s="11"/>
      <c r="G615" s="11"/>
      <c r="H615" s="11"/>
      <c r="I615" s="11"/>
      <c r="J615" s="11"/>
      <c r="K615" s="11"/>
      <c r="L615" s="11"/>
      <c r="M615" s="11"/>
    </row>
    <row r="616" customFormat="false" ht="12.75" hidden="false" customHeight="true" outlineLevel="0" collapsed="false">
      <c r="A616" s="11"/>
      <c r="B616" s="11"/>
      <c r="C616" s="11"/>
      <c r="D616" s="11"/>
      <c r="E616" s="11"/>
      <c r="F616" s="11"/>
      <c r="G616" s="11"/>
      <c r="H616" s="11"/>
      <c r="I616" s="11"/>
      <c r="J616" s="11"/>
      <c r="K616" s="11"/>
      <c r="L616" s="11"/>
      <c r="M616" s="11"/>
    </row>
    <row r="617" customFormat="false" ht="12.75" hidden="false" customHeight="true" outlineLevel="0" collapsed="false">
      <c r="A617" s="11"/>
      <c r="B617" s="11"/>
      <c r="C617" s="11"/>
      <c r="D617" s="11"/>
      <c r="E617" s="11"/>
      <c r="F617" s="11"/>
      <c r="G617" s="11"/>
      <c r="H617" s="11"/>
      <c r="I617" s="11"/>
      <c r="J617" s="11"/>
      <c r="K617" s="11"/>
      <c r="L617" s="11"/>
      <c r="M617" s="11"/>
    </row>
    <row r="618" customFormat="false" ht="12.75" hidden="false" customHeight="true" outlineLevel="0" collapsed="false">
      <c r="A618" s="11"/>
      <c r="B618" s="11"/>
      <c r="C618" s="11"/>
      <c r="D618" s="11"/>
      <c r="E618" s="11"/>
      <c r="F618" s="11"/>
      <c r="G618" s="11"/>
      <c r="H618" s="11"/>
      <c r="I618" s="11"/>
      <c r="J618" s="11"/>
      <c r="K618" s="11"/>
      <c r="L618" s="11"/>
      <c r="M618" s="11"/>
    </row>
    <row r="619" customFormat="false" ht="12.75" hidden="false" customHeight="true" outlineLevel="0" collapsed="false">
      <c r="A619" s="11"/>
      <c r="B619" s="11"/>
      <c r="C619" s="11"/>
      <c r="D619" s="11"/>
      <c r="E619" s="11"/>
      <c r="F619" s="11"/>
      <c r="G619" s="11"/>
      <c r="H619" s="11"/>
      <c r="I619" s="11"/>
      <c r="J619" s="11"/>
      <c r="K619" s="11"/>
      <c r="L619" s="11"/>
      <c r="M619" s="11"/>
    </row>
    <row r="620" customFormat="false" ht="12.75" hidden="false" customHeight="true" outlineLevel="0" collapsed="false">
      <c r="A620" s="11"/>
      <c r="B620" s="11"/>
      <c r="C620" s="11"/>
      <c r="D620" s="11"/>
      <c r="E620" s="11"/>
      <c r="F620" s="11"/>
      <c r="G620" s="11"/>
      <c r="H620" s="11"/>
      <c r="I620" s="11"/>
      <c r="J620" s="11"/>
      <c r="K620" s="11"/>
      <c r="L620" s="11"/>
      <c r="M620" s="11"/>
    </row>
    <row r="621" customFormat="false" ht="12.75" hidden="false" customHeight="true" outlineLevel="0" collapsed="false">
      <c r="A621" s="11"/>
      <c r="B621" s="11"/>
      <c r="C621" s="11"/>
      <c r="D621" s="11"/>
      <c r="E621" s="11"/>
      <c r="F621" s="11"/>
      <c r="G621" s="11"/>
      <c r="H621" s="11"/>
      <c r="I621" s="11"/>
      <c r="J621" s="11"/>
      <c r="K621" s="11"/>
      <c r="L621" s="11"/>
      <c r="M621" s="11"/>
    </row>
    <row r="622" customFormat="false" ht="12.75" hidden="false" customHeight="true" outlineLevel="0" collapsed="false">
      <c r="A622" s="11"/>
      <c r="B622" s="11"/>
      <c r="C622" s="11"/>
      <c r="D622" s="11"/>
      <c r="E622" s="11"/>
      <c r="F622" s="11"/>
      <c r="G622" s="11"/>
      <c r="H622" s="11"/>
      <c r="I622" s="11"/>
      <c r="J622" s="11"/>
      <c r="K622" s="11"/>
      <c r="L622" s="11"/>
      <c r="M622" s="11"/>
    </row>
    <row r="623" customFormat="false" ht="12.75" hidden="false" customHeight="true" outlineLevel="0" collapsed="false">
      <c r="A623" s="11"/>
      <c r="B623" s="11"/>
      <c r="C623" s="11"/>
      <c r="D623" s="11"/>
      <c r="E623" s="11"/>
      <c r="F623" s="11"/>
      <c r="G623" s="11"/>
      <c r="H623" s="11"/>
      <c r="I623" s="11"/>
      <c r="J623" s="11"/>
      <c r="K623" s="11"/>
      <c r="L623" s="11"/>
      <c r="M623" s="11"/>
    </row>
    <row r="624" customFormat="false" ht="12.75" hidden="false" customHeight="true" outlineLevel="0" collapsed="false">
      <c r="A624" s="11"/>
      <c r="B624" s="11"/>
      <c r="C624" s="11"/>
      <c r="D624" s="11"/>
      <c r="E624" s="11"/>
      <c r="F624" s="11"/>
      <c r="G624" s="11"/>
      <c r="H624" s="11"/>
      <c r="I624" s="11"/>
      <c r="J624" s="11"/>
      <c r="K624" s="11"/>
      <c r="L624" s="11"/>
      <c r="M624" s="11"/>
    </row>
    <row r="625" customFormat="false" ht="12.75" hidden="false" customHeight="true" outlineLevel="0" collapsed="false">
      <c r="A625" s="11"/>
      <c r="B625" s="11"/>
      <c r="C625" s="11"/>
      <c r="D625" s="11"/>
      <c r="E625" s="11"/>
      <c r="F625" s="11"/>
      <c r="G625" s="11"/>
      <c r="H625" s="11"/>
      <c r="I625" s="11"/>
      <c r="J625" s="11"/>
      <c r="K625" s="11"/>
      <c r="L625" s="11"/>
      <c r="M625" s="11"/>
    </row>
    <row r="626" customFormat="false" ht="12.75" hidden="false" customHeight="true" outlineLevel="0" collapsed="false">
      <c r="A626" s="11"/>
      <c r="B626" s="11"/>
      <c r="C626" s="11"/>
      <c r="D626" s="11"/>
      <c r="E626" s="11"/>
      <c r="F626" s="11"/>
      <c r="G626" s="11"/>
      <c r="H626" s="11"/>
      <c r="I626" s="11"/>
      <c r="J626" s="11"/>
      <c r="K626" s="11"/>
      <c r="L626" s="11"/>
      <c r="M626" s="11"/>
    </row>
    <row r="627" customFormat="false" ht="12.75" hidden="false" customHeight="true" outlineLevel="0" collapsed="false">
      <c r="A627" s="11"/>
      <c r="B627" s="11"/>
      <c r="C627" s="11"/>
      <c r="D627" s="11"/>
      <c r="E627" s="11"/>
      <c r="F627" s="11"/>
      <c r="G627" s="11"/>
      <c r="H627" s="11"/>
      <c r="I627" s="11"/>
      <c r="J627" s="11"/>
      <c r="K627" s="11"/>
      <c r="L627" s="11"/>
      <c r="M627" s="11"/>
    </row>
    <row r="628" customFormat="false" ht="12.75" hidden="false" customHeight="true" outlineLevel="0" collapsed="false">
      <c r="A628" s="11"/>
      <c r="B628" s="11"/>
      <c r="C628" s="11"/>
      <c r="D628" s="11"/>
      <c r="E628" s="11"/>
      <c r="F628" s="11"/>
      <c r="G628" s="11"/>
      <c r="H628" s="11"/>
      <c r="I628" s="11"/>
      <c r="J628" s="11"/>
      <c r="K628" s="11"/>
      <c r="L628" s="11"/>
      <c r="M628" s="11"/>
    </row>
    <row r="629" customFormat="false" ht="12.75" hidden="false" customHeight="true" outlineLevel="0" collapsed="false">
      <c r="A629" s="11"/>
      <c r="B629" s="11"/>
      <c r="C629" s="11"/>
      <c r="D629" s="11"/>
      <c r="E629" s="11"/>
      <c r="F629" s="11"/>
      <c r="G629" s="11"/>
      <c r="H629" s="11"/>
      <c r="I629" s="11"/>
      <c r="J629" s="11"/>
      <c r="K629" s="11"/>
      <c r="L629" s="11"/>
      <c r="M629" s="11"/>
    </row>
    <row r="630" customFormat="false" ht="12.75" hidden="false" customHeight="true" outlineLevel="0" collapsed="false">
      <c r="A630" s="11"/>
      <c r="B630" s="11"/>
      <c r="C630" s="11"/>
      <c r="D630" s="11"/>
      <c r="E630" s="11"/>
      <c r="F630" s="11"/>
      <c r="G630" s="11"/>
      <c r="H630" s="11"/>
      <c r="I630" s="11"/>
      <c r="J630" s="11"/>
      <c r="K630" s="11"/>
      <c r="L630" s="11"/>
      <c r="M630" s="11"/>
    </row>
    <row r="631" customFormat="false" ht="12.75" hidden="false" customHeight="true" outlineLevel="0" collapsed="false">
      <c r="A631" s="11"/>
      <c r="B631" s="11"/>
      <c r="C631" s="11"/>
      <c r="D631" s="11"/>
      <c r="E631" s="11"/>
      <c r="F631" s="11"/>
      <c r="G631" s="11"/>
      <c r="H631" s="11"/>
      <c r="I631" s="11"/>
      <c r="J631" s="11"/>
      <c r="K631" s="11"/>
      <c r="L631" s="11"/>
      <c r="M631" s="11"/>
    </row>
    <row r="632" customFormat="false" ht="12.75" hidden="false" customHeight="true" outlineLevel="0" collapsed="false">
      <c r="A632" s="11"/>
      <c r="B632" s="11"/>
      <c r="C632" s="11"/>
      <c r="D632" s="11"/>
      <c r="E632" s="11"/>
      <c r="F632" s="11"/>
      <c r="G632" s="11"/>
      <c r="H632" s="11"/>
      <c r="I632" s="11"/>
      <c r="J632" s="11"/>
      <c r="K632" s="11"/>
      <c r="L632" s="11"/>
      <c r="M632" s="11"/>
    </row>
    <row r="633" customFormat="false" ht="12.75" hidden="false" customHeight="true" outlineLevel="0" collapsed="false">
      <c r="A633" s="11"/>
      <c r="B633" s="11"/>
      <c r="C633" s="11"/>
      <c r="D633" s="11"/>
      <c r="E633" s="11"/>
      <c r="F633" s="11"/>
      <c r="G633" s="11"/>
      <c r="H633" s="11"/>
      <c r="I633" s="11"/>
      <c r="J633" s="11"/>
      <c r="K633" s="11"/>
      <c r="L633" s="11"/>
      <c r="M633" s="11"/>
    </row>
    <row r="634" customFormat="false" ht="12.75" hidden="false" customHeight="true" outlineLevel="0" collapsed="false">
      <c r="A634" s="11"/>
      <c r="B634" s="11"/>
      <c r="C634" s="11"/>
      <c r="D634" s="11"/>
      <c r="E634" s="11"/>
      <c r="F634" s="11"/>
      <c r="G634" s="11"/>
      <c r="H634" s="11"/>
      <c r="I634" s="11"/>
      <c r="J634" s="11"/>
      <c r="K634" s="11"/>
      <c r="L634" s="11"/>
      <c r="M634" s="11"/>
    </row>
    <row r="635" customFormat="false" ht="12.75" hidden="false" customHeight="true" outlineLevel="0" collapsed="false">
      <c r="A635" s="11"/>
      <c r="B635" s="11"/>
      <c r="C635" s="11"/>
      <c r="D635" s="11"/>
      <c r="E635" s="11"/>
      <c r="F635" s="11"/>
      <c r="G635" s="11"/>
      <c r="H635" s="11"/>
      <c r="I635" s="11"/>
      <c r="J635" s="11"/>
      <c r="K635" s="11"/>
      <c r="L635" s="11"/>
      <c r="M635" s="11"/>
    </row>
    <row r="636" customFormat="false" ht="12.75" hidden="false" customHeight="true" outlineLevel="0" collapsed="false">
      <c r="A636" s="11"/>
      <c r="B636" s="11"/>
      <c r="C636" s="11"/>
      <c r="D636" s="11"/>
      <c r="E636" s="11"/>
      <c r="F636" s="11"/>
      <c r="G636" s="11"/>
      <c r="H636" s="11"/>
      <c r="I636" s="11"/>
      <c r="J636" s="11"/>
      <c r="K636" s="11"/>
      <c r="L636" s="11"/>
      <c r="M636" s="11"/>
    </row>
    <row r="637" customFormat="false" ht="12.75" hidden="false" customHeight="true" outlineLevel="0" collapsed="false">
      <c r="A637" s="11"/>
      <c r="B637" s="11"/>
      <c r="C637" s="11"/>
      <c r="D637" s="11"/>
      <c r="E637" s="11"/>
      <c r="F637" s="11"/>
      <c r="G637" s="11"/>
      <c r="H637" s="11"/>
      <c r="I637" s="11"/>
      <c r="J637" s="11"/>
      <c r="K637" s="11"/>
      <c r="L637" s="11"/>
      <c r="M637" s="11"/>
    </row>
    <row r="638" customFormat="false" ht="12.75" hidden="false" customHeight="true" outlineLevel="0" collapsed="false">
      <c r="A638" s="11"/>
      <c r="B638" s="11"/>
      <c r="C638" s="11"/>
      <c r="D638" s="11"/>
      <c r="E638" s="11"/>
      <c r="F638" s="11"/>
      <c r="G638" s="11"/>
      <c r="H638" s="11"/>
      <c r="I638" s="11"/>
      <c r="J638" s="11"/>
      <c r="K638" s="11"/>
      <c r="L638" s="11"/>
      <c r="M638" s="11"/>
    </row>
    <row r="639" customFormat="false" ht="12.75" hidden="false" customHeight="true" outlineLevel="0" collapsed="false">
      <c r="A639" s="11"/>
      <c r="B639" s="11"/>
      <c r="C639" s="11"/>
      <c r="D639" s="11"/>
      <c r="E639" s="11"/>
      <c r="F639" s="11"/>
      <c r="G639" s="11"/>
      <c r="H639" s="11"/>
      <c r="I639" s="11"/>
      <c r="J639" s="11"/>
      <c r="K639" s="11"/>
      <c r="L639" s="11"/>
      <c r="M639" s="11"/>
    </row>
    <row r="640" customFormat="false" ht="12.75" hidden="false" customHeight="true" outlineLevel="0" collapsed="false">
      <c r="A640" s="11"/>
      <c r="B640" s="11"/>
      <c r="C640" s="11"/>
      <c r="D640" s="11"/>
      <c r="E640" s="11"/>
      <c r="F640" s="11"/>
      <c r="G640" s="11"/>
      <c r="H640" s="11"/>
      <c r="I640" s="11"/>
      <c r="J640" s="11"/>
      <c r="K640" s="11"/>
      <c r="L640" s="11"/>
      <c r="M640" s="11"/>
    </row>
    <row r="641" customFormat="false" ht="12.75" hidden="false" customHeight="true" outlineLevel="0" collapsed="false">
      <c r="A641" s="11"/>
      <c r="B641" s="11"/>
      <c r="C641" s="11"/>
      <c r="D641" s="11"/>
      <c r="E641" s="11"/>
      <c r="F641" s="11"/>
      <c r="G641" s="11"/>
      <c r="H641" s="11"/>
      <c r="I641" s="11"/>
      <c r="J641" s="11"/>
      <c r="K641" s="11"/>
      <c r="L641" s="11"/>
      <c r="M641" s="11"/>
    </row>
    <row r="642" customFormat="false" ht="12.75" hidden="false" customHeight="true" outlineLevel="0" collapsed="false">
      <c r="A642" s="11"/>
      <c r="B642" s="11"/>
      <c r="C642" s="11"/>
      <c r="D642" s="11"/>
      <c r="E642" s="11"/>
      <c r="F642" s="11"/>
      <c r="G642" s="11"/>
      <c r="H642" s="11"/>
      <c r="I642" s="11"/>
      <c r="J642" s="11"/>
      <c r="K642" s="11"/>
      <c r="L642" s="11"/>
      <c r="M642" s="11"/>
    </row>
    <row r="643" customFormat="false" ht="12.75" hidden="false" customHeight="true" outlineLevel="0" collapsed="false">
      <c r="A643" s="11"/>
      <c r="B643" s="11"/>
      <c r="C643" s="11"/>
      <c r="D643" s="11"/>
      <c r="E643" s="11"/>
      <c r="F643" s="11"/>
      <c r="G643" s="11"/>
      <c r="H643" s="11"/>
      <c r="I643" s="11"/>
      <c r="J643" s="11"/>
      <c r="K643" s="11"/>
      <c r="L643" s="11"/>
      <c r="M643" s="11"/>
    </row>
    <row r="644" customFormat="false" ht="12.75" hidden="false" customHeight="true" outlineLevel="0" collapsed="false">
      <c r="A644" s="11"/>
      <c r="B644" s="11"/>
      <c r="C644" s="11"/>
      <c r="D644" s="11"/>
      <c r="E644" s="11"/>
      <c r="F644" s="11"/>
      <c r="G644" s="11"/>
      <c r="H644" s="11"/>
      <c r="I644" s="11"/>
      <c r="J644" s="11"/>
      <c r="K644" s="11"/>
      <c r="L644" s="11"/>
      <c r="M644" s="11"/>
    </row>
    <row r="645" customFormat="false" ht="12.75" hidden="false" customHeight="true" outlineLevel="0" collapsed="false">
      <c r="A645" s="11"/>
      <c r="B645" s="11"/>
      <c r="C645" s="11"/>
      <c r="D645" s="11"/>
      <c r="E645" s="11"/>
      <c r="F645" s="11"/>
      <c r="G645" s="11"/>
      <c r="H645" s="11"/>
      <c r="I645" s="11"/>
      <c r="J645" s="11"/>
      <c r="K645" s="11"/>
      <c r="L645" s="11"/>
      <c r="M645" s="11"/>
    </row>
    <row r="646" customFormat="false" ht="12.75" hidden="false" customHeight="true" outlineLevel="0" collapsed="false">
      <c r="A646" s="11"/>
      <c r="B646" s="11"/>
      <c r="C646" s="11"/>
      <c r="D646" s="11"/>
      <c r="E646" s="11"/>
      <c r="F646" s="11"/>
      <c r="G646" s="11"/>
      <c r="H646" s="11"/>
      <c r="I646" s="11"/>
      <c r="J646" s="11"/>
      <c r="K646" s="11"/>
      <c r="L646" s="11"/>
      <c r="M646" s="11"/>
    </row>
    <row r="647" customFormat="false" ht="12.75" hidden="false" customHeight="true" outlineLevel="0" collapsed="false">
      <c r="A647" s="11"/>
      <c r="B647" s="11"/>
      <c r="C647" s="11"/>
      <c r="D647" s="11"/>
      <c r="E647" s="11"/>
      <c r="F647" s="11"/>
      <c r="G647" s="11"/>
      <c r="H647" s="11"/>
      <c r="I647" s="11"/>
      <c r="J647" s="11"/>
      <c r="K647" s="11"/>
      <c r="L647" s="11"/>
      <c r="M647" s="11"/>
    </row>
    <row r="648" customFormat="false" ht="12.75" hidden="false" customHeight="true" outlineLevel="0" collapsed="false">
      <c r="A648" s="11"/>
      <c r="B648" s="11"/>
      <c r="C648" s="11"/>
      <c r="D648" s="11"/>
      <c r="E648" s="11"/>
      <c r="F648" s="11"/>
      <c r="G648" s="11"/>
      <c r="H648" s="11"/>
      <c r="I648" s="11"/>
      <c r="J648" s="11"/>
      <c r="K648" s="11"/>
      <c r="L648" s="11"/>
      <c r="M648" s="11"/>
    </row>
    <row r="649" customFormat="false" ht="12.75" hidden="false" customHeight="true" outlineLevel="0" collapsed="false">
      <c r="A649" s="11"/>
      <c r="B649" s="11"/>
      <c r="C649" s="11"/>
      <c r="D649" s="11"/>
      <c r="E649" s="11"/>
      <c r="F649" s="11"/>
      <c r="G649" s="11"/>
      <c r="H649" s="11"/>
      <c r="I649" s="11"/>
      <c r="J649" s="11"/>
      <c r="K649" s="11"/>
      <c r="L649" s="11"/>
      <c r="M649" s="11"/>
    </row>
    <row r="650" customFormat="false" ht="12.75" hidden="false" customHeight="true" outlineLevel="0" collapsed="false">
      <c r="A650" s="11"/>
      <c r="B650" s="11"/>
      <c r="C650" s="11"/>
      <c r="D650" s="11"/>
      <c r="E650" s="11"/>
      <c r="F650" s="11"/>
      <c r="G650" s="11"/>
      <c r="H650" s="11"/>
      <c r="I650" s="11"/>
      <c r="J650" s="11"/>
      <c r="K650" s="11"/>
      <c r="L650" s="11"/>
      <c r="M650" s="11"/>
    </row>
    <row r="651" customFormat="false" ht="12.75" hidden="false" customHeight="true" outlineLevel="0" collapsed="false">
      <c r="A651" s="11"/>
      <c r="B651" s="11"/>
      <c r="C651" s="11"/>
      <c r="D651" s="11"/>
      <c r="E651" s="11"/>
      <c r="F651" s="11"/>
      <c r="G651" s="11"/>
      <c r="H651" s="11"/>
      <c r="I651" s="11"/>
      <c r="J651" s="11"/>
      <c r="K651" s="11"/>
      <c r="L651" s="11"/>
      <c r="M651" s="11"/>
    </row>
    <row r="652" customFormat="false" ht="12.75" hidden="false" customHeight="true" outlineLevel="0" collapsed="false">
      <c r="A652" s="11"/>
      <c r="B652" s="11"/>
      <c r="C652" s="11"/>
      <c r="D652" s="11"/>
      <c r="E652" s="11"/>
      <c r="F652" s="11"/>
      <c r="G652" s="11"/>
      <c r="H652" s="11"/>
      <c r="I652" s="11"/>
      <c r="J652" s="11"/>
      <c r="K652" s="11"/>
      <c r="L652" s="11"/>
      <c r="M652" s="11"/>
    </row>
    <row r="653" customFormat="false" ht="12.75" hidden="false" customHeight="true" outlineLevel="0" collapsed="false">
      <c r="A653" s="11"/>
      <c r="B653" s="11"/>
      <c r="C653" s="11"/>
      <c r="D653" s="11"/>
      <c r="E653" s="11"/>
      <c r="F653" s="11"/>
      <c r="G653" s="11"/>
      <c r="H653" s="11"/>
      <c r="I653" s="11"/>
      <c r="J653" s="11"/>
      <c r="K653" s="11"/>
      <c r="L653" s="11"/>
      <c r="M653" s="11"/>
    </row>
    <row r="654" customFormat="false" ht="12.75" hidden="false" customHeight="true" outlineLevel="0" collapsed="false">
      <c r="A654" s="11"/>
      <c r="B654" s="11"/>
      <c r="C654" s="11"/>
      <c r="D654" s="11"/>
      <c r="E654" s="11"/>
      <c r="F654" s="11"/>
      <c r="G654" s="11"/>
      <c r="H654" s="11"/>
      <c r="I654" s="11"/>
      <c r="J654" s="11"/>
      <c r="K654" s="11"/>
      <c r="L654" s="11"/>
      <c r="M654" s="11"/>
    </row>
    <row r="655" customFormat="false" ht="12.75" hidden="false" customHeight="true" outlineLevel="0" collapsed="false">
      <c r="A655" s="11"/>
      <c r="B655" s="11"/>
      <c r="C655" s="11"/>
      <c r="D655" s="11"/>
      <c r="E655" s="11"/>
      <c r="F655" s="11"/>
      <c r="G655" s="11"/>
      <c r="H655" s="11"/>
      <c r="I655" s="11"/>
      <c r="J655" s="11"/>
      <c r="K655" s="11"/>
      <c r="L655" s="11"/>
      <c r="M655" s="11"/>
    </row>
    <row r="656" customFormat="false" ht="12.75" hidden="false" customHeight="true" outlineLevel="0" collapsed="false">
      <c r="A656" s="11"/>
      <c r="B656" s="11"/>
      <c r="C656" s="11"/>
      <c r="D656" s="11"/>
      <c r="E656" s="11"/>
      <c r="F656" s="11"/>
      <c r="G656" s="11"/>
      <c r="H656" s="11"/>
      <c r="I656" s="11"/>
      <c r="J656" s="11"/>
      <c r="K656" s="11"/>
      <c r="L656" s="11"/>
      <c r="M656" s="11"/>
    </row>
    <row r="657" customFormat="false" ht="12.75" hidden="false" customHeight="true" outlineLevel="0" collapsed="false">
      <c r="A657" s="11"/>
      <c r="B657" s="11"/>
      <c r="C657" s="11"/>
      <c r="D657" s="11"/>
      <c r="E657" s="11"/>
      <c r="F657" s="11"/>
      <c r="G657" s="11"/>
      <c r="H657" s="11"/>
      <c r="I657" s="11"/>
      <c r="J657" s="11"/>
      <c r="K657" s="11"/>
      <c r="L657" s="11"/>
      <c r="M657" s="11"/>
    </row>
    <row r="658" customFormat="false" ht="12.75" hidden="false" customHeight="true" outlineLevel="0" collapsed="false">
      <c r="A658" s="11"/>
      <c r="B658" s="11"/>
      <c r="C658" s="11"/>
      <c r="D658" s="11"/>
      <c r="E658" s="11"/>
      <c r="F658" s="11"/>
      <c r="G658" s="11"/>
      <c r="H658" s="11"/>
      <c r="I658" s="11"/>
      <c r="J658" s="11"/>
      <c r="K658" s="11"/>
      <c r="L658" s="11"/>
      <c r="M658" s="11"/>
    </row>
    <row r="659" customFormat="false" ht="12.75" hidden="false" customHeight="true" outlineLevel="0" collapsed="false">
      <c r="A659" s="11"/>
      <c r="B659" s="11"/>
      <c r="C659" s="11"/>
      <c r="D659" s="11"/>
      <c r="E659" s="11"/>
      <c r="F659" s="11"/>
      <c r="G659" s="11"/>
      <c r="H659" s="11"/>
      <c r="I659" s="11"/>
      <c r="J659" s="11"/>
      <c r="K659" s="11"/>
      <c r="L659" s="11"/>
      <c r="M659" s="11"/>
    </row>
    <row r="660" customFormat="false" ht="12.75" hidden="false" customHeight="true" outlineLevel="0" collapsed="false">
      <c r="A660" s="11"/>
      <c r="B660" s="11"/>
      <c r="C660" s="11"/>
      <c r="D660" s="11"/>
      <c r="E660" s="11"/>
      <c r="F660" s="11"/>
      <c r="G660" s="11"/>
      <c r="H660" s="11"/>
      <c r="I660" s="11"/>
      <c r="J660" s="11"/>
      <c r="K660" s="11"/>
      <c r="L660" s="11"/>
      <c r="M660" s="11"/>
    </row>
    <row r="661" customFormat="false" ht="12.75" hidden="false" customHeight="true" outlineLevel="0" collapsed="false">
      <c r="A661" s="11"/>
      <c r="B661" s="11"/>
      <c r="C661" s="11"/>
      <c r="D661" s="11"/>
      <c r="E661" s="11"/>
      <c r="F661" s="11"/>
      <c r="G661" s="11"/>
      <c r="H661" s="11"/>
      <c r="I661" s="11"/>
      <c r="J661" s="11"/>
      <c r="K661" s="11"/>
      <c r="L661" s="11"/>
      <c r="M661" s="11"/>
    </row>
    <row r="662" customFormat="false" ht="12.75" hidden="false" customHeight="true" outlineLevel="0" collapsed="false">
      <c r="A662" s="11"/>
      <c r="B662" s="11"/>
      <c r="C662" s="11"/>
      <c r="D662" s="11"/>
      <c r="E662" s="11"/>
      <c r="F662" s="11"/>
      <c r="G662" s="11"/>
      <c r="H662" s="11"/>
      <c r="I662" s="11"/>
      <c r="J662" s="11"/>
      <c r="K662" s="11"/>
      <c r="L662" s="11"/>
      <c r="M662" s="11"/>
    </row>
    <row r="663" customFormat="false" ht="12.75" hidden="false" customHeight="true" outlineLevel="0" collapsed="false">
      <c r="A663" s="11"/>
      <c r="B663" s="11"/>
      <c r="C663" s="11"/>
      <c r="D663" s="11"/>
      <c r="E663" s="11"/>
      <c r="F663" s="11"/>
      <c r="G663" s="11"/>
      <c r="H663" s="11"/>
      <c r="I663" s="11"/>
      <c r="J663" s="11"/>
      <c r="K663" s="11"/>
      <c r="L663" s="11"/>
      <c r="M663" s="11"/>
    </row>
    <row r="664" customFormat="false" ht="12.75" hidden="false" customHeight="true" outlineLevel="0" collapsed="false">
      <c r="A664" s="11"/>
      <c r="B664" s="11"/>
      <c r="C664" s="11"/>
      <c r="D664" s="11"/>
      <c r="E664" s="11"/>
      <c r="F664" s="11"/>
      <c r="G664" s="11"/>
      <c r="H664" s="11"/>
      <c r="I664" s="11"/>
      <c r="J664" s="11"/>
      <c r="K664" s="11"/>
      <c r="L664" s="11"/>
      <c r="M664" s="11"/>
    </row>
    <row r="665" customFormat="false" ht="12.75" hidden="false" customHeight="true" outlineLevel="0" collapsed="false">
      <c r="A665" s="11"/>
      <c r="B665" s="11"/>
      <c r="C665" s="11"/>
      <c r="D665" s="11"/>
      <c r="E665" s="11"/>
      <c r="F665" s="11"/>
      <c r="G665" s="11"/>
      <c r="H665" s="11"/>
      <c r="I665" s="11"/>
      <c r="J665" s="11"/>
      <c r="K665" s="11"/>
      <c r="L665" s="11"/>
      <c r="M665" s="11"/>
    </row>
    <row r="666" customFormat="false" ht="12.75" hidden="false" customHeight="true" outlineLevel="0" collapsed="false">
      <c r="A666" s="11"/>
      <c r="B666" s="11"/>
      <c r="C666" s="11"/>
      <c r="D666" s="11"/>
      <c r="E666" s="11"/>
      <c r="F666" s="11"/>
      <c r="G666" s="11"/>
      <c r="H666" s="11"/>
      <c r="I666" s="11"/>
      <c r="J666" s="11"/>
      <c r="K666" s="11"/>
      <c r="L666" s="11"/>
      <c r="M666" s="11"/>
    </row>
    <row r="667" customFormat="false" ht="12.75" hidden="false" customHeight="true" outlineLevel="0" collapsed="false">
      <c r="A667" s="11"/>
      <c r="B667" s="11"/>
      <c r="C667" s="11"/>
      <c r="D667" s="11"/>
      <c r="E667" s="11"/>
      <c r="F667" s="11"/>
      <c r="G667" s="11"/>
      <c r="H667" s="11"/>
      <c r="I667" s="11"/>
      <c r="J667" s="11"/>
      <c r="K667" s="11"/>
      <c r="L667" s="11"/>
      <c r="M667" s="11"/>
    </row>
    <row r="668" customFormat="false" ht="12.75" hidden="false" customHeight="true" outlineLevel="0" collapsed="false">
      <c r="A668" s="11"/>
      <c r="B668" s="11"/>
      <c r="C668" s="11"/>
      <c r="D668" s="11"/>
      <c r="E668" s="11"/>
      <c r="F668" s="11"/>
      <c r="G668" s="11"/>
      <c r="H668" s="11"/>
      <c r="I668" s="11"/>
      <c r="J668" s="11"/>
      <c r="K668" s="11"/>
      <c r="L668" s="11"/>
      <c r="M668" s="11"/>
    </row>
    <row r="669" customFormat="false" ht="12.75" hidden="false" customHeight="true" outlineLevel="0" collapsed="false">
      <c r="A669" s="11"/>
      <c r="B669" s="11"/>
      <c r="C669" s="11"/>
      <c r="D669" s="11"/>
      <c r="E669" s="11"/>
      <c r="F669" s="11"/>
      <c r="G669" s="11"/>
      <c r="H669" s="11"/>
      <c r="I669" s="11"/>
      <c r="J669" s="11"/>
      <c r="K669" s="11"/>
      <c r="L669" s="11"/>
      <c r="M669" s="11"/>
    </row>
    <row r="670" customFormat="false" ht="12.75" hidden="false" customHeight="true" outlineLevel="0" collapsed="false">
      <c r="A670" s="11"/>
      <c r="B670" s="11"/>
      <c r="C670" s="11"/>
      <c r="D670" s="11"/>
      <c r="E670" s="11"/>
      <c r="F670" s="11"/>
      <c r="G670" s="11"/>
      <c r="H670" s="11"/>
      <c r="I670" s="11"/>
      <c r="J670" s="11"/>
      <c r="K670" s="11"/>
      <c r="L670" s="11"/>
      <c r="M670" s="11"/>
    </row>
    <row r="671" customFormat="false" ht="12.75" hidden="false" customHeight="true" outlineLevel="0" collapsed="false">
      <c r="A671" s="11"/>
      <c r="B671" s="11"/>
      <c r="C671" s="11"/>
      <c r="D671" s="11"/>
      <c r="E671" s="11"/>
      <c r="F671" s="11"/>
      <c r="G671" s="11"/>
      <c r="H671" s="11"/>
      <c r="I671" s="11"/>
      <c r="J671" s="11"/>
      <c r="K671" s="11"/>
      <c r="L671" s="11"/>
      <c r="M671" s="11"/>
    </row>
    <row r="672" customFormat="false" ht="12.75" hidden="false" customHeight="true" outlineLevel="0" collapsed="false">
      <c r="A672" s="11"/>
      <c r="B672" s="11"/>
      <c r="C672" s="11"/>
      <c r="D672" s="11"/>
      <c r="E672" s="11"/>
      <c r="F672" s="11"/>
      <c r="G672" s="11"/>
      <c r="H672" s="11"/>
      <c r="I672" s="11"/>
      <c r="J672" s="11"/>
      <c r="K672" s="11"/>
      <c r="L672" s="11"/>
      <c r="M672" s="11"/>
    </row>
    <row r="673" customFormat="false" ht="12.75" hidden="false" customHeight="true" outlineLevel="0" collapsed="false">
      <c r="A673" s="11"/>
      <c r="B673" s="11"/>
      <c r="C673" s="11"/>
      <c r="D673" s="11"/>
      <c r="E673" s="11"/>
      <c r="F673" s="11"/>
      <c r="G673" s="11"/>
      <c r="H673" s="11"/>
      <c r="I673" s="11"/>
      <c r="J673" s="11"/>
      <c r="K673" s="11"/>
      <c r="L673" s="11"/>
      <c r="M673" s="11"/>
    </row>
    <row r="674" customFormat="false" ht="12.75" hidden="false" customHeight="true" outlineLevel="0" collapsed="false">
      <c r="A674" s="11"/>
      <c r="B674" s="11"/>
      <c r="C674" s="11"/>
      <c r="D674" s="11"/>
      <c r="E674" s="11"/>
      <c r="F674" s="11"/>
      <c r="G674" s="11"/>
      <c r="H674" s="11"/>
      <c r="I674" s="11"/>
      <c r="J674" s="11"/>
      <c r="K674" s="11"/>
      <c r="L674" s="11"/>
      <c r="M674" s="11"/>
    </row>
    <row r="675" customFormat="false" ht="12.75" hidden="false" customHeight="true" outlineLevel="0" collapsed="false">
      <c r="A675" s="11"/>
      <c r="B675" s="11"/>
      <c r="C675" s="11"/>
      <c r="D675" s="11"/>
      <c r="E675" s="11"/>
      <c r="F675" s="11"/>
      <c r="G675" s="11"/>
      <c r="H675" s="11"/>
      <c r="I675" s="11"/>
      <c r="J675" s="11"/>
      <c r="K675" s="11"/>
      <c r="L675" s="11"/>
      <c r="M675" s="11"/>
    </row>
    <row r="676" customFormat="false" ht="12.75" hidden="false" customHeight="true" outlineLevel="0" collapsed="false">
      <c r="A676" s="11"/>
      <c r="B676" s="11"/>
      <c r="C676" s="11"/>
      <c r="D676" s="11"/>
      <c r="E676" s="11"/>
      <c r="F676" s="11"/>
      <c r="G676" s="11"/>
      <c r="H676" s="11"/>
      <c r="I676" s="11"/>
      <c r="J676" s="11"/>
      <c r="K676" s="11"/>
      <c r="L676" s="11"/>
      <c r="M676" s="11"/>
    </row>
    <row r="677" customFormat="false" ht="12.75" hidden="false" customHeight="true" outlineLevel="0" collapsed="false">
      <c r="A677" s="11"/>
      <c r="B677" s="11"/>
      <c r="C677" s="11"/>
      <c r="D677" s="11"/>
      <c r="E677" s="11"/>
      <c r="F677" s="11"/>
      <c r="G677" s="11"/>
      <c r="H677" s="11"/>
      <c r="I677" s="11"/>
      <c r="J677" s="11"/>
      <c r="K677" s="11"/>
      <c r="L677" s="11"/>
      <c r="M677" s="11"/>
    </row>
    <row r="678" customFormat="false" ht="12.75" hidden="false" customHeight="true" outlineLevel="0" collapsed="false">
      <c r="A678" s="11"/>
      <c r="B678" s="11"/>
      <c r="C678" s="11"/>
      <c r="D678" s="11"/>
      <c r="E678" s="11"/>
      <c r="F678" s="11"/>
      <c r="G678" s="11"/>
      <c r="H678" s="11"/>
      <c r="I678" s="11"/>
      <c r="J678" s="11"/>
      <c r="K678" s="11"/>
      <c r="L678" s="11"/>
      <c r="M678" s="11"/>
    </row>
    <row r="679" customFormat="false" ht="12.75" hidden="false" customHeight="true" outlineLevel="0" collapsed="false">
      <c r="A679" s="11"/>
      <c r="B679" s="11"/>
      <c r="C679" s="11"/>
      <c r="D679" s="11"/>
      <c r="E679" s="11"/>
      <c r="F679" s="11"/>
      <c r="G679" s="11"/>
      <c r="H679" s="11"/>
      <c r="I679" s="11"/>
      <c r="J679" s="11"/>
      <c r="K679" s="11"/>
      <c r="L679" s="11"/>
      <c r="M679" s="11"/>
    </row>
    <row r="680" customFormat="false" ht="12.75" hidden="false" customHeight="true" outlineLevel="0" collapsed="false">
      <c r="A680" s="11"/>
      <c r="B680" s="11"/>
      <c r="C680" s="11"/>
      <c r="D680" s="11"/>
      <c r="E680" s="11"/>
      <c r="F680" s="11"/>
      <c r="G680" s="11"/>
      <c r="H680" s="11"/>
      <c r="I680" s="11"/>
      <c r="J680" s="11"/>
      <c r="K680" s="11"/>
      <c r="L680" s="11"/>
      <c r="M680" s="11"/>
    </row>
    <row r="681" customFormat="false" ht="12.75" hidden="false" customHeight="true" outlineLevel="0" collapsed="false">
      <c r="A681" s="11"/>
      <c r="B681" s="11"/>
      <c r="C681" s="11"/>
      <c r="D681" s="11"/>
      <c r="E681" s="11"/>
      <c r="F681" s="11"/>
      <c r="G681" s="11"/>
      <c r="H681" s="11"/>
      <c r="I681" s="11"/>
      <c r="J681" s="11"/>
      <c r="K681" s="11"/>
      <c r="L681" s="11"/>
      <c r="M681" s="11"/>
    </row>
    <row r="682" customFormat="false" ht="12.75" hidden="false" customHeight="true" outlineLevel="0" collapsed="false">
      <c r="A682" s="11"/>
      <c r="B682" s="11"/>
      <c r="C682" s="11"/>
      <c r="D682" s="11"/>
      <c r="E682" s="11"/>
      <c r="F682" s="11"/>
      <c r="G682" s="11"/>
      <c r="H682" s="11"/>
      <c r="I682" s="11"/>
      <c r="J682" s="11"/>
      <c r="K682" s="11"/>
      <c r="L682" s="11"/>
      <c r="M682" s="11"/>
    </row>
    <row r="683" customFormat="false" ht="12.75" hidden="false" customHeight="true" outlineLevel="0" collapsed="false">
      <c r="A683" s="11"/>
      <c r="B683" s="11"/>
      <c r="C683" s="11"/>
      <c r="D683" s="11"/>
      <c r="E683" s="11"/>
      <c r="F683" s="11"/>
      <c r="G683" s="11"/>
      <c r="H683" s="11"/>
      <c r="I683" s="11"/>
      <c r="J683" s="11"/>
      <c r="K683" s="11"/>
      <c r="L683" s="11"/>
      <c r="M683" s="11"/>
    </row>
    <row r="684" customFormat="false" ht="12.75" hidden="false" customHeight="true" outlineLevel="0" collapsed="false">
      <c r="A684" s="11"/>
      <c r="B684" s="11"/>
      <c r="C684" s="11"/>
      <c r="D684" s="11"/>
      <c r="E684" s="11"/>
      <c r="F684" s="11"/>
      <c r="G684" s="11"/>
      <c r="H684" s="11"/>
      <c r="I684" s="11"/>
      <c r="J684" s="11"/>
      <c r="K684" s="11"/>
      <c r="L684" s="11"/>
      <c r="M684" s="11"/>
    </row>
    <row r="685" customFormat="false" ht="12.75" hidden="false" customHeight="true" outlineLevel="0" collapsed="false">
      <c r="A685" s="11"/>
      <c r="B685" s="11"/>
      <c r="C685" s="11"/>
      <c r="D685" s="11"/>
      <c r="E685" s="11"/>
      <c r="F685" s="11"/>
      <c r="G685" s="11"/>
      <c r="H685" s="11"/>
      <c r="I685" s="11"/>
      <c r="J685" s="11"/>
      <c r="K685" s="11"/>
      <c r="L685" s="11"/>
      <c r="M685" s="11"/>
    </row>
    <row r="686" customFormat="false" ht="12.75" hidden="false" customHeight="true" outlineLevel="0" collapsed="false">
      <c r="A686" s="11"/>
      <c r="B686" s="11"/>
      <c r="C686" s="11"/>
      <c r="D686" s="11"/>
      <c r="E686" s="11"/>
      <c r="F686" s="11"/>
      <c r="G686" s="11"/>
      <c r="H686" s="11"/>
      <c r="I686" s="11"/>
      <c r="J686" s="11"/>
      <c r="K686" s="11"/>
      <c r="L686" s="11"/>
      <c r="M686" s="11"/>
    </row>
    <row r="687" customFormat="false" ht="12.75" hidden="false" customHeight="true" outlineLevel="0" collapsed="false">
      <c r="A687" s="11"/>
      <c r="B687" s="11"/>
      <c r="C687" s="11"/>
      <c r="D687" s="11"/>
      <c r="E687" s="11"/>
      <c r="F687" s="11"/>
      <c r="G687" s="11"/>
      <c r="H687" s="11"/>
      <c r="I687" s="11"/>
      <c r="J687" s="11"/>
      <c r="K687" s="11"/>
      <c r="L687" s="11"/>
      <c r="M687" s="11"/>
    </row>
    <row r="688" customFormat="false" ht="12.75" hidden="false" customHeight="true" outlineLevel="0" collapsed="false">
      <c r="A688" s="11"/>
      <c r="B688" s="11"/>
      <c r="C688" s="11"/>
      <c r="D688" s="11"/>
      <c r="E688" s="11"/>
      <c r="F688" s="11"/>
      <c r="G688" s="11"/>
      <c r="H688" s="11"/>
      <c r="I688" s="11"/>
      <c r="J688" s="11"/>
      <c r="K688" s="11"/>
      <c r="L688" s="11"/>
      <c r="M688" s="11"/>
    </row>
    <row r="689" customFormat="false" ht="12.75" hidden="false" customHeight="true" outlineLevel="0" collapsed="false">
      <c r="A689" s="11"/>
      <c r="B689" s="11"/>
      <c r="C689" s="11"/>
      <c r="D689" s="11"/>
      <c r="E689" s="11"/>
      <c r="F689" s="11"/>
      <c r="G689" s="11"/>
      <c r="H689" s="11"/>
      <c r="I689" s="11"/>
      <c r="J689" s="11"/>
      <c r="K689" s="11"/>
      <c r="L689" s="11"/>
      <c r="M689" s="11"/>
    </row>
    <row r="690" customFormat="false" ht="12.75" hidden="false" customHeight="true" outlineLevel="0" collapsed="false">
      <c r="A690" s="11"/>
      <c r="B690" s="11"/>
      <c r="C690" s="11"/>
      <c r="D690" s="11"/>
      <c r="E690" s="11"/>
      <c r="F690" s="11"/>
      <c r="G690" s="11"/>
      <c r="H690" s="11"/>
      <c r="I690" s="11"/>
      <c r="J690" s="11"/>
      <c r="K690" s="11"/>
      <c r="L690" s="11"/>
      <c r="M690" s="11"/>
    </row>
    <row r="691" customFormat="false" ht="12.75" hidden="false" customHeight="true" outlineLevel="0" collapsed="false">
      <c r="A691" s="11"/>
      <c r="B691" s="11"/>
      <c r="C691" s="11"/>
      <c r="D691" s="11"/>
      <c r="E691" s="11"/>
      <c r="F691" s="11"/>
      <c r="G691" s="11"/>
      <c r="H691" s="11"/>
      <c r="I691" s="11"/>
      <c r="J691" s="11"/>
      <c r="K691" s="11"/>
      <c r="L691" s="11"/>
      <c r="M691" s="11"/>
    </row>
    <row r="692" customFormat="false" ht="12.75" hidden="false" customHeight="true" outlineLevel="0" collapsed="false">
      <c r="A692" s="11"/>
      <c r="B692" s="11"/>
      <c r="C692" s="11"/>
      <c r="D692" s="11"/>
      <c r="E692" s="11"/>
      <c r="F692" s="11"/>
      <c r="G692" s="11"/>
      <c r="H692" s="11"/>
      <c r="I692" s="11"/>
      <c r="J692" s="11"/>
      <c r="K692" s="11"/>
      <c r="L692" s="11"/>
      <c r="M692" s="11"/>
    </row>
    <row r="693" customFormat="false" ht="12.75" hidden="false" customHeight="true" outlineLevel="0" collapsed="false">
      <c r="A693" s="11"/>
      <c r="B693" s="11"/>
      <c r="C693" s="11"/>
      <c r="D693" s="11"/>
      <c r="E693" s="11"/>
      <c r="F693" s="11"/>
      <c r="G693" s="11"/>
      <c r="H693" s="11"/>
      <c r="I693" s="11"/>
      <c r="J693" s="11"/>
      <c r="K693" s="11"/>
      <c r="L693" s="11"/>
      <c r="M693" s="11"/>
    </row>
    <row r="694" customFormat="false" ht="12.75" hidden="false" customHeight="true" outlineLevel="0" collapsed="false">
      <c r="A694" s="11"/>
      <c r="B694" s="11"/>
      <c r="C694" s="11"/>
      <c r="D694" s="11"/>
      <c r="E694" s="11"/>
      <c r="F694" s="11"/>
      <c r="G694" s="11"/>
      <c r="H694" s="11"/>
      <c r="I694" s="11"/>
      <c r="J694" s="11"/>
      <c r="K694" s="11"/>
      <c r="L694" s="11"/>
      <c r="M694" s="11"/>
    </row>
    <row r="695" customFormat="false" ht="12.75" hidden="false" customHeight="true" outlineLevel="0" collapsed="false">
      <c r="A695" s="11"/>
      <c r="B695" s="11"/>
      <c r="C695" s="11"/>
      <c r="D695" s="11"/>
      <c r="E695" s="11"/>
      <c r="F695" s="11"/>
      <c r="G695" s="11"/>
      <c r="H695" s="11"/>
      <c r="I695" s="11"/>
      <c r="J695" s="11"/>
      <c r="K695" s="11"/>
      <c r="L695" s="11"/>
      <c r="M695" s="11"/>
    </row>
    <row r="696" customFormat="false" ht="12.75" hidden="false" customHeight="true" outlineLevel="0" collapsed="false">
      <c r="A696" s="11"/>
      <c r="B696" s="11"/>
      <c r="C696" s="11"/>
      <c r="D696" s="11"/>
      <c r="E696" s="11"/>
      <c r="F696" s="11"/>
      <c r="G696" s="11"/>
      <c r="H696" s="11"/>
      <c r="I696" s="11"/>
      <c r="J696" s="11"/>
      <c r="K696" s="11"/>
      <c r="L696" s="11"/>
      <c r="M696" s="11"/>
    </row>
    <row r="697" customFormat="false" ht="12.75" hidden="false" customHeight="true" outlineLevel="0" collapsed="false">
      <c r="A697" s="11"/>
      <c r="B697" s="11"/>
      <c r="C697" s="11"/>
      <c r="D697" s="11"/>
      <c r="E697" s="11"/>
      <c r="F697" s="11"/>
      <c r="G697" s="11"/>
      <c r="H697" s="11"/>
      <c r="I697" s="11"/>
      <c r="J697" s="11"/>
      <c r="K697" s="11"/>
      <c r="L697" s="11"/>
      <c r="M697" s="11"/>
    </row>
    <row r="698" customFormat="false" ht="12.75" hidden="false" customHeight="true" outlineLevel="0" collapsed="false">
      <c r="A698" s="11"/>
      <c r="B698" s="11"/>
      <c r="C698" s="11"/>
      <c r="D698" s="11"/>
      <c r="E698" s="11"/>
      <c r="F698" s="11"/>
      <c r="G698" s="11"/>
      <c r="H698" s="11"/>
      <c r="I698" s="11"/>
      <c r="J698" s="11"/>
      <c r="K698" s="11"/>
      <c r="L698" s="11"/>
      <c r="M698" s="11"/>
    </row>
    <row r="699" customFormat="false" ht="12.75" hidden="false" customHeight="true" outlineLevel="0" collapsed="false">
      <c r="A699" s="11"/>
      <c r="B699" s="11"/>
      <c r="C699" s="11"/>
      <c r="D699" s="11"/>
      <c r="E699" s="11"/>
      <c r="F699" s="11"/>
      <c r="G699" s="11"/>
      <c r="H699" s="11"/>
      <c r="I699" s="11"/>
      <c r="J699" s="11"/>
      <c r="K699" s="11"/>
      <c r="L699" s="11"/>
      <c r="M699" s="11"/>
    </row>
    <row r="700" customFormat="false" ht="12.75" hidden="false" customHeight="true" outlineLevel="0" collapsed="false">
      <c r="A700" s="11"/>
      <c r="B700" s="11"/>
      <c r="C700" s="11"/>
      <c r="D700" s="11"/>
      <c r="E700" s="11"/>
      <c r="F700" s="11"/>
      <c r="G700" s="11"/>
      <c r="H700" s="11"/>
      <c r="I700" s="11"/>
      <c r="J700" s="11"/>
      <c r="K700" s="11"/>
      <c r="L700" s="11"/>
      <c r="M700" s="11"/>
    </row>
    <row r="701" customFormat="false" ht="12.75" hidden="false" customHeight="true" outlineLevel="0" collapsed="false">
      <c r="A701" s="11"/>
      <c r="B701" s="11"/>
      <c r="C701" s="11"/>
      <c r="D701" s="11"/>
      <c r="E701" s="11"/>
      <c r="F701" s="11"/>
      <c r="G701" s="11"/>
      <c r="H701" s="11"/>
      <c r="I701" s="11"/>
      <c r="J701" s="11"/>
      <c r="K701" s="11"/>
      <c r="L701" s="11"/>
      <c r="M701" s="11"/>
    </row>
    <row r="702" customFormat="false" ht="12.75" hidden="false" customHeight="true" outlineLevel="0" collapsed="false">
      <c r="A702" s="11"/>
      <c r="B702" s="11"/>
      <c r="C702" s="11"/>
      <c r="D702" s="11"/>
      <c r="E702" s="11"/>
      <c r="F702" s="11"/>
      <c r="G702" s="11"/>
      <c r="H702" s="11"/>
      <c r="I702" s="11"/>
      <c r="J702" s="11"/>
      <c r="K702" s="11"/>
      <c r="L702" s="11"/>
      <c r="M702" s="11"/>
    </row>
    <row r="703" customFormat="false" ht="12.75" hidden="false" customHeight="true" outlineLevel="0" collapsed="false">
      <c r="A703" s="11"/>
      <c r="B703" s="11"/>
      <c r="C703" s="11"/>
      <c r="D703" s="11"/>
      <c r="E703" s="11"/>
      <c r="F703" s="11"/>
      <c r="G703" s="11"/>
      <c r="H703" s="11"/>
      <c r="I703" s="11"/>
      <c r="J703" s="11"/>
      <c r="K703" s="11"/>
      <c r="L703" s="11"/>
      <c r="M703" s="11"/>
    </row>
    <row r="704" customFormat="false" ht="12.75" hidden="false" customHeight="true" outlineLevel="0" collapsed="false">
      <c r="A704" s="11"/>
      <c r="B704" s="11"/>
      <c r="C704" s="11"/>
      <c r="D704" s="11"/>
      <c r="E704" s="11"/>
      <c r="F704" s="11"/>
      <c r="G704" s="11"/>
      <c r="H704" s="11"/>
      <c r="I704" s="11"/>
      <c r="J704" s="11"/>
      <c r="K704" s="11"/>
      <c r="L704" s="11"/>
      <c r="M704" s="11"/>
    </row>
    <row r="705" customFormat="false" ht="12.75" hidden="false" customHeight="true" outlineLevel="0" collapsed="false">
      <c r="A705" s="11"/>
      <c r="B705" s="11"/>
      <c r="C705" s="11"/>
      <c r="D705" s="11"/>
      <c r="E705" s="11"/>
      <c r="F705" s="11"/>
      <c r="G705" s="11"/>
      <c r="H705" s="11"/>
      <c r="I705" s="11"/>
      <c r="J705" s="11"/>
      <c r="K705" s="11"/>
      <c r="L705" s="11"/>
      <c r="M705" s="11"/>
    </row>
    <row r="706" customFormat="false" ht="12.75" hidden="false" customHeight="true" outlineLevel="0" collapsed="false">
      <c r="A706" s="11"/>
      <c r="B706" s="11"/>
      <c r="C706" s="11"/>
      <c r="D706" s="11"/>
      <c r="E706" s="11"/>
      <c r="F706" s="11"/>
      <c r="G706" s="11"/>
      <c r="H706" s="11"/>
      <c r="I706" s="11"/>
      <c r="J706" s="11"/>
      <c r="K706" s="11"/>
      <c r="L706" s="11"/>
      <c r="M706" s="11"/>
    </row>
    <row r="707" customFormat="false" ht="12.75" hidden="false" customHeight="true" outlineLevel="0" collapsed="false">
      <c r="A707" s="11"/>
      <c r="B707" s="11"/>
      <c r="C707" s="11"/>
      <c r="D707" s="11"/>
      <c r="E707" s="11"/>
      <c r="F707" s="11"/>
      <c r="G707" s="11"/>
      <c r="H707" s="11"/>
      <c r="I707" s="11"/>
      <c r="J707" s="11"/>
      <c r="K707" s="11"/>
      <c r="L707" s="11"/>
      <c r="M707" s="11"/>
    </row>
    <row r="708" customFormat="false" ht="12.75" hidden="false" customHeight="true" outlineLevel="0" collapsed="false">
      <c r="A708" s="11"/>
      <c r="B708" s="11"/>
      <c r="C708" s="11"/>
      <c r="D708" s="11"/>
      <c r="E708" s="11"/>
      <c r="F708" s="11"/>
      <c r="G708" s="11"/>
      <c r="H708" s="11"/>
      <c r="I708" s="11"/>
      <c r="J708" s="11"/>
      <c r="K708" s="11"/>
      <c r="L708" s="11"/>
      <c r="M708" s="11"/>
    </row>
    <row r="709" customFormat="false" ht="12.75" hidden="false" customHeight="true" outlineLevel="0" collapsed="false">
      <c r="A709" s="11"/>
      <c r="B709" s="11"/>
      <c r="C709" s="11"/>
      <c r="D709" s="11"/>
      <c r="E709" s="11"/>
      <c r="F709" s="11"/>
      <c r="G709" s="11"/>
      <c r="H709" s="11"/>
      <c r="I709" s="11"/>
      <c r="J709" s="11"/>
      <c r="K709" s="11"/>
      <c r="L709" s="11"/>
      <c r="M709" s="11"/>
    </row>
    <row r="710" customFormat="false" ht="12.75" hidden="false" customHeight="true" outlineLevel="0" collapsed="false">
      <c r="A710" s="11"/>
      <c r="B710" s="11"/>
      <c r="C710" s="11"/>
      <c r="D710" s="11"/>
      <c r="E710" s="11"/>
      <c r="F710" s="11"/>
      <c r="G710" s="11"/>
      <c r="H710" s="11"/>
      <c r="I710" s="11"/>
      <c r="J710" s="11"/>
      <c r="K710" s="11"/>
      <c r="L710" s="11"/>
      <c r="M710" s="11"/>
    </row>
    <row r="711" customFormat="false" ht="12.75" hidden="false" customHeight="true" outlineLevel="0" collapsed="false">
      <c r="A711" s="11"/>
      <c r="B711" s="11"/>
      <c r="C711" s="11"/>
      <c r="D711" s="11"/>
      <c r="E711" s="11"/>
      <c r="F711" s="11"/>
      <c r="G711" s="11"/>
      <c r="H711" s="11"/>
      <c r="I711" s="11"/>
      <c r="J711" s="11"/>
      <c r="K711" s="11"/>
      <c r="L711" s="11"/>
      <c r="M711" s="11"/>
    </row>
    <row r="712" customFormat="false" ht="12.75" hidden="false" customHeight="true" outlineLevel="0" collapsed="false">
      <c r="A712" s="11"/>
      <c r="B712" s="11"/>
      <c r="C712" s="11"/>
      <c r="D712" s="11"/>
      <c r="E712" s="11"/>
      <c r="F712" s="11"/>
      <c r="G712" s="11"/>
      <c r="H712" s="11"/>
      <c r="I712" s="11"/>
      <c r="J712" s="11"/>
      <c r="K712" s="11"/>
      <c r="L712" s="11"/>
      <c r="M712" s="11"/>
    </row>
    <row r="713" customFormat="false" ht="12.75" hidden="false" customHeight="true" outlineLevel="0" collapsed="false">
      <c r="A713" s="11"/>
      <c r="B713" s="11"/>
      <c r="C713" s="11"/>
      <c r="D713" s="11"/>
      <c r="E713" s="11"/>
      <c r="F713" s="11"/>
      <c r="G713" s="11"/>
      <c r="H713" s="11"/>
      <c r="I713" s="11"/>
      <c r="J713" s="11"/>
      <c r="K713" s="11"/>
      <c r="L713" s="11"/>
      <c r="M713" s="11"/>
    </row>
    <row r="714" customFormat="false" ht="12.75" hidden="false" customHeight="true" outlineLevel="0" collapsed="false">
      <c r="A714" s="11"/>
      <c r="B714" s="11"/>
      <c r="C714" s="11"/>
      <c r="D714" s="11"/>
      <c r="E714" s="11"/>
      <c r="F714" s="11"/>
      <c r="G714" s="11"/>
      <c r="H714" s="11"/>
      <c r="I714" s="11"/>
      <c r="J714" s="11"/>
      <c r="K714" s="11"/>
      <c r="L714" s="11"/>
      <c r="M714" s="11"/>
    </row>
    <row r="715" customFormat="false" ht="12.75" hidden="false" customHeight="true" outlineLevel="0" collapsed="false">
      <c r="A715" s="11"/>
      <c r="B715" s="11"/>
      <c r="C715" s="11"/>
      <c r="D715" s="11"/>
      <c r="E715" s="11"/>
      <c r="F715" s="11"/>
      <c r="G715" s="11"/>
      <c r="H715" s="11"/>
      <c r="I715" s="11"/>
      <c r="J715" s="11"/>
      <c r="K715" s="11"/>
      <c r="L715" s="11"/>
      <c r="M715" s="11"/>
    </row>
    <row r="716" customFormat="false" ht="12.75" hidden="false" customHeight="true" outlineLevel="0" collapsed="false">
      <c r="A716" s="11"/>
      <c r="B716" s="11"/>
      <c r="C716" s="11"/>
      <c r="D716" s="11"/>
      <c r="E716" s="11"/>
      <c r="F716" s="11"/>
      <c r="G716" s="11"/>
      <c r="H716" s="11"/>
      <c r="I716" s="11"/>
      <c r="J716" s="11"/>
      <c r="K716" s="11"/>
      <c r="L716" s="11"/>
      <c r="M716" s="11"/>
    </row>
    <row r="717" customFormat="false" ht="12.75" hidden="false" customHeight="true" outlineLevel="0" collapsed="false">
      <c r="A717" s="11"/>
      <c r="B717" s="11"/>
      <c r="C717" s="11"/>
      <c r="D717" s="11"/>
      <c r="E717" s="11"/>
      <c r="F717" s="11"/>
      <c r="G717" s="11"/>
      <c r="H717" s="11"/>
      <c r="I717" s="11"/>
      <c r="J717" s="11"/>
      <c r="K717" s="11"/>
      <c r="L717" s="11"/>
      <c r="M717" s="11"/>
    </row>
    <row r="718" customFormat="false" ht="12.75" hidden="false" customHeight="true" outlineLevel="0" collapsed="false">
      <c r="A718" s="11"/>
      <c r="B718" s="11"/>
      <c r="C718" s="11"/>
      <c r="D718" s="11"/>
      <c r="E718" s="11"/>
      <c r="F718" s="11"/>
      <c r="G718" s="11"/>
      <c r="H718" s="11"/>
      <c r="I718" s="11"/>
      <c r="J718" s="11"/>
      <c r="K718" s="11"/>
      <c r="L718" s="11"/>
      <c r="M718" s="11"/>
    </row>
    <row r="719" customFormat="false" ht="12.75" hidden="false" customHeight="true" outlineLevel="0" collapsed="false">
      <c r="A719" s="11"/>
      <c r="B719" s="11"/>
      <c r="C719" s="11"/>
      <c r="D719" s="11"/>
      <c r="E719" s="11"/>
      <c r="F719" s="11"/>
      <c r="G719" s="11"/>
      <c r="H719" s="11"/>
      <c r="I719" s="11"/>
      <c r="J719" s="11"/>
      <c r="K719" s="11"/>
      <c r="L719" s="11"/>
      <c r="M719" s="11"/>
    </row>
    <row r="720" customFormat="false" ht="12.75" hidden="false" customHeight="true" outlineLevel="0" collapsed="false">
      <c r="A720" s="11"/>
      <c r="B720" s="11"/>
      <c r="C720" s="11"/>
      <c r="D720" s="11"/>
      <c r="E720" s="11"/>
      <c r="F720" s="11"/>
      <c r="G720" s="11"/>
      <c r="H720" s="11"/>
      <c r="I720" s="11"/>
      <c r="J720" s="11"/>
      <c r="K720" s="11"/>
      <c r="L720" s="11"/>
      <c r="M720" s="11"/>
    </row>
    <row r="721" customFormat="false" ht="12.75" hidden="false" customHeight="true" outlineLevel="0" collapsed="false">
      <c r="A721" s="11"/>
      <c r="B721" s="11"/>
      <c r="C721" s="11"/>
      <c r="D721" s="11"/>
      <c r="E721" s="11"/>
      <c r="F721" s="11"/>
      <c r="G721" s="11"/>
      <c r="H721" s="11"/>
      <c r="I721" s="11"/>
      <c r="J721" s="11"/>
      <c r="K721" s="11"/>
      <c r="L721" s="11"/>
      <c r="M721" s="11"/>
    </row>
    <row r="722" customFormat="false" ht="12.75" hidden="false" customHeight="true" outlineLevel="0" collapsed="false">
      <c r="A722" s="11"/>
      <c r="B722" s="11"/>
      <c r="C722" s="11"/>
      <c r="D722" s="11"/>
      <c r="E722" s="11"/>
      <c r="F722" s="11"/>
      <c r="G722" s="11"/>
      <c r="H722" s="11"/>
      <c r="I722" s="11"/>
      <c r="J722" s="11"/>
      <c r="K722" s="11"/>
      <c r="L722" s="11"/>
      <c r="M722" s="11"/>
    </row>
    <row r="723" customFormat="false" ht="12.75" hidden="false" customHeight="true" outlineLevel="0" collapsed="false">
      <c r="A723" s="11"/>
      <c r="B723" s="11"/>
      <c r="C723" s="11"/>
      <c r="D723" s="11"/>
      <c r="E723" s="11"/>
      <c r="F723" s="11"/>
      <c r="G723" s="11"/>
      <c r="H723" s="11"/>
      <c r="I723" s="11"/>
      <c r="J723" s="11"/>
      <c r="K723" s="11"/>
      <c r="L723" s="11"/>
      <c r="M723" s="11"/>
    </row>
    <row r="724" customFormat="false" ht="12.75" hidden="false" customHeight="true" outlineLevel="0" collapsed="false">
      <c r="A724" s="11"/>
      <c r="B724" s="11"/>
      <c r="C724" s="11"/>
      <c r="D724" s="11"/>
      <c r="E724" s="11"/>
      <c r="F724" s="11"/>
      <c r="G724" s="11"/>
      <c r="H724" s="11"/>
      <c r="I724" s="11"/>
      <c r="J724" s="11"/>
      <c r="K724" s="11"/>
      <c r="L724" s="11"/>
      <c r="M724" s="11"/>
    </row>
    <row r="725" customFormat="false" ht="12.75" hidden="false" customHeight="true" outlineLevel="0" collapsed="false">
      <c r="A725" s="11"/>
      <c r="B725" s="11"/>
      <c r="C725" s="11"/>
      <c r="D725" s="11"/>
      <c r="E725" s="11"/>
      <c r="F725" s="11"/>
      <c r="G725" s="11"/>
      <c r="H725" s="11"/>
      <c r="I725" s="11"/>
      <c r="J725" s="11"/>
      <c r="K725" s="11"/>
      <c r="L725" s="11"/>
      <c r="M725" s="11"/>
    </row>
    <row r="726" customFormat="false" ht="12.75" hidden="false" customHeight="true" outlineLevel="0" collapsed="false">
      <c r="A726" s="11"/>
      <c r="B726" s="11"/>
      <c r="C726" s="11"/>
      <c r="D726" s="11"/>
      <c r="E726" s="11"/>
      <c r="F726" s="11"/>
      <c r="G726" s="11"/>
      <c r="H726" s="11"/>
      <c r="I726" s="11"/>
      <c r="J726" s="11"/>
      <c r="K726" s="11"/>
      <c r="L726" s="11"/>
      <c r="M726" s="11"/>
    </row>
    <row r="727" customFormat="false" ht="12.75" hidden="false" customHeight="true" outlineLevel="0" collapsed="false">
      <c r="A727" s="11"/>
      <c r="B727" s="11"/>
      <c r="C727" s="11"/>
      <c r="D727" s="11"/>
      <c r="E727" s="11"/>
      <c r="F727" s="11"/>
      <c r="G727" s="11"/>
      <c r="H727" s="11"/>
      <c r="I727" s="11"/>
      <c r="J727" s="11"/>
      <c r="K727" s="11"/>
      <c r="L727" s="11"/>
      <c r="M727" s="11"/>
    </row>
    <row r="728" customFormat="false" ht="12.75" hidden="false" customHeight="true" outlineLevel="0" collapsed="false">
      <c r="A728" s="11"/>
      <c r="B728" s="11"/>
      <c r="C728" s="11"/>
      <c r="D728" s="11"/>
      <c r="E728" s="11"/>
      <c r="F728" s="11"/>
      <c r="G728" s="11"/>
      <c r="H728" s="11"/>
      <c r="I728" s="11"/>
      <c r="J728" s="11"/>
      <c r="K728" s="11"/>
      <c r="L728" s="11"/>
      <c r="M728" s="11"/>
    </row>
    <row r="729" customFormat="false" ht="12.75" hidden="false" customHeight="true" outlineLevel="0" collapsed="false">
      <c r="A729" s="11"/>
      <c r="B729" s="11"/>
      <c r="C729" s="11"/>
      <c r="D729" s="11"/>
      <c r="E729" s="11"/>
      <c r="F729" s="11"/>
      <c r="G729" s="11"/>
      <c r="H729" s="11"/>
      <c r="I729" s="11"/>
      <c r="J729" s="11"/>
      <c r="K729" s="11"/>
      <c r="L729" s="11"/>
      <c r="M729" s="11"/>
    </row>
    <row r="730" customFormat="false" ht="12.75" hidden="false" customHeight="true" outlineLevel="0" collapsed="false">
      <c r="A730" s="11"/>
      <c r="B730" s="11"/>
      <c r="C730" s="11"/>
      <c r="D730" s="11"/>
      <c r="E730" s="11"/>
      <c r="F730" s="11"/>
      <c r="G730" s="11"/>
      <c r="H730" s="11"/>
      <c r="I730" s="11"/>
      <c r="J730" s="11"/>
      <c r="K730" s="11"/>
      <c r="L730" s="11"/>
      <c r="M730" s="11"/>
    </row>
    <row r="731" customFormat="false" ht="12.75" hidden="false" customHeight="true" outlineLevel="0" collapsed="false">
      <c r="A731" s="11"/>
      <c r="B731" s="11"/>
      <c r="C731" s="11"/>
      <c r="D731" s="11"/>
      <c r="E731" s="11"/>
      <c r="F731" s="11"/>
      <c r="G731" s="11"/>
      <c r="H731" s="11"/>
      <c r="I731" s="11"/>
      <c r="J731" s="11"/>
      <c r="K731" s="11"/>
      <c r="L731" s="11"/>
      <c r="M731" s="11"/>
    </row>
    <row r="732" customFormat="false" ht="12.75" hidden="false" customHeight="true" outlineLevel="0" collapsed="false">
      <c r="A732" s="11"/>
      <c r="B732" s="11"/>
      <c r="C732" s="11"/>
      <c r="D732" s="11"/>
      <c r="E732" s="11"/>
      <c r="F732" s="11"/>
      <c r="G732" s="11"/>
      <c r="H732" s="11"/>
      <c r="I732" s="11"/>
      <c r="J732" s="11"/>
      <c r="K732" s="11"/>
      <c r="L732" s="11"/>
      <c r="M732" s="11"/>
    </row>
    <row r="733" customFormat="false" ht="12.75" hidden="false" customHeight="true" outlineLevel="0" collapsed="false">
      <c r="A733" s="11"/>
      <c r="B733" s="11"/>
      <c r="C733" s="11"/>
      <c r="D733" s="11"/>
      <c r="E733" s="11"/>
      <c r="F733" s="11"/>
      <c r="G733" s="11"/>
      <c r="H733" s="11"/>
      <c r="I733" s="11"/>
      <c r="J733" s="11"/>
      <c r="K733" s="11"/>
      <c r="L733" s="11"/>
      <c r="M733" s="11"/>
    </row>
    <row r="734" customFormat="false" ht="12.75" hidden="false" customHeight="true" outlineLevel="0" collapsed="false">
      <c r="A734" s="11"/>
      <c r="B734" s="11"/>
      <c r="C734" s="11"/>
      <c r="D734" s="11"/>
      <c r="E734" s="11"/>
      <c r="F734" s="11"/>
      <c r="G734" s="11"/>
      <c r="H734" s="11"/>
      <c r="I734" s="11"/>
      <c r="J734" s="11"/>
      <c r="K734" s="11"/>
      <c r="L734" s="11"/>
      <c r="M734" s="11"/>
    </row>
    <row r="735" customFormat="false" ht="12.75" hidden="false" customHeight="true" outlineLevel="0" collapsed="false">
      <c r="A735" s="11"/>
      <c r="B735" s="11"/>
      <c r="C735" s="11"/>
      <c r="D735" s="11"/>
      <c r="E735" s="11"/>
      <c r="F735" s="11"/>
      <c r="G735" s="11"/>
      <c r="H735" s="11"/>
      <c r="I735" s="11"/>
      <c r="J735" s="11"/>
      <c r="K735" s="11"/>
      <c r="L735" s="11"/>
      <c r="M735" s="11"/>
    </row>
    <row r="736" customFormat="false" ht="12.75" hidden="false" customHeight="true" outlineLevel="0" collapsed="false">
      <c r="A736" s="11"/>
      <c r="B736" s="11"/>
      <c r="C736" s="11"/>
      <c r="D736" s="11"/>
      <c r="E736" s="11"/>
      <c r="F736" s="11"/>
      <c r="G736" s="11"/>
      <c r="H736" s="11"/>
      <c r="I736" s="11"/>
      <c r="J736" s="11"/>
      <c r="K736" s="11"/>
      <c r="L736" s="11"/>
      <c r="M736" s="11"/>
    </row>
    <row r="737" customFormat="false" ht="12.75" hidden="false" customHeight="true" outlineLevel="0" collapsed="false">
      <c r="A737" s="11"/>
      <c r="B737" s="11"/>
      <c r="C737" s="11"/>
      <c r="D737" s="11"/>
      <c r="E737" s="11"/>
      <c r="F737" s="11"/>
      <c r="G737" s="11"/>
      <c r="H737" s="11"/>
      <c r="I737" s="11"/>
      <c r="J737" s="11"/>
      <c r="K737" s="11"/>
      <c r="L737" s="11"/>
      <c r="M737" s="11"/>
    </row>
    <row r="738" customFormat="false" ht="12.75" hidden="false" customHeight="true" outlineLevel="0" collapsed="false">
      <c r="A738" s="11"/>
      <c r="B738" s="11"/>
      <c r="C738" s="11"/>
      <c r="D738" s="11"/>
      <c r="E738" s="11"/>
      <c r="F738" s="11"/>
      <c r="G738" s="11"/>
      <c r="H738" s="11"/>
      <c r="I738" s="11"/>
      <c r="J738" s="11"/>
      <c r="K738" s="11"/>
      <c r="L738" s="11"/>
      <c r="M738" s="11"/>
    </row>
    <row r="739" customFormat="false" ht="12.75" hidden="false" customHeight="true" outlineLevel="0" collapsed="false">
      <c r="A739" s="11"/>
      <c r="B739" s="11"/>
      <c r="C739" s="11"/>
      <c r="D739" s="11"/>
      <c r="E739" s="11"/>
      <c r="F739" s="11"/>
      <c r="G739" s="11"/>
      <c r="H739" s="11"/>
      <c r="I739" s="11"/>
      <c r="J739" s="11"/>
      <c r="K739" s="11"/>
      <c r="L739" s="11"/>
      <c r="M739" s="11"/>
    </row>
    <row r="740" customFormat="false" ht="12.75" hidden="false" customHeight="true" outlineLevel="0" collapsed="false">
      <c r="A740" s="11"/>
      <c r="B740" s="11"/>
      <c r="C740" s="11"/>
      <c r="D740" s="11"/>
      <c r="E740" s="11"/>
      <c r="F740" s="11"/>
      <c r="G740" s="11"/>
      <c r="H740" s="11"/>
      <c r="I740" s="11"/>
      <c r="J740" s="11"/>
      <c r="K740" s="11"/>
      <c r="L740" s="11"/>
      <c r="M740" s="11"/>
    </row>
    <row r="741" customFormat="false" ht="12.75" hidden="false" customHeight="true" outlineLevel="0" collapsed="false">
      <c r="A741" s="11"/>
      <c r="B741" s="11"/>
      <c r="C741" s="11"/>
      <c r="D741" s="11"/>
      <c r="E741" s="11"/>
      <c r="F741" s="11"/>
      <c r="G741" s="11"/>
      <c r="H741" s="11"/>
      <c r="I741" s="11"/>
      <c r="J741" s="11"/>
      <c r="K741" s="11"/>
      <c r="L741" s="11"/>
      <c r="M741" s="11"/>
    </row>
    <row r="742" customFormat="false" ht="12.75" hidden="false" customHeight="true" outlineLevel="0" collapsed="false">
      <c r="A742" s="11"/>
      <c r="B742" s="11"/>
      <c r="C742" s="11"/>
      <c r="D742" s="11"/>
      <c r="E742" s="11"/>
      <c r="F742" s="11"/>
      <c r="G742" s="11"/>
      <c r="H742" s="11"/>
      <c r="I742" s="11"/>
      <c r="J742" s="11"/>
      <c r="K742" s="11"/>
      <c r="L742" s="11"/>
      <c r="M742" s="11"/>
    </row>
    <row r="743" customFormat="false" ht="12.75" hidden="false" customHeight="true" outlineLevel="0" collapsed="false">
      <c r="A743" s="11"/>
      <c r="B743" s="11"/>
      <c r="C743" s="11"/>
      <c r="D743" s="11"/>
      <c r="E743" s="11"/>
      <c r="F743" s="11"/>
      <c r="G743" s="11"/>
      <c r="H743" s="11"/>
      <c r="I743" s="11"/>
      <c r="J743" s="11"/>
      <c r="K743" s="11"/>
      <c r="L743" s="11"/>
      <c r="M743" s="11"/>
    </row>
    <row r="744" customFormat="false" ht="12.75" hidden="false" customHeight="true" outlineLevel="0" collapsed="false">
      <c r="A744" s="11"/>
      <c r="B744" s="11"/>
      <c r="C744" s="11"/>
      <c r="D744" s="11"/>
      <c r="E744" s="11"/>
      <c r="F744" s="11"/>
      <c r="G744" s="11"/>
      <c r="H744" s="11"/>
      <c r="I744" s="11"/>
      <c r="J744" s="11"/>
      <c r="K744" s="11"/>
      <c r="L744" s="11"/>
      <c r="M744" s="11"/>
    </row>
    <row r="745" customFormat="false" ht="12.75" hidden="false" customHeight="true" outlineLevel="0" collapsed="false">
      <c r="A745" s="11"/>
      <c r="B745" s="11"/>
      <c r="C745" s="11"/>
      <c r="D745" s="11"/>
      <c r="E745" s="11"/>
      <c r="F745" s="11"/>
      <c r="G745" s="11"/>
      <c r="H745" s="11"/>
      <c r="I745" s="11"/>
      <c r="J745" s="11"/>
      <c r="K745" s="11"/>
      <c r="L745" s="11"/>
      <c r="M745" s="11"/>
    </row>
    <row r="746" customFormat="false" ht="12.75" hidden="false" customHeight="true" outlineLevel="0" collapsed="false">
      <c r="A746" s="11"/>
      <c r="B746" s="11"/>
      <c r="C746" s="11"/>
      <c r="D746" s="11"/>
      <c r="E746" s="11"/>
      <c r="F746" s="11"/>
      <c r="G746" s="11"/>
      <c r="H746" s="11"/>
      <c r="I746" s="11"/>
      <c r="J746" s="11"/>
      <c r="K746" s="11"/>
      <c r="L746" s="11"/>
      <c r="M746" s="11"/>
    </row>
    <row r="747" customFormat="false" ht="12.75" hidden="false" customHeight="true" outlineLevel="0" collapsed="false">
      <c r="A747" s="11"/>
      <c r="B747" s="11"/>
      <c r="C747" s="11"/>
      <c r="D747" s="11"/>
      <c r="E747" s="11"/>
      <c r="F747" s="11"/>
      <c r="G747" s="11"/>
      <c r="H747" s="11"/>
      <c r="I747" s="11"/>
      <c r="J747" s="11"/>
      <c r="K747" s="11"/>
      <c r="L747" s="11"/>
      <c r="M747" s="11"/>
    </row>
    <row r="748" customFormat="false" ht="12.75" hidden="false" customHeight="true" outlineLevel="0" collapsed="false">
      <c r="A748" s="11"/>
      <c r="B748" s="11"/>
      <c r="C748" s="11"/>
      <c r="D748" s="11"/>
      <c r="E748" s="11"/>
      <c r="F748" s="11"/>
      <c r="G748" s="11"/>
      <c r="H748" s="11"/>
      <c r="I748" s="11"/>
      <c r="J748" s="11"/>
      <c r="K748" s="11"/>
      <c r="L748" s="11"/>
      <c r="M748" s="11"/>
    </row>
    <row r="749" customFormat="false" ht="12.75" hidden="false" customHeight="true" outlineLevel="0" collapsed="false">
      <c r="A749" s="11"/>
      <c r="B749" s="11"/>
      <c r="C749" s="11"/>
      <c r="D749" s="11"/>
      <c r="E749" s="11"/>
      <c r="F749" s="11"/>
      <c r="G749" s="11"/>
      <c r="H749" s="11"/>
      <c r="I749" s="11"/>
      <c r="J749" s="11"/>
      <c r="K749" s="11"/>
      <c r="L749" s="11"/>
      <c r="M749" s="11"/>
    </row>
    <row r="750" customFormat="false" ht="12.75" hidden="false" customHeight="true" outlineLevel="0" collapsed="false">
      <c r="A750" s="11"/>
      <c r="B750" s="11"/>
      <c r="C750" s="11"/>
      <c r="D750" s="11"/>
      <c r="E750" s="11"/>
      <c r="F750" s="11"/>
      <c r="G750" s="11"/>
      <c r="H750" s="11"/>
      <c r="I750" s="11"/>
      <c r="J750" s="11"/>
      <c r="K750" s="11"/>
      <c r="L750" s="11"/>
      <c r="M750" s="11"/>
    </row>
    <row r="751" customFormat="false" ht="12.75" hidden="false" customHeight="true" outlineLevel="0" collapsed="false">
      <c r="A751" s="11"/>
      <c r="B751" s="11"/>
      <c r="C751" s="11"/>
      <c r="D751" s="11"/>
      <c r="E751" s="11"/>
      <c r="F751" s="11"/>
      <c r="G751" s="11"/>
      <c r="H751" s="11"/>
      <c r="I751" s="11"/>
      <c r="J751" s="11"/>
      <c r="K751" s="11"/>
      <c r="L751" s="11"/>
      <c r="M751" s="11"/>
    </row>
    <row r="752" customFormat="false" ht="12.75" hidden="false" customHeight="true" outlineLevel="0" collapsed="false">
      <c r="A752" s="11"/>
      <c r="B752" s="11"/>
      <c r="C752" s="11"/>
      <c r="D752" s="11"/>
      <c r="E752" s="11"/>
      <c r="F752" s="11"/>
      <c r="G752" s="11"/>
      <c r="H752" s="11"/>
      <c r="I752" s="11"/>
      <c r="J752" s="11"/>
      <c r="K752" s="11"/>
      <c r="L752" s="11"/>
      <c r="M752" s="11"/>
    </row>
    <row r="753" customFormat="false" ht="12.75" hidden="false" customHeight="true" outlineLevel="0" collapsed="false">
      <c r="A753" s="11"/>
      <c r="B753" s="11"/>
      <c r="C753" s="11"/>
      <c r="D753" s="11"/>
      <c r="E753" s="11"/>
      <c r="F753" s="11"/>
      <c r="G753" s="11"/>
      <c r="H753" s="11"/>
      <c r="I753" s="11"/>
      <c r="J753" s="11"/>
      <c r="K753" s="11"/>
      <c r="L753" s="11"/>
      <c r="M753" s="11"/>
    </row>
    <row r="754" customFormat="false" ht="12.75" hidden="false" customHeight="true" outlineLevel="0" collapsed="false">
      <c r="A754" s="11"/>
      <c r="B754" s="11"/>
      <c r="C754" s="11"/>
      <c r="D754" s="11"/>
      <c r="E754" s="11"/>
      <c r="F754" s="11"/>
      <c r="G754" s="11"/>
      <c r="H754" s="11"/>
      <c r="I754" s="11"/>
      <c r="J754" s="11"/>
      <c r="K754" s="11"/>
      <c r="L754" s="11"/>
      <c r="M754" s="11"/>
    </row>
    <row r="755" customFormat="false" ht="12.75" hidden="false" customHeight="true" outlineLevel="0" collapsed="false">
      <c r="A755" s="11"/>
      <c r="B755" s="11"/>
      <c r="C755" s="11"/>
      <c r="D755" s="11"/>
      <c r="E755" s="11"/>
      <c r="F755" s="11"/>
      <c r="G755" s="11"/>
      <c r="H755" s="11"/>
      <c r="I755" s="11"/>
      <c r="J755" s="11"/>
      <c r="K755" s="11"/>
      <c r="L755" s="11"/>
      <c r="M755" s="11"/>
    </row>
    <row r="756" customFormat="false" ht="12.75" hidden="false" customHeight="true" outlineLevel="0" collapsed="false">
      <c r="A756" s="11"/>
      <c r="B756" s="11"/>
      <c r="C756" s="11"/>
      <c r="D756" s="11"/>
      <c r="E756" s="11"/>
      <c r="F756" s="11"/>
      <c r="G756" s="11"/>
      <c r="H756" s="11"/>
      <c r="I756" s="11"/>
      <c r="J756" s="11"/>
      <c r="K756" s="11"/>
      <c r="L756" s="11"/>
      <c r="M756" s="11"/>
    </row>
    <row r="757" customFormat="false" ht="12.75" hidden="false" customHeight="true" outlineLevel="0" collapsed="false">
      <c r="A757" s="11"/>
      <c r="B757" s="11"/>
      <c r="C757" s="11"/>
      <c r="D757" s="11"/>
      <c r="E757" s="11"/>
      <c r="F757" s="11"/>
      <c r="G757" s="11"/>
      <c r="H757" s="11"/>
      <c r="I757" s="11"/>
      <c r="J757" s="11"/>
      <c r="K757" s="11"/>
      <c r="L757" s="11"/>
      <c r="M757" s="11"/>
    </row>
    <row r="758" customFormat="false" ht="12.75" hidden="false" customHeight="true" outlineLevel="0" collapsed="false">
      <c r="A758" s="11"/>
      <c r="B758" s="11"/>
      <c r="C758" s="11"/>
      <c r="D758" s="11"/>
      <c r="E758" s="11"/>
      <c r="F758" s="11"/>
      <c r="G758" s="11"/>
      <c r="H758" s="11"/>
      <c r="I758" s="11"/>
      <c r="J758" s="11"/>
      <c r="K758" s="11"/>
      <c r="L758" s="11"/>
      <c r="M758" s="11"/>
    </row>
    <row r="759" customFormat="false" ht="12.75" hidden="false" customHeight="true" outlineLevel="0" collapsed="false">
      <c r="A759" s="11"/>
      <c r="B759" s="11"/>
      <c r="C759" s="11"/>
      <c r="D759" s="11"/>
      <c r="E759" s="11"/>
      <c r="F759" s="11"/>
      <c r="G759" s="11"/>
      <c r="H759" s="11"/>
      <c r="I759" s="11"/>
      <c r="J759" s="11"/>
      <c r="K759" s="11"/>
      <c r="L759" s="11"/>
      <c r="M759" s="11"/>
    </row>
    <row r="760" customFormat="false" ht="12.75" hidden="false" customHeight="true" outlineLevel="0" collapsed="false">
      <c r="A760" s="11"/>
      <c r="B760" s="11"/>
      <c r="C760" s="11"/>
      <c r="D760" s="11"/>
      <c r="E760" s="11"/>
      <c r="F760" s="11"/>
      <c r="G760" s="11"/>
      <c r="H760" s="11"/>
      <c r="I760" s="11"/>
      <c r="J760" s="11"/>
      <c r="K760" s="11"/>
      <c r="L760" s="11"/>
      <c r="M760" s="11"/>
    </row>
    <row r="761" customFormat="false" ht="12.75" hidden="false" customHeight="true" outlineLevel="0" collapsed="false">
      <c r="A761" s="11"/>
      <c r="B761" s="11"/>
      <c r="C761" s="11"/>
      <c r="D761" s="11"/>
      <c r="E761" s="11"/>
      <c r="F761" s="11"/>
      <c r="G761" s="11"/>
      <c r="H761" s="11"/>
      <c r="I761" s="11"/>
      <c r="J761" s="11"/>
      <c r="K761" s="11"/>
      <c r="L761" s="11"/>
      <c r="M761" s="11"/>
    </row>
    <row r="762" customFormat="false" ht="12.75" hidden="false" customHeight="true" outlineLevel="0" collapsed="false">
      <c r="A762" s="11"/>
      <c r="B762" s="11"/>
      <c r="C762" s="11"/>
      <c r="D762" s="11"/>
      <c r="E762" s="11"/>
      <c r="F762" s="11"/>
      <c r="G762" s="11"/>
      <c r="H762" s="11"/>
      <c r="I762" s="11"/>
      <c r="J762" s="11"/>
      <c r="K762" s="11"/>
      <c r="L762" s="11"/>
      <c r="M762" s="11"/>
    </row>
    <row r="763" customFormat="false" ht="12.75" hidden="false" customHeight="true" outlineLevel="0" collapsed="false">
      <c r="A763" s="11"/>
      <c r="B763" s="11"/>
      <c r="C763" s="11"/>
      <c r="D763" s="11"/>
      <c r="E763" s="11"/>
      <c r="F763" s="11"/>
      <c r="G763" s="11"/>
      <c r="H763" s="11"/>
      <c r="I763" s="11"/>
      <c r="J763" s="11"/>
      <c r="K763" s="11"/>
      <c r="L763" s="11"/>
      <c r="M763" s="11"/>
    </row>
    <row r="764" customFormat="false" ht="12.75" hidden="false" customHeight="true" outlineLevel="0" collapsed="false">
      <c r="A764" s="11"/>
      <c r="B764" s="11"/>
      <c r="C764" s="11"/>
      <c r="D764" s="11"/>
      <c r="E764" s="11"/>
      <c r="F764" s="11"/>
      <c r="G764" s="11"/>
      <c r="H764" s="11"/>
      <c r="I764" s="11"/>
      <c r="J764" s="11"/>
      <c r="K764" s="11"/>
      <c r="L764" s="11"/>
      <c r="M764" s="11"/>
    </row>
    <row r="765" customFormat="false" ht="12.75" hidden="false" customHeight="true" outlineLevel="0" collapsed="false">
      <c r="A765" s="11"/>
      <c r="B765" s="11"/>
      <c r="C765" s="11"/>
      <c r="D765" s="11"/>
      <c r="E765" s="11"/>
      <c r="F765" s="11"/>
      <c r="G765" s="11"/>
      <c r="H765" s="11"/>
      <c r="I765" s="11"/>
      <c r="J765" s="11"/>
      <c r="K765" s="11"/>
      <c r="L765" s="11"/>
      <c r="M765" s="11"/>
    </row>
    <row r="766" customFormat="false" ht="12.75" hidden="false" customHeight="true" outlineLevel="0" collapsed="false">
      <c r="A766" s="11"/>
      <c r="B766" s="11"/>
      <c r="C766" s="11"/>
      <c r="D766" s="11"/>
      <c r="E766" s="11"/>
      <c r="F766" s="11"/>
      <c r="G766" s="11"/>
      <c r="H766" s="11"/>
      <c r="I766" s="11"/>
      <c r="J766" s="11"/>
      <c r="K766" s="11"/>
      <c r="L766" s="11"/>
      <c r="M766" s="11"/>
    </row>
    <row r="767" customFormat="false" ht="12.75" hidden="false" customHeight="true" outlineLevel="0" collapsed="false">
      <c r="A767" s="11"/>
      <c r="B767" s="11"/>
      <c r="C767" s="11"/>
      <c r="D767" s="11"/>
      <c r="E767" s="11"/>
      <c r="F767" s="11"/>
      <c r="G767" s="11"/>
      <c r="H767" s="11"/>
      <c r="I767" s="11"/>
      <c r="J767" s="11"/>
      <c r="K767" s="11"/>
      <c r="L767" s="11"/>
      <c r="M767" s="11"/>
    </row>
    <row r="768" customFormat="false" ht="12.75" hidden="false" customHeight="true" outlineLevel="0" collapsed="false">
      <c r="A768" s="11"/>
      <c r="B768" s="11"/>
      <c r="C768" s="11"/>
      <c r="D768" s="11"/>
      <c r="E768" s="11"/>
      <c r="F768" s="11"/>
      <c r="G768" s="11"/>
      <c r="H768" s="11"/>
      <c r="I768" s="11"/>
      <c r="J768" s="11"/>
      <c r="K768" s="11"/>
      <c r="L768" s="11"/>
      <c r="M768" s="11"/>
    </row>
    <row r="769" customFormat="false" ht="12.75" hidden="false" customHeight="true" outlineLevel="0" collapsed="false">
      <c r="A769" s="11"/>
      <c r="B769" s="11"/>
      <c r="C769" s="11"/>
      <c r="D769" s="11"/>
      <c r="E769" s="11"/>
      <c r="F769" s="11"/>
      <c r="G769" s="11"/>
      <c r="H769" s="11"/>
      <c r="I769" s="11"/>
      <c r="J769" s="11"/>
      <c r="K769" s="11"/>
      <c r="L769" s="11"/>
      <c r="M769" s="11"/>
    </row>
    <row r="770" customFormat="false" ht="12.75" hidden="false" customHeight="true" outlineLevel="0" collapsed="false">
      <c r="A770" s="11"/>
      <c r="B770" s="11"/>
      <c r="C770" s="11"/>
      <c r="D770" s="11"/>
      <c r="E770" s="11"/>
      <c r="F770" s="11"/>
      <c r="G770" s="11"/>
      <c r="H770" s="11"/>
      <c r="I770" s="11"/>
      <c r="J770" s="11"/>
      <c r="K770" s="11"/>
      <c r="L770" s="11"/>
      <c r="M770" s="11"/>
    </row>
    <row r="771" customFormat="false" ht="12.75" hidden="false" customHeight="true" outlineLevel="0" collapsed="false">
      <c r="A771" s="11"/>
      <c r="B771" s="11"/>
      <c r="C771" s="11"/>
      <c r="D771" s="11"/>
      <c r="E771" s="11"/>
      <c r="F771" s="11"/>
      <c r="G771" s="11"/>
      <c r="H771" s="11"/>
      <c r="I771" s="11"/>
      <c r="J771" s="11"/>
      <c r="K771" s="11"/>
      <c r="L771" s="11"/>
      <c r="M771" s="11"/>
    </row>
    <row r="772" customFormat="false" ht="12.75" hidden="false" customHeight="true" outlineLevel="0" collapsed="false">
      <c r="A772" s="11"/>
      <c r="B772" s="11"/>
      <c r="C772" s="11"/>
      <c r="D772" s="11"/>
      <c r="E772" s="11"/>
      <c r="F772" s="11"/>
      <c r="G772" s="11"/>
      <c r="H772" s="11"/>
      <c r="I772" s="11"/>
      <c r="J772" s="11"/>
      <c r="K772" s="11"/>
      <c r="L772" s="11"/>
      <c r="M772" s="11"/>
    </row>
    <row r="773" customFormat="false" ht="12.75" hidden="false" customHeight="true" outlineLevel="0" collapsed="false">
      <c r="A773" s="11"/>
      <c r="B773" s="11"/>
      <c r="C773" s="11"/>
      <c r="D773" s="11"/>
      <c r="E773" s="11"/>
      <c r="F773" s="11"/>
      <c r="G773" s="11"/>
      <c r="H773" s="11"/>
      <c r="I773" s="11"/>
      <c r="J773" s="11"/>
      <c r="K773" s="11"/>
      <c r="L773" s="11"/>
      <c r="M773" s="11"/>
    </row>
    <row r="774" customFormat="false" ht="12.75" hidden="false" customHeight="true" outlineLevel="0" collapsed="false">
      <c r="A774" s="11"/>
      <c r="B774" s="11"/>
      <c r="C774" s="11"/>
      <c r="D774" s="11"/>
      <c r="E774" s="11"/>
      <c r="F774" s="11"/>
      <c r="G774" s="11"/>
      <c r="H774" s="11"/>
      <c r="I774" s="11"/>
      <c r="J774" s="11"/>
      <c r="K774" s="11"/>
      <c r="L774" s="11"/>
      <c r="M774" s="11"/>
    </row>
    <row r="775" customFormat="false" ht="12.75" hidden="false" customHeight="true" outlineLevel="0" collapsed="false">
      <c r="A775" s="11"/>
      <c r="B775" s="11"/>
      <c r="C775" s="11"/>
      <c r="D775" s="11"/>
      <c r="E775" s="11"/>
      <c r="F775" s="11"/>
      <c r="G775" s="11"/>
      <c r="H775" s="11"/>
      <c r="I775" s="11"/>
      <c r="J775" s="11"/>
      <c r="K775" s="11"/>
      <c r="L775" s="11"/>
      <c r="M775" s="11"/>
    </row>
    <row r="776" customFormat="false" ht="12.75" hidden="false" customHeight="true" outlineLevel="0" collapsed="false">
      <c r="A776" s="11"/>
      <c r="B776" s="11"/>
      <c r="C776" s="11"/>
      <c r="D776" s="11"/>
      <c r="E776" s="11"/>
      <c r="F776" s="11"/>
      <c r="G776" s="11"/>
      <c r="H776" s="11"/>
      <c r="I776" s="11"/>
      <c r="J776" s="11"/>
      <c r="K776" s="11"/>
      <c r="L776" s="11"/>
      <c r="M776" s="11"/>
    </row>
    <row r="777" customFormat="false" ht="12.75" hidden="false" customHeight="true" outlineLevel="0" collapsed="false">
      <c r="A777" s="11"/>
      <c r="B777" s="11"/>
      <c r="C777" s="11"/>
      <c r="D777" s="11"/>
      <c r="E777" s="11"/>
      <c r="F777" s="11"/>
      <c r="G777" s="11"/>
      <c r="H777" s="11"/>
      <c r="I777" s="11"/>
      <c r="J777" s="11"/>
      <c r="K777" s="11"/>
      <c r="L777" s="11"/>
      <c r="M777" s="11"/>
    </row>
    <row r="778" customFormat="false" ht="12.75" hidden="false" customHeight="true" outlineLevel="0" collapsed="false">
      <c r="A778" s="11"/>
      <c r="B778" s="11"/>
      <c r="C778" s="11"/>
      <c r="D778" s="11"/>
      <c r="E778" s="11"/>
      <c r="F778" s="11"/>
      <c r="G778" s="11"/>
      <c r="H778" s="11"/>
      <c r="I778" s="11"/>
      <c r="J778" s="11"/>
      <c r="K778" s="11"/>
      <c r="L778" s="11"/>
      <c r="M778" s="11"/>
    </row>
    <row r="779" customFormat="false" ht="12.75" hidden="false" customHeight="true" outlineLevel="0" collapsed="false">
      <c r="A779" s="11"/>
      <c r="B779" s="11"/>
      <c r="C779" s="11"/>
      <c r="D779" s="11"/>
      <c r="E779" s="11"/>
      <c r="F779" s="11"/>
      <c r="G779" s="11"/>
      <c r="H779" s="11"/>
      <c r="I779" s="11"/>
      <c r="J779" s="11"/>
      <c r="K779" s="11"/>
      <c r="L779" s="11"/>
      <c r="M779" s="11"/>
    </row>
    <row r="780" customFormat="false" ht="12.75" hidden="false" customHeight="true" outlineLevel="0" collapsed="false">
      <c r="A780" s="11"/>
      <c r="B780" s="11"/>
      <c r="C780" s="11"/>
      <c r="D780" s="11"/>
      <c r="E780" s="11"/>
      <c r="F780" s="11"/>
      <c r="G780" s="11"/>
      <c r="H780" s="11"/>
      <c r="I780" s="11"/>
      <c r="J780" s="11"/>
      <c r="K780" s="11"/>
      <c r="L780" s="11"/>
      <c r="M780" s="11"/>
    </row>
    <row r="781" customFormat="false" ht="12.75" hidden="false" customHeight="true" outlineLevel="0" collapsed="false">
      <c r="A781" s="11"/>
      <c r="B781" s="11"/>
      <c r="C781" s="11"/>
      <c r="D781" s="11"/>
      <c r="E781" s="11"/>
      <c r="F781" s="11"/>
      <c r="G781" s="11"/>
      <c r="H781" s="11"/>
      <c r="I781" s="11"/>
      <c r="J781" s="11"/>
      <c r="K781" s="11"/>
      <c r="L781" s="11"/>
      <c r="M781" s="11"/>
    </row>
    <row r="782" customFormat="false" ht="12.75" hidden="false" customHeight="true" outlineLevel="0" collapsed="false">
      <c r="A782" s="11"/>
      <c r="B782" s="11"/>
      <c r="C782" s="11"/>
      <c r="D782" s="11"/>
      <c r="E782" s="11"/>
      <c r="F782" s="11"/>
      <c r="G782" s="11"/>
      <c r="H782" s="11"/>
      <c r="I782" s="11"/>
      <c r="J782" s="11"/>
      <c r="K782" s="11"/>
      <c r="L782" s="11"/>
      <c r="M782" s="11"/>
    </row>
    <row r="783" customFormat="false" ht="12.75" hidden="false" customHeight="true" outlineLevel="0" collapsed="false">
      <c r="A783" s="11"/>
      <c r="B783" s="11"/>
      <c r="C783" s="11"/>
      <c r="D783" s="11"/>
      <c r="E783" s="11"/>
      <c r="F783" s="11"/>
      <c r="G783" s="11"/>
      <c r="H783" s="11"/>
      <c r="I783" s="11"/>
      <c r="J783" s="11"/>
      <c r="K783" s="11"/>
      <c r="L783" s="11"/>
      <c r="M783" s="11"/>
    </row>
    <row r="784" customFormat="false" ht="12.75" hidden="false" customHeight="true" outlineLevel="0" collapsed="false">
      <c r="A784" s="11"/>
      <c r="B784" s="11"/>
      <c r="C784" s="11"/>
      <c r="D784" s="11"/>
      <c r="E784" s="11"/>
      <c r="F784" s="11"/>
      <c r="G784" s="11"/>
      <c r="H784" s="11"/>
      <c r="I784" s="11"/>
      <c r="J784" s="11"/>
      <c r="K784" s="11"/>
      <c r="L784" s="11"/>
      <c r="M784" s="11"/>
    </row>
    <row r="785" customFormat="false" ht="12.75" hidden="false" customHeight="true" outlineLevel="0" collapsed="false">
      <c r="A785" s="11"/>
      <c r="B785" s="11"/>
      <c r="C785" s="11"/>
      <c r="D785" s="11"/>
      <c r="E785" s="11"/>
      <c r="F785" s="11"/>
      <c r="G785" s="11"/>
      <c r="H785" s="11"/>
      <c r="I785" s="11"/>
      <c r="J785" s="11"/>
      <c r="K785" s="11"/>
      <c r="L785" s="11"/>
      <c r="M785" s="11"/>
    </row>
    <row r="786" customFormat="false" ht="12.75" hidden="false" customHeight="true" outlineLevel="0" collapsed="false">
      <c r="A786" s="11"/>
      <c r="B786" s="11"/>
      <c r="C786" s="11"/>
      <c r="D786" s="11"/>
      <c r="E786" s="11"/>
      <c r="F786" s="11"/>
      <c r="G786" s="11"/>
      <c r="H786" s="11"/>
      <c r="I786" s="11"/>
      <c r="J786" s="11"/>
      <c r="K786" s="11"/>
      <c r="L786" s="11"/>
      <c r="M786" s="11"/>
    </row>
    <row r="787" customFormat="false" ht="12.75" hidden="false" customHeight="true" outlineLevel="0" collapsed="false">
      <c r="A787" s="11"/>
      <c r="B787" s="11"/>
      <c r="C787" s="11"/>
      <c r="D787" s="11"/>
      <c r="E787" s="11"/>
      <c r="F787" s="11"/>
      <c r="G787" s="11"/>
      <c r="H787" s="11"/>
      <c r="I787" s="11"/>
      <c r="J787" s="11"/>
      <c r="K787" s="11"/>
      <c r="L787" s="11"/>
      <c r="M787" s="11"/>
    </row>
    <row r="788" customFormat="false" ht="12.75" hidden="false" customHeight="true" outlineLevel="0" collapsed="false">
      <c r="A788" s="11"/>
      <c r="B788" s="11"/>
      <c r="C788" s="11"/>
      <c r="D788" s="11"/>
      <c r="E788" s="11"/>
      <c r="F788" s="11"/>
      <c r="G788" s="11"/>
      <c r="H788" s="11"/>
      <c r="I788" s="11"/>
      <c r="J788" s="11"/>
      <c r="K788" s="11"/>
      <c r="L788" s="11"/>
      <c r="M788" s="11"/>
    </row>
    <row r="789" customFormat="false" ht="12.75" hidden="false" customHeight="true" outlineLevel="0" collapsed="false">
      <c r="A789" s="11"/>
      <c r="B789" s="11"/>
      <c r="C789" s="11"/>
      <c r="D789" s="11"/>
      <c r="E789" s="11"/>
      <c r="F789" s="11"/>
      <c r="G789" s="11"/>
      <c r="H789" s="11"/>
      <c r="I789" s="11"/>
      <c r="J789" s="11"/>
      <c r="K789" s="11"/>
      <c r="L789" s="11"/>
      <c r="M789" s="11"/>
    </row>
    <row r="790" customFormat="false" ht="12.75" hidden="false" customHeight="true" outlineLevel="0" collapsed="false">
      <c r="A790" s="11"/>
      <c r="B790" s="11"/>
      <c r="C790" s="11"/>
      <c r="D790" s="11"/>
      <c r="E790" s="11"/>
      <c r="F790" s="11"/>
      <c r="G790" s="11"/>
      <c r="H790" s="11"/>
      <c r="I790" s="11"/>
      <c r="J790" s="11"/>
      <c r="K790" s="11"/>
      <c r="L790" s="11"/>
      <c r="M790" s="11"/>
    </row>
    <row r="791" customFormat="false" ht="12.75" hidden="false" customHeight="true" outlineLevel="0" collapsed="false">
      <c r="A791" s="11"/>
      <c r="B791" s="11"/>
      <c r="C791" s="11"/>
      <c r="D791" s="11"/>
      <c r="E791" s="11"/>
      <c r="F791" s="11"/>
      <c r="G791" s="11"/>
      <c r="H791" s="11"/>
      <c r="I791" s="11"/>
      <c r="J791" s="11"/>
      <c r="K791" s="11"/>
      <c r="L791" s="11"/>
      <c r="M791" s="11"/>
    </row>
    <row r="792" customFormat="false" ht="12.75" hidden="false" customHeight="true" outlineLevel="0" collapsed="false">
      <c r="A792" s="11"/>
      <c r="B792" s="11"/>
      <c r="C792" s="11"/>
      <c r="D792" s="11"/>
      <c r="E792" s="11"/>
      <c r="F792" s="11"/>
      <c r="G792" s="11"/>
      <c r="H792" s="11"/>
      <c r="I792" s="11"/>
      <c r="J792" s="11"/>
      <c r="K792" s="11"/>
      <c r="L792" s="11"/>
      <c r="M792" s="11"/>
    </row>
    <row r="793" customFormat="false" ht="12.75" hidden="false" customHeight="true" outlineLevel="0" collapsed="false">
      <c r="A793" s="11"/>
      <c r="B793" s="11"/>
      <c r="C793" s="11"/>
      <c r="D793" s="11"/>
      <c r="E793" s="11"/>
      <c r="F793" s="11"/>
      <c r="G793" s="11"/>
      <c r="H793" s="11"/>
      <c r="I793" s="11"/>
      <c r="J793" s="11"/>
      <c r="K793" s="11"/>
      <c r="L793" s="11"/>
      <c r="M793" s="11"/>
    </row>
    <row r="794" customFormat="false" ht="12.75" hidden="false" customHeight="true" outlineLevel="0" collapsed="false">
      <c r="A794" s="11"/>
      <c r="B794" s="11"/>
      <c r="C794" s="11"/>
      <c r="D794" s="11"/>
      <c r="E794" s="11"/>
      <c r="F794" s="11"/>
      <c r="G794" s="11"/>
      <c r="H794" s="11"/>
      <c r="I794" s="11"/>
      <c r="J794" s="11"/>
      <c r="K794" s="11"/>
      <c r="L794" s="11"/>
      <c r="M794" s="11"/>
    </row>
    <row r="795" customFormat="false" ht="12.75" hidden="false" customHeight="true" outlineLevel="0" collapsed="false">
      <c r="A795" s="11"/>
      <c r="B795" s="11"/>
      <c r="C795" s="11"/>
      <c r="D795" s="11"/>
      <c r="E795" s="11"/>
      <c r="F795" s="11"/>
      <c r="G795" s="11"/>
      <c r="H795" s="11"/>
      <c r="I795" s="11"/>
      <c r="J795" s="11"/>
      <c r="K795" s="11"/>
      <c r="L795" s="11"/>
      <c r="M795" s="11"/>
    </row>
    <row r="796" customFormat="false" ht="12.75" hidden="false" customHeight="true" outlineLevel="0" collapsed="false">
      <c r="A796" s="11"/>
      <c r="B796" s="11"/>
      <c r="C796" s="11"/>
      <c r="D796" s="11"/>
      <c r="E796" s="11"/>
      <c r="F796" s="11"/>
      <c r="G796" s="11"/>
      <c r="H796" s="11"/>
      <c r="I796" s="11"/>
      <c r="J796" s="11"/>
      <c r="K796" s="11"/>
      <c r="L796" s="11"/>
      <c r="M796" s="11"/>
    </row>
    <row r="797" customFormat="false" ht="12.75" hidden="false" customHeight="true" outlineLevel="0" collapsed="false">
      <c r="A797" s="11"/>
      <c r="B797" s="11"/>
      <c r="C797" s="11"/>
      <c r="D797" s="11"/>
      <c r="E797" s="11"/>
      <c r="F797" s="11"/>
      <c r="G797" s="11"/>
      <c r="H797" s="11"/>
      <c r="I797" s="11"/>
      <c r="J797" s="11"/>
      <c r="K797" s="11"/>
      <c r="L797" s="11"/>
      <c r="M797" s="11"/>
    </row>
    <row r="798" customFormat="false" ht="12.75" hidden="false" customHeight="true" outlineLevel="0" collapsed="false">
      <c r="A798" s="11"/>
      <c r="B798" s="11"/>
      <c r="C798" s="11"/>
      <c r="D798" s="11"/>
      <c r="E798" s="11"/>
      <c r="F798" s="11"/>
      <c r="G798" s="11"/>
      <c r="H798" s="11"/>
      <c r="I798" s="11"/>
      <c r="J798" s="11"/>
      <c r="K798" s="11"/>
      <c r="L798" s="11"/>
      <c r="M798" s="11"/>
    </row>
    <row r="799" customFormat="false" ht="12.75" hidden="false" customHeight="true" outlineLevel="0" collapsed="false">
      <c r="A799" s="11"/>
      <c r="B799" s="11"/>
      <c r="C799" s="11"/>
      <c r="D799" s="11"/>
      <c r="E799" s="11"/>
      <c r="F799" s="11"/>
      <c r="G799" s="11"/>
      <c r="H799" s="11"/>
      <c r="I799" s="11"/>
      <c r="J799" s="11"/>
      <c r="K799" s="11"/>
      <c r="L799" s="11"/>
      <c r="M799" s="11"/>
    </row>
    <row r="800" customFormat="false" ht="12.75" hidden="false" customHeight="true" outlineLevel="0" collapsed="false">
      <c r="A800" s="11"/>
      <c r="B800" s="11"/>
      <c r="C800" s="11"/>
      <c r="D800" s="11"/>
      <c r="E800" s="11"/>
      <c r="F800" s="11"/>
      <c r="G800" s="11"/>
      <c r="H800" s="11"/>
      <c r="I800" s="11"/>
      <c r="J800" s="11"/>
      <c r="K800" s="11"/>
      <c r="L800" s="11"/>
      <c r="M800" s="11"/>
    </row>
    <row r="801" customFormat="false" ht="12.75" hidden="false" customHeight="true" outlineLevel="0" collapsed="false">
      <c r="A801" s="11"/>
      <c r="B801" s="11"/>
      <c r="C801" s="11"/>
      <c r="D801" s="11"/>
      <c r="E801" s="11"/>
      <c r="F801" s="11"/>
      <c r="G801" s="11"/>
      <c r="H801" s="11"/>
      <c r="I801" s="11"/>
      <c r="J801" s="11"/>
      <c r="K801" s="11"/>
      <c r="L801" s="11"/>
      <c r="M801" s="11"/>
    </row>
    <row r="802" customFormat="false" ht="12.75" hidden="false" customHeight="true" outlineLevel="0" collapsed="false">
      <c r="A802" s="11"/>
      <c r="B802" s="11"/>
      <c r="C802" s="11"/>
      <c r="D802" s="11"/>
      <c r="E802" s="11"/>
      <c r="F802" s="11"/>
      <c r="G802" s="11"/>
      <c r="H802" s="11"/>
      <c r="I802" s="11"/>
      <c r="J802" s="11"/>
      <c r="K802" s="11"/>
      <c r="L802" s="11"/>
      <c r="M802" s="11"/>
    </row>
    <row r="803" customFormat="false" ht="12.75" hidden="false" customHeight="true" outlineLevel="0" collapsed="false">
      <c r="A803" s="11"/>
      <c r="B803" s="11"/>
      <c r="C803" s="11"/>
      <c r="D803" s="11"/>
      <c r="E803" s="11"/>
      <c r="F803" s="11"/>
      <c r="G803" s="11"/>
      <c r="H803" s="11"/>
      <c r="I803" s="11"/>
      <c r="J803" s="11"/>
      <c r="K803" s="11"/>
      <c r="L803" s="11"/>
      <c r="M803" s="11"/>
    </row>
    <row r="804" customFormat="false" ht="12.75" hidden="false" customHeight="true" outlineLevel="0" collapsed="false">
      <c r="A804" s="11"/>
      <c r="B804" s="11"/>
      <c r="C804" s="11"/>
      <c r="D804" s="11"/>
      <c r="E804" s="11"/>
      <c r="F804" s="11"/>
      <c r="G804" s="11"/>
      <c r="H804" s="11"/>
      <c r="I804" s="11"/>
      <c r="J804" s="11"/>
      <c r="K804" s="11"/>
      <c r="L804" s="11"/>
      <c r="M804" s="11"/>
    </row>
    <row r="805" customFormat="false" ht="12.75" hidden="false" customHeight="true" outlineLevel="0" collapsed="false">
      <c r="A805" s="11"/>
      <c r="B805" s="11"/>
      <c r="C805" s="11"/>
      <c r="D805" s="11"/>
      <c r="E805" s="11"/>
      <c r="F805" s="11"/>
      <c r="G805" s="11"/>
      <c r="H805" s="11"/>
      <c r="I805" s="11"/>
      <c r="J805" s="11"/>
      <c r="K805" s="11"/>
      <c r="L805" s="11"/>
      <c r="M805" s="11"/>
    </row>
    <row r="806" customFormat="false" ht="12.75" hidden="false" customHeight="true" outlineLevel="0" collapsed="false">
      <c r="A806" s="11"/>
      <c r="B806" s="11"/>
      <c r="C806" s="11"/>
      <c r="D806" s="11"/>
      <c r="E806" s="11"/>
      <c r="F806" s="11"/>
      <c r="G806" s="11"/>
      <c r="H806" s="11"/>
      <c r="I806" s="11"/>
      <c r="J806" s="11"/>
      <c r="K806" s="11"/>
      <c r="L806" s="11"/>
      <c r="M806" s="11"/>
    </row>
    <row r="807" customFormat="false" ht="12.75" hidden="false" customHeight="true" outlineLevel="0" collapsed="false">
      <c r="A807" s="11"/>
      <c r="B807" s="11"/>
      <c r="C807" s="11"/>
      <c r="D807" s="11"/>
      <c r="E807" s="11"/>
      <c r="F807" s="11"/>
      <c r="G807" s="11"/>
      <c r="H807" s="11"/>
      <c r="I807" s="11"/>
      <c r="J807" s="11"/>
      <c r="K807" s="11"/>
      <c r="L807" s="11"/>
      <c r="M807" s="11"/>
    </row>
    <row r="808" customFormat="false" ht="12.75" hidden="false" customHeight="true" outlineLevel="0" collapsed="false">
      <c r="A808" s="11"/>
      <c r="B808" s="11"/>
      <c r="C808" s="11"/>
      <c r="D808" s="11"/>
      <c r="E808" s="11"/>
      <c r="F808" s="11"/>
      <c r="G808" s="11"/>
      <c r="H808" s="11"/>
      <c r="I808" s="11"/>
      <c r="J808" s="11"/>
      <c r="K808" s="11"/>
      <c r="L808" s="11"/>
      <c r="M808" s="11"/>
    </row>
    <row r="809" customFormat="false" ht="12.75" hidden="false" customHeight="true" outlineLevel="0" collapsed="false">
      <c r="A809" s="11"/>
      <c r="B809" s="11"/>
      <c r="C809" s="11"/>
      <c r="D809" s="11"/>
      <c r="E809" s="11"/>
      <c r="F809" s="11"/>
      <c r="G809" s="11"/>
      <c r="H809" s="11"/>
      <c r="I809" s="11"/>
      <c r="J809" s="11"/>
      <c r="K809" s="11"/>
      <c r="L809" s="11"/>
      <c r="M809" s="11"/>
    </row>
    <row r="810" customFormat="false" ht="12.75" hidden="false" customHeight="true" outlineLevel="0" collapsed="false">
      <c r="A810" s="11"/>
      <c r="B810" s="11"/>
      <c r="C810" s="11"/>
      <c r="D810" s="11"/>
      <c r="E810" s="11"/>
      <c r="F810" s="11"/>
      <c r="G810" s="11"/>
      <c r="H810" s="11"/>
      <c r="I810" s="11"/>
      <c r="J810" s="11"/>
      <c r="K810" s="11"/>
      <c r="L810" s="11"/>
      <c r="M810" s="11"/>
    </row>
    <row r="811" customFormat="false" ht="12.75" hidden="false" customHeight="true" outlineLevel="0" collapsed="false">
      <c r="A811" s="11"/>
      <c r="B811" s="11"/>
      <c r="C811" s="11"/>
      <c r="D811" s="11"/>
      <c r="E811" s="11"/>
      <c r="F811" s="11"/>
      <c r="G811" s="11"/>
      <c r="H811" s="11"/>
      <c r="I811" s="11"/>
      <c r="J811" s="11"/>
      <c r="K811" s="11"/>
      <c r="L811" s="11"/>
      <c r="M811" s="11"/>
    </row>
    <row r="812" customFormat="false" ht="12.75" hidden="false" customHeight="true" outlineLevel="0" collapsed="false">
      <c r="A812" s="11"/>
      <c r="B812" s="11"/>
      <c r="C812" s="11"/>
      <c r="D812" s="11"/>
      <c r="E812" s="11"/>
      <c r="F812" s="11"/>
      <c r="G812" s="11"/>
      <c r="H812" s="11"/>
      <c r="I812" s="11"/>
      <c r="J812" s="11"/>
      <c r="K812" s="11"/>
      <c r="L812" s="11"/>
      <c r="M812" s="11"/>
    </row>
    <row r="813" customFormat="false" ht="12.75" hidden="false" customHeight="true" outlineLevel="0" collapsed="false">
      <c r="A813" s="11"/>
      <c r="B813" s="11"/>
      <c r="C813" s="11"/>
      <c r="D813" s="11"/>
      <c r="E813" s="11"/>
      <c r="F813" s="11"/>
      <c r="G813" s="11"/>
      <c r="H813" s="11"/>
      <c r="I813" s="11"/>
      <c r="J813" s="11"/>
      <c r="K813" s="11"/>
      <c r="L813" s="11"/>
      <c r="M813" s="11"/>
    </row>
    <row r="814" customFormat="false" ht="12.75" hidden="false" customHeight="true" outlineLevel="0" collapsed="false">
      <c r="A814" s="11"/>
      <c r="B814" s="11"/>
      <c r="C814" s="11"/>
      <c r="D814" s="11"/>
      <c r="E814" s="11"/>
      <c r="F814" s="11"/>
      <c r="G814" s="11"/>
      <c r="H814" s="11"/>
      <c r="I814" s="11"/>
      <c r="J814" s="11"/>
      <c r="K814" s="11"/>
      <c r="L814" s="11"/>
      <c r="M814" s="11"/>
    </row>
    <row r="815" customFormat="false" ht="12.75" hidden="false" customHeight="true" outlineLevel="0" collapsed="false">
      <c r="A815" s="11"/>
      <c r="B815" s="11"/>
      <c r="C815" s="11"/>
      <c r="D815" s="11"/>
      <c r="E815" s="11"/>
      <c r="F815" s="11"/>
      <c r="G815" s="11"/>
      <c r="H815" s="11"/>
      <c r="I815" s="11"/>
      <c r="J815" s="11"/>
      <c r="K815" s="11"/>
      <c r="L815" s="11"/>
      <c r="M815" s="11"/>
    </row>
    <row r="816" customFormat="false" ht="12.75" hidden="false" customHeight="true" outlineLevel="0" collapsed="false">
      <c r="A816" s="11"/>
      <c r="B816" s="11"/>
      <c r="C816" s="11"/>
      <c r="D816" s="11"/>
      <c r="E816" s="11"/>
      <c r="F816" s="11"/>
      <c r="G816" s="11"/>
      <c r="H816" s="11"/>
      <c r="I816" s="11"/>
      <c r="J816" s="11"/>
      <c r="K816" s="11"/>
      <c r="L816" s="11"/>
      <c r="M816" s="11"/>
    </row>
    <row r="817" customFormat="false" ht="12.75" hidden="false" customHeight="true" outlineLevel="0" collapsed="false">
      <c r="A817" s="11"/>
      <c r="B817" s="11"/>
      <c r="C817" s="11"/>
      <c r="D817" s="11"/>
      <c r="E817" s="11"/>
      <c r="F817" s="11"/>
      <c r="G817" s="11"/>
      <c r="H817" s="11"/>
      <c r="I817" s="11"/>
      <c r="J817" s="11"/>
      <c r="K817" s="11"/>
      <c r="L817" s="11"/>
      <c r="M817" s="11"/>
    </row>
    <row r="818" customFormat="false" ht="12.75" hidden="false" customHeight="true" outlineLevel="0" collapsed="false">
      <c r="A818" s="11"/>
      <c r="B818" s="11"/>
      <c r="C818" s="11"/>
      <c r="D818" s="11"/>
      <c r="E818" s="11"/>
      <c r="F818" s="11"/>
      <c r="G818" s="11"/>
      <c r="H818" s="11"/>
      <c r="I818" s="11"/>
      <c r="J818" s="11"/>
      <c r="K818" s="11"/>
      <c r="L818" s="11"/>
      <c r="M818" s="11"/>
    </row>
    <row r="819" customFormat="false" ht="12.75" hidden="false" customHeight="true" outlineLevel="0" collapsed="false">
      <c r="A819" s="11"/>
      <c r="B819" s="11"/>
      <c r="C819" s="11"/>
      <c r="D819" s="11"/>
      <c r="E819" s="11"/>
      <c r="F819" s="11"/>
      <c r="G819" s="11"/>
      <c r="H819" s="11"/>
      <c r="I819" s="11"/>
      <c r="J819" s="11"/>
      <c r="K819" s="11"/>
      <c r="L819" s="11"/>
      <c r="M819" s="11"/>
    </row>
    <row r="820" customFormat="false" ht="12.75" hidden="false" customHeight="true" outlineLevel="0" collapsed="false">
      <c r="A820" s="11"/>
      <c r="B820" s="11"/>
      <c r="C820" s="11"/>
      <c r="D820" s="11"/>
      <c r="E820" s="11"/>
      <c r="F820" s="11"/>
      <c r="G820" s="11"/>
      <c r="H820" s="11"/>
      <c r="I820" s="11"/>
      <c r="J820" s="11"/>
      <c r="K820" s="11"/>
      <c r="L820" s="11"/>
      <c r="M820" s="11"/>
    </row>
    <row r="821" customFormat="false" ht="12.75" hidden="false" customHeight="true" outlineLevel="0" collapsed="false">
      <c r="A821" s="11"/>
      <c r="B821" s="11"/>
      <c r="C821" s="11"/>
      <c r="D821" s="11"/>
      <c r="E821" s="11"/>
      <c r="F821" s="11"/>
      <c r="G821" s="11"/>
      <c r="H821" s="11"/>
      <c r="I821" s="11"/>
      <c r="J821" s="11"/>
      <c r="K821" s="11"/>
      <c r="L821" s="11"/>
      <c r="M821" s="11"/>
    </row>
    <row r="822" customFormat="false" ht="12.75" hidden="false" customHeight="true" outlineLevel="0" collapsed="false">
      <c r="A822" s="11"/>
      <c r="B822" s="11"/>
      <c r="C822" s="11"/>
      <c r="D822" s="11"/>
      <c r="E822" s="11"/>
      <c r="F822" s="11"/>
      <c r="G822" s="11"/>
      <c r="H822" s="11"/>
      <c r="I822" s="11"/>
      <c r="J822" s="11"/>
      <c r="K822" s="11"/>
      <c r="L822" s="11"/>
      <c r="M822" s="11"/>
    </row>
    <row r="823" customFormat="false" ht="12.75" hidden="false" customHeight="true" outlineLevel="0" collapsed="false">
      <c r="A823" s="11"/>
      <c r="B823" s="11"/>
      <c r="C823" s="11"/>
      <c r="D823" s="11"/>
      <c r="E823" s="11"/>
      <c r="F823" s="11"/>
      <c r="G823" s="11"/>
      <c r="H823" s="11"/>
      <c r="I823" s="11"/>
      <c r="J823" s="11"/>
      <c r="K823" s="11"/>
      <c r="L823" s="11"/>
      <c r="M823" s="11"/>
    </row>
    <row r="824" customFormat="false" ht="12.75" hidden="false" customHeight="true" outlineLevel="0" collapsed="false">
      <c r="A824" s="11"/>
      <c r="B824" s="11"/>
      <c r="C824" s="11"/>
      <c r="D824" s="11"/>
      <c r="E824" s="11"/>
      <c r="F824" s="11"/>
      <c r="G824" s="11"/>
      <c r="H824" s="11"/>
      <c r="I824" s="11"/>
      <c r="J824" s="11"/>
      <c r="K824" s="11"/>
      <c r="L824" s="11"/>
      <c r="M824" s="11"/>
    </row>
    <row r="825" customFormat="false" ht="12.75" hidden="false" customHeight="true" outlineLevel="0" collapsed="false">
      <c r="A825" s="11"/>
      <c r="B825" s="11"/>
      <c r="C825" s="11"/>
      <c r="D825" s="11"/>
      <c r="E825" s="11"/>
      <c r="F825" s="11"/>
      <c r="G825" s="11"/>
      <c r="H825" s="11"/>
      <c r="I825" s="11"/>
      <c r="J825" s="11"/>
      <c r="K825" s="11"/>
      <c r="L825" s="11"/>
      <c r="M825" s="11"/>
    </row>
    <row r="826" customFormat="false" ht="12.75" hidden="false" customHeight="true" outlineLevel="0" collapsed="false">
      <c r="A826" s="11"/>
      <c r="B826" s="11"/>
      <c r="C826" s="11"/>
      <c r="D826" s="11"/>
      <c r="E826" s="11"/>
      <c r="F826" s="11"/>
      <c r="G826" s="11"/>
      <c r="H826" s="11"/>
      <c r="I826" s="11"/>
      <c r="J826" s="11"/>
      <c r="K826" s="11"/>
      <c r="L826" s="11"/>
      <c r="M826" s="11"/>
    </row>
    <row r="827" customFormat="false" ht="12.75" hidden="false" customHeight="true" outlineLevel="0" collapsed="false">
      <c r="A827" s="11"/>
      <c r="B827" s="11"/>
      <c r="C827" s="11"/>
      <c r="D827" s="11"/>
      <c r="E827" s="11"/>
      <c r="F827" s="11"/>
      <c r="G827" s="11"/>
      <c r="H827" s="11"/>
      <c r="I827" s="11"/>
      <c r="J827" s="11"/>
      <c r="K827" s="11"/>
      <c r="L827" s="11"/>
      <c r="M827" s="11"/>
    </row>
    <row r="828" customFormat="false" ht="12.75" hidden="false" customHeight="true" outlineLevel="0" collapsed="false">
      <c r="A828" s="11"/>
      <c r="B828" s="11"/>
      <c r="C828" s="11"/>
      <c r="D828" s="11"/>
      <c r="E828" s="11"/>
      <c r="F828" s="11"/>
      <c r="G828" s="11"/>
      <c r="H828" s="11"/>
      <c r="I828" s="11"/>
      <c r="J828" s="11"/>
      <c r="K828" s="11"/>
      <c r="L828" s="11"/>
      <c r="M828" s="11"/>
    </row>
    <row r="829" customFormat="false" ht="12.75" hidden="false" customHeight="true" outlineLevel="0" collapsed="false">
      <c r="A829" s="11"/>
      <c r="B829" s="11"/>
      <c r="C829" s="11"/>
      <c r="D829" s="11"/>
      <c r="E829" s="11"/>
      <c r="F829" s="11"/>
      <c r="G829" s="11"/>
      <c r="H829" s="11"/>
      <c r="I829" s="11"/>
      <c r="J829" s="11"/>
      <c r="K829" s="11"/>
      <c r="L829" s="11"/>
      <c r="M829" s="11"/>
    </row>
    <row r="830" customFormat="false" ht="12.75" hidden="false" customHeight="true" outlineLevel="0" collapsed="false">
      <c r="A830" s="11"/>
      <c r="B830" s="11"/>
      <c r="C830" s="11"/>
      <c r="D830" s="11"/>
      <c r="E830" s="11"/>
      <c r="F830" s="11"/>
      <c r="G830" s="11"/>
      <c r="H830" s="11"/>
      <c r="I830" s="11"/>
      <c r="J830" s="11"/>
      <c r="K830" s="11"/>
      <c r="L830" s="11"/>
      <c r="M830" s="11"/>
    </row>
    <row r="831" customFormat="false" ht="12.75" hidden="false" customHeight="true" outlineLevel="0" collapsed="false">
      <c r="A831" s="11"/>
      <c r="B831" s="11"/>
      <c r="C831" s="11"/>
      <c r="D831" s="11"/>
      <c r="E831" s="11"/>
      <c r="F831" s="11"/>
      <c r="G831" s="11"/>
      <c r="H831" s="11"/>
      <c r="I831" s="11"/>
      <c r="J831" s="11"/>
      <c r="K831" s="11"/>
      <c r="L831" s="11"/>
      <c r="M831" s="11"/>
    </row>
    <row r="832" customFormat="false" ht="12.75" hidden="false" customHeight="true" outlineLevel="0" collapsed="false">
      <c r="A832" s="11"/>
      <c r="B832" s="11"/>
      <c r="C832" s="11"/>
      <c r="D832" s="11"/>
      <c r="E832" s="11"/>
      <c r="F832" s="11"/>
      <c r="G832" s="11"/>
      <c r="H832" s="11"/>
      <c r="I832" s="11"/>
      <c r="J832" s="11"/>
      <c r="K832" s="11"/>
      <c r="L832" s="11"/>
      <c r="M832" s="11"/>
    </row>
    <row r="833" customFormat="false" ht="12.75" hidden="false" customHeight="true" outlineLevel="0" collapsed="false">
      <c r="A833" s="11"/>
      <c r="B833" s="11"/>
      <c r="C833" s="11"/>
      <c r="D833" s="11"/>
      <c r="E833" s="11"/>
      <c r="F833" s="11"/>
      <c r="G833" s="11"/>
      <c r="H833" s="11"/>
      <c r="I833" s="11"/>
      <c r="J833" s="11"/>
      <c r="K833" s="11"/>
      <c r="L833" s="11"/>
      <c r="M833" s="11"/>
    </row>
    <row r="834" customFormat="false" ht="12.75" hidden="false" customHeight="true" outlineLevel="0" collapsed="false">
      <c r="A834" s="11"/>
      <c r="B834" s="11"/>
      <c r="C834" s="11"/>
      <c r="D834" s="11"/>
      <c r="E834" s="11"/>
      <c r="F834" s="11"/>
      <c r="G834" s="11"/>
      <c r="H834" s="11"/>
      <c r="I834" s="11"/>
      <c r="J834" s="11"/>
      <c r="K834" s="11"/>
      <c r="L834" s="11"/>
      <c r="M834" s="11"/>
    </row>
    <row r="835" customFormat="false" ht="12.75" hidden="false" customHeight="true" outlineLevel="0" collapsed="false">
      <c r="A835" s="11"/>
      <c r="B835" s="11"/>
      <c r="C835" s="11"/>
      <c r="D835" s="11"/>
      <c r="E835" s="11"/>
      <c r="F835" s="11"/>
      <c r="G835" s="11"/>
      <c r="H835" s="11"/>
      <c r="I835" s="11"/>
      <c r="J835" s="11"/>
      <c r="K835" s="11"/>
      <c r="L835" s="11"/>
      <c r="M835" s="11"/>
    </row>
    <row r="836" customFormat="false" ht="12.75" hidden="false" customHeight="true" outlineLevel="0" collapsed="false">
      <c r="A836" s="11"/>
      <c r="B836" s="11"/>
      <c r="C836" s="11"/>
      <c r="D836" s="11"/>
      <c r="E836" s="11"/>
      <c r="F836" s="11"/>
      <c r="G836" s="11"/>
      <c r="H836" s="11"/>
      <c r="I836" s="11"/>
      <c r="J836" s="11"/>
      <c r="K836" s="11"/>
      <c r="L836" s="11"/>
      <c r="M836" s="11"/>
    </row>
    <row r="837" customFormat="false" ht="12.75" hidden="false" customHeight="true" outlineLevel="0" collapsed="false">
      <c r="A837" s="11"/>
      <c r="B837" s="11"/>
      <c r="C837" s="11"/>
      <c r="D837" s="11"/>
      <c r="E837" s="11"/>
      <c r="F837" s="11"/>
      <c r="G837" s="11"/>
      <c r="H837" s="11"/>
      <c r="I837" s="11"/>
      <c r="J837" s="11"/>
      <c r="K837" s="11"/>
      <c r="L837" s="11"/>
      <c r="M837" s="11"/>
    </row>
    <row r="838" customFormat="false" ht="12.75" hidden="false" customHeight="true" outlineLevel="0" collapsed="false">
      <c r="A838" s="11"/>
      <c r="B838" s="11"/>
      <c r="C838" s="11"/>
      <c r="D838" s="11"/>
      <c r="E838" s="11"/>
      <c r="F838" s="11"/>
      <c r="G838" s="11"/>
      <c r="H838" s="11"/>
      <c r="I838" s="11"/>
      <c r="J838" s="11"/>
      <c r="K838" s="11"/>
      <c r="L838" s="11"/>
      <c r="M838" s="11"/>
    </row>
    <row r="839" customFormat="false" ht="12.75" hidden="false" customHeight="true" outlineLevel="0" collapsed="false">
      <c r="A839" s="11"/>
      <c r="B839" s="11"/>
      <c r="C839" s="11"/>
      <c r="D839" s="11"/>
      <c r="E839" s="11"/>
      <c r="F839" s="11"/>
      <c r="G839" s="11"/>
      <c r="H839" s="11"/>
      <c r="I839" s="11"/>
      <c r="J839" s="11"/>
      <c r="K839" s="11"/>
      <c r="L839" s="11"/>
      <c r="M839" s="11"/>
    </row>
    <row r="840" customFormat="false" ht="12.75" hidden="false" customHeight="true" outlineLevel="0" collapsed="false">
      <c r="A840" s="11"/>
      <c r="B840" s="11"/>
      <c r="C840" s="11"/>
      <c r="D840" s="11"/>
      <c r="E840" s="11"/>
      <c r="F840" s="11"/>
      <c r="G840" s="11"/>
      <c r="H840" s="11"/>
      <c r="I840" s="11"/>
      <c r="J840" s="11"/>
      <c r="K840" s="11"/>
      <c r="L840" s="11"/>
      <c r="M840" s="11"/>
    </row>
    <row r="841" customFormat="false" ht="12.75" hidden="false" customHeight="true" outlineLevel="0" collapsed="false">
      <c r="A841" s="11"/>
      <c r="B841" s="11"/>
      <c r="C841" s="11"/>
      <c r="D841" s="11"/>
      <c r="E841" s="11"/>
      <c r="F841" s="11"/>
      <c r="G841" s="11"/>
      <c r="H841" s="11"/>
      <c r="I841" s="11"/>
      <c r="J841" s="11"/>
      <c r="K841" s="11"/>
      <c r="L841" s="11"/>
      <c r="M841" s="11"/>
    </row>
    <row r="842" customFormat="false" ht="12.75" hidden="false" customHeight="true" outlineLevel="0" collapsed="false">
      <c r="A842" s="11"/>
      <c r="B842" s="11"/>
      <c r="C842" s="11"/>
      <c r="D842" s="11"/>
      <c r="E842" s="11"/>
      <c r="F842" s="11"/>
      <c r="G842" s="11"/>
      <c r="H842" s="11"/>
      <c r="I842" s="11"/>
      <c r="J842" s="11"/>
      <c r="K842" s="11"/>
      <c r="L842" s="11"/>
      <c r="M842" s="11"/>
    </row>
    <row r="843" customFormat="false" ht="12.75" hidden="false" customHeight="true" outlineLevel="0" collapsed="false">
      <c r="A843" s="11"/>
      <c r="B843" s="11"/>
      <c r="C843" s="11"/>
      <c r="D843" s="11"/>
      <c r="E843" s="11"/>
      <c r="F843" s="11"/>
      <c r="G843" s="11"/>
      <c r="H843" s="11"/>
      <c r="I843" s="11"/>
      <c r="J843" s="11"/>
      <c r="K843" s="11"/>
      <c r="L843" s="11"/>
      <c r="M843" s="11"/>
    </row>
    <row r="844" customFormat="false" ht="12.75" hidden="false" customHeight="true" outlineLevel="0" collapsed="false">
      <c r="A844" s="11"/>
      <c r="B844" s="11"/>
      <c r="C844" s="11"/>
      <c r="D844" s="11"/>
      <c r="E844" s="11"/>
      <c r="F844" s="11"/>
      <c r="G844" s="11"/>
      <c r="H844" s="11"/>
      <c r="I844" s="11"/>
      <c r="J844" s="11"/>
      <c r="K844" s="11"/>
      <c r="L844" s="11"/>
      <c r="M844" s="11"/>
    </row>
    <row r="845" customFormat="false" ht="12.75" hidden="false" customHeight="true" outlineLevel="0" collapsed="false">
      <c r="A845" s="11"/>
      <c r="B845" s="11"/>
      <c r="C845" s="11"/>
      <c r="D845" s="11"/>
      <c r="E845" s="11"/>
      <c r="F845" s="11"/>
      <c r="G845" s="11"/>
      <c r="H845" s="11"/>
      <c r="I845" s="11"/>
      <c r="J845" s="11"/>
      <c r="K845" s="11"/>
      <c r="L845" s="11"/>
      <c r="M845" s="11"/>
    </row>
    <row r="846" customFormat="false" ht="12.75" hidden="false" customHeight="true" outlineLevel="0" collapsed="false">
      <c r="A846" s="11"/>
      <c r="B846" s="11"/>
      <c r="C846" s="11"/>
      <c r="D846" s="11"/>
      <c r="E846" s="11"/>
      <c r="F846" s="11"/>
      <c r="G846" s="11"/>
      <c r="H846" s="11"/>
      <c r="I846" s="11"/>
      <c r="J846" s="11"/>
      <c r="K846" s="11"/>
      <c r="L846" s="11"/>
      <c r="M846" s="11"/>
    </row>
    <row r="847" customFormat="false" ht="12.75" hidden="false" customHeight="true" outlineLevel="0" collapsed="false">
      <c r="A847" s="11"/>
      <c r="B847" s="11"/>
      <c r="C847" s="11"/>
      <c r="D847" s="11"/>
      <c r="E847" s="11"/>
      <c r="F847" s="11"/>
      <c r="G847" s="11"/>
      <c r="H847" s="11"/>
      <c r="I847" s="11"/>
      <c r="J847" s="11"/>
      <c r="K847" s="11"/>
      <c r="L847" s="11"/>
      <c r="M847" s="11"/>
    </row>
    <row r="848" customFormat="false" ht="12.75" hidden="false" customHeight="true" outlineLevel="0" collapsed="false">
      <c r="A848" s="11"/>
      <c r="B848" s="11"/>
      <c r="C848" s="11"/>
      <c r="D848" s="11"/>
      <c r="E848" s="11"/>
      <c r="F848" s="11"/>
      <c r="G848" s="11"/>
      <c r="H848" s="11"/>
      <c r="I848" s="11"/>
      <c r="J848" s="11"/>
      <c r="K848" s="11"/>
      <c r="L848" s="11"/>
      <c r="M848" s="11"/>
    </row>
    <row r="849" customFormat="false" ht="12.75" hidden="false" customHeight="true" outlineLevel="0" collapsed="false">
      <c r="A849" s="11"/>
      <c r="B849" s="11"/>
      <c r="C849" s="11"/>
      <c r="D849" s="11"/>
      <c r="E849" s="11"/>
      <c r="F849" s="11"/>
      <c r="G849" s="11"/>
      <c r="H849" s="11"/>
      <c r="I849" s="11"/>
      <c r="J849" s="11"/>
      <c r="K849" s="11"/>
      <c r="L849" s="11"/>
      <c r="M849" s="11"/>
    </row>
    <row r="850" customFormat="false" ht="12.75" hidden="false" customHeight="true" outlineLevel="0" collapsed="false">
      <c r="A850" s="11"/>
      <c r="B850" s="11"/>
      <c r="C850" s="11"/>
      <c r="D850" s="11"/>
      <c r="E850" s="11"/>
      <c r="F850" s="11"/>
      <c r="G850" s="11"/>
      <c r="H850" s="11"/>
      <c r="I850" s="11"/>
      <c r="J850" s="11"/>
      <c r="K850" s="11"/>
      <c r="L850" s="11"/>
      <c r="M850" s="11"/>
    </row>
    <row r="851" customFormat="false" ht="12.75" hidden="false" customHeight="true" outlineLevel="0" collapsed="false">
      <c r="A851" s="11"/>
      <c r="B851" s="11"/>
      <c r="C851" s="11"/>
      <c r="D851" s="11"/>
      <c r="E851" s="11"/>
      <c r="F851" s="11"/>
      <c r="G851" s="11"/>
      <c r="H851" s="11"/>
      <c r="I851" s="11"/>
      <c r="J851" s="11"/>
      <c r="K851" s="11"/>
      <c r="L851" s="11"/>
      <c r="M851" s="11"/>
    </row>
    <row r="852" customFormat="false" ht="12.75" hidden="false" customHeight="true" outlineLevel="0" collapsed="false">
      <c r="A852" s="11"/>
      <c r="B852" s="11"/>
      <c r="C852" s="11"/>
      <c r="D852" s="11"/>
      <c r="E852" s="11"/>
      <c r="F852" s="11"/>
      <c r="G852" s="11"/>
      <c r="H852" s="11"/>
      <c r="I852" s="11"/>
      <c r="J852" s="11"/>
      <c r="K852" s="11"/>
      <c r="L852" s="11"/>
      <c r="M852" s="11"/>
    </row>
    <row r="853" customFormat="false" ht="12.75" hidden="false" customHeight="true" outlineLevel="0" collapsed="false">
      <c r="A853" s="11"/>
      <c r="B853" s="11"/>
      <c r="C853" s="11"/>
      <c r="D853" s="11"/>
      <c r="E853" s="11"/>
      <c r="F853" s="11"/>
      <c r="G853" s="11"/>
      <c r="H853" s="11"/>
      <c r="I853" s="11"/>
      <c r="J853" s="11"/>
      <c r="K853" s="11"/>
      <c r="L853" s="11"/>
      <c r="M853" s="11"/>
    </row>
    <row r="854" customFormat="false" ht="12.75" hidden="false" customHeight="true" outlineLevel="0" collapsed="false">
      <c r="A854" s="11"/>
      <c r="B854" s="11"/>
      <c r="C854" s="11"/>
      <c r="D854" s="11"/>
      <c r="E854" s="11"/>
      <c r="F854" s="11"/>
      <c r="G854" s="11"/>
      <c r="H854" s="11"/>
      <c r="I854" s="11"/>
      <c r="J854" s="11"/>
      <c r="K854" s="11"/>
      <c r="L854" s="11"/>
      <c r="M854" s="11"/>
    </row>
    <row r="855" customFormat="false" ht="12.75" hidden="false" customHeight="true" outlineLevel="0" collapsed="false">
      <c r="A855" s="11"/>
      <c r="B855" s="11"/>
      <c r="C855" s="11"/>
      <c r="D855" s="11"/>
      <c r="E855" s="11"/>
      <c r="F855" s="11"/>
      <c r="G855" s="11"/>
      <c r="H855" s="11"/>
      <c r="I855" s="11"/>
      <c r="J855" s="11"/>
      <c r="K855" s="11"/>
      <c r="L855" s="11"/>
      <c r="M855" s="11"/>
    </row>
    <row r="856" customFormat="false" ht="12.75" hidden="false" customHeight="true" outlineLevel="0" collapsed="false">
      <c r="A856" s="11"/>
      <c r="B856" s="11"/>
      <c r="C856" s="11"/>
      <c r="D856" s="11"/>
      <c r="E856" s="11"/>
      <c r="F856" s="11"/>
      <c r="G856" s="11"/>
      <c r="H856" s="11"/>
      <c r="I856" s="11"/>
      <c r="J856" s="11"/>
      <c r="K856" s="11"/>
      <c r="L856" s="11"/>
      <c r="M856" s="11"/>
    </row>
    <row r="857" customFormat="false" ht="12.75" hidden="false" customHeight="true" outlineLevel="0" collapsed="false">
      <c r="A857" s="11"/>
      <c r="B857" s="11"/>
      <c r="C857" s="11"/>
      <c r="D857" s="11"/>
      <c r="E857" s="11"/>
      <c r="F857" s="11"/>
      <c r="G857" s="11"/>
      <c r="H857" s="11"/>
      <c r="I857" s="11"/>
      <c r="J857" s="11"/>
      <c r="K857" s="11"/>
      <c r="L857" s="11"/>
      <c r="M857" s="11"/>
    </row>
    <row r="858" customFormat="false" ht="12.75" hidden="false" customHeight="true" outlineLevel="0" collapsed="false">
      <c r="A858" s="11"/>
      <c r="B858" s="11"/>
      <c r="C858" s="11"/>
      <c r="D858" s="11"/>
      <c r="E858" s="11"/>
      <c r="F858" s="11"/>
      <c r="G858" s="11"/>
      <c r="H858" s="11"/>
      <c r="I858" s="11"/>
      <c r="J858" s="11"/>
      <c r="K858" s="11"/>
      <c r="L858" s="11"/>
      <c r="M858" s="11"/>
    </row>
    <row r="859" customFormat="false" ht="12.75" hidden="false" customHeight="true" outlineLevel="0" collapsed="false">
      <c r="A859" s="11"/>
      <c r="B859" s="11"/>
      <c r="C859" s="11"/>
      <c r="D859" s="11"/>
      <c r="E859" s="11"/>
      <c r="F859" s="11"/>
      <c r="G859" s="11"/>
      <c r="H859" s="11"/>
      <c r="I859" s="11"/>
      <c r="J859" s="11"/>
      <c r="K859" s="11"/>
      <c r="L859" s="11"/>
      <c r="M859" s="11"/>
    </row>
    <row r="860" customFormat="false" ht="12.75" hidden="false" customHeight="true" outlineLevel="0" collapsed="false">
      <c r="A860" s="11"/>
      <c r="B860" s="11"/>
      <c r="C860" s="11"/>
      <c r="D860" s="11"/>
      <c r="E860" s="11"/>
      <c r="F860" s="11"/>
      <c r="G860" s="11"/>
      <c r="H860" s="11"/>
      <c r="I860" s="11"/>
      <c r="J860" s="11"/>
      <c r="K860" s="11"/>
      <c r="L860" s="11"/>
      <c r="M860" s="11"/>
    </row>
    <row r="861" customFormat="false" ht="12.75" hidden="false" customHeight="true" outlineLevel="0" collapsed="false">
      <c r="A861" s="11"/>
      <c r="B861" s="11"/>
      <c r="C861" s="11"/>
      <c r="D861" s="11"/>
      <c r="E861" s="11"/>
      <c r="F861" s="11"/>
      <c r="G861" s="11"/>
      <c r="H861" s="11"/>
      <c r="I861" s="11"/>
      <c r="J861" s="11"/>
      <c r="K861" s="11"/>
      <c r="L861" s="11"/>
      <c r="M861" s="11"/>
    </row>
    <row r="862" customFormat="false" ht="12.75" hidden="false" customHeight="true" outlineLevel="0" collapsed="false">
      <c r="A862" s="11"/>
      <c r="B862" s="11"/>
      <c r="C862" s="11"/>
      <c r="D862" s="11"/>
      <c r="E862" s="11"/>
      <c r="F862" s="11"/>
      <c r="G862" s="11"/>
      <c r="H862" s="11"/>
      <c r="I862" s="11"/>
      <c r="J862" s="11"/>
      <c r="K862" s="11"/>
      <c r="L862" s="11"/>
      <c r="M862" s="11"/>
    </row>
    <row r="863" customFormat="false" ht="12.75" hidden="false" customHeight="true" outlineLevel="0" collapsed="false">
      <c r="A863" s="11"/>
      <c r="B863" s="11"/>
      <c r="C863" s="11"/>
      <c r="D863" s="11"/>
      <c r="E863" s="11"/>
      <c r="F863" s="11"/>
      <c r="G863" s="11"/>
      <c r="H863" s="11"/>
      <c r="I863" s="11"/>
      <c r="J863" s="11"/>
      <c r="K863" s="11"/>
      <c r="L863" s="11"/>
      <c r="M863" s="11"/>
    </row>
    <row r="864" customFormat="false" ht="12.75" hidden="false" customHeight="true" outlineLevel="0" collapsed="false">
      <c r="A864" s="11"/>
      <c r="B864" s="11"/>
      <c r="C864" s="11"/>
      <c r="D864" s="11"/>
      <c r="E864" s="11"/>
      <c r="F864" s="11"/>
      <c r="G864" s="11"/>
      <c r="H864" s="11"/>
      <c r="I864" s="11"/>
      <c r="J864" s="11"/>
      <c r="K864" s="11"/>
      <c r="L864" s="11"/>
      <c r="M864" s="11"/>
    </row>
    <row r="865" customFormat="false" ht="12.75" hidden="false" customHeight="true" outlineLevel="0" collapsed="false">
      <c r="A865" s="11"/>
      <c r="B865" s="11"/>
      <c r="C865" s="11"/>
      <c r="D865" s="11"/>
      <c r="E865" s="11"/>
      <c r="F865" s="11"/>
      <c r="G865" s="11"/>
      <c r="H865" s="11"/>
      <c r="I865" s="11"/>
      <c r="J865" s="11"/>
      <c r="K865" s="11"/>
      <c r="L865" s="11"/>
      <c r="M865" s="11"/>
    </row>
    <row r="866" customFormat="false" ht="12.75" hidden="false" customHeight="true" outlineLevel="0" collapsed="false">
      <c r="A866" s="11"/>
      <c r="B866" s="11"/>
      <c r="C866" s="11"/>
      <c r="D866" s="11"/>
      <c r="E866" s="11"/>
      <c r="F866" s="11"/>
      <c r="G866" s="11"/>
      <c r="H866" s="11"/>
      <c r="I866" s="11"/>
      <c r="J866" s="11"/>
      <c r="K866" s="11"/>
      <c r="L866" s="11"/>
      <c r="M866" s="11"/>
    </row>
    <row r="867" customFormat="false" ht="12.75" hidden="false" customHeight="true" outlineLevel="0" collapsed="false">
      <c r="A867" s="11"/>
      <c r="B867" s="11"/>
      <c r="C867" s="11"/>
      <c r="D867" s="11"/>
      <c r="E867" s="11"/>
      <c r="F867" s="11"/>
      <c r="G867" s="11"/>
      <c r="H867" s="11"/>
      <c r="I867" s="11"/>
      <c r="J867" s="11"/>
      <c r="K867" s="11"/>
      <c r="L867" s="11"/>
      <c r="M867" s="11"/>
    </row>
    <row r="868" customFormat="false" ht="12.75" hidden="false" customHeight="true" outlineLevel="0" collapsed="false">
      <c r="A868" s="11"/>
      <c r="B868" s="11"/>
      <c r="C868" s="11"/>
      <c r="D868" s="11"/>
      <c r="E868" s="11"/>
      <c r="F868" s="11"/>
      <c r="G868" s="11"/>
      <c r="H868" s="11"/>
      <c r="I868" s="11"/>
      <c r="J868" s="11"/>
      <c r="K868" s="11"/>
      <c r="L868" s="11"/>
      <c r="M868" s="11"/>
    </row>
    <row r="869" customFormat="false" ht="12.75" hidden="false" customHeight="true" outlineLevel="0" collapsed="false">
      <c r="A869" s="11"/>
      <c r="B869" s="11"/>
      <c r="C869" s="11"/>
      <c r="D869" s="11"/>
      <c r="E869" s="11"/>
      <c r="F869" s="11"/>
      <c r="G869" s="11"/>
      <c r="H869" s="11"/>
      <c r="I869" s="11"/>
      <c r="J869" s="11"/>
      <c r="K869" s="11"/>
      <c r="L869" s="11"/>
      <c r="M869" s="11"/>
    </row>
    <row r="870" customFormat="false" ht="12.75" hidden="false" customHeight="true" outlineLevel="0" collapsed="false">
      <c r="A870" s="11"/>
      <c r="B870" s="11"/>
      <c r="C870" s="11"/>
      <c r="D870" s="11"/>
      <c r="E870" s="11"/>
      <c r="F870" s="11"/>
      <c r="G870" s="11"/>
      <c r="H870" s="11"/>
      <c r="I870" s="11"/>
      <c r="J870" s="11"/>
      <c r="K870" s="11"/>
      <c r="L870" s="11"/>
      <c r="M870" s="11"/>
    </row>
    <row r="871" customFormat="false" ht="12.75" hidden="false" customHeight="true" outlineLevel="0" collapsed="false">
      <c r="A871" s="11"/>
      <c r="B871" s="11"/>
      <c r="C871" s="11"/>
      <c r="D871" s="11"/>
      <c r="E871" s="11"/>
      <c r="F871" s="11"/>
      <c r="G871" s="11"/>
      <c r="H871" s="11"/>
      <c r="I871" s="11"/>
      <c r="J871" s="11"/>
      <c r="K871" s="11"/>
      <c r="L871" s="11"/>
      <c r="M871" s="11"/>
    </row>
    <row r="872" customFormat="false" ht="12.75" hidden="false" customHeight="true" outlineLevel="0" collapsed="false">
      <c r="A872" s="11"/>
      <c r="B872" s="11"/>
      <c r="C872" s="11"/>
      <c r="D872" s="11"/>
      <c r="E872" s="11"/>
      <c r="F872" s="11"/>
      <c r="G872" s="11"/>
      <c r="H872" s="11"/>
      <c r="I872" s="11"/>
      <c r="J872" s="11"/>
      <c r="K872" s="11"/>
      <c r="L872" s="11"/>
      <c r="M872" s="11"/>
    </row>
    <row r="873" customFormat="false" ht="12.75" hidden="false" customHeight="true" outlineLevel="0" collapsed="false">
      <c r="A873" s="11"/>
      <c r="B873" s="11"/>
      <c r="C873" s="11"/>
      <c r="D873" s="11"/>
      <c r="E873" s="11"/>
      <c r="F873" s="11"/>
      <c r="G873" s="11"/>
      <c r="H873" s="11"/>
      <c r="I873" s="11"/>
      <c r="J873" s="11"/>
      <c r="K873" s="11"/>
      <c r="L873" s="11"/>
      <c r="M873" s="11"/>
    </row>
    <row r="874" customFormat="false" ht="12.75" hidden="false" customHeight="true" outlineLevel="0" collapsed="false">
      <c r="A874" s="11"/>
      <c r="B874" s="11"/>
      <c r="C874" s="11"/>
      <c r="D874" s="11"/>
      <c r="E874" s="11"/>
      <c r="F874" s="11"/>
      <c r="G874" s="11"/>
      <c r="H874" s="11"/>
      <c r="I874" s="11"/>
      <c r="J874" s="11"/>
      <c r="K874" s="11"/>
      <c r="L874" s="11"/>
      <c r="M874" s="11"/>
    </row>
    <row r="875" customFormat="false" ht="12.75" hidden="false" customHeight="true" outlineLevel="0" collapsed="false">
      <c r="A875" s="11"/>
      <c r="B875" s="11"/>
      <c r="C875" s="11"/>
      <c r="D875" s="11"/>
      <c r="E875" s="11"/>
      <c r="F875" s="11"/>
      <c r="G875" s="11"/>
      <c r="H875" s="11"/>
      <c r="I875" s="11"/>
      <c r="J875" s="11"/>
      <c r="K875" s="11"/>
      <c r="L875" s="11"/>
      <c r="M875" s="11"/>
    </row>
    <row r="876" customFormat="false" ht="12.75" hidden="false" customHeight="true" outlineLevel="0" collapsed="false">
      <c r="A876" s="11"/>
      <c r="B876" s="11"/>
      <c r="C876" s="11"/>
      <c r="D876" s="11"/>
      <c r="E876" s="11"/>
      <c r="F876" s="11"/>
      <c r="G876" s="11"/>
      <c r="H876" s="11"/>
      <c r="I876" s="11"/>
      <c r="J876" s="11"/>
      <c r="K876" s="11"/>
      <c r="L876" s="11"/>
      <c r="M876" s="11"/>
    </row>
    <row r="877" customFormat="false" ht="12.75" hidden="false" customHeight="true" outlineLevel="0" collapsed="false">
      <c r="A877" s="11"/>
      <c r="B877" s="11"/>
      <c r="C877" s="11"/>
      <c r="D877" s="11"/>
      <c r="E877" s="11"/>
      <c r="F877" s="11"/>
      <c r="G877" s="11"/>
      <c r="H877" s="11"/>
      <c r="I877" s="11"/>
      <c r="J877" s="11"/>
      <c r="K877" s="11"/>
      <c r="L877" s="11"/>
      <c r="M877" s="11"/>
    </row>
    <row r="878" customFormat="false" ht="12.75" hidden="false" customHeight="true" outlineLevel="0" collapsed="false">
      <c r="A878" s="11"/>
      <c r="B878" s="11"/>
      <c r="C878" s="11"/>
      <c r="D878" s="11"/>
      <c r="E878" s="11"/>
      <c r="F878" s="11"/>
      <c r="G878" s="11"/>
      <c r="H878" s="11"/>
      <c r="I878" s="11"/>
      <c r="J878" s="11"/>
      <c r="K878" s="11"/>
      <c r="L878" s="11"/>
      <c r="M878" s="11"/>
    </row>
    <row r="879" customFormat="false" ht="12.75" hidden="false" customHeight="true" outlineLevel="0" collapsed="false">
      <c r="A879" s="11"/>
      <c r="B879" s="11"/>
      <c r="C879" s="11"/>
      <c r="D879" s="11"/>
      <c r="E879" s="11"/>
      <c r="F879" s="11"/>
      <c r="G879" s="11"/>
      <c r="H879" s="11"/>
      <c r="I879" s="11"/>
      <c r="J879" s="11"/>
      <c r="K879" s="11"/>
      <c r="L879" s="11"/>
      <c r="M879" s="11"/>
    </row>
    <row r="880" customFormat="false" ht="12.75" hidden="false" customHeight="true" outlineLevel="0" collapsed="false">
      <c r="A880" s="11"/>
      <c r="B880" s="11"/>
      <c r="C880" s="11"/>
      <c r="D880" s="11"/>
      <c r="E880" s="11"/>
      <c r="F880" s="11"/>
      <c r="G880" s="11"/>
      <c r="H880" s="11"/>
      <c r="I880" s="11"/>
      <c r="J880" s="11"/>
      <c r="K880" s="11"/>
      <c r="L880" s="11"/>
      <c r="M880" s="11"/>
    </row>
    <row r="881" customFormat="false" ht="12.75" hidden="false" customHeight="true" outlineLevel="0" collapsed="false">
      <c r="A881" s="11"/>
      <c r="B881" s="11"/>
      <c r="C881" s="11"/>
      <c r="D881" s="11"/>
      <c r="E881" s="11"/>
      <c r="F881" s="11"/>
      <c r="G881" s="11"/>
      <c r="H881" s="11"/>
      <c r="I881" s="11"/>
      <c r="J881" s="11"/>
      <c r="K881" s="11"/>
      <c r="L881" s="11"/>
      <c r="M881" s="11"/>
    </row>
    <row r="882" customFormat="false" ht="12.75" hidden="false" customHeight="true" outlineLevel="0" collapsed="false">
      <c r="A882" s="11"/>
      <c r="B882" s="11"/>
      <c r="C882" s="11"/>
      <c r="D882" s="11"/>
      <c r="E882" s="11"/>
      <c r="F882" s="11"/>
      <c r="G882" s="11"/>
      <c r="H882" s="11"/>
      <c r="I882" s="11"/>
      <c r="J882" s="11"/>
      <c r="K882" s="11"/>
      <c r="L882" s="11"/>
      <c r="M882" s="11"/>
    </row>
    <row r="883" customFormat="false" ht="12.75" hidden="false" customHeight="true" outlineLevel="0" collapsed="false">
      <c r="A883" s="11"/>
      <c r="B883" s="11"/>
      <c r="C883" s="11"/>
      <c r="D883" s="11"/>
      <c r="E883" s="11"/>
      <c r="F883" s="11"/>
      <c r="G883" s="11"/>
      <c r="H883" s="11"/>
      <c r="I883" s="11"/>
      <c r="J883" s="11"/>
      <c r="K883" s="11"/>
      <c r="L883" s="11"/>
      <c r="M883" s="11"/>
    </row>
    <row r="884" customFormat="false" ht="12.75" hidden="false" customHeight="true" outlineLevel="0" collapsed="false">
      <c r="A884" s="11"/>
      <c r="B884" s="11"/>
      <c r="C884" s="11"/>
      <c r="D884" s="11"/>
      <c r="E884" s="11"/>
      <c r="F884" s="11"/>
      <c r="G884" s="11"/>
      <c r="H884" s="11"/>
      <c r="I884" s="11"/>
      <c r="J884" s="11"/>
      <c r="K884" s="11"/>
      <c r="L884" s="11"/>
      <c r="M884" s="11"/>
    </row>
    <row r="885" customFormat="false" ht="12.75" hidden="false" customHeight="true" outlineLevel="0" collapsed="false">
      <c r="A885" s="11"/>
      <c r="B885" s="11"/>
      <c r="C885" s="11"/>
      <c r="D885" s="11"/>
      <c r="E885" s="11"/>
      <c r="F885" s="11"/>
      <c r="G885" s="11"/>
      <c r="H885" s="11"/>
      <c r="I885" s="11"/>
      <c r="J885" s="11"/>
      <c r="K885" s="11"/>
      <c r="L885" s="11"/>
      <c r="M885" s="11"/>
    </row>
    <row r="886" customFormat="false" ht="12.75" hidden="false" customHeight="true" outlineLevel="0" collapsed="false">
      <c r="A886" s="11"/>
      <c r="B886" s="11"/>
      <c r="C886" s="11"/>
      <c r="D886" s="11"/>
      <c r="E886" s="11"/>
      <c r="F886" s="11"/>
      <c r="G886" s="11"/>
      <c r="H886" s="11"/>
      <c r="I886" s="11"/>
      <c r="J886" s="11"/>
      <c r="K886" s="11"/>
      <c r="L886" s="11"/>
      <c r="M886" s="11"/>
    </row>
    <row r="887" customFormat="false" ht="12.75" hidden="false" customHeight="true" outlineLevel="0" collapsed="false">
      <c r="A887" s="11"/>
      <c r="B887" s="11"/>
      <c r="C887" s="11"/>
      <c r="D887" s="11"/>
      <c r="E887" s="11"/>
      <c r="F887" s="11"/>
      <c r="G887" s="11"/>
      <c r="H887" s="11"/>
      <c r="I887" s="11"/>
      <c r="J887" s="11"/>
      <c r="K887" s="11"/>
      <c r="L887" s="11"/>
      <c r="M887" s="11"/>
    </row>
    <row r="888" customFormat="false" ht="12.75" hidden="false" customHeight="true" outlineLevel="0" collapsed="false">
      <c r="A888" s="11"/>
      <c r="B888" s="11"/>
      <c r="C888" s="11"/>
      <c r="D888" s="11"/>
      <c r="E888" s="11"/>
      <c r="F888" s="11"/>
      <c r="G888" s="11"/>
      <c r="H888" s="11"/>
      <c r="I888" s="11"/>
      <c r="J888" s="11"/>
      <c r="K888" s="11"/>
      <c r="L888" s="11"/>
      <c r="M888" s="11"/>
    </row>
    <row r="889" customFormat="false" ht="12.75" hidden="false" customHeight="true" outlineLevel="0" collapsed="false">
      <c r="A889" s="11"/>
      <c r="B889" s="11"/>
      <c r="C889" s="11"/>
      <c r="D889" s="11"/>
      <c r="E889" s="11"/>
      <c r="F889" s="11"/>
      <c r="G889" s="11"/>
      <c r="H889" s="11"/>
      <c r="I889" s="11"/>
      <c r="J889" s="11"/>
      <c r="K889" s="11"/>
      <c r="L889" s="11"/>
      <c r="M889" s="11"/>
    </row>
    <row r="890" customFormat="false" ht="12.75" hidden="false" customHeight="true" outlineLevel="0" collapsed="false">
      <c r="A890" s="11"/>
      <c r="B890" s="11"/>
      <c r="C890" s="11"/>
      <c r="D890" s="11"/>
      <c r="E890" s="11"/>
      <c r="F890" s="11"/>
      <c r="G890" s="11"/>
      <c r="H890" s="11"/>
      <c r="I890" s="11"/>
      <c r="J890" s="11"/>
      <c r="K890" s="11"/>
      <c r="L890" s="11"/>
      <c r="M890" s="11"/>
    </row>
    <row r="891" customFormat="false" ht="12.75" hidden="false" customHeight="true" outlineLevel="0" collapsed="false">
      <c r="A891" s="11"/>
      <c r="B891" s="11"/>
      <c r="C891" s="11"/>
      <c r="D891" s="11"/>
      <c r="E891" s="11"/>
      <c r="F891" s="11"/>
      <c r="G891" s="11"/>
      <c r="H891" s="11"/>
      <c r="I891" s="11"/>
      <c r="J891" s="11"/>
      <c r="K891" s="11"/>
      <c r="L891" s="11"/>
      <c r="M891" s="11"/>
    </row>
    <row r="892" customFormat="false" ht="12.75" hidden="false" customHeight="true" outlineLevel="0" collapsed="false">
      <c r="A892" s="11"/>
      <c r="B892" s="11"/>
      <c r="C892" s="11"/>
      <c r="D892" s="11"/>
      <c r="E892" s="11"/>
      <c r="F892" s="11"/>
      <c r="G892" s="11"/>
      <c r="H892" s="11"/>
      <c r="I892" s="11"/>
      <c r="J892" s="11"/>
      <c r="K892" s="11"/>
      <c r="L892" s="11"/>
      <c r="M892" s="11"/>
    </row>
    <row r="893" customFormat="false" ht="12.75" hidden="false" customHeight="true" outlineLevel="0" collapsed="false">
      <c r="A893" s="11"/>
      <c r="B893" s="11"/>
      <c r="C893" s="11"/>
      <c r="D893" s="11"/>
      <c r="E893" s="11"/>
      <c r="F893" s="11"/>
      <c r="G893" s="11"/>
      <c r="H893" s="11"/>
      <c r="I893" s="11"/>
      <c r="J893" s="11"/>
      <c r="K893" s="11"/>
      <c r="L893" s="11"/>
      <c r="M893" s="11"/>
    </row>
    <row r="894" customFormat="false" ht="12.75" hidden="false" customHeight="true" outlineLevel="0" collapsed="false">
      <c r="A894" s="11"/>
      <c r="B894" s="11"/>
      <c r="C894" s="11"/>
      <c r="D894" s="11"/>
      <c r="E894" s="11"/>
      <c r="F894" s="11"/>
      <c r="G894" s="11"/>
      <c r="H894" s="11"/>
      <c r="I894" s="11"/>
      <c r="J894" s="11"/>
      <c r="K894" s="11"/>
      <c r="L894" s="11"/>
      <c r="M894" s="11"/>
    </row>
    <row r="895" customFormat="false" ht="12.75" hidden="false" customHeight="true" outlineLevel="0" collapsed="false">
      <c r="A895" s="11"/>
      <c r="B895" s="11"/>
      <c r="C895" s="11"/>
      <c r="D895" s="11"/>
      <c r="E895" s="11"/>
      <c r="F895" s="11"/>
      <c r="G895" s="11"/>
      <c r="H895" s="11"/>
      <c r="I895" s="11"/>
      <c r="J895" s="11"/>
      <c r="K895" s="11"/>
      <c r="L895" s="11"/>
      <c r="M895" s="11"/>
    </row>
    <row r="896" customFormat="false" ht="12.75" hidden="false" customHeight="true" outlineLevel="0" collapsed="false">
      <c r="A896" s="11"/>
      <c r="B896" s="11"/>
      <c r="C896" s="11"/>
      <c r="D896" s="11"/>
      <c r="E896" s="11"/>
      <c r="F896" s="11"/>
      <c r="G896" s="11"/>
      <c r="H896" s="11"/>
      <c r="I896" s="11"/>
      <c r="J896" s="11"/>
      <c r="K896" s="11"/>
      <c r="L896" s="11"/>
      <c r="M896" s="11"/>
    </row>
    <row r="897" customFormat="false" ht="12.75" hidden="false" customHeight="true" outlineLevel="0" collapsed="false">
      <c r="A897" s="11"/>
      <c r="B897" s="11"/>
      <c r="C897" s="11"/>
      <c r="D897" s="11"/>
      <c r="E897" s="11"/>
      <c r="F897" s="11"/>
      <c r="G897" s="11"/>
      <c r="H897" s="11"/>
      <c r="I897" s="11"/>
      <c r="J897" s="11"/>
      <c r="K897" s="11"/>
      <c r="L897" s="11"/>
      <c r="M897" s="11"/>
    </row>
    <row r="898" customFormat="false" ht="12.75" hidden="false" customHeight="true" outlineLevel="0" collapsed="false">
      <c r="A898" s="11"/>
      <c r="B898" s="11"/>
      <c r="C898" s="11"/>
      <c r="D898" s="11"/>
      <c r="E898" s="11"/>
      <c r="F898" s="11"/>
      <c r="G898" s="11"/>
      <c r="H898" s="11"/>
      <c r="I898" s="11"/>
      <c r="J898" s="11"/>
      <c r="K898" s="11"/>
      <c r="L898" s="11"/>
      <c r="M898" s="11"/>
    </row>
    <row r="899" customFormat="false" ht="12.75" hidden="false" customHeight="true" outlineLevel="0" collapsed="false">
      <c r="A899" s="11"/>
      <c r="B899" s="11"/>
      <c r="C899" s="11"/>
      <c r="D899" s="11"/>
      <c r="E899" s="11"/>
      <c r="F899" s="11"/>
      <c r="G899" s="11"/>
      <c r="H899" s="11"/>
      <c r="I899" s="11"/>
      <c r="J899" s="11"/>
      <c r="K899" s="11"/>
      <c r="L899" s="11"/>
      <c r="M899" s="11"/>
    </row>
    <row r="900" customFormat="false" ht="12.75" hidden="false" customHeight="true" outlineLevel="0" collapsed="false">
      <c r="A900" s="11"/>
      <c r="B900" s="11"/>
      <c r="C900" s="11"/>
      <c r="D900" s="11"/>
      <c r="E900" s="11"/>
      <c r="F900" s="11"/>
      <c r="G900" s="11"/>
      <c r="H900" s="11"/>
      <c r="I900" s="11"/>
      <c r="J900" s="11"/>
      <c r="K900" s="11"/>
      <c r="L900" s="11"/>
      <c r="M900" s="11"/>
    </row>
    <row r="901" customFormat="false" ht="12.75" hidden="false" customHeight="true" outlineLevel="0" collapsed="false">
      <c r="A901" s="11"/>
      <c r="B901" s="11"/>
      <c r="C901" s="11"/>
      <c r="D901" s="11"/>
      <c r="E901" s="11"/>
      <c r="F901" s="11"/>
      <c r="G901" s="11"/>
      <c r="H901" s="11"/>
      <c r="I901" s="11"/>
      <c r="J901" s="11"/>
      <c r="K901" s="11"/>
      <c r="L901" s="11"/>
      <c r="M901" s="11"/>
    </row>
    <row r="902" customFormat="false" ht="12.75" hidden="false" customHeight="true" outlineLevel="0" collapsed="false">
      <c r="A902" s="11"/>
      <c r="B902" s="11"/>
      <c r="C902" s="11"/>
      <c r="D902" s="11"/>
      <c r="E902" s="11"/>
      <c r="F902" s="11"/>
      <c r="G902" s="11"/>
      <c r="H902" s="11"/>
      <c r="I902" s="11"/>
      <c r="J902" s="11"/>
      <c r="K902" s="11"/>
      <c r="L902" s="11"/>
      <c r="M902" s="11"/>
    </row>
    <row r="903" customFormat="false" ht="12.75" hidden="false" customHeight="true" outlineLevel="0" collapsed="false">
      <c r="A903" s="11"/>
      <c r="B903" s="11"/>
      <c r="C903" s="11"/>
      <c r="D903" s="11"/>
      <c r="E903" s="11"/>
      <c r="F903" s="11"/>
      <c r="G903" s="11"/>
      <c r="H903" s="11"/>
      <c r="I903" s="11"/>
      <c r="J903" s="11"/>
      <c r="K903" s="11"/>
      <c r="L903" s="11"/>
      <c r="M903" s="11"/>
    </row>
    <row r="904" customFormat="false" ht="12.75" hidden="false" customHeight="true" outlineLevel="0" collapsed="false">
      <c r="A904" s="11"/>
      <c r="B904" s="11"/>
      <c r="C904" s="11"/>
      <c r="D904" s="11"/>
      <c r="E904" s="11"/>
      <c r="F904" s="11"/>
      <c r="G904" s="11"/>
      <c r="H904" s="11"/>
      <c r="I904" s="11"/>
      <c r="J904" s="11"/>
      <c r="K904" s="11"/>
      <c r="L904" s="11"/>
      <c r="M904" s="11"/>
    </row>
    <row r="905" customFormat="false" ht="12.75" hidden="false" customHeight="true" outlineLevel="0" collapsed="false">
      <c r="A905" s="11"/>
      <c r="B905" s="11"/>
      <c r="C905" s="11"/>
      <c r="D905" s="11"/>
      <c r="E905" s="11"/>
      <c r="F905" s="11"/>
      <c r="G905" s="11"/>
      <c r="H905" s="11"/>
      <c r="I905" s="11"/>
      <c r="J905" s="11"/>
      <c r="K905" s="11"/>
      <c r="L905" s="11"/>
      <c r="M905" s="11"/>
    </row>
    <row r="906" customFormat="false" ht="12.75" hidden="false" customHeight="true" outlineLevel="0" collapsed="false">
      <c r="A906" s="11"/>
      <c r="B906" s="11"/>
      <c r="C906" s="11"/>
      <c r="D906" s="11"/>
      <c r="E906" s="11"/>
      <c r="F906" s="11"/>
      <c r="G906" s="11"/>
      <c r="H906" s="11"/>
      <c r="I906" s="11"/>
      <c r="J906" s="11"/>
      <c r="K906" s="11"/>
      <c r="L906" s="11"/>
      <c r="M906" s="11"/>
    </row>
    <row r="907" customFormat="false" ht="12.75" hidden="false" customHeight="true" outlineLevel="0" collapsed="false">
      <c r="A907" s="11"/>
      <c r="B907" s="11"/>
      <c r="C907" s="11"/>
      <c r="D907" s="11"/>
      <c r="E907" s="11"/>
      <c r="F907" s="11"/>
      <c r="G907" s="11"/>
      <c r="H907" s="11"/>
      <c r="I907" s="11"/>
      <c r="J907" s="11"/>
      <c r="K907" s="11"/>
      <c r="L907" s="11"/>
      <c r="M907" s="11"/>
    </row>
    <row r="908" customFormat="false" ht="12.75" hidden="false" customHeight="true" outlineLevel="0" collapsed="false">
      <c r="A908" s="11"/>
      <c r="B908" s="11"/>
      <c r="C908" s="11"/>
      <c r="D908" s="11"/>
      <c r="E908" s="11"/>
      <c r="F908" s="11"/>
      <c r="G908" s="11"/>
      <c r="H908" s="11"/>
      <c r="I908" s="11"/>
      <c r="J908" s="11"/>
      <c r="K908" s="11"/>
      <c r="L908" s="11"/>
      <c r="M908" s="11"/>
    </row>
    <row r="909" customFormat="false" ht="12.75" hidden="false" customHeight="true" outlineLevel="0" collapsed="false">
      <c r="A909" s="11"/>
      <c r="B909" s="11"/>
      <c r="C909" s="11"/>
      <c r="D909" s="11"/>
      <c r="E909" s="11"/>
      <c r="F909" s="11"/>
      <c r="G909" s="11"/>
      <c r="H909" s="11"/>
      <c r="I909" s="11"/>
      <c r="J909" s="11"/>
      <c r="K909" s="11"/>
      <c r="L909" s="11"/>
      <c r="M909" s="11"/>
    </row>
    <row r="910" customFormat="false" ht="12.75" hidden="false" customHeight="true" outlineLevel="0" collapsed="false">
      <c r="A910" s="11"/>
      <c r="B910" s="11"/>
      <c r="C910" s="11"/>
      <c r="D910" s="11"/>
      <c r="E910" s="11"/>
      <c r="F910" s="11"/>
      <c r="G910" s="11"/>
      <c r="H910" s="11"/>
      <c r="I910" s="11"/>
      <c r="J910" s="11"/>
      <c r="K910" s="11"/>
      <c r="L910" s="11"/>
      <c r="M910" s="11"/>
    </row>
    <row r="911" customFormat="false" ht="12.75" hidden="false" customHeight="true" outlineLevel="0" collapsed="false">
      <c r="A911" s="11"/>
      <c r="B911" s="11"/>
      <c r="C911" s="11"/>
      <c r="D911" s="11"/>
      <c r="E911" s="11"/>
      <c r="F911" s="11"/>
      <c r="G911" s="11"/>
      <c r="H911" s="11"/>
      <c r="I911" s="11"/>
      <c r="J911" s="11"/>
      <c r="K911" s="11"/>
      <c r="L911" s="11"/>
      <c r="M911" s="11"/>
    </row>
    <row r="912" customFormat="false" ht="12.75" hidden="false" customHeight="true" outlineLevel="0" collapsed="false">
      <c r="A912" s="11"/>
      <c r="B912" s="11"/>
      <c r="C912" s="11"/>
      <c r="D912" s="11"/>
      <c r="E912" s="11"/>
      <c r="F912" s="11"/>
      <c r="G912" s="11"/>
      <c r="H912" s="11"/>
      <c r="I912" s="11"/>
      <c r="J912" s="11"/>
      <c r="K912" s="11"/>
      <c r="L912" s="11"/>
      <c r="M912" s="11"/>
    </row>
    <row r="913" customFormat="false" ht="12.75" hidden="false" customHeight="true" outlineLevel="0" collapsed="false">
      <c r="A913" s="11"/>
      <c r="B913" s="11"/>
      <c r="C913" s="11"/>
      <c r="D913" s="11"/>
      <c r="E913" s="11"/>
      <c r="F913" s="11"/>
      <c r="G913" s="11"/>
      <c r="H913" s="11"/>
      <c r="I913" s="11"/>
      <c r="J913" s="11"/>
      <c r="K913" s="11"/>
      <c r="L913" s="11"/>
      <c r="M913" s="11"/>
    </row>
    <row r="914" customFormat="false" ht="12.75" hidden="false" customHeight="true" outlineLevel="0" collapsed="false">
      <c r="A914" s="11"/>
      <c r="B914" s="11"/>
      <c r="C914" s="11"/>
      <c r="D914" s="11"/>
      <c r="E914" s="11"/>
      <c r="F914" s="11"/>
      <c r="G914" s="11"/>
      <c r="H914" s="11"/>
      <c r="I914" s="11"/>
      <c r="J914" s="11"/>
      <c r="K914" s="11"/>
      <c r="L914" s="11"/>
      <c r="M914" s="11"/>
    </row>
    <row r="915" customFormat="false" ht="12.75" hidden="false" customHeight="true" outlineLevel="0" collapsed="false">
      <c r="A915" s="11"/>
      <c r="B915" s="11"/>
      <c r="C915" s="11"/>
      <c r="D915" s="11"/>
      <c r="E915" s="11"/>
      <c r="F915" s="11"/>
      <c r="G915" s="11"/>
      <c r="H915" s="11"/>
      <c r="I915" s="11"/>
      <c r="J915" s="11"/>
      <c r="K915" s="11"/>
      <c r="L915" s="11"/>
      <c r="M915" s="11"/>
    </row>
    <row r="916" customFormat="false" ht="12.75" hidden="false" customHeight="true" outlineLevel="0" collapsed="false">
      <c r="A916" s="11"/>
      <c r="B916" s="11"/>
      <c r="C916" s="11"/>
      <c r="D916" s="11"/>
      <c r="E916" s="11"/>
      <c r="F916" s="11"/>
      <c r="G916" s="11"/>
      <c r="H916" s="11"/>
      <c r="I916" s="11"/>
      <c r="J916" s="11"/>
      <c r="K916" s="11"/>
      <c r="L916" s="11"/>
      <c r="M916" s="11"/>
    </row>
    <row r="917" customFormat="false" ht="12.75" hidden="false" customHeight="true" outlineLevel="0" collapsed="false">
      <c r="A917" s="11"/>
      <c r="B917" s="11"/>
      <c r="C917" s="11"/>
      <c r="D917" s="11"/>
      <c r="E917" s="11"/>
      <c r="F917" s="11"/>
      <c r="G917" s="11"/>
      <c r="H917" s="11"/>
      <c r="I917" s="11"/>
      <c r="J917" s="11"/>
      <c r="K917" s="11"/>
      <c r="L917" s="11"/>
      <c r="M917" s="11"/>
    </row>
    <row r="918" customFormat="false" ht="12.75" hidden="false" customHeight="true" outlineLevel="0" collapsed="false">
      <c r="A918" s="11"/>
      <c r="B918" s="11"/>
      <c r="C918" s="11"/>
      <c r="D918" s="11"/>
      <c r="E918" s="11"/>
      <c r="F918" s="11"/>
      <c r="G918" s="11"/>
      <c r="H918" s="11"/>
      <c r="I918" s="11"/>
      <c r="J918" s="11"/>
      <c r="K918" s="11"/>
      <c r="L918" s="11"/>
      <c r="M918" s="11"/>
    </row>
    <row r="919" customFormat="false" ht="12.75" hidden="false" customHeight="true" outlineLevel="0" collapsed="false">
      <c r="A919" s="11"/>
      <c r="B919" s="11"/>
      <c r="C919" s="11"/>
      <c r="D919" s="11"/>
      <c r="E919" s="11"/>
      <c r="F919" s="11"/>
      <c r="G919" s="11"/>
      <c r="H919" s="11"/>
      <c r="I919" s="11"/>
      <c r="J919" s="11"/>
      <c r="K919" s="11"/>
      <c r="L919" s="11"/>
      <c r="M919" s="11"/>
    </row>
    <row r="920" customFormat="false" ht="12.75" hidden="false" customHeight="true" outlineLevel="0" collapsed="false">
      <c r="A920" s="11"/>
      <c r="B920" s="11"/>
      <c r="C920" s="11"/>
      <c r="D920" s="11"/>
      <c r="E920" s="11"/>
      <c r="F920" s="11"/>
      <c r="G920" s="11"/>
      <c r="H920" s="11"/>
      <c r="I920" s="11"/>
      <c r="J920" s="11"/>
      <c r="K920" s="11"/>
      <c r="L920" s="11"/>
      <c r="M920" s="11"/>
    </row>
    <row r="921" customFormat="false" ht="12.75" hidden="false" customHeight="true" outlineLevel="0" collapsed="false">
      <c r="A921" s="11"/>
      <c r="B921" s="11"/>
      <c r="C921" s="11"/>
      <c r="D921" s="11"/>
      <c r="E921" s="11"/>
      <c r="F921" s="11"/>
      <c r="G921" s="11"/>
      <c r="H921" s="11"/>
      <c r="I921" s="11"/>
      <c r="J921" s="11"/>
      <c r="K921" s="11"/>
      <c r="L921" s="11"/>
      <c r="M921" s="11"/>
    </row>
    <row r="922" customFormat="false" ht="12.75" hidden="false" customHeight="true" outlineLevel="0" collapsed="false">
      <c r="A922" s="11"/>
      <c r="B922" s="11"/>
      <c r="C922" s="11"/>
      <c r="D922" s="11"/>
      <c r="E922" s="11"/>
      <c r="F922" s="11"/>
      <c r="G922" s="11"/>
      <c r="H922" s="11"/>
      <c r="I922" s="11"/>
      <c r="J922" s="11"/>
      <c r="K922" s="11"/>
      <c r="L922" s="11"/>
      <c r="M922" s="11"/>
    </row>
    <row r="923" customFormat="false" ht="12.75" hidden="false" customHeight="true" outlineLevel="0" collapsed="false">
      <c r="A923" s="11"/>
      <c r="B923" s="11"/>
      <c r="C923" s="11"/>
      <c r="D923" s="11"/>
      <c r="E923" s="11"/>
      <c r="F923" s="11"/>
      <c r="G923" s="11"/>
      <c r="H923" s="11"/>
      <c r="I923" s="11"/>
      <c r="J923" s="11"/>
      <c r="K923" s="11"/>
      <c r="L923" s="11"/>
      <c r="M923" s="11"/>
    </row>
    <row r="924" customFormat="false" ht="12.75" hidden="false" customHeight="true" outlineLevel="0" collapsed="false">
      <c r="A924" s="11"/>
      <c r="B924" s="11"/>
      <c r="C924" s="11"/>
      <c r="D924" s="11"/>
      <c r="E924" s="11"/>
      <c r="F924" s="11"/>
      <c r="G924" s="11"/>
      <c r="H924" s="11"/>
      <c r="I924" s="11"/>
      <c r="J924" s="11"/>
      <c r="K924" s="11"/>
      <c r="L924" s="11"/>
      <c r="M924" s="11"/>
    </row>
    <row r="925" customFormat="false" ht="12.75" hidden="false" customHeight="true" outlineLevel="0" collapsed="false">
      <c r="A925" s="11"/>
      <c r="B925" s="11"/>
      <c r="C925" s="11"/>
      <c r="D925" s="11"/>
      <c r="E925" s="11"/>
      <c r="F925" s="11"/>
      <c r="G925" s="11"/>
      <c r="H925" s="11"/>
      <c r="I925" s="11"/>
      <c r="J925" s="11"/>
      <c r="K925" s="11"/>
      <c r="L925" s="11"/>
      <c r="M925" s="11"/>
    </row>
    <row r="926" customFormat="false" ht="12.75" hidden="false" customHeight="true" outlineLevel="0" collapsed="false">
      <c r="A926" s="11"/>
      <c r="B926" s="11"/>
      <c r="C926" s="11"/>
      <c r="D926" s="11"/>
      <c r="E926" s="11"/>
      <c r="F926" s="11"/>
      <c r="G926" s="11"/>
      <c r="H926" s="11"/>
      <c r="I926" s="11"/>
      <c r="J926" s="11"/>
      <c r="K926" s="11"/>
      <c r="L926" s="11"/>
      <c r="M926" s="11"/>
    </row>
    <row r="927" customFormat="false" ht="12.75" hidden="false" customHeight="true" outlineLevel="0" collapsed="false">
      <c r="A927" s="11"/>
      <c r="B927" s="11"/>
      <c r="C927" s="11"/>
      <c r="D927" s="11"/>
      <c r="E927" s="11"/>
      <c r="F927" s="11"/>
      <c r="G927" s="11"/>
      <c r="H927" s="11"/>
      <c r="I927" s="11"/>
      <c r="J927" s="11"/>
      <c r="K927" s="11"/>
      <c r="L927" s="11"/>
      <c r="M927" s="11"/>
    </row>
    <row r="928" customFormat="false" ht="12.75" hidden="false" customHeight="true" outlineLevel="0" collapsed="false">
      <c r="A928" s="11"/>
      <c r="B928" s="11"/>
      <c r="C928" s="11"/>
      <c r="D928" s="11"/>
      <c r="E928" s="11"/>
      <c r="F928" s="11"/>
      <c r="G928" s="11"/>
      <c r="H928" s="11"/>
      <c r="I928" s="11"/>
      <c r="J928" s="11"/>
      <c r="K928" s="11"/>
      <c r="L928" s="11"/>
      <c r="M928" s="11"/>
    </row>
    <row r="929" customFormat="false" ht="12.75" hidden="false" customHeight="true" outlineLevel="0" collapsed="false">
      <c r="A929" s="11"/>
      <c r="B929" s="11"/>
      <c r="C929" s="11"/>
      <c r="D929" s="11"/>
      <c r="E929" s="11"/>
      <c r="F929" s="11"/>
      <c r="G929" s="11"/>
      <c r="H929" s="11"/>
      <c r="I929" s="11"/>
      <c r="J929" s="11"/>
      <c r="K929" s="11"/>
      <c r="L929" s="11"/>
      <c r="M929" s="11"/>
    </row>
    <row r="930" customFormat="false" ht="12.75" hidden="false" customHeight="true" outlineLevel="0" collapsed="false">
      <c r="A930" s="11"/>
      <c r="B930" s="11"/>
      <c r="C930" s="11"/>
      <c r="D930" s="11"/>
      <c r="E930" s="11"/>
      <c r="F930" s="11"/>
      <c r="G930" s="11"/>
      <c r="H930" s="11"/>
      <c r="I930" s="11"/>
      <c r="J930" s="11"/>
      <c r="K930" s="11"/>
      <c r="L930" s="11"/>
      <c r="M930" s="11"/>
    </row>
    <row r="931" customFormat="false" ht="12.75" hidden="false" customHeight="true" outlineLevel="0" collapsed="false">
      <c r="A931" s="11"/>
      <c r="B931" s="11"/>
      <c r="C931" s="11"/>
      <c r="D931" s="11"/>
      <c r="E931" s="11"/>
      <c r="F931" s="11"/>
      <c r="G931" s="11"/>
      <c r="H931" s="11"/>
      <c r="I931" s="11"/>
      <c r="J931" s="11"/>
      <c r="K931" s="11"/>
      <c r="L931" s="11"/>
      <c r="M931" s="11"/>
    </row>
    <row r="932" customFormat="false" ht="12.75" hidden="false" customHeight="true" outlineLevel="0" collapsed="false">
      <c r="A932" s="11"/>
      <c r="B932" s="11"/>
      <c r="C932" s="11"/>
      <c r="D932" s="11"/>
      <c r="E932" s="11"/>
      <c r="F932" s="11"/>
      <c r="G932" s="11"/>
      <c r="H932" s="11"/>
      <c r="I932" s="11"/>
      <c r="J932" s="11"/>
      <c r="K932" s="11"/>
      <c r="L932" s="11"/>
      <c r="M932" s="11"/>
    </row>
    <row r="933" customFormat="false" ht="12.75" hidden="false" customHeight="true" outlineLevel="0" collapsed="false">
      <c r="A933" s="11"/>
      <c r="B933" s="11"/>
      <c r="C933" s="11"/>
      <c r="D933" s="11"/>
      <c r="E933" s="11"/>
      <c r="F933" s="11"/>
      <c r="G933" s="11"/>
      <c r="H933" s="11"/>
      <c r="I933" s="11"/>
      <c r="J933" s="11"/>
      <c r="K933" s="11"/>
      <c r="L933" s="11"/>
      <c r="M933" s="11"/>
    </row>
    <row r="934" customFormat="false" ht="12.75" hidden="false" customHeight="true" outlineLevel="0" collapsed="false">
      <c r="A934" s="11"/>
      <c r="B934" s="11"/>
      <c r="C934" s="11"/>
      <c r="D934" s="11"/>
      <c r="E934" s="11"/>
      <c r="F934" s="11"/>
      <c r="G934" s="11"/>
      <c r="H934" s="11"/>
      <c r="I934" s="11"/>
      <c r="J934" s="11"/>
      <c r="K934" s="11"/>
      <c r="L934" s="11"/>
      <c r="M934" s="11"/>
    </row>
    <row r="935" customFormat="false" ht="12.75" hidden="false" customHeight="true" outlineLevel="0" collapsed="false">
      <c r="A935" s="11"/>
      <c r="B935" s="11"/>
      <c r="C935" s="11"/>
      <c r="D935" s="11"/>
      <c r="E935" s="11"/>
      <c r="F935" s="11"/>
      <c r="G935" s="11"/>
      <c r="H935" s="11"/>
      <c r="I935" s="11"/>
      <c r="J935" s="11"/>
      <c r="K935" s="11"/>
      <c r="L935" s="11"/>
      <c r="M935" s="11"/>
    </row>
    <row r="936" customFormat="false" ht="12.75" hidden="false" customHeight="true" outlineLevel="0" collapsed="false">
      <c r="A936" s="11"/>
      <c r="B936" s="11"/>
      <c r="C936" s="11"/>
      <c r="D936" s="11"/>
      <c r="E936" s="11"/>
      <c r="F936" s="11"/>
      <c r="G936" s="11"/>
      <c r="H936" s="11"/>
      <c r="I936" s="11"/>
      <c r="J936" s="11"/>
      <c r="K936" s="11"/>
      <c r="L936" s="11"/>
      <c r="M936" s="11"/>
    </row>
    <row r="937" customFormat="false" ht="12.75" hidden="false" customHeight="true" outlineLevel="0" collapsed="false">
      <c r="A937" s="11"/>
      <c r="B937" s="11"/>
      <c r="C937" s="11"/>
      <c r="D937" s="11"/>
      <c r="E937" s="11"/>
      <c r="F937" s="11"/>
      <c r="G937" s="11"/>
      <c r="H937" s="11"/>
      <c r="I937" s="11"/>
      <c r="J937" s="11"/>
      <c r="K937" s="11"/>
      <c r="L937" s="11"/>
      <c r="M937" s="11"/>
    </row>
    <row r="938" customFormat="false" ht="12.75" hidden="false" customHeight="true" outlineLevel="0" collapsed="false">
      <c r="A938" s="11"/>
      <c r="B938" s="11"/>
      <c r="C938" s="11"/>
      <c r="D938" s="11"/>
      <c r="E938" s="11"/>
      <c r="F938" s="11"/>
      <c r="G938" s="11"/>
      <c r="H938" s="11"/>
      <c r="I938" s="11"/>
      <c r="J938" s="11"/>
      <c r="K938" s="11"/>
      <c r="L938" s="11"/>
      <c r="M938" s="11"/>
    </row>
    <row r="939" customFormat="false" ht="12.75" hidden="false" customHeight="true" outlineLevel="0" collapsed="false">
      <c r="A939" s="11"/>
      <c r="B939" s="11"/>
      <c r="C939" s="11"/>
      <c r="D939" s="11"/>
      <c r="E939" s="11"/>
      <c r="F939" s="11"/>
      <c r="G939" s="11"/>
      <c r="H939" s="11"/>
      <c r="I939" s="11"/>
      <c r="J939" s="11"/>
      <c r="K939" s="11"/>
      <c r="L939" s="11"/>
      <c r="M939" s="11"/>
    </row>
    <row r="940" customFormat="false" ht="12.75" hidden="false" customHeight="true" outlineLevel="0" collapsed="false">
      <c r="A940" s="11"/>
      <c r="B940" s="11"/>
      <c r="C940" s="11"/>
      <c r="D940" s="11"/>
      <c r="E940" s="11"/>
      <c r="F940" s="11"/>
      <c r="G940" s="11"/>
      <c r="H940" s="11"/>
      <c r="I940" s="11"/>
      <c r="J940" s="11"/>
      <c r="K940" s="11"/>
      <c r="L940" s="11"/>
      <c r="M940" s="11"/>
    </row>
    <row r="941" customFormat="false" ht="12.75" hidden="false" customHeight="true" outlineLevel="0" collapsed="false">
      <c r="A941" s="11"/>
      <c r="B941" s="11"/>
      <c r="C941" s="11"/>
      <c r="D941" s="11"/>
      <c r="E941" s="11"/>
      <c r="F941" s="11"/>
      <c r="G941" s="11"/>
      <c r="H941" s="11"/>
      <c r="I941" s="11"/>
      <c r="J941" s="11"/>
      <c r="K941" s="11"/>
      <c r="L941" s="11"/>
      <c r="M941" s="11"/>
    </row>
    <row r="942" customFormat="false" ht="12.75" hidden="false" customHeight="true" outlineLevel="0" collapsed="false">
      <c r="A942" s="11"/>
      <c r="B942" s="11"/>
      <c r="C942" s="11"/>
      <c r="D942" s="11"/>
      <c r="E942" s="11"/>
      <c r="F942" s="11"/>
      <c r="G942" s="11"/>
      <c r="H942" s="11"/>
      <c r="I942" s="11"/>
      <c r="J942" s="11"/>
      <c r="K942" s="11"/>
      <c r="L942" s="11"/>
      <c r="M942" s="11"/>
    </row>
    <row r="943" customFormat="false" ht="12.75" hidden="false" customHeight="true" outlineLevel="0" collapsed="false">
      <c r="A943" s="11"/>
      <c r="B943" s="11"/>
      <c r="C943" s="11"/>
      <c r="D943" s="11"/>
      <c r="E943" s="11"/>
      <c r="F943" s="11"/>
      <c r="G943" s="11"/>
      <c r="H943" s="11"/>
      <c r="I943" s="11"/>
      <c r="J943" s="11"/>
      <c r="K943" s="11"/>
      <c r="L943" s="11"/>
      <c r="M943" s="11"/>
    </row>
    <row r="944" customFormat="false" ht="12.75" hidden="false" customHeight="true" outlineLevel="0" collapsed="false">
      <c r="A944" s="11"/>
      <c r="B944" s="11"/>
      <c r="C944" s="11"/>
      <c r="D944" s="11"/>
      <c r="E944" s="11"/>
      <c r="F944" s="11"/>
      <c r="G944" s="11"/>
      <c r="H944" s="11"/>
      <c r="I944" s="11"/>
      <c r="J944" s="11"/>
      <c r="K944" s="11"/>
      <c r="L944" s="11"/>
      <c r="M944" s="11"/>
    </row>
    <row r="945" customFormat="false" ht="12.75" hidden="false" customHeight="true" outlineLevel="0" collapsed="false">
      <c r="A945" s="11"/>
      <c r="B945" s="11"/>
      <c r="C945" s="11"/>
      <c r="D945" s="11"/>
      <c r="E945" s="11"/>
      <c r="F945" s="11"/>
      <c r="G945" s="11"/>
      <c r="H945" s="11"/>
      <c r="I945" s="11"/>
      <c r="J945" s="11"/>
      <c r="K945" s="11"/>
      <c r="L945" s="11"/>
      <c r="M945" s="11"/>
    </row>
    <row r="946" customFormat="false" ht="12.75" hidden="false" customHeight="true" outlineLevel="0" collapsed="false">
      <c r="A946" s="11"/>
      <c r="B946" s="11"/>
      <c r="C946" s="11"/>
      <c r="D946" s="11"/>
      <c r="E946" s="11"/>
      <c r="F946" s="11"/>
      <c r="G946" s="11"/>
      <c r="H946" s="11"/>
      <c r="I946" s="11"/>
      <c r="J946" s="11"/>
      <c r="K946" s="11"/>
      <c r="L946" s="11"/>
      <c r="M946" s="11"/>
    </row>
    <row r="947" customFormat="false" ht="12.75" hidden="false" customHeight="true" outlineLevel="0" collapsed="false">
      <c r="A947" s="11"/>
      <c r="B947" s="11"/>
      <c r="C947" s="11"/>
      <c r="D947" s="11"/>
      <c r="E947" s="11"/>
      <c r="F947" s="11"/>
      <c r="G947" s="11"/>
      <c r="H947" s="11"/>
      <c r="I947" s="11"/>
      <c r="J947" s="11"/>
      <c r="K947" s="11"/>
      <c r="L947" s="11"/>
      <c r="M947" s="11"/>
    </row>
    <row r="948" customFormat="false" ht="12.75" hidden="false" customHeight="true" outlineLevel="0" collapsed="false">
      <c r="A948" s="11"/>
      <c r="B948" s="11"/>
      <c r="C948" s="11"/>
      <c r="D948" s="11"/>
      <c r="E948" s="11"/>
      <c r="F948" s="11"/>
      <c r="G948" s="11"/>
      <c r="H948" s="11"/>
      <c r="I948" s="11"/>
      <c r="J948" s="11"/>
      <c r="K948" s="11"/>
      <c r="L948" s="11"/>
      <c r="M948" s="11"/>
    </row>
    <row r="949" customFormat="false" ht="12.75" hidden="false" customHeight="true" outlineLevel="0" collapsed="false">
      <c r="A949" s="11"/>
      <c r="B949" s="11"/>
      <c r="C949" s="11"/>
      <c r="D949" s="11"/>
      <c r="E949" s="11"/>
      <c r="F949" s="11"/>
      <c r="G949" s="11"/>
      <c r="H949" s="11"/>
      <c r="I949" s="11"/>
      <c r="J949" s="11"/>
      <c r="K949" s="11"/>
      <c r="L949" s="11"/>
      <c r="M949" s="11"/>
    </row>
    <row r="950" customFormat="false" ht="12.75" hidden="false" customHeight="true" outlineLevel="0" collapsed="false">
      <c r="A950" s="11"/>
      <c r="B950" s="11"/>
      <c r="C950" s="11"/>
      <c r="D950" s="11"/>
      <c r="E950" s="11"/>
      <c r="F950" s="11"/>
      <c r="G950" s="11"/>
      <c r="H950" s="11"/>
      <c r="I950" s="11"/>
      <c r="J950" s="11"/>
      <c r="K950" s="11"/>
      <c r="L950" s="11"/>
      <c r="M950" s="11"/>
    </row>
    <row r="951" customFormat="false" ht="12.75" hidden="false" customHeight="true" outlineLevel="0" collapsed="false">
      <c r="A951" s="11"/>
      <c r="B951" s="11"/>
      <c r="C951" s="11"/>
      <c r="D951" s="11"/>
      <c r="E951" s="11"/>
      <c r="F951" s="11"/>
      <c r="G951" s="11"/>
      <c r="H951" s="11"/>
      <c r="I951" s="11"/>
      <c r="J951" s="11"/>
      <c r="K951" s="11"/>
      <c r="L951" s="11"/>
      <c r="M951" s="11"/>
    </row>
    <row r="952" customFormat="false" ht="12.75" hidden="false" customHeight="true" outlineLevel="0" collapsed="false">
      <c r="A952" s="11"/>
      <c r="B952" s="11"/>
      <c r="C952" s="11"/>
      <c r="D952" s="11"/>
      <c r="E952" s="11"/>
      <c r="F952" s="11"/>
      <c r="G952" s="11"/>
      <c r="H952" s="11"/>
      <c r="I952" s="11"/>
      <c r="J952" s="11"/>
      <c r="K952" s="11"/>
      <c r="L952" s="11"/>
      <c r="M952" s="11"/>
    </row>
    <row r="953" customFormat="false" ht="12.75" hidden="false" customHeight="true" outlineLevel="0" collapsed="false">
      <c r="A953" s="11"/>
      <c r="B953" s="11"/>
      <c r="C953" s="11"/>
      <c r="D953" s="11"/>
      <c r="E953" s="11"/>
      <c r="F953" s="11"/>
      <c r="G953" s="11"/>
      <c r="H953" s="11"/>
      <c r="I953" s="11"/>
      <c r="J953" s="11"/>
      <c r="K953" s="11"/>
      <c r="L953" s="11"/>
      <c r="M953" s="11"/>
    </row>
    <row r="954" customFormat="false" ht="12.75" hidden="false" customHeight="true" outlineLevel="0" collapsed="false">
      <c r="A954" s="11"/>
      <c r="B954" s="11"/>
      <c r="C954" s="11"/>
      <c r="D954" s="11"/>
      <c r="E954" s="11"/>
      <c r="F954" s="11"/>
      <c r="G954" s="11"/>
      <c r="H954" s="11"/>
      <c r="I954" s="11"/>
      <c r="J954" s="11"/>
      <c r="K954" s="11"/>
      <c r="L954" s="11"/>
      <c r="M954" s="11"/>
    </row>
    <row r="955" customFormat="false" ht="12.75" hidden="false" customHeight="true" outlineLevel="0" collapsed="false">
      <c r="A955" s="11"/>
      <c r="B955" s="11"/>
      <c r="C955" s="11"/>
      <c r="D955" s="11"/>
      <c r="E955" s="11"/>
      <c r="F955" s="11"/>
      <c r="G955" s="11"/>
      <c r="H955" s="11"/>
      <c r="I955" s="11"/>
      <c r="J955" s="11"/>
      <c r="K955" s="11"/>
      <c r="L955" s="11"/>
      <c r="M955" s="11"/>
    </row>
    <row r="956" customFormat="false" ht="12.75" hidden="false" customHeight="true" outlineLevel="0" collapsed="false">
      <c r="A956" s="11"/>
      <c r="B956" s="11"/>
      <c r="C956" s="11"/>
      <c r="D956" s="11"/>
      <c r="E956" s="11"/>
      <c r="F956" s="11"/>
      <c r="G956" s="11"/>
      <c r="H956" s="11"/>
      <c r="I956" s="11"/>
      <c r="J956" s="11"/>
      <c r="K956" s="11"/>
      <c r="L956" s="11"/>
      <c r="M956" s="11"/>
    </row>
    <row r="957" customFormat="false" ht="12.75" hidden="false" customHeight="true" outlineLevel="0" collapsed="false">
      <c r="A957" s="11"/>
      <c r="B957" s="11"/>
      <c r="C957" s="11"/>
      <c r="D957" s="11"/>
      <c r="E957" s="11"/>
      <c r="F957" s="11"/>
      <c r="G957" s="11"/>
      <c r="H957" s="11"/>
      <c r="I957" s="11"/>
      <c r="J957" s="11"/>
      <c r="K957" s="11"/>
      <c r="L957" s="11"/>
      <c r="M957" s="11"/>
    </row>
    <row r="958" customFormat="false" ht="12.75" hidden="false" customHeight="true" outlineLevel="0" collapsed="false">
      <c r="A958" s="11"/>
      <c r="B958" s="11"/>
      <c r="C958" s="11"/>
      <c r="D958" s="11"/>
      <c r="E958" s="11"/>
      <c r="F958" s="11"/>
      <c r="G958" s="11"/>
      <c r="H958" s="11"/>
      <c r="I958" s="11"/>
      <c r="J958" s="11"/>
      <c r="K958" s="11"/>
      <c r="L958" s="11"/>
      <c r="M958" s="11"/>
    </row>
    <row r="959" customFormat="false" ht="12.75" hidden="false" customHeight="true" outlineLevel="0" collapsed="false">
      <c r="A959" s="11"/>
      <c r="B959" s="11"/>
      <c r="C959" s="11"/>
      <c r="D959" s="11"/>
      <c r="E959" s="11"/>
      <c r="F959" s="11"/>
      <c r="G959" s="11"/>
      <c r="H959" s="11"/>
      <c r="I959" s="11"/>
      <c r="J959" s="11"/>
      <c r="K959" s="11"/>
      <c r="L959" s="11"/>
      <c r="M959" s="11"/>
    </row>
    <row r="960" customFormat="false" ht="12.75" hidden="false" customHeight="true" outlineLevel="0" collapsed="false">
      <c r="A960" s="11"/>
      <c r="B960" s="11"/>
      <c r="C960" s="11"/>
      <c r="D960" s="11"/>
      <c r="E960" s="11"/>
      <c r="F960" s="11"/>
      <c r="G960" s="11"/>
      <c r="H960" s="11"/>
      <c r="I960" s="11"/>
      <c r="J960" s="11"/>
      <c r="K960" s="11"/>
      <c r="L960" s="11"/>
      <c r="M960" s="11"/>
    </row>
    <row r="961" customFormat="false" ht="12.75" hidden="false" customHeight="true" outlineLevel="0" collapsed="false">
      <c r="A961" s="11"/>
      <c r="B961" s="11"/>
      <c r="C961" s="11"/>
      <c r="D961" s="11"/>
      <c r="E961" s="11"/>
      <c r="F961" s="11"/>
      <c r="G961" s="11"/>
      <c r="H961" s="11"/>
      <c r="I961" s="11"/>
      <c r="J961" s="11"/>
      <c r="K961" s="11"/>
      <c r="L961" s="11"/>
      <c r="M961" s="11"/>
    </row>
    <row r="962" customFormat="false" ht="12.75" hidden="false" customHeight="true" outlineLevel="0" collapsed="false">
      <c r="A962" s="11"/>
      <c r="B962" s="11"/>
      <c r="C962" s="11"/>
      <c r="D962" s="11"/>
      <c r="E962" s="11"/>
      <c r="F962" s="11"/>
      <c r="G962" s="11"/>
      <c r="H962" s="11"/>
      <c r="I962" s="11"/>
      <c r="J962" s="11"/>
      <c r="K962" s="11"/>
      <c r="L962" s="11"/>
      <c r="M962" s="11"/>
    </row>
    <row r="963" customFormat="false" ht="12.75" hidden="false" customHeight="true" outlineLevel="0" collapsed="false">
      <c r="A963" s="11"/>
      <c r="B963" s="11"/>
      <c r="C963" s="11"/>
      <c r="D963" s="11"/>
      <c r="E963" s="11"/>
      <c r="F963" s="11"/>
      <c r="G963" s="11"/>
      <c r="H963" s="11"/>
      <c r="I963" s="11"/>
      <c r="J963" s="11"/>
      <c r="K963" s="11"/>
      <c r="L963" s="11"/>
      <c r="M963" s="11"/>
    </row>
    <row r="964" customFormat="false" ht="12.75" hidden="false" customHeight="true" outlineLevel="0" collapsed="false">
      <c r="A964" s="11"/>
      <c r="B964" s="11"/>
      <c r="C964" s="11"/>
      <c r="D964" s="11"/>
      <c r="E964" s="11"/>
      <c r="F964" s="11"/>
      <c r="G964" s="11"/>
      <c r="H964" s="11"/>
      <c r="I964" s="11"/>
      <c r="J964" s="11"/>
      <c r="K964" s="11"/>
      <c r="L964" s="11"/>
      <c r="M964" s="11"/>
    </row>
    <row r="965" customFormat="false" ht="12.75" hidden="false" customHeight="true" outlineLevel="0" collapsed="false">
      <c r="A965" s="11"/>
      <c r="B965" s="11"/>
      <c r="C965" s="11"/>
      <c r="D965" s="11"/>
      <c r="E965" s="11"/>
      <c r="F965" s="11"/>
      <c r="G965" s="11"/>
      <c r="H965" s="11"/>
      <c r="I965" s="11"/>
      <c r="J965" s="11"/>
      <c r="K965" s="11"/>
      <c r="L965" s="11"/>
      <c r="M965" s="11"/>
    </row>
    <row r="966" customFormat="false" ht="12.75" hidden="false" customHeight="true" outlineLevel="0" collapsed="false">
      <c r="A966" s="11"/>
      <c r="B966" s="11"/>
      <c r="C966" s="11"/>
      <c r="D966" s="11"/>
      <c r="E966" s="11"/>
      <c r="F966" s="11"/>
      <c r="G966" s="11"/>
      <c r="H966" s="11"/>
      <c r="I966" s="11"/>
      <c r="J966" s="11"/>
      <c r="K966" s="11"/>
      <c r="L966" s="11"/>
      <c r="M966" s="11"/>
    </row>
    <row r="967" customFormat="false" ht="12.75" hidden="false" customHeight="true" outlineLevel="0" collapsed="false">
      <c r="A967" s="11"/>
      <c r="B967" s="11"/>
      <c r="C967" s="11"/>
      <c r="D967" s="11"/>
      <c r="E967" s="11"/>
      <c r="F967" s="11"/>
      <c r="G967" s="11"/>
      <c r="H967" s="11"/>
      <c r="I967" s="11"/>
      <c r="J967" s="11"/>
      <c r="K967" s="11"/>
      <c r="L967" s="11"/>
      <c r="M967" s="11"/>
    </row>
    <row r="968" customFormat="false" ht="12.75" hidden="false" customHeight="true" outlineLevel="0" collapsed="false">
      <c r="A968" s="11"/>
      <c r="B968" s="11"/>
      <c r="C968" s="11"/>
      <c r="D968" s="11"/>
      <c r="E968" s="11"/>
      <c r="F968" s="11"/>
      <c r="G968" s="11"/>
      <c r="H968" s="11"/>
      <c r="I968" s="11"/>
      <c r="J968" s="11"/>
      <c r="K968" s="11"/>
      <c r="L968" s="11"/>
      <c r="M968" s="11"/>
    </row>
    <row r="969" customFormat="false" ht="12.75" hidden="false" customHeight="true" outlineLevel="0" collapsed="false">
      <c r="A969" s="11"/>
      <c r="B969" s="11"/>
      <c r="C969" s="11"/>
      <c r="D969" s="11"/>
      <c r="E969" s="11"/>
      <c r="F969" s="11"/>
      <c r="G969" s="11"/>
      <c r="H969" s="11"/>
      <c r="I969" s="11"/>
      <c r="J969" s="11"/>
      <c r="K969" s="11"/>
      <c r="L969" s="11"/>
      <c r="M969" s="11"/>
    </row>
    <row r="970" customFormat="false" ht="12.75" hidden="false" customHeight="true" outlineLevel="0" collapsed="false">
      <c r="A970" s="11"/>
      <c r="B970" s="11"/>
      <c r="C970" s="11"/>
      <c r="D970" s="11"/>
      <c r="E970" s="11"/>
      <c r="F970" s="11"/>
      <c r="G970" s="11"/>
      <c r="H970" s="11"/>
      <c r="I970" s="11"/>
      <c r="J970" s="11"/>
      <c r="K970" s="11"/>
      <c r="L970" s="11"/>
      <c r="M970" s="11"/>
    </row>
    <row r="971" customFormat="false" ht="12.75" hidden="false" customHeight="true" outlineLevel="0" collapsed="false">
      <c r="A971" s="11"/>
      <c r="B971" s="11"/>
      <c r="C971" s="11"/>
      <c r="D971" s="11"/>
      <c r="E971" s="11"/>
      <c r="F971" s="11"/>
      <c r="G971" s="11"/>
      <c r="H971" s="11"/>
      <c r="I971" s="11"/>
      <c r="J971" s="11"/>
      <c r="K971" s="11"/>
      <c r="L971" s="11"/>
      <c r="M971" s="11"/>
    </row>
    <row r="972" customFormat="false" ht="12.75" hidden="false" customHeight="true" outlineLevel="0" collapsed="false">
      <c r="A972" s="11"/>
      <c r="B972" s="11"/>
      <c r="C972" s="11"/>
      <c r="D972" s="11"/>
      <c r="E972" s="11"/>
      <c r="F972" s="11"/>
      <c r="G972" s="11"/>
      <c r="H972" s="11"/>
      <c r="I972" s="11"/>
      <c r="J972" s="11"/>
      <c r="K972" s="11"/>
      <c r="L972" s="11"/>
      <c r="M972" s="11"/>
    </row>
    <row r="973" customFormat="false" ht="12.75" hidden="false" customHeight="true" outlineLevel="0" collapsed="false">
      <c r="A973" s="11"/>
      <c r="B973" s="11"/>
      <c r="C973" s="11"/>
      <c r="D973" s="11"/>
      <c r="E973" s="11"/>
      <c r="F973" s="11"/>
      <c r="G973" s="11"/>
      <c r="H973" s="11"/>
      <c r="I973" s="11"/>
      <c r="J973" s="11"/>
      <c r="K973" s="11"/>
      <c r="L973" s="11"/>
      <c r="M973" s="11"/>
    </row>
    <row r="974" customFormat="false" ht="12.75" hidden="false" customHeight="true" outlineLevel="0" collapsed="false">
      <c r="A974" s="11"/>
      <c r="B974" s="11"/>
      <c r="C974" s="11"/>
      <c r="D974" s="11"/>
      <c r="E974" s="11"/>
      <c r="F974" s="11"/>
      <c r="G974" s="11"/>
      <c r="H974" s="11"/>
      <c r="I974" s="11"/>
      <c r="J974" s="11"/>
      <c r="K974" s="11"/>
      <c r="L974" s="11"/>
      <c r="M974" s="11"/>
    </row>
    <row r="975" customFormat="false" ht="12.75" hidden="false" customHeight="true" outlineLevel="0" collapsed="false">
      <c r="A975" s="11"/>
      <c r="B975" s="11"/>
      <c r="C975" s="11"/>
      <c r="D975" s="11"/>
      <c r="E975" s="11"/>
      <c r="F975" s="11"/>
      <c r="G975" s="11"/>
      <c r="H975" s="11"/>
      <c r="I975" s="11"/>
      <c r="J975" s="11"/>
      <c r="K975" s="11"/>
      <c r="L975" s="11"/>
      <c r="M975" s="11"/>
    </row>
    <row r="976" customFormat="false" ht="12.75" hidden="false" customHeight="true" outlineLevel="0" collapsed="false">
      <c r="A976" s="11"/>
      <c r="B976" s="11"/>
      <c r="C976" s="11"/>
      <c r="D976" s="11"/>
      <c r="E976" s="11"/>
      <c r="F976" s="11"/>
      <c r="G976" s="11"/>
      <c r="H976" s="11"/>
      <c r="I976" s="11"/>
      <c r="J976" s="11"/>
      <c r="K976" s="11"/>
      <c r="L976" s="11"/>
      <c r="M976" s="11"/>
    </row>
    <row r="977" customFormat="false" ht="12.75" hidden="false" customHeight="true" outlineLevel="0" collapsed="false">
      <c r="A977" s="11"/>
      <c r="B977" s="11"/>
      <c r="C977" s="11"/>
      <c r="D977" s="11"/>
      <c r="E977" s="11"/>
      <c r="F977" s="11"/>
      <c r="G977" s="11"/>
      <c r="H977" s="11"/>
      <c r="I977" s="11"/>
      <c r="J977" s="11"/>
      <c r="K977" s="11"/>
      <c r="L977" s="11"/>
      <c r="M977" s="11"/>
    </row>
    <row r="978" customFormat="false" ht="12.75" hidden="false" customHeight="true" outlineLevel="0" collapsed="false">
      <c r="A978" s="11"/>
      <c r="B978" s="11"/>
      <c r="C978" s="11"/>
      <c r="D978" s="11"/>
      <c r="E978" s="11"/>
      <c r="F978" s="11"/>
      <c r="G978" s="11"/>
      <c r="H978" s="11"/>
      <c r="I978" s="11"/>
      <c r="J978" s="11"/>
      <c r="K978" s="11"/>
      <c r="L978" s="11"/>
      <c r="M978" s="11"/>
    </row>
    <row r="979" customFormat="false" ht="12.75" hidden="false" customHeight="true" outlineLevel="0" collapsed="false">
      <c r="A979" s="11"/>
      <c r="B979" s="11"/>
      <c r="C979" s="11"/>
      <c r="D979" s="11"/>
      <c r="E979" s="11"/>
      <c r="F979" s="11"/>
      <c r="G979" s="11"/>
      <c r="H979" s="11"/>
      <c r="I979" s="11"/>
      <c r="J979" s="11"/>
      <c r="K979" s="11"/>
      <c r="L979" s="11"/>
      <c r="M979" s="11"/>
    </row>
    <row r="980" customFormat="false" ht="12.75" hidden="false" customHeight="true" outlineLevel="0" collapsed="false">
      <c r="A980" s="11"/>
      <c r="B980" s="11"/>
      <c r="C980" s="11"/>
      <c r="D980" s="11"/>
      <c r="E980" s="11"/>
      <c r="F980" s="11"/>
      <c r="G980" s="11"/>
      <c r="H980" s="11"/>
      <c r="I980" s="11"/>
      <c r="J980" s="11"/>
      <c r="K980" s="11"/>
      <c r="L980" s="11"/>
      <c r="M980" s="11"/>
    </row>
    <row r="981" customFormat="false" ht="12.75" hidden="false" customHeight="true" outlineLevel="0" collapsed="false">
      <c r="A981" s="11"/>
      <c r="B981" s="11"/>
      <c r="C981" s="11"/>
      <c r="D981" s="11"/>
      <c r="E981" s="11"/>
      <c r="F981" s="11"/>
      <c r="G981" s="11"/>
      <c r="H981" s="11"/>
      <c r="I981" s="11"/>
      <c r="J981" s="11"/>
      <c r="K981" s="11"/>
      <c r="L981" s="11"/>
      <c r="M981" s="11"/>
    </row>
    <row r="982" customFormat="false" ht="12.75" hidden="false" customHeight="true" outlineLevel="0" collapsed="false">
      <c r="A982" s="11"/>
      <c r="B982" s="11"/>
      <c r="C982" s="11"/>
      <c r="D982" s="11"/>
      <c r="E982" s="11"/>
      <c r="F982" s="11"/>
      <c r="G982" s="11"/>
      <c r="H982" s="11"/>
      <c r="I982" s="11"/>
      <c r="J982" s="11"/>
      <c r="K982" s="11"/>
      <c r="L982" s="11"/>
      <c r="M982" s="11"/>
    </row>
    <row r="983" customFormat="false" ht="12.75" hidden="false" customHeight="true" outlineLevel="0" collapsed="false">
      <c r="A983" s="11"/>
      <c r="B983" s="11"/>
      <c r="C983" s="11"/>
      <c r="D983" s="11"/>
      <c r="E983" s="11"/>
      <c r="F983" s="11"/>
      <c r="G983" s="11"/>
      <c r="H983" s="11"/>
      <c r="I983" s="11"/>
      <c r="J983" s="11"/>
      <c r="K983" s="11"/>
      <c r="L983" s="11"/>
      <c r="M983" s="11"/>
    </row>
    <row r="984" customFormat="false" ht="12.75" hidden="false" customHeight="true" outlineLevel="0" collapsed="false">
      <c r="A984" s="11"/>
      <c r="B984" s="11"/>
      <c r="C984" s="11"/>
      <c r="D984" s="11"/>
      <c r="E984" s="11"/>
      <c r="F984" s="11"/>
      <c r="G984" s="11"/>
      <c r="H984" s="11"/>
      <c r="I984" s="11"/>
      <c r="J984" s="11"/>
      <c r="K984" s="11"/>
      <c r="L984" s="11"/>
      <c r="M984" s="11"/>
    </row>
    <row r="985" customFormat="false" ht="12.75" hidden="false" customHeight="true" outlineLevel="0" collapsed="false">
      <c r="A985" s="11"/>
      <c r="B985" s="11"/>
      <c r="C985" s="11"/>
      <c r="D985" s="11"/>
      <c r="E985" s="11"/>
      <c r="F985" s="11"/>
      <c r="G985" s="11"/>
      <c r="H985" s="11"/>
      <c r="I985" s="11"/>
      <c r="J985" s="11"/>
      <c r="K985" s="11"/>
      <c r="L985" s="11"/>
      <c r="M985" s="11"/>
    </row>
    <row r="986" customFormat="false" ht="12.75" hidden="false" customHeight="true" outlineLevel="0" collapsed="false">
      <c r="A986" s="11"/>
      <c r="B986" s="11"/>
      <c r="C986" s="11"/>
      <c r="D986" s="11"/>
      <c r="E986" s="11"/>
      <c r="F986" s="11"/>
      <c r="G986" s="11"/>
      <c r="H986" s="11"/>
      <c r="I986" s="11"/>
      <c r="J986" s="11"/>
      <c r="K986" s="11"/>
      <c r="L986" s="11"/>
      <c r="M986" s="11"/>
    </row>
    <row r="987" customFormat="false" ht="12.75" hidden="false" customHeight="true" outlineLevel="0" collapsed="false">
      <c r="A987" s="11"/>
      <c r="B987" s="11"/>
      <c r="C987" s="11"/>
      <c r="D987" s="11"/>
      <c r="E987" s="11"/>
      <c r="F987" s="11"/>
      <c r="G987" s="11"/>
      <c r="H987" s="11"/>
      <c r="I987" s="11"/>
      <c r="J987" s="11"/>
      <c r="K987" s="11"/>
      <c r="L987" s="11"/>
      <c r="M987" s="11"/>
    </row>
    <row r="988" customFormat="false" ht="12.75" hidden="false" customHeight="true" outlineLevel="0" collapsed="false">
      <c r="A988" s="11"/>
      <c r="B988" s="11"/>
      <c r="C988" s="11"/>
      <c r="D988" s="11"/>
      <c r="E988" s="11"/>
      <c r="F988" s="11"/>
      <c r="G988" s="11"/>
      <c r="H988" s="11"/>
      <c r="I988" s="11"/>
      <c r="J988" s="11"/>
      <c r="K988" s="11"/>
      <c r="L988" s="11"/>
      <c r="M988" s="11"/>
    </row>
    <row r="989" customFormat="false" ht="12.75" hidden="false" customHeight="true" outlineLevel="0" collapsed="false">
      <c r="A989" s="11"/>
      <c r="B989" s="11"/>
      <c r="C989" s="11"/>
      <c r="D989" s="11"/>
      <c r="E989" s="11"/>
      <c r="F989" s="11"/>
      <c r="G989" s="11"/>
      <c r="H989" s="11"/>
      <c r="I989" s="11"/>
      <c r="J989" s="11"/>
      <c r="K989" s="11"/>
      <c r="L989" s="11"/>
      <c r="M989" s="11"/>
    </row>
    <row r="990" customFormat="false" ht="12.75" hidden="false" customHeight="true" outlineLevel="0" collapsed="false">
      <c r="A990" s="11"/>
      <c r="B990" s="11"/>
      <c r="C990" s="11"/>
      <c r="D990" s="11"/>
      <c r="E990" s="11"/>
      <c r="F990" s="11"/>
      <c r="G990" s="11"/>
      <c r="H990" s="11"/>
      <c r="I990" s="11"/>
      <c r="J990" s="11"/>
      <c r="K990" s="11"/>
      <c r="L990" s="11"/>
      <c r="M990" s="11"/>
    </row>
    <row r="991" customFormat="false" ht="12.75" hidden="false" customHeight="true" outlineLevel="0" collapsed="false">
      <c r="A991" s="11"/>
      <c r="B991" s="11"/>
      <c r="C991" s="11"/>
      <c r="D991" s="11"/>
      <c r="E991" s="11"/>
      <c r="F991" s="11"/>
      <c r="G991" s="11"/>
      <c r="H991" s="11"/>
      <c r="I991" s="11"/>
      <c r="J991" s="11"/>
      <c r="K991" s="11"/>
      <c r="L991" s="11"/>
      <c r="M991" s="11"/>
    </row>
    <row r="992" customFormat="false" ht="12.75" hidden="false" customHeight="true" outlineLevel="0" collapsed="false">
      <c r="A992" s="11"/>
      <c r="B992" s="11"/>
      <c r="C992" s="11"/>
      <c r="D992" s="11"/>
      <c r="E992" s="11"/>
      <c r="F992" s="11"/>
      <c r="G992" s="11"/>
      <c r="H992" s="11"/>
      <c r="I992" s="11"/>
      <c r="J992" s="11"/>
      <c r="K992" s="11"/>
      <c r="L992" s="11"/>
      <c r="M992" s="11"/>
    </row>
    <row r="993" customFormat="false" ht="12.75" hidden="false" customHeight="true" outlineLevel="0" collapsed="false">
      <c r="A993" s="11"/>
      <c r="B993" s="11"/>
      <c r="C993" s="11"/>
      <c r="D993" s="11"/>
      <c r="E993" s="11"/>
      <c r="F993" s="11"/>
      <c r="G993" s="11"/>
      <c r="H993" s="11"/>
      <c r="I993" s="11"/>
      <c r="J993" s="11"/>
      <c r="K993" s="11"/>
      <c r="L993" s="11"/>
      <c r="M993" s="11"/>
    </row>
    <row r="994" customFormat="false" ht="12.75" hidden="false" customHeight="true" outlineLevel="0" collapsed="false">
      <c r="A994" s="11"/>
      <c r="B994" s="11"/>
      <c r="C994" s="11"/>
      <c r="D994" s="11"/>
      <c r="E994" s="11"/>
      <c r="F994" s="11"/>
      <c r="G994" s="11"/>
      <c r="H994" s="11"/>
      <c r="I994" s="11"/>
      <c r="J994" s="11"/>
      <c r="K994" s="11"/>
      <c r="L994" s="11"/>
      <c r="M994" s="11"/>
    </row>
    <row r="995" customFormat="false" ht="12.75" hidden="false" customHeight="true" outlineLevel="0" collapsed="false">
      <c r="A995" s="11"/>
      <c r="B995" s="11"/>
      <c r="C995" s="11"/>
      <c r="D995" s="11"/>
      <c r="E995" s="11"/>
      <c r="F995" s="11"/>
      <c r="G995" s="11"/>
      <c r="H995" s="11"/>
      <c r="I995" s="11"/>
      <c r="J995" s="11"/>
      <c r="K995" s="11"/>
      <c r="L995" s="11"/>
      <c r="M995" s="11"/>
    </row>
    <row r="996" customFormat="false" ht="12.75" hidden="false" customHeight="true" outlineLevel="0" collapsed="false">
      <c r="A996" s="11"/>
      <c r="B996" s="11"/>
      <c r="C996" s="11"/>
      <c r="D996" s="11"/>
      <c r="E996" s="11"/>
      <c r="F996" s="11"/>
      <c r="G996" s="11"/>
      <c r="H996" s="11"/>
      <c r="I996" s="11"/>
      <c r="J996" s="11"/>
      <c r="K996" s="11"/>
      <c r="L996" s="11"/>
      <c r="M996" s="11"/>
    </row>
    <row r="997" customFormat="false" ht="12.75" hidden="false" customHeight="true" outlineLevel="0" collapsed="false">
      <c r="A997" s="11"/>
      <c r="B997" s="11"/>
      <c r="C997" s="11"/>
      <c r="D997" s="11"/>
      <c r="E997" s="11"/>
      <c r="F997" s="11"/>
      <c r="G997" s="11"/>
      <c r="H997" s="11"/>
      <c r="I997" s="11"/>
      <c r="J997" s="11"/>
      <c r="K997" s="11"/>
      <c r="L997" s="11"/>
      <c r="M997" s="11"/>
    </row>
    <row r="998" customFormat="false" ht="12.75" hidden="false" customHeight="true" outlineLevel="0" collapsed="false">
      <c r="A998" s="11"/>
      <c r="B998" s="11"/>
      <c r="C998" s="11"/>
      <c r="D998" s="11"/>
      <c r="E998" s="11"/>
      <c r="F998" s="11"/>
      <c r="G998" s="11"/>
      <c r="H998" s="11"/>
      <c r="I998" s="11"/>
      <c r="J998" s="11"/>
      <c r="K998" s="11"/>
      <c r="L998" s="11"/>
      <c r="M998" s="11"/>
    </row>
    <row r="999" customFormat="false" ht="12.75" hidden="false" customHeight="true" outlineLevel="0" collapsed="false">
      <c r="A999" s="11"/>
      <c r="B999" s="11"/>
      <c r="C999" s="11"/>
      <c r="D999" s="11"/>
      <c r="E999" s="11"/>
      <c r="F999" s="11"/>
      <c r="G999" s="11"/>
      <c r="H999" s="11"/>
      <c r="I999" s="11"/>
      <c r="J999" s="11"/>
      <c r="K999" s="11"/>
      <c r="L999" s="11"/>
      <c r="M999" s="11"/>
    </row>
    <row r="1000" customFormat="false" ht="12.75" hidden="false" customHeight="true" outlineLevel="0" collapsed="false">
      <c r="A1000" s="11"/>
      <c r="B1000" s="11"/>
      <c r="C1000" s="11"/>
      <c r="D1000" s="11"/>
      <c r="E1000" s="11"/>
      <c r="F1000" s="11"/>
      <c r="G1000" s="11"/>
      <c r="H1000" s="11"/>
      <c r="I1000" s="11"/>
      <c r="J1000" s="11"/>
      <c r="K1000" s="11"/>
      <c r="L1000" s="11"/>
      <c r="M1000" s="11"/>
    </row>
  </sheetData>
  <mergeCells count="2">
    <mergeCell ref="A1:J1"/>
    <mergeCell ref="J2:M2"/>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K1000"/>
  <sheetViews>
    <sheetView showFormulas="false" showGridLines="true" showRowColHeaders="true" showZeros="true" rightToLeft="false" tabSelected="false" showOutlineSymbols="true" defaultGridColor="true" view="normal" topLeftCell="A55" colorId="64" zoomScale="110" zoomScaleNormal="110" zoomScalePageLayoutView="100" workbookViewId="0">
      <selection pane="topLeft" activeCell="E58" activeCellId="0" sqref="E58"/>
    </sheetView>
  </sheetViews>
  <sheetFormatPr defaultColWidth="14.4296875" defaultRowHeight="15" zeroHeight="false" outlineLevelRow="0" outlineLevelCol="0"/>
  <cols>
    <col collapsed="false" customWidth="true" hidden="false" outlineLevel="0" max="1" min="1" style="1" width="6.85"/>
    <col collapsed="false" customWidth="true" hidden="false" outlineLevel="0" max="2" min="2" style="1" width="36.72"/>
    <col collapsed="false" customWidth="true" hidden="false" outlineLevel="0" max="3" min="3" style="1" width="27.85"/>
    <col collapsed="false" customWidth="true" hidden="false" outlineLevel="0" max="6" min="4" style="1" width="30.72"/>
    <col collapsed="false" customWidth="true" hidden="false" outlineLevel="0" max="9" min="7" style="1" width="11.29"/>
    <col collapsed="false" customWidth="true" hidden="false" outlineLevel="0" max="10" min="10" style="1" width="3.29"/>
    <col collapsed="false" customWidth="true" hidden="false" outlineLevel="0" max="11" min="11" style="1" width="11.29"/>
    <col collapsed="false" customWidth="true" hidden="false" outlineLevel="0" max="26" min="12" style="1" width="12.71"/>
  </cols>
  <sheetData>
    <row r="1" customFormat="false" ht="12.75" hidden="false" customHeight="true" outlineLevel="0" collapsed="false">
      <c r="A1" s="35" t="s">
        <v>187</v>
      </c>
      <c r="B1" s="35"/>
      <c r="C1" s="97" t="s">
        <v>188</v>
      </c>
      <c r="D1" s="35"/>
      <c r="E1" s="35"/>
      <c r="F1" s="35"/>
      <c r="G1" s="35"/>
      <c r="H1" s="35"/>
      <c r="I1" s="35"/>
      <c r="J1" s="13"/>
      <c r="K1" s="13"/>
    </row>
    <row r="2" customFormat="false" ht="12.75" hidden="false" customHeight="true" outlineLevel="0" collapsed="false">
      <c r="A2" s="13"/>
      <c r="B2" s="13"/>
      <c r="C2" s="13"/>
      <c r="D2" s="13"/>
      <c r="E2" s="13"/>
      <c r="F2" s="13"/>
      <c r="G2" s="13"/>
      <c r="H2" s="13"/>
      <c r="I2" s="13"/>
      <c r="J2" s="13"/>
      <c r="K2" s="13"/>
    </row>
    <row r="3" customFormat="false" ht="12.75" hidden="false" customHeight="true" outlineLevel="0" collapsed="false">
      <c r="A3" s="47" t="s">
        <v>189</v>
      </c>
      <c r="B3" s="56" t="s">
        <v>70</v>
      </c>
      <c r="C3" s="56"/>
      <c r="D3" s="56"/>
      <c r="E3" s="56"/>
      <c r="F3" s="13"/>
      <c r="G3" s="13"/>
      <c r="H3" s="13"/>
      <c r="I3" s="13"/>
      <c r="J3" s="13"/>
      <c r="K3" s="13"/>
    </row>
    <row r="4" customFormat="false" ht="12.75" hidden="false" customHeight="true" outlineLevel="0" collapsed="false">
      <c r="A4" s="57"/>
      <c r="B4" s="98" t="s">
        <v>190</v>
      </c>
      <c r="C4" s="59" t="s">
        <v>45</v>
      </c>
      <c r="D4" s="56" t="s">
        <v>191</v>
      </c>
      <c r="E4" s="13"/>
      <c r="F4" s="13"/>
      <c r="G4" s="13"/>
      <c r="H4" s="13"/>
      <c r="I4" s="13"/>
      <c r="J4" s="13"/>
      <c r="K4" s="13"/>
    </row>
    <row r="5" customFormat="false" ht="12.75" hidden="false" customHeight="true" outlineLevel="0" collapsed="false">
      <c r="A5" s="57"/>
      <c r="B5" s="99" t="s">
        <v>42</v>
      </c>
      <c r="C5" s="59"/>
      <c r="D5" s="56" t="s">
        <v>192</v>
      </c>
      <c r="E5" s="13"/>
      <c r="F5" s="13"/>
      <c r="G5" s="13"/>
      <c r="H5" s="13"/>
      <c r="I5" s="13"/>
      <c r="J5" s="13"/>
      <c r="K5" s="13"/>
    </row>
    <row r="6" customFormat="false" ht="12.75" hidden="false" customHeight="true" outlineLevel="0" collapsed="false">
      <c r="A6" s="13"/>
      <c r="B6" s="13"/>
      <c r="C6" s="13"/>
      <c r="D6" s="13"/>
      <c r="E6" s="13"/>
      <c r="F6" s="13"/>
      <c r="G6" s="13"/>
      <c r="H6" s="13"/>
      <c r="I6" s="13"/>
      <c r="J6" s="13"/>
      <c r="K6" s="13"/>
    </row>
    <row r="7" customFormat="false" ht="12.75" hidden="false" customHeight="true" outlineLevel="0" collapsed="false">
      <c r="A7" s="47" t="s">
        <v>193</v>
      </c>
      <c r="B7" s="13"/>
      <c r="C7" s="13"/>
      <c r="D7" s="13"/>
      <c r="E7" s="13"/>
      <c r="F7" s="13"/>
      <c r="G7" s="13"/>
      <c r="H7" s="13"/>
      <c r="I7" s="13"/>
      <c r="J7" s="13"/>
      <c r="K7" s="13"/>
    </row>
    <row r="8" customFormat="false" ht="12.75" hidden="false" customHeight="true" outlineLevel="0" collapsed="false">
      <c r="A8" s="79" t="s">
        <v>127</v>
      </c>
      <c r="B8" s="79"/>
      <c r="C8" s="80" t="s">
        <v>128</v>
      </c>
      <c r="D8" s="80"/>
      <c r="E8" s="80" t="s">
        <v>129</v>
      </c>
      <c r="F8" s="80"/>
      <c r="G8" s="13"/>
      <c r="H8" s="13"/>
      <c r="I8" s="13"/>
      <c r="J8" s="13"/>
      <c r="K8" s="13"/>
    </row>
    <row r="9" customFormat="false" ht="12.75" hidden="false" customHeight="true" outlineLevel="0" collapsed="false">
      <c r="A9" s="79"/>
      <c r="B9" s="79"/>
      <c r="C9" s="80" t="s">
        <v>130</v>
      </c>
      <c r="D9" s="80" t="s">
        <v>131</v>
      </c>
      <c r="E9" s="80" t="s">
        <v>130</v>
      </c>
      <c r="F9" s="80" t="s">
        <v>131</v>
      </c>
      <c r="G9" s="13"/>
      <c r="H9" s="13"/>
      <c r="I9" s="13"/>
      <c r="J9" s="13"/>
      <c r="K9" s="13"/>
    </row>
    <row r="10" customFormat="false" ht="12.75" hidden="false" customHeight="true" outlineLevel="0" collapsed="false">
      <c r="A10" s="81" t="s">
        <v>99</v>
      </c>
      <c r="B10" s="81"/>
      <c r="C10" s="82"/>
      <c r="D10" s="82"/>
      <c r="E10" s="82"/>
      <c r="F10" s="82"/>
      <c r="G10" s="13"/>
      <c r="H10" s="13"/>
      <c r="I10" s="13"/>
      <c r="J10" s="13"/>
      <c r="K10" s="13"/>
    </row>
    <row r="11" customFormat="false" ht="12.75" hidden="false" customHeight="true" outlineLevel="0" collapsed="false">
      <c r="A11" s="81" t="s">
        <v>103</v>
      </c>
      <c r="B11" s="81"/>
      <c r="C11" s="82"/>
      <c r="D11" s="82"/>
      <c r="E11" s="82"/>
      <c r="F11" s="82"/>
      <c r="G11" s="13"/>
      <c r="H11" s="13"/>
      <c r="I11" s="13"/>
      <c r="J11" s="13"/>
      <c r="K11" s="13"/>
    </row>
    <row r="12" customFormat="false" ht="12.75" hidden="false" customHeight="true" outlineLevel="0" collapsed="false">
      <c r="A12" s="81" t="s">
        <v>107</v>
      </c>
      <c r="B12" s="81"/>
      <c r="C12" s="82"/>
      <c r="D12" s="82"/>
      <c r="E12" s="82"/>
      <c r="F12" s="82"/>
      <c r="G12" s="13"/>
      <c r="H12" s="13"/>
      <c r="I12" s="13"/>
      <c r="J12" s="13"/>
      <c r="K12" s="13"/>
    </row>
    <row r="13" customFormat="false" ht="12.75" hidden="false" customHeight="true" outlineLevel="0" collapsed="false">
      <c r="A13" s="81" t="s">
        <v>111</v>
      </c>
      <c r="B13" s="81"/>
      <c r="C13" s="100"/>
      <c r="D13" s="82"/>
      <c r="E13" s="100"/>
      <c r="F13" s="82"/>
      <c r="G13" s="13"/>
      <c r="H13" s="13"/>
      <c r="I13" s="13"/>
      <c r="J13" s="13"/>
      <c r="K13" s="13"/>
    </row>
    <row r="14" customFormat="false" ht="12.75" hidden="false" customHeight="true" outlineLevel="0" collapsed="false">
      <c r="A14" s="81" t="s">
        <v>115</v>
      </c>
      <c r="B14" s="81"/>
      <c r="C14" s="82"/>
      <c r="D14" s="82"/>
      <c r="E14" s="82"/>
      <c r="F14" s="82"/>
      <c r="G14" s="13"/>
      <c r="H14" s="13"/>
      <c r="I14" s="13"/>
      <c r="J14" s="13"/>
      <c r="K14" s="13"/>
    </row>
    <row r="15" customFormat="false" ht="12.75" hidden="false" customHeight="true" outlineLevel="0" collapsed="false">
      <c r="A15" s="81" t="s">
        <v>117</v>
      </c>
      <c r="B15" s="81"/>
      <c r="C15" s="82"/>
      <c r="D15" s="82"/>
      <c r="E15" s="82"/>
      <c r="F15" s="82"/>
      <c r="G15" s="13"/>
      <c r="H15" s="13"/>
      <c r="I15" s="13"/>
      <c r="J15" s="13"/>
      <c r="K15" s="13"/>
    </row>
    <row r="16" customFormat="false" ht="12.75" hidden="false" customHeight="true" outlineLevel="0" collapsed="false">
      <c r="A16" s="81" t="s">
        <v>121</v>
      </c>
      <c r="B16" s="81"/>
      <c r="C16" s="82"/>
      <c r="D16" s="82"/>
      <c r="E16" s="82"/>
      <c r="F16" s="82"/>
      <c r="G16" s="13"/>
      <c r="H16" s="13"/>
      <c r="I16" s="13"/>
      <c r="J16" s="13"/>
      <c r="K16" s="13"/>
    </row>
    <row r="17" customFormat="false" ht="12.75" hidden="false" customHeight="true" outlineLevel="0" collapsed="false">
      <c r="A17" s="13"/>
      <c r="B17" s="13"/>
      <c r="C17" s="13"/>
      <c r="D17" s="13"/>
      <c r="E17" s="13"/>
      <c r="F17" s="13"/>
      <c r="G17" s="13"/>
      <c r="H17" s="13"/>
      <c r="I17" s="13"/>
      <c r="J17" s="13"/>
      <c r="K17" s="13"/>
    </row>
    <row r="18" customFormat="false" ht="15.75" hidden="false" customHeight="true" outlineLevel="0" collapsed="false">
      <c r="A18" s="47" t="s">
        <v>194</v>
      </c>
      <c r="B18" s="13"/>
      <c r="C18" s="13"/>
      <c r="D18" s="13"/>
      <c r="E18" s="13"/>
      <c r="F18" s="13"/>
      <c r="G18" s="13"/>
      <c r="H18" s="13"/>
      <c r="I18" s="13"/>
      <c r="J18" s="13"/>
      <c r="K18" s="13"/>
    </row>
    <row r="19" customFormat="false" ht="15.75" hidden="false" customHeight="true" outlineLevel="0" collapsed="false">
      <c r="A19" s="79" t="s">
        <v>127</v>
      </c>
      <c r="B19" s="79"/>
      <c r="C19" s="80" t="s">
        <v>128</v>
      </c>
      <c r="D19" s="80"/>
      <c r="E19" s="80" t="s">
        <v>129</v>
      </c>
      <c r="F19" s="80"/>
      <c r="G19" s="13"/>
      <c r="H19" s="15" t="s">
        <v>17</v>
      </c>
      <c r="I19" s="15"/>
      <c r="J19" s="15"/>
      <c r="K19" s="15"/>
    </row>
    <row r="20" customFormat="false" ht="12.75" hidden="false" customHeight="true" outlineLevel="0" collapsed="false">
      <c r="A20" s="79"/>
      <c r="B20" s="79"/>
      <c r="C20" s="80" t="s">
        <v>130</v>
      </c>
      <c r="D20" s="80" t="s">
        <v>131</v>
      </c>
      <c r="E20" s="80" t="s">
        <v>130</v>
      </c>
      <c r="F20" s="80" t="s">
        <v>131</v>
      </c>
      <c r="G20" s="13"/>
      <c r="H20" s="17"/>
      <c r="I20" s="18"/>
      <c r="J20" s="18"/>
      <c r="K20" s="19"/>
    </row>
    <row r="21" customFormat="false" ht="15.75" hidden="false" customHeight="true" outlineLevel="0" collapsed="false">
      <c r="A21" s="81" t="s">
        <v>99</v>
      </c>
      <c r="B21" s="81"/>
      <c r="C21" s="82"/>
      <c r="D21" s="82"/>
      <c r="E21" s="82"/>
      <c r="F21" s="82"/>
      <c r="G21" s="13"/>
      <c r="H21" s="20"/>
      <c r="I21" s="21"/>
      <c r="J21" s="22" t="s">
        <v>19</v>
      </c>
      <c r="K21" s="23"/>
    </row>
    <row r="22" customFormat="false" ht="15.75" hidden="false" customHeight="true" outlineLevel="0" collapsed="false">
      <c r="A22" s="81" t="s">
        <v>103</v>
      </c>
      <c r="B22" s="81"/>
      <c r="C22" s="82"/>
      <c r="D22" s="82"/>
      <c r="E22" s="82"/>
      <c r="F22" s="82"/>
      <c r="G22" s="13"/>
      <c r="H22" s="20"/>
      <c r="I22" s="27"/>
      <c r="J22" s="22" t="s">
        <v>21</v>
      </c>
      <c r="K22" s="23"/>
    </row>
    <row r="23" customFormat="false" ht="15.75" hidden="false" customHeight="true" outlineLevel="0" collapsed="false">
      <c r="A23" s="81" t="s">
        <v>107</v>
      </c>
      <c r="B23" s="81"/>
      <c r="C23" s="82"/>
      <c r="D23" s="82"/>
      <c r="E23" s="82"/>
      <c r="F23" s="82"/>
      <c r="G23" s="13"/>
      <c r="H23" s="20"/>
      <c r="I23" s="28"/>
      <c r="J23" s="22" t="s">
        <v>23</v>
      </c>
      <c r="K23" s="23"/>
    </row>
    <row r="24" customFormat="false" ht="15.75" hidden="false" customHeight="true" outlineLevel="0" collapsed="false">
      <c r="A24" s="81" t="s">
        <v>111</v>
      </c>
      <c r="B24" s="81"/>
      <c r="C24" s="82"/>
      <c r="D24" s="82"/>
      <c r="E24" s="82"/>
      <c r="F24" s="82"/>
      <c r="G24" s="13"/>
      <c r="H24" s="29"/>
      <c r="I24" s="30"/>
      <c r="J24" s="30"/>
      <c r="K24" s="31"/>
    </row>
    <row r="25" customFormat="false" ht="15.75" hidden="false" customHeight="true" outlineLevel="0" collapsed="false">
      <c r="A25" s="81" t="s">
        <v>115</v>
      </c>
      <c r="B25" s="81"/>
      <c r="C25" s="82"/>
      <c r="D25" s="82"/>
      <c r="E25" s="82"/>
      <c r="F25" s="82"/>
      <c r="G25" s="13"/>
      <c r="H25" s="13"/>
      <c r="I25" s="13"/>
      <c r="J25" s="13"/>
      <c r="K25" s="13"/>
    </row>
    <row r="26" customFormat="false" ht="15.75" hidden="false" customHeight="true" outlineLevel="0" collapsed="false">
      <c r="A26" s="81" t="s">
        <v>117</v>
      </c>
      <c r="B26" s="81"/>
      <c r="C26" s="82"/>
      <c r="D26" s="82"/>
      <c r="E26" s="82"/>
      <c r="F26" s="82"/>
      <c r="G26" s="13"/>
      <c r="H26" s="13"/>
      <c r="I26" s="13"/>
      <c r="J26" s="13"/>
      <c r="K26" s="13"/>
    </row>
    <row r="27" customFormat="false" ht="15.75" hidden="false" customHeight="true" outlineLevel="0" collapsed="false">
      <c r="A27" s="81" t="s">
        <v>121</v>
      </c>
      <c r="B27" s="81"/>
      <c r="C27" s="82"/>
      <c r="D27" s="82"/>
      <c r="E27" s="82"/>
      <c r="F27" s="82"/>
      <c r="G27" s="13"/>
      <c r="H27" s="13"/>
      <c r="I27" s="13"/>
      <c r="J27" s="13"/>
      <c r="K27" s="13"/>
    </row>
    <row r="28" customFormat="false" ht="15.75" hidden="false" customHeight="true" outlineLevel="0" collapsed="false">
      <c r="A28" s="13"/>
      <c r="B28" s="13"/>
      <c r="C28" s="13"/>
      <c r="D28" s="13"/>
      <c r="E28" s="13"/>
      <c r="F28" s="13"/>
      <c r="G28" s="13"/>
      <c r="H28" s="13"/>
      <c r="I28" s="13"/>
      <c r="J28" s="13"/>
      <c r="K28" s="13"/>
    </row>
    <row r="29" customFormat="false" ht="15.75" hidden="false" customHeight="true" outlineLevel="0" collapsed="false">
      <c r="A29" s="47" t="s">
        <v>195</v>
      </c>
      <c r="B29" s="13"/>
      <c r="C29" s="13"/>
      <c r="D29" s="13"/>
      <c r="E29" s="13"/>
      <c r="F29" s="13"/>
      <c r="G29" s="13"/>
      <c r="H29" s="13"/>
      <c r="I29" s="13"/>
      <c r="J29" s="13"/>
      <c r="K29" s="13"/>
    </row>
    <row r="30" customFormat="false" ht="15.75" hidden="false" customHeight="true" outlineLevel="0" collapsed="false">
      <c r="A30" s="79" t="s">
        <v>127</v>
      </c>
      <c r="B30" s="79"/>
      <c r="C30" s="80" t="s">
        <v>128</v>
      </c>
      <c r="D30" s="80"/>
      <c r="E30" s="80" t="s">
        <v>129</v>
      </c>
      <c r="F30" s="80"/>
      <c r="G30" s="13"/>
      <c r="H30" s="13"/>
      <c r="I30" s="13"/>
      <c r="J30" s="13"/>
      <c r="K30" s="13"/>
    </row>
    <row r="31" customFormat="false" ht="15.75" hidden="false" customHeight="true" outlineLevel="0" collapsed="false">
      <c r="A31" s="79"/>
      <c r="B31" s="79"/>
      <c r="C31" s="80" t="s">
        <v>130</v>
      </c>
      <c r="D31" s="80" t="s">
        <v>131</v>
      </c>
      <c r="E31" s="80" t="s">
        <v>130</v>
      </c>
      <c r="F31" s="80" t="s">
        <v>131</v>
      </c>
      <c r="G31" s="13"/>
      <c r="H31" s="13"/>
      <c r="I31" s="13"/>
      <c r="J31" s="13"/>
      <c r="K31" s="13"/>
    </row>
    <row r="32" customFormat="false" ht="15.75" hidden="false" customHeight="true" outlineLevel="0" collapsed="false">
      <c r="A32" s="81" t="s">
        <v>99</v>
      </c>
      <c r="B32" s="81"/>
      <c r="C32" s="82"/>
      <c r="D32" s="82"/>
      <c r="E32" s="82"/>
      <c r="F32" s="82"/>
      <c r="G32" s="13"/>
      <c r="H32" s="13"/>
      <c r="I32" s="13"/>
      <c r="J32" s="13"/>
      <c r="K32" s="13"/>
    </row>
    <row r="33" customFormat="false" ht="15.75" hidden="false" customHeight="true" outlineLevel="0" collapsed="false">
      <c r="A33" s="81" t="s">
        <v>103</v>
      </c>
      <c r="B33" s="81"/>
      <c r="C33" s="82"/>
      <c r="D33" s="82"/>
      <c r="E33" s="82"/>
      <c r="F33" s="82"/>
      <c r="G33" s="13"/>
      <c r="H33" s="13"/>
      <c r="I33" s="13"/>
      <c r="J33" s="13"/>
      <c r="K33" s="13"/>
    </row>
    <row r="34" customFormat="false" ht="15.75" hidden="false" customHeight="true" outlineLevel="0" collapsed="false">
      <c r="A34" s="81" t="s">
        <v>107</v>
      </c>
      <c r="B34" s="81"/>
      <c r="C34" s="82"/>
      <c r="D34" s="82"/>
      <c r="E34" s="82"/>
      <c r="F34" s="82"/>
      <c r="G34" s="13"/>
      <c r="H34" s="13"/>
      <c r="I34" s="13"/>
      <c r="J34" s="13"/>
      <c r="K34" s="13"/>
    </row>
    <row r="35" customFormat="false" ht="15.75" hidden="false" customHeight="true" outlineLevel="0" collapsed="false">
      <c r="A35" s="81" t="s">
        <v>111</v>
      </c>
      <c r="B35" s="81"/>
      <c r="C35" s="82"/>
      <c r="D35" s="82"/>
      <c r="E35" s="82"/>
      <c r="F35" s="82"/>
      <c r="G35" s="13"/>
      <c r="H35" s="13"/>
      <c r="I35" s="13"/>
      <c r="J35" s="13"/>
      <c r="K35" s="13"/>
    </row>
    <row r="36" customFormat="false" ht="15.75" hidden="false" customHeight="true" outlineLevel="0" collapsed="false">
      <c r="A36" s="81" t="s">
        <v>115</v>
      </c>
      <c r="B36" s="81"/>
      <c r="C36" s="82"/>
      <c r="D36" s="82"/>
      <c r="E36" s="82"/>
      <c r="F36" s="82"/>
      <c r="G36" s="13"/>
      <c r="H36" s="13"/>
      <c r="I36" s="13"/>
      <c r="J36" s="13"/>
      <c r="K36" s="13"/>
    </row>
    <row r="37" customFormat="false" ht="15.75" hidden="false" customHeight="true" outlineLevel="0" collapsed="false">
      <c r="A37" s="81" t="s">
        <v>117</v>
      </c>
      <c r="B37" s="81"/>
      <c r="C37" s="82"/>
      <c r="D37" s="82"/>
      <c r="E37" s="82"/>
      <c r="F37" s="82"/>
      <c r="G37" s="13"/>
      <c r="H37" s="13"/>
      <c r="I37" s="13"/>
      <c r="J37" s="13"/>
      <c r="K37" s="13"/>
    </row>
    <row r="38" customFormat="false" ht="15.75" hidden="false" customHeight="true" outlineLevel="0" collapsed="false">
      <c r="A38" s="81" t="s">
        <v>121</v>
      </c>
      <c r="B38" s="81"/>
      <c r="C38" s="82"/>
      <c r="D38" s="82"/>
      <c r="E38" s="82"/>
      <c r="F38" s="82"/>
      <c r="G38" s="13"/>
      <c r="H38" s="13"/>
      <c r="I38" s="13"/>
      <c r="J38" s="13"/>
      <c r="K38" s="13"/>
    </row>
    <row r="39" customFormat="false" ht="15.75" hidden="false" customHeight="true" outlineLevel="0" collapsed="false">
      <c r="A39" s="13"/>
      <c r="B39" s="13"/>
      <c r="C39" s="13"/>
      <c r="D39" s="13"/>
      <c r="E39" s="13"/>
      <c r="F39" s="13"/>
      <c r="G39" s="13"/>
      <c r="H39" s="13"/>
      <c r="I39" s="13"/>
      <c r="J39" s="13"/>
      <c r="K39" s="13"/>
    </row>
    <row r="40" customFormat="false" ht="15.75" hidden="false" customHeight="true" outlineLevel="0" collapsed="false">
      <c r="A40" s="47" t="s">
        <v>196</v>
      </c>
      <c r="B40" s="13"/>
      <c r="C40" s="13"/>
      <c r="D40" s="13"/>
      <c r="E40" s="13"/>
      <c r="F40" s="13"/>
      <c r="G40" s="13"/>
      <c r="H40" s="13"/>
      <c r="I40" s="13"/>
      <c r="J40" s="13"/>
      <c r="K40" s="13"/>
    </row>
    <row r="41" customFormat="false" ht="15.75" hidden="false" customHeight="true" outlineLevel="0" collapsed="false">
      <c r="A41" s="101" t="s">
        <v>127</v>
      </c>
      <c r="B41" s="101"/>
      <c r="C41" s="102" t="s">
        <v>128</v>
      </c>
      <c r="D41" s="102"/>
      <c r="E41" s="102" t="s">
        <v>129</v>
      </c>
      <c r="F41" s="102"/>
      <c r="G41" s="13"/>
      <c r="H41" s="13"/>
      <c r="I41" s="13"/>
      <c r="J41" s="13"/>
      <c r="K41" s="13"/>
    </row>
    <row r="42" customFormat="false" ht="15.75" hidden="false" customHeight="true" outlineLevel="0" collapsed="false">
      <c r="A42" s="101"/>
      <c r="B42" s="101"/>
      <c r="C42" s="102" t="s">
        <v>130</v>
      </c>
      <c r="D42" s="102" t="s">
        <v>131</v>
      </c>
      <c r="E42" s="102" t="s">
        <v>130</v>
      </c>
      <c r="F42" s="102" t="s">
        <v>131</v>
      </c>
      <c r="G42" s="13"/>
      <c r="H42" s="13"/>
      <c r="I42" s="13"/>
      <c r="J42" s="13"/>
      <c r="K42" s="13"/>
    </row>
    <row r="43" customFormat="false" ht="15.75" hidden="false" customHeight="true" outlineLevel="0" collapsed="false">
      <c r="A43" s="103" t="s">
        <v>99</v>
      </c>
      <c r="B43" s="103"/>
      <c r="C43" s="104" t="str">
        <f aca="false">IFERROR(C21/C32,"")</f>
        <v/>
      </c>
      <c r="D43" s="104" t="str">
        <f aca="false">IFERROR(D21/D32,"")</f>
        <v/>
      </c>
      <c r="E43" s="104" t="str">
        <f aca="false">IFERROR(E21/E32,"")</f>
        <v/>
      </c>
      <c r="F43" s="104" t="str">
        <f aca="false">IFERROR(F21/F32,"")</f>
        <v/>
      </c>
      <c r="G43" s="13"/>
      <c r="H43" s="13"/>
      <c r="I43" s="13"/>
      <c r="J43" s="13"/>
      <c r="K43" s="13"/>
    </row>
    <row r="44" customFormat="false" ht="15.75" hidden="false" customHeight="true" outlineLevel="0" collapsed="false">
      <c r="A44" s="103" t="s">
        <v>103</v>
      </c>
      <c r="B44" s="103"/>
      <c r="C44" s="104" t="str">
        <f aca="false">IFERROR(C22/C33,"")</f>
        <v/>
      </c>
      <c r="D44" s="104" t="str">
        <f aca="false">IFERROR(D22/D33,"")</f>
        <v/>
      </c>
      <c r="E44" s="104" t="str">
        <f aca="false">IFERROR(E22/E33,"")</f>
        <v/>
      </c>
      <c r="F44" s="104" t="str">
        <f aca="false">IFERROR(F22/F33,"")</f>
        <v/>
      </c>
      <c r="G44" s="13"/>
      <c r="H44" s="13"/>
      <c r="I44" s="13"/>
      <c r="J44" s="13"/>
      <c r="K44" s="13"/>
    </row>
    <row r="45" customFormat="false" ht="15.75" hidden="false" customHeight="true" outlineLevel="0" collapsed="false">
      <c r="A45" s="103" t="s">
        <v>107</v>
      </c>
      <c r="B45" s="103"/>
      <c r="C45" s="104" t="str">
        <f aca="false">IFERROR(C23/C34,"")</f>
        <v/>
      </c>
      <c r="D45" s="104" t="str">
        <f aca="false">IFERROR(D23/D34,"")</f>
        <v/>
      </c>
      <c r="E45" s="104" t="str">
        <f aca="false">IFERROR(E23/E34,"")</f>
        <v/>
      </c>
      <c r="F45" s="104" t="str">
        <f aca="false">IFERROR(F23/F34,"")</f>
        <v/>
      </c>
      <c r="G45" s="13"/>
      <c r="H45" s="13"/>
      <c r="I45" s="13"/>
      <c r="J45" s="13"/>
      <c r="K45" s="13"/>
    </row>
    <row r="46" customFormat="false" ht="15.75" hidden="false" customHeight="true" outlineLevel="0" collapsed="false">
      <c r="A46" s="103" t="s">
        <v>111</v>
      </c>
      <c r="B46" s="103"/>
      <c r="C46" s="104" t="str">
        <f aca="false">IFERROR(C24/C35,"")</f>
        <v/>
      </c>
      <c r="D46" s="104" t="str">
        <f aca="false">IFERROR(D24/D35,"")</f>
        <v/>
      </c>
      <c r="E46" s="104" t="str">
        <f aca="false">IFERROR(E24/E35,"")</f>
        <v/>
      </c>
      <c r="F46" s="104" t="str">
        <f aca="false">IFERROR(F24/F35,"")</f>
        <v/>
      </c>
      <c r="G46" s="13"/>
      <c r="H46" s="13"/>
      <c r="I46" s="13"/>
      <c r="J46" s="13"/>
      <c r="K46" s="13"/>
    </row>
    <row r="47" customFormat="false" ht="15.75" hidden="false" customHeight="true" outlineLevel="0" collapsed="false">
      <c r="A47" s="103" t="s">
        <v>115</v>
      </c>
      <c r="B47" s="103"/>
      <c r="C47" s="104" t="str">
        <f aca="false">IFERROR(C25/C36,"")</f>
        <v/>
      </c>
      <c r="D47" s="104" t="str">
        <f aca="false">IFERROR(D25/D36,"")</f>
        <v/>
      </c>
      <c r="E47" s="104" t="str">
        <f aca="false">IFERROR(E25/E36,"")</f>
        <v/>
      </c>
      <c r="F47" s="104" t="str">
        <f aca="false">IFERROR(F25/F36,"")</f>
        <v/>
      </c>
      <c r="G47" s="13"/>
      <c r="H47" s="13"/>
      <c r="I47" s="13"/>
      <c r="J47" s="13"/>
      <c r="K47" s="13"/>
    </row>
    <row r="48" customFormat="false" ht="15.75" hidden="false" customHeight="true" outlineLevel="0" collapsed="false">
      <c r="A48" s="103" t="s">
        <v>117</v>
      </c>
      <c r="B48" s="103"/>
      <c r="C48" s="104" t="str">
        <f aca="false">IFERROR(C26/C37,"")</f>
        <v/>
      </c>
      <c r="D48" s="104" t="str">
        <f aca="false">IFERROR(D26/D37,"")</f>
        <v/>
      </c>
      <c r="E48" s="104" t="str">
        <f aca="false">IFERROR(E26/E37,"")</f>
        <v/>
      </c>
      <c r="F48" s="104" t="str">
        <f aca="false">IFERROR(F26/F37,"")</f>
        <v/>
      </c>
      <c r="G48" s="13"/>
      <c r="H48" s="13"/>
      <c r="I48" s="13"/>
      <c r="J48" s="13"/>
      <c r="K48" s="13"/>
    </row>
    <row r="49" customFormat="false" ht="15.75" hidden="false" customHeight="true" outlineLevel="0" collapsed="false">
      <c r="A49" s="103" t="s">
        <v>121</v>
      </c>
      <c r="B49" s="103"/>
      <c r="C49" s="104" t="str">
        <f aca="false">IFERROR(C27/C38,"")</f>
        <v/>
      </c>
      <c r="D49" s="104" t="str">
        <f aca="false">IFERROR(D27/D38,"")</f>
        <v/>
      </c>
      <c r="E49" s="104" t="str">
        <f aca="false">IFERROR(E27/E38,"")</f>
        <v/>
      </c>
      <c r="F49" s="104" t="str">
        <f aca="false">IFERROR(F27/F38,"")</f>
        <v/>
      </c>
      <c r="G49" s="13"/>
      <c r="H49" s="13"/>
      <c r="I49" s="13"/>
      <c r="J49" s="13"/>
      <c r="K49" s="13"/>
    </row>
    <row r="50" customFormat="false" ht="15.75" hidden="false" customHeight="true" outlineLevel="0" collapsed="false">
      <c r="A50" s="13"/>
      <c r="B50" s="13"/>
      <c r="C50" s="13"/>
      <c r="D50" s="13"/>
      <c r="E50" s="13"/>
      <c r="F50" s="13"/>
      <c r="G50" s="13"/>
      <c r="H50" s="13"/>
      <c r="I50" s="13"/>
      <c r="J50" s="13"/>
      <c r="K50" s="13"/>
    </row>
    <row r="51" customFormat="false" ht="15.75" hidden="false" customHeight="true" outlineLevel="0" collapsed="false">
      <c r="A51" s="105" t="s">
        <v>197</v>
      </c>
      <c r="B51" s="47" t="s">
        <v>198</v>
      </c>
      <c r="C51" s="13"/>
      <c r="D51" s="13"/>
      <c r="E51" s="97" t="s">
        <v>199</v>
      </c>
      <c r="F51" s="13"/>
      <c r="G51" s="13"/>
      <c r="H51" s="13"/>
      <c r="I51" s="13"/>
      <c r="J51" s="13"/>
      <c r="K51" s="13"/>
    </row>
    <row r="52" customFormat="false" ht="15.75" hidden="false" customHeight="true" outlineLevel="0" collapsed="false">
      <c r="A52" s="79" t="s">
        <v>127</v>
      </c>
      <c r="B52" s="79"/>
      <c r="C52" s="80" t="s">
        <v>128</v>
      </c>
      <c r="D52" s="80"/>
      <c r="E52" s="80" t="s">
        <v>129</v>
      </c>
      <c r="F52" s="80"/>
      <c r="G52" s="13"/>
      <c r="H52" s="13"/>
      <c r="I52" s="13"/>
      <c r="J52" s="13"/>
      <c r="K52" s="13"/>
    </row>
    <row r="53" customFormat="false" ht="15.75" hidden="false" customHeight="true" outlineLevel="0" collapsed="false">
      <c r="A53" s="79"/>
      <c r="B53" s="79"/>
      <c r="C53" s="80" t="s">
        <v>130</v>
      </c>
      <c r="D53" s="80" t="s">
        <v>131</v>
      </c>
      <c r="E53" s="80" t="s">
        <v>130</v>
      </c>
      <c r="F53" s="80" t="s">
        <v>131</v>
      </c>
      <c r="G53" s="13"/>
      <c r="H53" s="13"/>
      <c r="I53" s="13"/>
      <c r="J53" s="13"/>
      <c r="K53" s="13"/>
    </row>
    <row r="54" customFormat="false" ht="15.75" hidden="false" customHeight="true" outlineLevel="0" collapsed="false">
      <c r="A54" s="81" t="s">
        <v>99</v>
      </c>
      <c r="B54" s="81"/>
      <c r="C54" s="82"/>
      <c r="D54" s="82"/>
      <c r="E54" s="82"/>
      <c r="F54" s="82"/>
      <c r="G54" s="13"/>
      <c r="H54" s="13"/>
      <c r="I54" s="13"/>
      <c r="J54" s="13"/>
      <c r="K54" s="13"/>
    </row>
    <row r="55" customFormat="false" ht="15.75" hidden="false" customHeight="true" outlineLevel="0" collapsed="false">
      <c r="A55" s="81" t="s">
        <v>103</v>
      </c>
      <c r="B55" s="81"/>
      <c r="C55" s="82"/>
      <c r="D55" s="82"/>
      <c r="E55" s="82"/>
      <c r="F55" s="82"/>
      <c r="G55" s="13"/>
      <c r="H55" s="13"/>
      <c r="I55" s="13"/>
      <c r="J55" s="13"/>
      <c r="K55" s="13"/>
    </row>
    <row r="56" customFormat="false" ht="15.75" hidden="false" customHeight="true" outlineLevel="0" collapsed="false">
      <c r="A56" s="81" t="s">
        <v>107</v>
      </c>
      <c r="B56" s="81"/>
      <c r="C56" s="82"/>
      <c r="D56" s="82"/>
      <c r="E56" s="82"/>
      <c r="F56" s="82"/>
      <c r="G56" s="13"/>
      <c r="H56" s="13"/>
      <c r="I56" s="13"/>
      <c r="J56" s="13"/>
      <c r="K56" s="13"/>
    </row>
    <row r="57" customFormat="false" ht="15.75" hidden="false" customHeight="true" outlineLevel="0" collapsed="false">
      <c r="A57" s="81" t="s">
        <v>111</v>
      </c>
      <c r="B57" s="81"/>
      <c r="C57" s="82"/>
      <c r="D57" s="82"/>
      <c r="E57" s="82"/>
      <c r="F57" s="82"/>
      <c r="G57" s="13"/>
      <c r="H57" s="13"/>
      <c r="I57" s="13"/>
      <c r="J57" s="13"/>
      <c r="K57" s="13"/>
    </row>
    <row r="58" customFormat="false" ht="15.75" hidden="false" customHeight="true" outlineLevel="0" collapsed="false">
      <c r="A58" s="81" t="s">
        <v>115</v>
      </c>
      <c r="B58" s="81"/>
      <c r="C58" s="82"/>
      <c r="D58" s="82"/>
      <c r="E58" s="82"/>
      <c r="F58" s="82"/>
      <c r="G58" s="13"/>
      <c r="H58" s="13"/>
      <c r="I58" s="13"/>
      <c r="J58" s="13"/>
      <c r="K58" s="13"/>
    </row>
    <row r="59" customFormat="false" ht="15.75" hidden="false" customHeight="true" outlineLevel="0" collapsed="false">
      <c r="A59" s="81" t="s">
        <v>117</v>
      </c>
      <c r="B59" s="81"/>
      <c r="C59" s="82"/>
      <c r="D59" s="82"/>
      <c r="E59" s="82"/>
      <c r="F59" s="82"/>
      <c r="G59" s="13"/>
      <c r="H59" s="13"/>
      <c r="I59" s="13"/>
      <c r="J59" s="13"/>
      <c r="K59" s="13"/>
    </row>
    <row r="60" customFormat="false" ht="15.75" hidden="false" customHeight="true" outlineLevel="0" collapsed="false">
      <c r="A60" s="81" t="s">
        <v>121</v>
      </c>
      <c r="B60" s="81"/>
      <c r="C60" s="82"/>
      <c r="D60" s="82"/>
      <c r="E60" s="82"/>
      <c r="F60" s="82"/>
      <c r="G60" s="13"/>
      <c r="H60" s="13"/>
      <c r="I60" s="13"/>
      <c r="J60" s="13"/>
      <c r="K60" s="13"/>
    </row>
    <row r="61" customFormat="false" ht="15.75" hidden="false" customHeight="true" outlineLevel="0" collapsed="false">
      <c r="A61" s="13"/>
      <c r="B61" s="13"/>
      <c r="C61" s="13"/>
      <c r="D61" s="13"/>
      <c r="E61" s="13"/>
      <c r="F61" s="13"/>
      <c r="G61" s="13"/>
      <c r="H61" s="13"/>
      <c r="I61" s="13"/>
      <c r="J61" s="13"/>
      <c r="K61" s="13"/>
    </row>
    <row r="62" customFormat="false" ht="15.75" hidden="false" customHeight="true" outlineLevel="0" collapsed="false">
      <c r="A62" s="47" t="s">
        <v>200</v>
      </c>
      <c r="B62" s="13"/>
      <c r="C62" s="13"/>
      <c r="D62" s="13"/>
      <c r="E62" s="13"/>
      <c r="F62" s="13"/>
      <c r="G62" s="13"/>
      <c r="H62" s="13"/>
      <c r="I62" s="13"/>
      <c r="J62" s="13"/>
      <c r="K62" s="13"/>
    </row>
    <row r="63" customFormat="false" ht="15.75" hidden="false" customHeight="true" outlineLevel="0" collapsed="false">
      <c r="A63" s="101" t="s">
        <v>127</v>
      </c>
      <c r="B63" s="101"/>
      <c r="C63" s="102" t="s">
        <v>128</v>
      </c>
      <c r="D63" s="102"/>
      <c r="E63" s="102" t="s">
        <v>129</v>
      </c>
      <c r="F63" s="102"/>
      <c r="G63" s="13"/>
      <c r="H63" s="13"/>
      <c r="I63" s="13"/>
      <c r="J63" s="13"/>
      <c r="K63" s="13"/>
    </row>
    <row r="64" customFormat="false" ht="15.75" hidden="false" customHeight="true" outlineLevel="0" collapsed="false">
      <c r="A64" s="101"/>
      <c r="B64" s="101"/>
      <c r="C64" s="102" t="s">
        <v>130</v>
      </c>
      <c r="D64" s="102" t="s">
        <v>131</v>
      </c>
      <c r="E64" s="102" t="s">
        <v>130</v>
      </c>
      <c r="F64" s="102" t="s">
        <v>131</v>
      </c>
      <c r="G64" s="13"/>
      <c r="H64" s="13"/>
      <c r="I64" s="13"/>
      <c r="J64" s="13"/>
      <c r="K64" s="13"/>
    </row>
    <row r="65" customFormat="false" ht="15.75" hidden="false" customHeight="true" outlineLevel="0" collapsed="false">
      <c r="A65" s="103" t="s">
        <v>99</v>
      </c>
      <c r="B65" s="103"/>
      <c r="C65" s="106" t="n">
        <f aca="false">IFERROR(IF($C$4&lt;&gt;0,C10*C54,C43*C54),"")</f>
        <v>0</v>
      </c>
      <c r="D65" s="106" t="n">
        <f aca="false">IFERROR(IF($C$4&lt;&gt;0,D10*D54,D43*D54),"")</f>
        <v>0</v>
      </c>
      <c r="E65" s="106" t="n">
        <f aca="false">IFERROR(IF($C$4&lt;&gt;0,E10*E54,E43*E54),"")</f>
        <v>0</v>
      </c>
      <c r="F65" s="106" t="n">
        <f aca="false">IFERROR(IF($C$4&lt;&gt;0,F10*F54,F43*F54),"")</f>
        <v>0</v>
      </c>
      <c r="G65" s="13"/>
      <c r="H65" s="13"/>
      <c r="I65" s="13"/>
      <c r="J65" s="13"/>
      <c r="K65" s="13"/>
    </row>
    <row r="66" customFormat="false" ht="15.75" hidden="false" customHeight="true" outlineLevel="0" collapsed="false">
      <c r="A66" s="103" t="s">
        <v>103</v>
      </c>
      <c r="B66" s="103"/>
      <c r="C66" s="106" t="n">
        <f aca="false">IFERROR(IF($C$4&lt;&gt;0,C11*C55,C44*C55),"")</f>
        <v>0</v>
      </c>
      <c r="D66" s="106" t="n">
        <f aca="false">IFERROR(IF($C$4&lt;&gt;0,D11*D55,D44*D55),"")</f>
        <v>0</v>
      </c>
      <c r="E66" s="106" t="n">
        <f aca="false">IFERROR(IF($C$4&lt;&gt;0,E11*E55,E44*E55),"")</f>
        <v>0</v>
      </c>
      <c r="F66" s="106" t="n">
        <f aca="false">IFERROR(IF($C$4&lt;&gt;0,F11*F55,F44*F55),"")</f>
        <v>0</v>
      </c>
      <c r="G66" s="13"/>
      <c r="H66" s="13"/>
      <c r="I66" s="13"/>
      <c r="J66" s="13"/>
      <c r="K66" s="13"/>
    </row>
    <row r="67" customFormat="false" ht="15.75" hidden="false" customHeight="true" outlineLevel="0" collapsed="false">
      <c r="A67" s="103" t="s">
        <v>107</v>
      </c>
      <c r="B67" s="103"/>
      <c r="C67" s="106" t="n">
        <f aca="false">IFERROR(IF($C$4&lt;&gt;0,C12*C56,C45*C56),"")</f>
        <v>0</v>
      </c>
      <c r="D67" s="106" t="n">
        <f aca="false">IFERROR(IF($C$4&lt;&gt;0,D12*D56,D45*D56),"")</f>
        <v>0</v>
      </c>
      <c r="E67" s="106" t="n">
        <f aca="false">IFERROR(IF($C$4&lt;&gt;0,E12*E56,E45*E56),"")</f>
        <v>0</v>
      </c>
      <c r="F67" s="106" t="n">
        <f aca="false">IFERROR(IF($C$4&lt;&gt;0,F12*F56,F45*F56),"")</f>
        <v>0</v>
      </c>
      <c r="G67" s="13"/>
      <c r="H67" s="13"/>
      <c r="I67" s="13"/>
      <c r="J67" s="13"/>
      <c r="K67" s="13"/>
    </row>
    <row r="68" customFormat="false" ht="15.75" hidden="false" customHeight="true" outlineLevel="0" collapsed="false">
      <c r="A68" s="103" t="s">
        <v>111</v>
      </c>
      <c r="B68" s="103"/>
      <c r="C68" s="106" t="n">
        <f aca="false">IFERROR(IF($C$4&lt;&gt;0,C13*C57,C46*C57),"")</f>
        <v>0</v>
      </c>
      <c r="D68" s="106" t="n">
        <f aca="false">IFERROR(IF($C$4&lt;&gt;0,D13*D57,D46*D57),"")</f>
        <v>0</v>
      </c>
      <c r="E68" s="106" t="n">
        <f aca="false">IFERROR(IF($C$4&lt;&gt;0,E13*E57,E46*E57),"")</f>
        <v>0</v>
      </c>
      <c r="F68" s="106" t="n">
        <f aca="false">IFERROR(IF($C$4&lt;&gt;0,F13*F57,F46*F57),"")</f>
        <v>0</v>
      </c>
      <c r="G68" s="13"/>
      <c r="H68" s="13"/>
      <c r="I68" s="13"/>
      <c r="J68" s="13"/>
      <c r="K68" s="13"/>
    </row>
    <row r="69" customFormat="false" ht="15.75" hidden="false" customHeight="true" outlineLevel="0" collapsed="false">
      <c r="A69" s="103" t="s">
        <v>115</v>
      </c>
      <c r="B69" s="103"/>
      <c r="C69" s="106" t="n">
        <f aca="false">IFERROR(IF($C$4&lt;&gt;0,C14*C58,C47*C58),"")</f>
        <v>0</v>
      </c>
      <c r="D69" s="106" t="n">
        <f aca="false">IFERROR(IF($C$4&lt;&gt;0,D14*D58,D47*D58),"")</f>
        <v>0</v>
      </c>
      <c r="E69" s="106" t="n">
        <f aca="false">IFERROR(IF($C$4&lt;&gt;0,E14*E58,E47*E58),"")</f>
        <v>0</v>
      </c>
      <c r="F69" s="106" t="n">
        <f aca="false">IFERROR(IF($C$4&lt;&gt;0,F14*F58,F47*F58),"")</f>
        <v>0</v>
      </c>
      <c r="G69" s="13"/>
      <c r="H69" s="13"/>
      <c r="I69" s="13"/>
      <c r="J69" s="13"/>
      <c r="K69" s="13"/>
    </row>
    <row r="70" customFormat="false" ht="15.75" hidden="false" customHeight="true" outlineLevel="0" collapsed="false">
      <c r="A70" s="103" t="s">
        <v>117</v>
      </c>
      <c r="B70" s="103"/>
      <c r="C70" s="106" t="n">
        <f aca="false">IFERROR(IF($C$4&lt;&gt;0,C15*C59,C48*C59),"")</f>
        <v>0</v>
      </c>
      <c r="D70" s="106" t="n">
        <f aca="false">IFERROR(IF($C$4&lt;&gt;0,D15*D59,D48*D59),"")</f>
        <v>0</v>
      </c>
      <c r="E70" s="106" t="n">
        <f aca="false">IFERROR(IF($C$4&lt;&gt;0,E15*E59,E48*E59),"")</f>
        <v>0</v>
      </c>
      <c r="F70" s="106" t="n">
        <f aca="false">IFERROR(IF($C$4&lt;&gt;0,F15*F59,F48*F59),"")</f>
        <v>0</v>
      </c>
      <c r="G70" s="13"/>
      <c r="H70" s="13"/>
      <c r="I70" s="13"/>
      <c r="J70" s="13"/>
      <c r="K70" s="13"/>
    </row>
    <row r="71" customFormat="false" ht="15.75" hidden="false" customHeight="true" outlineLevel="0" collapsed="false">
      <c r="A71" s="103" t="s">
        <v>121</v>
      </c>
      <c r="B71" s="103"/>
      <c r="C71" s="106" t="n">
        <f aca="false">IFERROR(IF($C$4&lt;&gt;0,C16*C60,C49*C60),"")</f>
        <v>0</v>
      </c>
      <c r="D71" s="106" t="n">
        <f aca="false">IFERROR(IF($C$4&lt;&gt;0,D16*D60,D49*D60),"")</f>
        <v>0</v>
      </c>
      <c r="E71" s="106" t="n">
        <f aca="false">IFERROR(IF($C$4&lt;&gt;0,E16*E60,E49*E60),"")</f>
        <v>0</v>
      </c>
      <c r="F71" s="106" t="n">
        <f aca="false">IFERROR(IF($C$4&lt;&gt;0,F16*F60,F49*F60),"")</f>
        <v>0</v>
      </c>
      <c r="G71" s="13"/>
      <c r="H71" s="13"/>
      <c r="I71" s="13"/>
      <c r="J71" s="13"/>
      <c r="K71" s="13"/>
    </row>
    <row r="72" customFormat="false" ht="15.75" hidden="false" customHeight="true" outlineLevel="0" collapsed="false">
      <c r="A72" s="13"/>
      <c r="B72" s="13"/>
      <c r="C72" s="13"/>
      <c r="D72" s="13"/>
      <c r="E72" s="13"/>
      <c r="F72" s="13"/>
      <c r="G72" s="13"/>
      <c r="H72" s="13"/>
      <c r="I72" s="13"/>
      <c r="J72" s="13"/>
      <c r="K72" s="13"/>
    </row>
    <row r="73" customFormat="false" ht="21" hidden="false" customHeight="true" outlineLevel="0" collapsed="false">
      <c r="A73" s="88"/>
      <c r="B73" s="107" t="s">
        <v>201</v>
      </c>
      <c r="C73" s="108" t="n">
        <f aca="false">SUM(C65:F71)</f>
        <v>0</v>
      </c>
      <c r="D73" s="109" t="s">
        <v>202</v>
      </c>
      <c r="E73" s="13"/>
      <c r="F73" s="13"/>
      <c r="G73" s="13"/>
      <c r="H73" s="13"/>
      <c r="I73" s="13"/>
      <c r="J73" s="13"/>
      <c r="K73" s="13"/>
    </row>
    <row r="74" customFormat="false" ht="15.75" hidden="false" customHeight="true" outlineLevel="0" collapsed="false">
      <c r="A74" s="13"/>
      <c r="B74" s="13"/>
      <c r="C74" s="13"/>
      <c r="D74" s="13"/>
      <c r="E74" s="13"/>
      <c r="F74" s="13"/>
      <c r="G74" s="13"/>
      <c r="H74" s="13"/>
      <c r="I74" s="13"/>
      <c r="J74" s="13"/>
      <c r="K74" s="13"/>
    </row>
    <row r="75" customFormat="false" ht="15.75" hidden="false" customHeight="true" outlineLevel="0" collapsed="false">
      <c r="A75" s="13"/>
      <c r="B75" s="13"/>
      <c r="C75" s="13"/>
      <c r="D75" s="13"/>
      <c r="E75" s="13"/>
      <c r="F75" s="13"/>
      <c r="G75" s="13"/>
      <c r="H75" s="13"/>
      <c r="I75" s="13"/>
      <c r="J75" s="13"/>
      <c r="K75" s="13"/>
    </row>
    <row r="76" customFormat="false" ht="15.75" hidden="false" customHeight="true" outlineLevel="0" collapsed="false">
      <c r="A76" s="13"/>
      <c r="B76" s="13"/>
      <c r="C76" s="13"/>
      <c r="D76" s="13"/>
      <c r="E76" s="13"/>
      <c r="F76" s="13"/>
      <c r="G76" s="13"/>
      <c r="H76" s="13"/>
      <c r="I76" s="13"/>
      <c r="J76" s="13"/>
      <c r="K76" s="13"/>
    </row>
    <row r="77" customFormat="false" ht="15.75" hidden="false" customHeight="true" outlineLevel="0" collapsed="false">
      <c r="A77" s="13"/>
      <c r="B77" s="13"/>
      <c r="C77" s="13"/>
      <c r="D77" s="110"/>
      <c r="E77" s="13"/>
      <c r="F77" s="13"/>
      <c r="G77" s="13"/>
      <c r="H77" s="13"/>
      <c r="I77" s="13"/>
      <c r="J77" s="13"/>
      <c r="K77" s="13"/>
    </row>
    <row r="78" customFormat="false" ht="15.75" hidden="false" customHeight="true" outlineLevel="0" collapsed="false">
      <c r="A78" s="13"/>
      <c r="B78" s="13"/>
      <c r="C78" s="13"/>
      <c r="D78" s="13"/>
      <c r="E78" s="13"/>
      <c r="F78" s="13"/>
      <c r="G78" s="13"/>
      <c r="H78" s="13"/>
      <c r="I78" s="13"/>
      <c r="J78" s="13"/>
      <c r="K78" s="13"/>
    </row>
    <row r="79" customFormat="false" ht="15.75" hidden="false" customHeight="true" outlineLevel="0" collapsed="false">
      <c r="A79" s="13"/>
      <c r="B79" s="13"/>
      <c r="C79" s="13"/>
      <c r="D79" s="13"/>
      <c r="E79" s="13"/>
      <c r="F79" s="13"/>
      <c r="G79" s="13"/>
      <c r="H79" s="13"/>
      <c r="I79" s="13"/>
      <c r="J79" s="13"/>
      <c r="K79" s="13"/>
    </row>
    <row r="80" customFormat="false" ht="15.75" hidden="false" customHeight="true" outlineLevel="0" collapsed="false">
      <c r="A80" s="13"/>
      <c r="B80" s="13"/>
      <c r="C80" s="13"/>
      <c r="D80" s="13"/>
      <c r="E80" s="13"/>
      <c r="F80" s="13"/>
      <c r="G80" s="13"/>
      <c r="H80" s="13"/>
      <c r="I80" s="13"/>
      <c r="J80" s="13"/>
      <c r="K80" s="13"/>
    </row>
    <row r="81" customFormat="false" ht="15.75" hidden="false" customHeight="true" outlineLevel="0" collapsed="false">
      <c r="A81" s="13"/>
      <c r="B81" s="13"/>
      <c r="C81" s="13"/>
      <c r="D81" s="13"/>
      <c r="E81" s="13"/>
      <c r="F81" s="13"/>
      <c r="G81" s="13"/>
      <c r="H81" s="13"/>
      <c r="I81" s="13"/>
      <c r="J81" s="13"/>
      <c r="K81" s="13"/>
    </row>
    <row r="82" customFormat="false" ht="15.75" hidden="false" customHeight="true" outlineLevel="0" collapsed="false">
      <c r="A82" s="13"/>
      <c r="B82" s="13"/>
      <c r="C82" s="13"/>
      <c r="D82" s="13"/>
      <c r="E82" s="13"/>
      <c r="F82" s="13"/>
      <c r="G82" s="13"/>
      <c r="H82" s="13"/>
      <c r="I82" s="13"/>
      <c r="J82" s="13"/>
      <c r="K82" s="13"/>
    </row>
    <row r="83" customFormat="false" ht="15.75" hidden="false" customHeight="true" outlineLevel="0" collapsed="false">
      <c r="A83" s="13"/>
      <c r="B83" s="13"/>
      <c r="C83" s="13"/>
      <c r="D83" s="13"/>
      <c r="E83" s="13"/>
      <c r="F83" s="13"/>
      <c r="G83" s="13"/>
      <c r="H83" s="13"/>
      <c r="I83" s="13"/>
      <c r="J83" s="13"/>
      <c r="K83" s="13"/>
    </row>
    <row r="84" customFormat="false" ht="15.75" hidden="false" customHeight="true" outlineLevel="0" collapsed="false">
      <c r="A84" s="13"/>
      <c r="B84" s="13"/>
      <c r="C84" s="13"/>
      <c r="D84" s="13"/>
      <c r="E84" s="13"/>
      <c r="F84" s="13"/>
      <c r="G84" s="13"/>
      <c r="H84" s="13"/>
      <c r="I84" s="13"/>
      <c r="J84" s="13"/>
      <c r="K84" s="13"/>
    </row>
    <row r="85" customFormat="false" ht="15.75" hidden="false" customHeight="true" outlineLevel="0" collapsed="false">
      <c r="A85" s="13"/>
      <c r="B85" s="13"/>
      <c r="C85" s="13"/>
      <c r="D85" s="13"/>
      <c r="E85" s="13"/>
      <c r="F85" s="13"/>
      <c r="G85" s="13"/>
      <c r="H85" s="13"/>
      <c r="I85" s="13"/>
      <c r="J85" s="13"/>
      <c r="K85" s="13"/>
    </row>
    <row r="86" customFormat="false" ht="15.75" hidden="false" customHeight="true" outlineLevel="0" collapsed="false">
      <c r="A86" s="13"/>
      <c r="B86" s="13"/>
      <c r="C86" s="13"/>
      <c r="D86" s="13"/>
      <c r="E86" s="13"/>
      <c r="F86" s="13"/>
      <c r="G86" s="13"/>
      <c r="H86" s="13"/>
      <c r="I86" s="13"/>
      <c r="J86" s="13"/>
      <c r="K86" s="13"/>
    </row>
    <row r="87" customFormat="false" ht="15.75" hidden="false" customHeight="true" outlineLevel="0" collapsed="false">
      <c r="A87" s="13"/>
      <c r="B87" s="13"/>
      <c r="C87" s="13"/>
      <c r="D87" s="13"/>
      <c r="E87" s="13"/>
      <c r="F87" s="13"/>
      <c r="G87" s="13"/>
      <c r="H87" s="13"/>
      <c r="I87" s="13"/>
      <c r="J87" s="13"/>
      <c r="K87" s="13"/>
    </row>
    <row r="88" customFormat="false" ht="15.75" hidden="false" customHeight="true" outlineLevel="0" collapsed="false">
      <c r="A88" s="13"/>
      <c r="B88" s="13"/>
      <c r="C88" s="13"/>
      <c r="D88" s="13"/>
      <c r="E88" s="13"/>
      <c r="F88" s="13"/>
      <c r="G88" s="13"/>
      <c r="H88" s="13"/>
      <c r="I88" s="13"/>
      <c r="J88" s="13"/>
      <c r="K88" s="13"/>
    </row>
    <row r="89" customFormat="false" ht="15.75" hidden="false" customHeight="true" outlineLevel="0" collapsed="false">
      <c r="A89" s="13"/>
      <c r="B89" s="13"/>
      <c r="C89" s="13"/>
      <c r="D89" s="13"/>
      <c r="E89" s="13"/>
      <c r="F89" s="13"/>
      <c r="G89" s="13"/>
      <c r="H89" s="13"/>
      <c r="I89" s="13"/>
      <c r="J89" s="13"/>
      <c r="K89" s="13"/>
    </row>
    <row r="90" customFormat="false" ht="15.75" hidden="false" customHeight="true" outlineLevel="0" collapsed="false">
      <c r="A90" s="13"/>
      <c r="B90" s="13"/>
      <c r="C90" s="13"/>
      <c r="D90" s="13"/>
      <c r="E90" s="13"/>
      <c r="F90" s="13"/>
      <c r="G90" s="13"/>
      <c r="H90" s="13"/>
      <c r="I90" s="13"/>
      <c r="J90" s="13"/>
      <c r="K90" s="13"/>
    </row>
    <row r="91" customFormat="false" ht="15.75" hidden="false" customHeight="true" outlineLevel="0" collapsed="false">
      <c r="A91" s="13"/>
      <c r="B91" s="13"/>
      <c r="C91" s="13"/>
      <c r="D91" s="13"/>
      <c r="E91" s="13"/>
      <c r="F91" s="13"/>
      <c r="G91" s="13"/>
      <c r="H91" s="13"/>
      <c r="I91" s="13"/>
      <c r="J91" s="13"/>
      <c r="K91" s="13"/>
    </row>
    <row r="92" customFormat="false" ht="15.75" hidden="false" customHeight="true" outlineLevel="0" collapsed="false">
      <c r="A92" s="13"/>
      <c r="B92" s="13"/>
      <c r="C92" s="13"/>
      <c r="D92" s="13"/>
      <c r="E92" s="13"/>
      <c r="F92" s="13"/>
      <c r="G92" s="13"/>
      <c r="H92" s="13"/>
      <c r="I92" s="13"/>
      <c r="J92" s="13"/>
      <c r="K92" s="13"/>
    </row>
    <row r="93" customFormat="false" ht="15.75" hidden="false" customHeight="true" outlineLevel="0" collapsed="false">
      <c r="A93" s="13"/>
      <c r="B93" s="13"/>
      <c r="C93" s="13"/>
      <c r="D93" s="13"/>
      <c r="E93" s="13"/>
      <c r="F93" s="13"/>
      <c r="G93" s="13"/>
      <c r="H93" s="13"/>
      <c r="I93" s="13"/>
      <c r="J93" s="13"/>
      <c r="K93" s="13"/>
    </row>
    <row r="94" customFormat="false" ht="15.75" hidden="false" customHeight="true" outlineLevel="0" collapsed="false">
      <c r="A94" s="13"/>
      <c r="B94" s="13"/>
      <c r="C94" s="13"/>
      <c r="D94" s="13"/>
      <c r="E94" s="13"/>
      <c r="F94" s="13"/>
      <c r="G94" s="13"/>
      <c r="H94" s="13"/>
      <c r="I94" s="13"/>
      <c r="J94" s="13"/>
      <c r="K94" s="13"/>
    </row>
    <row r="95" customFormat="false" ht="15.75" hidden="false" customHeight="true" outlineLevel="0" collapsed="false">
      <c r="A95" s="13"/>
      <c r="B95" s="13"/>
      <c r="C95" s="13"/>
      <c r="D95" s="13"/>
      <c r="E95" s="13"/>
      <c r="F95" s="13"/>
      <c r="G95" s="13"/>
      <c r="H95" s="13"/>
      <c r="I95" s="13"/>
      <c r="J95" s="13"/>
      <c r="K95" s="13"/>
    </row>
    <row r="96" customFormat="false" ht="15.75" hidden="false" customHeight="true" outlineLevel="0" collapsed="false">
      <c r="A96" s="13"/>
      <c r="B96" s="13"/>
      <c r="C96" s="13"/>
      <c r="D96" s="13"/>
      <c r="E96" s="13"/>
      <c r="F96" s="13"/>
      <c r="G96" s="13"/>
      <c r="H96" s="13"/>
      <c r="I96" s="13"/>
      <c r="J96" s="13"/>
      <c r="K96" s="13"/>
    </row>
    <row r="97" customFormat="false" ht="15.75" hidden="false" customHeight="true" outlineLevel="0" collapsed="false">
      <c r="A97" s="13"/>
      <c r="B97" s="13"/>
      <c r="C97" s="13"/>
      <c r="D97" s="13"/>
      <c r="E97" s="13"/>
      <c r="F97" s="13"/>
      <c r="G97" s="13"/>
      <c r="H97" s="13"/>
      <c r="I97" s="13"/>
      <c r="J97" s="13"/>
      <c r="K97" s="13"/>
    </row>
    <row r="98" customFormat="false" ht="15.75" hidden="false" customHeight="true" outlineLevel="0" collapsed="false">
      <c r="A98" s="13"/>
      <c r="B98" s="13"/>
      <c r="C98" s="13"/>
      <c r="D98" s="13"/>
      <c r="E98" s="13"/>
      <c r="F98" s="13"/>
      <c r="G98" s="13"/>
      <c r="H98" s="13"/>
      <c r="I98" s="13"/>
      <c r="J98" s="13"/>
      <c r="K98" s="13"/>
    </row>
    <row r="99" customFormat="false" ht="15.75" hidden="false" customHeight="true" outlineLevel="0" collapsed="false">
      <c r="A99" s="13"/>
      <c r="B99" s="13"/>
      <c r="C99" s="13"/>
      <c r="D99" s="13"/>
      <c r="E99" s="13"/>
      <c r="F99" s="13"/>
      <c r="G99" s="13"/>
      <c r="H99" s="13"/>
      <c r="I99" s="13"/>
      <c r="J99" s="13"/>
      <c r="K99" s="13"/>
    </row>
    <row r="100" customFormat="false" ht="15.75" hidden="false" customHeight="true" outlineLevel="0" collapsed="false">
      <c r="A100" s="13"/>
      <c r="B100" s="13"/>
      <c r="C100" s="13"/>
      <c r="D100" s="13"/>
      <c r="E100" s="13"/>
      <c r="F100" s="13"/>
      <c r="G100" s="13"/>
      <c r="H100" s="13"/>
      <c r="I100" s="13"/>
      <c r="J100" s="13"/>
      <c r="K100" s="13"/>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61">
    <mergeCell ref="A8:B9"/>
    <mergeCell ref="C8:D8"/>
    <mergeCell ref="E8:F8"/>
    <mergeCell ref="A10:B10"/>
    <mergeCell ref="A11:B11"/>
    <mergeCell ref="A12:B12"/>
    <mergeCell ref="A13:B13"/>
    <mergeCell ref="A14:B14"/>
    <mergeCell ref="A15:B15"/>
    <mergeCell ref="A16:B16"/>
    <mergeCell ref="A19:B20"/>
    <mergeCell ref="C19:D19"/>
    <mergeCell ref="E19:F19"/>
    <mergeCell ref="H19:K19"/>
    <mergeCell ref="A21:B21"/>
    <mergeCell ref="A22:B22"/>
    <mergeCell ref="A23:B23"/>
    <mergeCell ref="A24:B24"/>
    <mergeCell ref="A25:B25"/>
    <mergeCell ref="A26:B26"/>
    <mergeCell ref="A27:B27"/>
    <mergeCell ref="A30:B31"/>
    <mergeCell ref="C30:D30"/>
    <mergeCell ref="E30:F30"/>
    <mergeCell ref="A32:B32"/>
    <mergeCell ref="A33:B33"/>
    <mergeCell ref="A34:B34"/>
    <mergeCell ref="A35:B35"/>
    <mergeCell ref="A36:B36"/>
    <mergeCell ref="A37:B37"/>
    <mergeCell ref="A38:B38"/>
    <mergeCell ref="A41:B42"/>
    <mergeCell ref="C41:D41"/>
    <mergeCell ref="E41:F41"/>
    <mergeCell ref="A43:B43"/>
    <mergeCell ref="A44:B44"/>
    <mergeCell ref="A45:B45"/>
    <mergeCell ref="A46:B46"/>
    <mergeCell ref="A47:B47"/>
    <mergeCell ref="A48:B48"/>
    <mergeCell ref="A49:B49"/>
    <mergeCell ref="A52:B53"/>
    <mergeCell ref="C52:D52"/>
    <mergeCell ref="E52:F52"/>
    <mergeCell ref="A54:B54"/>
    <mergeCell ref="A55:B55"/>
    <mergeCell ref="A56:B56"/>
    <mergeCell ref="A57:B57"/>
    <mergeCell ref="A58:B58"/>
    <mergeCell ref="A59:B59"/>
    <mergeCell ref="A60:B60"/>
    <mergeCell ref="A63:B64"/>
    <mergeCell ref="C63:D63"/>
    <mergeCell ref="E63:F63"/>
    <mergeCell ref="A65:B65"/>
    <mergeCell ref="A66:B66"/>
    <mergeCell ref="A67:B67"/>
    <mergeCell ref="A68:B68"/>
    <mergeCell ref="A69:B69"/>
    <mergeCell ref="A70:B70"/>
    <mergeCell ref="A71:B71"/>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K1000"/>
  <sheetViews>
    <sheetView showFormulas="false" showGridLines="true" showRowColHeaders="true" showZeros="true" rightToLeft="false" tabSelected="false" showOutlineSymbols="true" defaultGridColor="true" view="normal" topLeftCell="A28" colorId="64" zoomScale="110" zoomScaleNormal="110" zoomScalePageLayoutView="100" workbookViewId="0">
      <selection pane="topLeft" activeCell="F18" activeCellId="0" sqref="F18"/>
    </sheetView>
  </sheetViews>
  <sheetFormatPr defaultColWidth="14.4296875" defaultRowHeight="15" zeroHeight="false" outlineLevelRow="0" outlineLevelCol="0"/>
  <cols>
    <col collapsed="false" customWidth="true" hidden="false" outlineLevel="0" max="1" min="1" style="1" width="7.29"/>
    <col collapsed="false" customWidth="true" hidden="false" outlineLevel="0" max="2" min="2" style="1" width="38.14"/>
    <col collapsed="false" customWidth="true" hidden="false" outlineLevel="0" max="3" min="3" style="1" width="10"/>
    <col collapsed="false" customWidth="true" hidden="false" outlineLevel="0" max="4" min="4" style="1" width="35"/>
    <col collapsed="false" customWidth="true" hidden="false" outlineLevel="0" max="7" min="5" style="1" width="30.72"/>
    <col collapsed="false" customWidth="true" hidden="false" outlineLevel="0" max="11" min="8" style="1" width="8"/>
    <col collapsed="false" customWidth="true" hidden="false" outlineLevel="0" max="26" min="12" style="1" width="12.71"/>
  </cols>
  <sheetData>
    <row r="1" customFormat="false" ht="12.75" hidden="false" customHeight="true" outlineLevel="0" collapsed="false">
      <c r="A1" s="35" t="s">
        <v>203</v>
      </c>
      <c r="B1" s="47"/>
      <c r="C1" s="13"/>
      <c r="D1" s="13"/>
      <c r="E1" s="13"/>
      <c r="F1" s="13"/>
      <c r="G1" s="13"/>
      <c r="H1" s="13"/>
      <c r="I1" s="13"/>
      <c r="J1" s="13"/>
      <c r="K1" s="13"/>
    </row>
    <row r="2" customFormat="false" ht="12.75" hidden="false" customHeight="true" outlineLevel="0" collapsed="false">
      <c r="A2" s="13"/>
      <c r="B2" s="13"/>
      <c r="C2" s="13"/>
      <c r="D2" s="13"/>
      <c r="E2" s="13"/>
      <c r="F2" s="13"/>
      <c r="G2" s="13"/>
      <c r="H2" s="13"/>
      <c r="I2" s="13"/>
      <c r="J2" s="13"/>
      <c r="K2" s="13"/>
    </row>
    <row r="3" customFormat="false" ht="12.75" hidden="false" customHeight="true" outlineLevel="0" collapsed="false">
      <c r="A3" s="47" t="s">
        <v>204</v>
      </c>
      <c r="B3" s="47" t="s">
        <v>205</v>
      </c>
      <c r="C3" s="13"/>
      <c r="D3" s="13"/>
      <c r="E3" s="13"/>
      <c r="F3" s="13"/>
      <c r="G3" s="13"/>
      <c r="H3" s="13"/>
      <c r="I3" s="13"/>
      <c r="J3" s="13"/>
      <c r="K3" s="13"/>
    </row>
    <row r="4" customFormat="false" ht="12.75" hidden="false" customHeight="true" outlineLevel="0" collapsed="false">
      <c r="A4" s="80" t="s">
        <v>127</v>
      </c>
      <c r="B4" s="80"/>
      <c r="C4" s="80"/>
      <c r="D4" s="80" t="s">
        <v>128</v>
      </c>
      <c r="E4" s="80"/>
      <c r="F4" s="80" t="s">
        <v>129</v>
      </c>
      <c r="G4" s="80"/>
      <c r="H4" s="13"/>
      <c r="I4" s="13"/>
      <c r="J4" s="13"/>
      <c r="K4" s="13"/>
    </row>
    <row r="5" customFormat="false" ht="12.75" hidden="false" customHeight="true" outlineLevel="0" collapsed="false">
      <c r="A5" s="80"/>
      <c r="B5" s="80"/>
      <c r="C5" s="80"/>
      <c r="D5" s="80" t="s">
        <v>130</v>
      </c>
      <c r="E5" s="80" t="s">
        <v>131</v>
      </c>
      <c r="F5" s="80" t="s">
        <v>130</v>
      </c>
      <c r="G5" s="80" t="s">
        <v>131</v>
      </c>
      <c r="H5" s="13"/>
      <c r="I5" s="13"/>
      <c r="J5" s="13"/>
      <c r="K5" s="13"/>
    </row>
    <row r="6" customFormat="false" ht="12.75" hidden="false" customHeight="true" outlineLevel="0" collapsed="false">
      <c r="A6" s="87" t="s">
        <v>99</v>
      </c>
      <c r="B6" s="87"/>
      <c r="C6" s="87"/>
      <c r="D6" s="100"/>
      <c r="E6" s="100"/>
      <c r="F6" s="100"/>
      <c r="G6" s="100"/>
      <c r="H6" s="13"/>
      <c r="I6" s="13"/>
      <c r="J6" s="13"/>
      <c r="K6" s="13"/>
    </row>
    <row r="7" customFormat="false" ht="12.75" hidden="false" customHeight="true" outlineLevel="0" collapsed="false">
      <c r="A7" s="87" t="s">
        <v>103</v>
      </c>
      <c r="B7" s="87"/>
      <c r="C7" s="87"/>
      <c r="D7" s="100"/>
      <c r="E7" s="100"/>
      <c r="F7" s="100"/>
      <c r="G7" s="100"/>
      <c r="H7" s="13"/>
      <c r="I7" s="13"/>
      <c r="J7" s="13"/>
      <c r="K7" s="13"/>
    </row>
    <row r="8" customFormat="false" ht="12.75" hidden="false" customHeight="true" outlineLevel="0" collapsed="false">
      <c r="A8" s="87" t="s">
        <v>107</v>
      </c>
      <c r="B8" s="87"/>
      <c r="C8" s="87"/>
      <c r="D8" s="100"/>
      <c r="E8" s="100"/>
      <c r="F8" s="100"/>
      <c r="G8" s="100"/>
      <c r="H8" s="13"/>
      <c r="I8" s="13"/>
      <c r="J8" s="13"/>
      <c r="K8" s="13"/>
    </row>
    <row r="9" customFormat="false" ht="12.75" hidden="false" customHeight="true" outlineLevel="0" collapsed="false">
      <c r="A9" s="87" t="s">
        <v>111</v>
      </c>
      <c r="B9" s="87"/>
      <c r="C9" s="87"/>
      <c r="D9" s="100"/>
      <c r="E9" s="100"/>
      <c r="F9" s="100"/>
      <c r="G9" s="100"/>
      <c r="H9" s="13"/>
      <c r="I9" s="13"/>
      <c r="J9" s="13"/>
      <c r="K9" s="13"/>
    </row>
    <row r="10" customFormat="false" ht="12.75" hidden="false" customHeight="true" outlineLevel="0" collapsed="false">
      <c r="A10" s="87" t="s">
        <v>115</v>
      </c>
      <c r="B10" s="87"/>
      <c r="C10" s="87"/>
      <c r="D10" s="100"/>
      <c r="E10" s="100"/>
      <c r="F10" s="100"/>
      <c r="G10" s="100"/>
      <c r="H10" s="13"/>
      <c r="I10" s="13"/>
      <c r="J10" s="13"/>
      <c r="K10" s="13"/>
    </row>
    <row r="11" customFormat="false" ht="12.75" hidden="false" customHeight="true" outlineLevel="0" collapsed="false">
      <c r="A11" s="87" t="s">
        <v>117</v>
      </c>
      <c r="B11" s="87"/>
      <c r="C11" s="87"/>
      <c r="D11" s="100"/>
      <c r="E11" s="100"/>
      <c r="F11" s="100"/>
      <c r="G11" s="100"/>
      <c r="H11" s="13"/>
      <c r="I11" s="13"/>
      <c r="J11" s="13"/>
      <c r="K11" s="13"/>
    </row>
    <row r="12" customFormat="false" ht="12.75" hidden="false" customHeight="true" outlineLevel="0" collapsed="false">
      <c r="A12" s="87" t="s">
        <v>121</v>
      </c>
      <c r="B12" s="87"/>
      <c r="C12" s="87"/>
      <c r="D12" s="100"/>
      <c r="E12" s="100"/>
      <c r="F12" s="100"/>
      <c r="G12" s="100"/>
      <c r="H12" s="13"/>
      <c r="I12" s="13"/>
      <c r="J12" s="13"/>
      <c r="K12" s="13"/>
    </row>
    <row r="13" customFormat="false" ht="12.75" hidden="false" customHeight="true" outlineLevel="0" collapsed="false">
      <c r="A13" s="47"/>
      <c r="B13" s="47"/>
      <c r="C13" s="13"/>
      <c r="D13" s="13"/>
      <c r="E13" s="13"/>
      <c r="F13" s="13"/>
      <c r="G13" s="13"/>
      <c r="H13" s="13"/>
      <c r="I13" s="13"/>
      <c r="J13" s="13"/>
      <c r="K13" s="13"/>
    </row>
    <row r="14" customFormat="false" ht="12.75" hidden="false" customHeight="true" outlineLevel="0" collapsed="false">
      <c r="A14" s="88" t="s">
        <v>206</v>
      </c>
      <c r="B14" s="47" t="s">
        <v>207</v>
      </c>
      <c r="C14" s="13"/>
      <c r="D14" s="13"/>
      <c r="E14" s="13"/>
      <c r="F14" s="13"/>
      <c r="G14" s="13"/>
      <c r="H14" s="13"/>
      <c r="I14" s="13"/>
      <c r="J14" s="13"/>
      <c r="K14" s="13"/>
    </row>
    <row r="15" customFormat="false" ht="12.75" hidden="false" customHeight="true" outlineLevel="0" collapsed="false">
      <c r="A15" s="80" t="s">
        <v>136</v>
      </c>
      <c r="B15" s="80"/>
      <c r="C15" s="80"/>
      <c r="D15" s="80" t="s">
        <v>208</v>
      </c>
      <c r="E15" s="13"/>
      <c r="F15" s="13"/>
      <c r="G15" s="13"/>
      <c r="H15" s="13"/>
      <c r="I15" s="13"/>
      <c r="J15" s="13"/>
      <c r="K15" s="13"/>
    </row>
    <row r="16" customFormat="false" ht="12.75" hidden="false" customHeight="true" outlineLevel="0" collapsed="false">
      <c r="A16" s="80"/>
      <c r="B16" s="80"/>
      <c r="C16" s="80"/>
      <c r="D16" s="80"/>
      <c r="E16" s="13"/>
      <c r="F16" s="13"/>
      <c r="G16" s="13"/>
      <c r="H16" s="13"/>
      <c r="I16" s="13"/>
      <c r="J16" s="13"/>
      <c r="K16" s="13"/>
    </row>
    <row r="17" customFormat="false" ht="12.75" hidden="false" customHeight="true" outlineLevel="0" collapsed="false">
      <c r="A17" s="87" t="s">
        <v>138</v>
      </c>
      <c r="B17" s="87"/>
      <c r="C17" s="87"/>
      <c r="D17" s="111" t="n">
        <v>0</v>
      </c>
      <c r="E17" s="13"/>
      <c r="F17" s="13"/>
      <c r="G17" s="13"/>
      <c r="H17" s="13"/>
      <c r="I17" s="13"/>
      <c r="J17" s="13"/>
      <c r="K17" s="13"/>
    </row>
    <row r="18" customFormat="false" ht="12.75" hidden="false" customHeight="true" outlineLevel="0" collapsed="false">
      <c r="A18" s="87" t="s">
        <v>139</v>
      </c>
      <c r="B18" s="87"/>
      <c r="C18" s="87"/>
      <c r="D18" s="111" t="n">
        <v>0</v>
      </c>
      <c r="E18" s="13"/>
      <c r="F18" s="13"/>
      <c r="G18" s="13"/>
      <c r="H18" s="13"/>
      <c r="I18" s="13"/>
      <c r="J18" s="13"/>
      <c r="K18" s="13"/>
    </row>
    <row r="19" customFormat="false" ht="12.75" hidden="false" customHeight="true" outlineLevel="0" collapsed="false">
      <c r="A19" s="87" t="s">
        <v>140</v>
      </c>
      <c r="B19" s="87"/>
      <c r="C19" s="87"/>
      <c r="D19" s="111" t="n">
        <v>0</v>
      </c>
      <c r="E19" s="13"/>
      <c r="F19" s="13"/>
      <c r="G19" s="13"/>
      <c r="H19" s="13"/>
      <c r="I19" s="13"/>
      <c r="J19" s="13"/>
      <c r="K19" s="13"/>
    </row>
    <row r="20" customFormat="false" ht="12.75" hidden="false" customHeight="true" outlineLevel="0" collapsed="false">
      <c r="A20" s="87" t="s">
        <v>141</v>
      </c>
      <c r="B20" s="87"/>
      <c r="C20" s="87"/>
      <c r="D20" s="111" t="n">
        <v>0</v>
      </c>
      <c r="E20" s="13"/>
      <c r="F20" s="13"/>
      <c r="G20" s="13"/>
      <c r="H20" s="13"/>
      <c r="I20" s="13"/>
      <c r="J20" s="13"/>
      <c r="K20" s="13"/>
    </row>
    <row r="21" customFormat="false" ht="15.75" hidden="false" customHeight="true" outlineLevel="0" collapsed="false">
      <c r="A21" s="87" t="s">
        <v>142</v>
      </c>
      <c r="B21" s="87"/>
      <c r="C21" s="87"/>
      <c r="D21" s="111" t="n">
        <v>0</v>
      </c>
      <c r="E21" s="13"/>
      <c r="F21" s="13"/>
      <c r="G21" s="13"/>
      <c r="H21" s="13"/>
      <c r="I21" s="13"/>
      <c r="J21" s="13"/>
      <c r="K21" s="13"/>
    </row>
    <row r="22" customFormat="false" ht="15.75" hidden="false" customHeight="true" outlineLevel="0" collapsed="false">
      <c r="A22" s="47"/>
      <c r="B22" s="47"/>
      <c r="C22" s="13"/>
      <c r="D22" s="13"/>
      <c r="E22" s="13"/>
      <c r="F22" s="13"/>
      <c r="G22" s="13"/>
      <c r="H22" s="13"/>
      <c r="I22" s="13"/>
      <c r="J22" s="13"/>
      <c r="K22" s="13"/>
    </row>
    <row r="23" customFormat="false" ht="15.75" hidden="false" customHeight="true" outlineLevel="0" collapsed="false">
      <c r="A23" s="47" t="s">
        <v>209</v>
      </c>
      <c r="B23" s="47" t="s">
        <v>210</v>
      </c>
      <c r="C23" s="13"/>
      <c r="D23" s="13"/>
      <c r="E23" s="13"/>
      <c r="F23" s="13"/>
      <c r="G23" s="13"/>
      <c r="H23" s="13"/>
      <c r="I23" s="13"/>
      <c r="J23" s="13"/>
      <c r="K23" s="13"/>
    </row>
    <row r="24" customFormat="false" ht="15.75" hidden="false" customHeight="true" outlineLevel="0" collapsed="false">
      <c r="A24" s="102" t="s">
        <v>127</v>
      </c>
      <c r="B24" s="102"/>
      <c r="C24" s="102"/>
      <c r="D24" s="102" t="s">
        <v>128</v>
      </c>
      <c r="E24" s="102"/>
      <c r="F24" s="102" t="s">
        <v>129</v>
      </c>
      <c r="G24" s="102"/>
      <c r="H24" s="13"/>
      <c r="I24" s="13"/>
      <c r="J24" s="13"/>
      <c r="K24" s="13"/>
    </row>
    <row r="25" customFormat="false" ht="15.75" hidden="false" customHeight="true" outlineLevel="0" collapsed="false">
      <c r="A25" s="102"/>
      <c r="B25" s="102"/>
      <c r="C25" s="102"/>
      <c r="D25" s="102" t="s">
        <v>130</v>
      </c>
      <c r="E25" s="102" t="s">
        <v>131</v>
      </c>
      <c r="F25" s="102" t="s">
        <v>130</v>
      </c>
      <c r="G25" s="102" t="s">
        <v>131</v>
      </c>
      <c r="H25" s="13"/>
      <c r="I25" s="13"/>
      <c r="J25" s="13"/>
      <c r="K25" s="13"/>
    </row>
    <row r="26" customFormat="false" ht="15.75" hidden="false" customHeight="true" outlineLevel="0" collapsed="false">
      <c r="A26" s="112" t="s">
        <v>99</v>
      </c>
      <c r="B26" s="112"/>
      <c r="C26" s="112"/>
      <c r="D26" s="113" t="n">
        <f aca="false">D6*'1.3 Frota Total'!C19</f>
        <v>0</v>
      </c>
      <c r="E26" s="113" t="n">
        <f aca="false">E6*'1.3 Frota Total'!D19</f>
        <v>0</v>
      </c>
      <c r="F26" s="113" t="n">
        <f aca="false">F6*'1.3 Frota Total'!E19</f>
        <v>0</v>
      </c>
      <c r="G26" s="113" t="n">
        <f aca="false">G6*'1.3 Frota Total'!F19</f>
        <v>0</v>
      </c>
      <c r="H26" s="13"/>
      <c r="I26" s="13"/>
      <c r="J26" s="13"/>
      <c r="K26" s="13"/>
    </row>
    <row r="27" customFormat="false" ht="15.75" hidden="false" customHeight="true" outlineLevel="0" collapsed="false">
      <c r="A27" s="112" t="s">
        <v>103</v>
      </c>
      <c r="B27" s="112"/>
      <c r="C27" s="112"/>
      <c r="D27" s="113" t="n">
        <f aca="false">D7*'1.3 Frota Total'!C20</f>
        <v>0</v>
      </c>
      <c r="E27" s="113" t="n">
        <f aca="false">E7*'1.3 Frota Total'!D20</f>
        <v>0</v>
      </c>
      <c r="F27" s="113" t="n">
        <f aca="false">F7*'1.3 Frota Total'!E20</f>
        <v>0</v>
      </c>
      <c r="G27" s="113" t="n">
        <f aca="false">G7*'1.3 Frota Total'!F20</f>
        <v>0</v>
      </c>
      <c r="H27" s="13"/>
      <c r="I27" s="13"/>
      <c r="J27" s="13"/>
      <c r="K27" s="13"/>
    </row>
    <row r="28" customFormat="false" ht="15.75" hidden="false" customHeight="true" outlineLevel="0" collapsed="false">
      <c r="A28" s="112" t="s">
        <v>107</v>
      </c>
      <c r="B28" s="112"/>
      <c r="C28" s="112"/>
      <c r="D28" s="113" t="n">
        <f aca="false">D8*'1.3 Frota Total'!C21</f>
        <v>0</v>
      </c>
      <c r="E28" s="113" t="n">
        <f aca="false">E8*'1.3 Frota Total'!D21</f>
        <v>0</v>
      </c>
      <c r="F28" s="113" t="n">
        <f aca="false">F8*'1.3 Frota Total'!E21</f>
        <v>0</v>
      </c>
      <c r="G28" s="113" t="n">
        <f aca="false">G8*'1.3 Frota Total'!F21</f>
        <v>0</v>
      </c>
      <c r="H28" s="13"/>
      <c r="I28" s="13"/>
      <c r="J28" s="13"/>
      <c r="K28" s="13"/>
    </row>
    <row r="29" customFormat="false" ht="15.75" hidden="false" customHeight="true" outlineLevel="0" collapsed="false">
      <c r="A29" s="112" t="s">
        <v>111</v>
      </c>
      <c r="B29" s="112"/>
      <c r="C29" s="112"/>
      <c r="D29" s="113" t="n">
        <v>0</v>
      </c>
      <c r="E29" s="113" t="n">
        <v>0</v>
      </c>
      <c r="F29" s="113" t="n">
        <v>0</v>
      </c>
      <c r="G29" s="113" t="n">
        <f aca="false">G9*'1.3 Frota Total'!F22</f>
        <v>0</v>
      </c>
      <c r="H29" s="13"/>
      <c r="I29" s="13"/>
      <c r="J29" s="13"/>
      <c r="K29" s="13"/>
    </row>
    <row r="30" customFormat="false" ht="15.75" hidden="false" customHeight="true" outlineLevel="0" collapsed="false">
      <c r="A30" s="112" t="s">
        <v>115</v>
      </c>
      <c r="B30" s="112"/>
      <c r="C30" s="112"/>
      <c r="D30" s="113" t="n">
        <f aca="false">D10*'1.3 Frota Total'!C23</f>
        <v>0</v>
      </c>
      <c r="E30" s="113" t="n">
        <f aca="false">E10*'1.3 Frota Total'!D23</f>
        <v>0</v>
      </c>
      <c r="F30" s="113" t="n">
        <f aca="false">F10*'1.3 Frota Total'!E23</f>
        <v>0</v>
      </c>
      <c r="G30" s="113" t="n">
        <f aca="false">G10*'1.3 Frota Total'!F23</f>
        <v>0</v>
      </c>
      <c r="H30" s="13"/>
      <c r="I30" s="13"/>
      <c r="J30" s="13"/>
      <c r="K30" s="13"/>
    </row>
    <row r="31" customFormat="false" ht="15.75" hidden="false" customHeight="true" outlineLevel="0" collapsed="false">
      <c r="A31" s="112" t="s">
        <v>117</v>
      </c>
      <c r="B31" s="112"/>
      <c r="C31" s="112"/>
      <c r="D31" s="113" t="n">
        <f aca="false">D11*'1.3 Frota Total'!C24</f>
        <v>0</v>
      </c>
      <c r="E31" s="113" t="n">
        <f aca="false">E11*'1.3 Frota Total'!D24</f>
        <v>0</v>
      </c>
      <c r="F31" s="113" t="n">
        <f aca="false">F11*'1.3 Frota Total'!E24</f>
        <v>0</v>
      </c>
      <c r="G31" s="113" t="n">
        <f aca="false">G11*'1.3 Frota Total'!F24</f>
        <v>0</v>
      </c>
      <c r="H31" s="13"/>
      <c r="I31" s="13"/>
      <c r="J31" s="13"/>
      <c r="K31" s="13"/>
    </row>
    <row r="32" customFormat="false" ht="15.75" hidden="false" customHeight="true" outlineLevel="0" collapsed="false">
      <c r="A32" s="112" t="s">
        <v>121</v>
      </c>
      <c r="B32" s="112"/>
      <c r="C32" s="112"/>
      <c r="D32" s="113" t="n">
        <f aca="false">D12*'1.3 Frota Total'!C25</f>
        <v>0</v>
      </c>
      <c r="E32" s="113" t="n">
        <f aca="false">E12*'1.3 Frota Total'!D25</f>
        <v>0</v>
      </c>
      <c r="F32" s="113" t="n">
        <f aca="false">F12*'1.3 Frota Total'!E25</f>
        <v>0</v>
      </c>
      <c r="G32" s="113" t="n">
        <f aca="false">G12*'1.3 Frota Total'!F25</f>
        <v>0</v>
      </c>
      <c r="H32" s="13"/>
      <c r="I32" s="13"/>
      <c r="J32" s="13"/>
      <c r="K32" s="13"/>
    </row>
    <row r="33" customFormat="false" ht="15.75" hidden="false" customHeight="true" outlineLevel="0" collapsed="false">
      <c r="A33" s="13"/>
      <c r="B33" s="13"/>
      <c r="C33" s="13"/>
      <c r="D33" s="13"/>
      <c r="E33" s="13"/>
      <c r="F33" s="13"/>
      <c r="G33" s="13"/>
      <c r="H33" s="13"/>
      <c r="I33" s="13"/>
      <c r="J33" s="13"/>
      <c r="K33" s="13"/>
    </row>
    <row r="34" customFormat="false" ht="15.75" hidden="false" customHeight="true" outlineLevel="0" collapsed="false">
      <c r="A34" s="47" t="s">
        <v>211</v>
      </c>
      <c r="B34" s="47" t="s">
        <v>212</v>
      </c>
      <c r="C34" s="13"/>
      <c r="D34" s="13"/>
      <c r="E34" s="13"/>
      <c r="F34" s="13"/>
      <c r="G34" s="13"/>
      <c r="H34" s="13"/>
      <c r="I34" s="13"/>
      <c r="J34" s="13"/>
      <c r="K34" s="13"/>
    </row>
    <row r="35" customFormat="false" ht="15.75" hidden="false" customHeight="true" outlineLevel="0" collapsed="false">
      <c r="A35" s="102" t="s">
        <v>127</v>
      </c>
      <c r="B35" s="102"/>
      <c r="C35" s="102"/>
      <c r="D35" s="102" t="s">
        <v>128</v>
      </c>
      <c r="E35" s="102"/>
      <c r="F35" s="102" t="s">
        <v>129</v>
      </c>
      <c r="G35" s="102"/>
      <c r="H35" s="13"/>
      <c r="I35" s="13"/>
      <c r="J35" s="13"/>
      <c r="K35" s="13"/>
    </row>
    <row r="36" customFormat="false" ht="15.75" hidden="false" customHeight="true" outlineLevel="0" collapsed="false">
      <c r="A36" s="102"/>
      <c r="B36" s="102"/>
      <c r="C36" s="102"/>
      <c r="D36" s="102" t="s">
        <v>130</v>
      </c>
      <c r="E36" s="102" t="s">
        <v>131</v>
      </c>
      <c r="F36" s="102" t="s">
        <v>130</v>
      </c>
      <c r="G36" s="102" t="s">
        <v>131</v>
      </c>
      <c r="H36" s="13"/>
      <c r="I36" s="13"/>
      <c r="J36" s="13"/>
      <c r="K36" s="13"/>
    </row>
    <row r="37" customFormat="false" ht="15.75" hidden="false" customHeight="true" outlineLevel="0" collapsed="false">
      <c r="A37" s="112" t="s">
        <v>99</v>
      </c>
      <c r="B37" s="112"/>
      <c r="C37" s="112"/>
      <c r="D37" s="113" t="str">
        <f aca="false">IF(D26&lt;&gt;0,'1.3 Frota Total'!C19,"")</f>
        <v/>
      </c>
      <c r="E37" s="113" t="str">
        <f aca="false">IF(E26&lt;&gt;0,'1.3 Frota Total'!D19,"")</f>
        <v/>
      </c>
      <c r="F37" s="113" t="str">
        <f aca="false">IF(F26&lt;&gt;0,'1.3 Frota Total'!E19,"")</f>
        <v/>
      </c>
      <c r="G37" s="113" t="str">
        <f aca="false">IF(G26&lt;&gt;0,'1.3 Frota Total'!F19,"")</f>
        <v/>
      </c>
      <c r="H37" s="13"/>
      <c r="I37" s="13"/>
      <c r="J37" s="13"/>
      <c r="K37" s="13"/>
    </row>
    <row r="38" customFormat="false" ht="15.75" hidden="false" customHeight="true" outlineLevel="0" collapsed="false">
      <c r="A38" s="112" t="s">
        <v>103</v>
      </c>
      <c r="B38" s="112"/>
      <c r="C38" s="112"/>
      <c r="D38" s="113" t="str">
        <f aca="false">IF(D27&lt;&gt;0,'1.3 Frota Total'!C20,"")</f>
        <v/>
      </c>
      <c r="E38" s="113" t="str">
        <f aca="false">IF(E27&lt;&gt;0,'1.3 Frota Total'!D20,"")</f>
        <v/>
      </c>
      <c r="F38" s="113" t="str">
        <f aca="false">IF(F27&lt;&gt;0,'1.3 Frota Total'!E20,"")</f>
        <v/>
      </c>
      <c r="G38" s="113" t="str">
        <f aca="false">IF(G27&lt;&gt;0,'1.3 Frota Total'!F20,"")</f>
        <v/>
      </c>
      <c r="H38" s="13"/>
      <c r="I38" s="13"/>
      <c r="J38" s="13"/>
      <c r="K38" s="13"/>
    </row>
    <row r="39" customFormat="false" ht="15.75" hidden="false" customHeight="true" outlineLevel="0" collapsed="false">
      <c r="A39" s="112" t="s">
        <v>107</v>
      </c>
      <c r="B39" s="112"/>
      <c r="C39" s="112"/>
      <c r="D39" s="113" t="str">
        <f aca="false">IF(D28&lt;&gt;0,'1.3 Frota Total'!C21,"")</f>
        <v/>
      </c>
      <c r="E39" s="113" t="str">
        <f aca="false">IF(E28&lt;&gt;0,'1.3 Frota Total'!D21,"")</f>
        <v/>
      </c>
      <c r="F39" s="113" t="str">
        <f aca="false">IF(F28&lt;&gt;0,'1.3 Frota Total'!E21,"")</f>
        <v/>
      </c>
      <c r="G39" s="113" t="str">
        <f aca="false">IF(G28&lt;&gt;0,'1.3 Frota Total'!F21,"")</f>
        <v/>
      </c>
      <c r="H39" s="13"/>
      <c r="I39" s="13"/>
      <c r="J39" s="13"/>
      <c r="K39" s="13"/>
    </row>
    <row r="40" customFormat="false" ht="15.75" hidden="false" customHeight="true" outlineLevel="0" collapsed="false">
      <c r="A40" s="112" t="s">
        <v>111</v>
      </c>
      <c r="B40" s="112"/>
      <c r="C40" s="112"/>
      <c r="D40" s="113" t="str">
        <f aca="false">IF(D29&lt;&gt;0,'1.3 Frota Total'!C22,"")</f>
        <v/>
      </c>
      <c r="E40" s="113" t="str">
        <f aca="false">IF(E29&lt;&gt;0,'1.3 Frota Total'!D22,"")</f>
        <v/>
      </c>
      <c r="F40" s="113" t="str">
        <f aca="false">IF(F29&lt;&gt;0,'1.3 Frota Total'!E22,"")</f>
        <v/>
      </c>
      <c r="G40" s="113" t="str">
        <f aca="false">IF(G29&lt;&gt;0,'1.3 Frota Total'!F22,"")</f>
        <v/>
      </c>
      <c r="H40" s="13"/>
      <c r="I40" s="13"/>
      <c r="J40" s="13"/>
      <c r="K40" s="13"/>
    </row>
    <row r="41" customFormat="false" ht="15.75" hidden="false" customHeight="true" outlineLevel="0" collapsed="false">
      <c r="A41" s="112" t="s">
        <v>115</v>
      </c>
      <c r="B41" s="112"/>
      <c r="C41" s="112"/>
      <c r="D41" s="113" t="str">
        <f aca="false">IF(D30&lt;&gt;0,'1.3 Frota Total'!C23,"")</f>
        <v/>
      </c>
      <c r="E41" s="113" t="str">
        <f aca="false">IF(E30&lt;&gt;0,'1.3 Frota Total'!D23,"")</f>
        <v/>
      </c>
      <c r="F41" s="113" t="str">
        <f aca="false">IF(F30&lt;&gt;0,'1.3 Frota Total'!E23,"")</f>
        <v/>
      </c>
      <c r="G41" s="113" t="str">
        <f aca="false">IF(G30&lt;&gt;0,'1.3 Frota Total'!F23,"")</f>
        <v/>
      </c>
      <c r="H41" s="13"/>
      <c r="I41" s="13"/>
      <c r="J41" s="13"/>
      <c r="K41" s="13"/>
    </row>
    <row r="42" customFormat="false" ht="15.75" hidden="false" customHeight="true" outlineLevel="0" collapsed="false">
      <c r="A42" s="112" t="s">
        <v>117</v>
      </c>
      <c r="B42" s="112"/>
      <c r="C42" s="112"/>
      <c r="D42" s="113" t="str">
        <f aca="false">IF(D31&lt;&gt;0,'1.3 Frota Total'!C24,"")</f>
        <v/>
      </c>
      <c r="E42" s="113" t="str">
        <f aca="false">IF(E31&lt;&gt;0,'1.3 Frota Total'!D24,"")</f>
        <v/>
      </c>
      <c r="F42" s="113" t="str">
        <f aca="false">IF(F31&lt;&gt;0,'1.3 Frota Total'!E24,"")</f>
        <v/>
      </c>
      <c r="G42" s="113" t="str">
        <f aca="false">IF(G31&lt;&gt;0,'1.3 Frota Total'!F24,"")</f>
        <v/>
      </c>
      <c r="H42" s="13"/>
      <c r="I42" s="13"/>
      <c r="J42" s="13"/>
      <c r="K42" s="13"/>
    </row>
    <row r="43" customFormat="false" ht="15.75" hidden="false" customHeight="true" outlineLevel="0" collapsed="false">
      <c r="A43" s="112" t="s">
        <v>121</v>
      </c>
      <c r="B43" s="112"/>
      <c r="C43" s="112"/>
      <c r="D43" s="113" t="str">
        <f aca="false">IF(D32&lt;&gt;0,'1.3 Frota Total'!C25,"")</f>
        <v/>
      </c>
      <c r="E43" s="113" t="str">
        <f aca="false">IF(E32&lt;&gt;0,'1.3 Frota Total'!D25,"")</f>
        <v/>
      </c>
      <c r="F43" s="113" t="str">
        <f aca="false">IF(F32&lt;&gt;0,'1.3 Frota Total'!E25,"")</f>
        <v/>
      </c>
      <c r="G43" s="113" t="str">
        <f aca="false">IF(G32&lt;&gt;0,'1.3 Frota Total'!F25,"")</f>
        <v/>
      </c>
      <c r="H43" s="13"/>
      <c r="I43" s="13"/>
      <c r="J43" s="13"/>
      <c r="K43" s="13"/>
    </row>
    <row r="44" customFormat="false" ht="12.75" hidden="false" customHeight="true" outlineLevel="0" collapsed="false">
      <c r="A44" s="13"/>
      <c r="B44" s="13"/>
      <c r="C44" s="13"/>
      <c r="D44" s="13"/>
      <c r="E44" s="13"/>
      <c r="F44" s="13"/>
      <c r="G44" s="13"/>
      <c r="H44" s="13"/>
      <c r="I44" s="13"/>
      <c r="J44" s="13"/>
      <c r="K44" s="13"/>
    </row>
    <row r="45" customFormat="false" ht="15.75" hidden="false" customHeight="true" outlineLevel="0" collapsed="false">
      <c r="A45" s="47" t="s">
        <v>213</v>
      </c>
      <c r="B45" s="47" t="s">
        <v>214</v>
      </c>
      <c r="C45" s="13"/>
      <c r="D45" s="13"/>
      <c r="E45" s="13"/>
      <c r="F45" s="13"/>
      <c r="G45" s="13"/>
      <c r="H45" s="13"/>
      <c r="I45" s="13"/>
      <c r="J45" s="13"/>
      <c r="K45" s="13"/>
    </row>
    <row r="46" customFormat="false" ht="15.75" hidden="false" customHeight="true" outlineLevel="0" collapsed="false">
      <c r="A46" s="102" t="s">
        <v>127</v>
      </c>
      <c r="B46" s="102"/>
      <c r="C46" s="102"/>
      <c r="D46" s="102" t="s">
        <v>128</v>
      </c>
      <c r="E46" s="102"/>
      <c r="F46" s="102" t="s">
        <v>129</v>
      </c>
      <c r="G46" s="102"/>
      <c r="H46" s="13"/>
      <c r="I46" s="13"/>
      <c r="J46" s="13"/>
      <c r="K46" s="13"/>
    </row>
    <row r="47" customFormat="false" ht="15.75" hidden="false" customHeight="true" outlineLevel="0" collapsed="false">
      <c r="A47" s="102"/>
      <c r="B47" s="102"/>
      <c r="C47" s="102"/>
      <c r="D47" s="102" t="s">
        <v>130</v>
      </c>
      <c r="E47" s="102" t="s">
        <v>131</v>
      </c>
      <c r="F47" s="102" t="s">
        <v>130</v>
      </c>
      <c r="G47" s="102" t="s">
        <v>131</v>
      </c>
      <c r="H47" s="13"/>
      <c r="I47" s="13"/>
      <c r="J47" s="13"/>
      <c r="K47" s="13"/>
    </row>
    <row r="48" customFormat="false" ht="15.75" hidden="false" customHeight="true" outlineLevel="0" collapsed="false">
      <c r="A48" s="112" t="s">
        <v>99</v>
      </c>
      <c r="B48" s="112"/>
      <c r="C48" s="112"/>
      <c r="D48" s="114" t="str">
        <f aca="false">IF(D6&gt;0,D6-('A.VI. Rodagem'!$D43),"")</f>
        <v/>
      </c>
      <c r="E48" s="114" t="str">
        <f aca="false">IF(E6&gt;0,E6-('A.VI. Rodagem'!$D43),"")</f>
        <v/>
      </c>
      <c r="F48" s="114" t="str">
        <f aca="false">IF(F6&gt;0,F6-('A.VI. Rodagem'!$D43),"")</f>
        <v/>
      </c>
      <c r="G48" s="114" t="str">
        <f aca="false">IF(G6&gt;0,G6-('A.VI. Rodagem'!$D43),"")</f>
        <v/>
      </c>
      <c r="H48" s="13"/>
      <c r="I48" s="13"/>
      <c r="J48" s="13"/>
      <c r="K48" s="13"/>
    </row>
    <row r="49" customFormat="false" ht="15.75" hidden="false" customHeight="true" outlineLevel="0" collapsed="false">
      <c r="A49" s="112" t="s">
        <v>103</v>
      </c>
      <c r="B49" s="112"/>
      <c r="C49" s="112"/>
      <c r="D49" s="114" t="str">
        <f aca="false">IF(D7&gt;0,D7-('A.VI. Rodagem'!$D44),"")</f>
        <v/>
      </c>
      <c r="E49" s="114" t="str">
        <f aca="false">IF(E7&gt;0,E7-('A.VI. Rodagem'!$D44),"")</f>
        <v/>
      </c>
      <c r="F49" s="114" t="str">
        <f aca="false">IF(F7&gt;0,F7-('A.VI. Rodagem'!$D44),"")</f>
        <v/>
      </c>
      <c r="G49" s="114" t="str">
        <f aca="false">IF(G7&gt;0,G7-('A.VI. Rodagem'!$D44),"")</f>
        <v/>
      </c>
      <c r="H49" s="13"/>
      <c r="I49" s="13"/>
      <c r="J49" s="13"/>
      <c r="K49" s="13"/>
    </row>
    <row r="50" customFormat="false" ht="15.75" hidden="false" customHeight="true" outlineLevel="0" collapsed="false">
      <c r="A50" s="112" t="s">
        <v>107</v>
      </c>
      <c r="B50" s="112"/>
      <c r="C50" s="112"/>
      <c r="D50" s="114" t="str">
        <f aca="false">IF(D8&gt;0,D8-('A.VI. Rodagem'!$D45),"")</f>
        <v/>
      </c>
      <c r="E50" s="114" t="str">
        <f aca="false">IF(E8&gt;0,E8-('A.VI. Rodagem'!$D45),"")</f>
        <v/>
      </c>
      <c r="F50" s="114" t="str">
        <f aca="false">IF(F8&gt;0,F8-('A.VI. Rodagem'!$D45),"")</f>
        <v/>
      </c>
      <c r="G50" s="114" t="str">
        <f aca="false">IF(G8&gt;0,G8-('A.VI. Rodagem'!$D45),"")</f>
        <v/>
      </c>
      <c r="H50" s="13"/>
      <c r="I50" s="13"/>
      <c r="J50" s="13"/>
      <c r="K50" s="13"/>
    </row>
    <row r="51" customFormat="false" ht="15.75" hidden="false" customHeight="true" outlineLevel="0" collapsed="false">
      <c r="A51" s="112" t="s">
        <v>111</v>
      </c>
      <c r="B51" s="112"/>
      <c r="C51" s="112"/>
      <c r="D51" s="114"/>
      <c r="E51" s="114"/>
      <c r="F51" s="114"/>
      <c r="G51" s="114" t="str">
        <f aca="false">IF(G9&gt;0,G9-('A.VI. Rodagem'!$D46),"")</f>
        <v/>
      </c>
      <c r="H51" s="13"/>
      <c r="I51" s="13"/>
      <c r="J51" s="13"/>
      <c r="K51" s="13"/>
    </row>
    <row r="52" customFormat="false" ht="15.75" hidden="false" customHeight="true" outlineLevel="0" collapsed="false">
      <c r="A52" s="112" t="s">
        <v>115</v>
      </c>
      <c r="B52" s="112"/>
      <c r="C52" s="112"/>
      <c r="D52" s="114" t="str">
        <f aca="false">IF(D10&gt;0,D10-('A.VI. Rodagem'!$D47),"")</f>
        <v/>
      </c>
      <c r="E52" s="114" t="str">
        <f aca="false">IF(E10&gt;0,E10-('A.VI. Rodagem'!$D47),"")</f>
        <v/>
      </c>
      <c r="F52" s="114" t="str">
        <f aca="false">IF(F10&gt;0,F10-('A.VI. Rodagem'!$D47),"")</f>
        <v/>
      </c>
      <c r="G52" s="114" t="str">
        <f aca="false">IF(G10&gt;0,G10-('A.VI. Rodagem'!$D47),"")</f>
        <v/>
      </c>
      <c r="H52" s="13"/>
      <c r="I52" s="13"/>
      <c r="J52" s="13"/>
      <c r="K52" s="13"/>
    </row>
    <row r="53" customFormat="false" ht="15.75" hidden="false" customHeight="true" outlineLevel="0" collapsed="false">
      <c r="A53" s="112" t="s">
        <v>117</v>
      </c>
      <c r="B53" s="112"/>
      <c r="C53" s="112"/>
      <c r="D53" s="114" t="str">
        <f aca="false">IF(D11&gt;0,D11-('A.VI. Rodagem'!$D48),"")</f>
        <v/>
      </c>
      <c r="E53" s="114" t="str">
        <f aca="false">IF(E11&gt;0,E11-('A.VI. Rodagem'!$D48),"")</f>
        <v/>
      </c>
      <c r="F53" s="114" t="str">
        <f aca="false">IF(F11&gt;0,F11-('A.VI. Rodagem'!$D48),"")</f>
        <v/>
      </c>
      <c r="G53" s="114" t="str">
        <f aca="false">IF(G11&gt;0,G11-('A.VI. Rodagem'!$D48),"")</f>
        <v/>
      </c>
      <c r="H53" s="13"/>
      <c r="I53" s="13"/>
      <c r="J53" s="13"/>
      <c r="K53" s="13"/>
    </row>
    <row r="54" customFormat="false" ht="15.75" hidden="false" customHeight="true" outlineLevel="0" collapsed="false">
      <c r="A54" s="112" t="s">
        <v>121</v>
      </c>
      <c r="B54" s="112"/>
      <c r="C54" s="112"/>
      <c r="D54" s="114" t="str">
        <f aca="false">IF(D12&gt;0,D12-('A.VI. Rodagem'!$D49),"")</f>
        <v/>
      </c>
      <c r="E54" s="114" t="str">
        <f aca="false">IF(E12&gt;0,E12-('A.VI. Rodagem'!$D49),"")</f>
        <v/>
      </c>
      <c r="F54" s="114" t="str">
        <f aca="false">IF(F12&gt;0,F12-('A.VI. Rodagem'!$D49),"")</f>
        <v/>
      </c>
      <c r="G54" s="114" t="str">
        <f aca="false">IF(G12&gt;0,G12-('A.VI. Rodagem'!$D49),"")</f>
        <v/>
      </c>
      <c r="H54" s="13"/>
      <c r="I54" s="13"/>
      <c r="J54" s="13"/>
      <c r="K54" s="13"/>
    </row>
    <row r="55" customFormat="false" ht="15.75" hidden="false" customHeight="true" outlineLevel="0" collapsed="false">
      <c r="A55" s="47"/>
      <c r="B55" s="47"/>
      <c r="C55" s="13"/>
      <c r="D55" s="13"/>
      <c r="E55" s="13"/>
      <c r="F55" s="13"/>
      <c r="G55" s="13"/>
      <c r="H55" s="13"/>
      <c r="I55" s="13"/>
      <c r="J55" s="13"/>
      <c r="K55" s="13"/>
    </row>
    <row r="56" customFormat="false" ht="15.75" hidden="false" customHeight="true" outlineLevel="0" collapsed="false">
      <c r="A56" s="13"/>
      <c r="B56" s="13"/>
      <c r="C56" s="13"/>
      <c r="D56" s="13"/>
      <c r="E56" s="13"/>
      <c r="F56" s="13"/>
      <c r="G56" s="13"/>
      <c r="H56" s="13"/>
      <c r="I56" s="13"/>
      <c r="J56" s="13"/>
      <c r="K56" s="13"/>
    </row>
    <row r="57" customFormat="false" ht="21" hidden="false" customHeight="true" outlineLevel="0" collapsed="false">
      <c r="A57" s="115" t="s">
        <v>215</v>
      </c>
      <c r="B57" s="115"/>
      <c r="C57" s="115"/>
      <c r="D57" s="116" t="e">
        <f aca="false">SUM(D26:G32)/SUM(D37:G43)</f>
        <v>#DIV/0!</v>
      </c>
      <c r="E57" s="13"/>
      <c r="F57" s="13"/>
      <c r="G57" s="13"/>
      <c r="H57" s="13"/>
      <c r="I57" s="13"/>
      <c r="J57" s="13"/>
      <c r="K57" s="13"/>
    </row>
    <row r="58" customFormat="false" ht="21" hidden="false" customHeight="true" outlineLevel="0" collapsed="false">
      <c r="A58" s="115" t="s">
        <v>216</v>
      </c>
      <c r="B58" s="115"/>
      <c r="C58" s="115"/>
      <c r="D58" s="116" t="n">
        <f aca="false">D9</f>
        <v>0</v>
      </c>
      <c r="E58" s="13"/>
      <c r="F58" s="13"/>
      <c r="G58" s="13"/>
      <c r="H58" s="13"/>
      <c r="I58" s="13"/>
      <c r="J58" s="13"/>
      <c r="K58" s="13"/>
    </row>
    <row r="59" customFormat="false" ht="15.75" hidden="false" customHeight="true" outlineLevel="0" collapsed="false">
      <c r="A59" s="13"/>
      <c r="B59" s="13"/>
      <c r="C59" s="13"/>
      <c r="D59" s="13"/>
      <c r="E59" s="13"/>
      <c r="F59" s="13"/>
      <c r="G59" s="13"/>
      <c r="H59" s="13"/>
      <c r="I59" s="13"/>
      <c r="J59" s="13"/>
      <c r="K59" s="13"/>
    </row>
    <row r="60" customFormat="false" ht="15.75" hidden="false" customHeight="true" outlineLevel="0" collapsed="false">
      <c r="A60" s="13"/>
      <c r="B60" s="13"/>
      <c r="C60" s="13"/>
      <c r="D60" s="13"/>
      <c r="E60" s="13"/>
      <c r="F60" s="13"/>
      <c r="G60" s="13"/>
      <c r="H60" s="13"/>
      <c r="I60" s="13"/>
      <c r="J60" s="13"/>
      <c r="K60" s="13"/>
    </row>
    <row r="61" customFormat="false" ht="15.75" hidden="false" customHeight="true" outlineLevel="0" collapsed="false">
      <c r="A61" s="13"/>
      <c r="B61" s="13"/>
      <c r="C61" s="13"/>
      <c r="D61" s="13"/>
      <c r="E61" s="13"/>
      <c r="F61" s="13"/>
      <c r="G61" s="13"/>
      <c r="H61" s="13"/>
      <c r="I61" s="13"/>
      <c r="J61" s="13"/>
      <c r="K61" s="13"/>
    </row>
    <row r="62" customFormat="false" ht="15.75" hidden="false" customHeight="true" outlineLevel="0" collapsed="false">
      <c r="A62" s="13"/>
      <c r="B62" s="13"/>
      <c r="C62" s="13"/>
      <c r="D62" s="13"/>
      <c r="E62" s="13"/>
      <c r="F62" s="13"/>
      <c r="G62" s="13"/>
      <c r="H62" s="13"/>
      <c r="I62" s="13"/>
      <c r="J62" s="13"/>
      <c r="K62" s="13"/>
    </row>
    <row r="63" customFormat="false" ht="15.75" hidden="false" customHeight="true" outlineLevel="0" collapsed="false">
      <c r="A63" s="13"/>
      <c r="B63" s="13"/>
      <c r="C63" s="13"/>
      <c r="D63" s="13"/>
      <c r="E63" s="13"/>
      <c r="F63" s="13"/>
      <c r="G63" s="13"/>
      <c r="H63" s="13"/>
      <c r="I63" s="13"/>
      <c r="J63" s="13"/>
      <c r="K63" s="13"/>
    </row>
    <row r="64" customFormat="false" ht="15.75" hidden="false" customHeight="true" outlineLevel="0" collapsed="false">
      <c r="A64" s="13"/>
      <c r="B64" s="13"/>
      <c r="C64" s="13"/>
      <c r="D64" s="13"/>
      <c r="E64" s="13"/>
      <c r="F64" s="13"/>
      <c r="G64" s="13"/>
      <c r="H64" s="13"/>
      <c r="I64" s="13"/>
      <c r="J64" s="13"/>
      <c r="K64" s="13"/>
    </row>
    <row r="65" customFormat="false" ht="15.75" hidden="false" customHeight="true" outlineLevel="0" collapsed="false">
      <c r="A65" s="13"/>
      <c r="B65" s="13"/>
      <c r="C65" s="13"/>
      <c r="D65" s="13"/>
      <c r="E65" s="13"/>
      <c r="F65" s="13"/>
      <c r="G65" s="13"/>
      <c r="H65" s="13"/>
      <c r="I65" s="13"/>
      <c r="J65" s="13"/>
      <c r="K65" s="13"/>
    </row>
    <row r="66" customFormat="false" ht="15.75" hidden="false" customHeight="true" outlineLevel="0" collapsed="false">
      <c r="A66" s="13"/>
      <c r="B66" s="13"/>
      <c r="C66" s="13"/>
      <c r="D66" s="13"/>
      <c r="E66" s="13"/>
      <c r="F66" s="13"/>
      <c r="G66" s="13"/>
      <c r="H66" s="13"/>
      <c r="I66" s="13"/>
      <c r="J66" s="13"/>
      <c r="K66" s="13"/>
    </row>
    <row r="67" customFormat="false" ht="15.75" hidden="false" customHeight="true" outlineLevel="0" collapsed="false">
      <c r="A67" s="13"/>
      <c r="B67" s="13"/>
      <c r="C67" s="13"/>
      <c r="D67" s="13"/>
      <c r="E67" s="13"/>
      <c r="F67" s="13"/>
      <c r="G67" s="13"/>
      <c r="H67" s="13"/>
      <c r="I67" s="13"/>
      <c r="J67" s="13"/>
      <c r="K67" s="13"/>
    </row>
    <row r="68" customFormat="false" ht="15.75" hidden="false" customHeight="true" outlineLevel="0" collapsed="false">
      <c r="A68" s="13"/>
      <c r="B68" s="13"/>
      <c r="C68" s="13"/>
      <c r="D68" s="13"/>
      <c r="E68" s="13"/>
      <c r="F68" s="13"/>
      <c r="G68" s="13"/>
      <c r="H68" s="13"/>
      <c r="I68" s="13"/>
      <c r="J68" s="13"/>
      <c r="K68" s="13"/>
    </row>
    <row r="69" customFormat="false" ht="15.75" hidden="false" customHeight="true" outlineLevel="0" collapsed="false">
      <c r="A69" s="13"/>
      <c r="B69" s="13"/>
      <c r="C69" s="13"/>
      <c r="D69" s="13"/>
      <c r="E69" s="13"/>
      <c r="F69" s="13"/>
      <c r="G69" s="13"/>
      <c r="H69" s="13"/>
      <c r="I69" s="13"/>
      <c r="J69" s="13"/>
      <c r="K69" s="13"/>
    </row>
    <row r="70" customFormat="false" ht="15.75" hidden="false" customHeight="true" outlineLevel="0" collapsed="false">
      <c r="A70" s="13"/>
      <c r="B70" s="13"/>
      <c r="C70" s="13"/>
      <c r="D70" s="13"/>
      <c r="E70" s="13"/>
      <c r="F70" s="13"/>
      <c r="G70" s="13"/>
      <c r="H70" s="13"/>
      <c r="I70" s="13"/>
      <c r="J70" s="13"/>
      <c r="K70" s="13"/>
    </row>
    <row r="71" customFormat="false" ht="15.75" hidden="false" customHeight="true" outlineLevel="0" collapsed="false">
      <c r="A71" s="13"/>
      <c r="B71" s="13"/>
      <c r="C71" s="13"/>
      <c r="D71" s="13"/>
      <c r="E71" s="13"/>
      <c r="F71" s="13"/>
      <c r="G71" s="13"/>
      <c r="H71" s="13"/>
      <c r="I71" s="13"/>
      <c r="J71" s="13"/>
      <c r="K71" s="13"/>
    </row>
    <row r="72" customFormat="false" ht="15.75" hidden="false" customHeight="true" outlineLevel="0" collapsed="false">
      <c r="A72" s="13"/>
      <c r="B72" s="13"/>
      <c r="C72" s="13"/>
      <c r="D72" s="13"/>
      <c r="E72" s="13"/>
      <c r="F72" s="13"/>
      <c r="G72" s="13"/>
      <c r="H72" s="13"/>
      <c r="I72" s="13"/>
      <c r="J72" s="13"/>
      <c r="K72" s="13"/>
    </row>
    <row r="73" customFormat="false" ht="15.75" hidden="false" customHeight="true" outlineLevel="0" collapsed="false">
      <c r="A73" s="13"/>
      <c r="B73" s="13"/>
      <c r="C73" s="13"/>
      <c r="D73" s="13"/>
      <c r="E73" s="13"/>
      <c r="F73" s="13"/>
      <c r="G73" s="13"/>
      <c r="H73" s="13"/>
      <c r="I73" s="13"/>
      <c r="J73" s="13"/>
      <c r="K73" s="13"/>
    </row>
    <row r="74" customFormat="false" ht="15.75" hidden="false" customHeight="true" outlineLevel="0" collapsed="false">
      <c r="A74" s="13"/>
      <c r="B74" s="13"/>
      <c r="C74" s="13"/>
      <c r="D74" s="13"/>
      <c r="E74" s="13"/>
      <c r="F74" s="13"/>
      <c r="G74" s="13"/>
      <c r="H74" s="13"/>
      <c r="I74" s="13"/>
      <c r="J74" s="13"/>
      <c r="K74" s="13"/>
    </row>
    <row r="75" customFormat="false" ht="15.75" hidden="false" customHeight="true" outlineLevel="0" collapsed="false">
      <c r="A75" s="13"/>
      <c r="B75" s="13"/>
      <c r="C75" s="13"/>
      <c r="D75" s="13"/>
      <c r="E75" s="13"/>
      <c r="F75" s="13"/>
      <c r="G75" s="13"/>
      <c r="H75" s="13"/>
      <c r="I75" s="13"/>
      <c r="J75" s="13"/>
      <c r="K75" s="13"/>
    </row>
    <row r="76" customFormat="false" ht="15.75" hidden="false" customHeight="true" outlineLevel="0" collapsed="false">
      <c r="A76" s="13"/>
      <c r="B76" s="13"/>
      <c r="C76" s="13"/>
      <c r="D76" s="13"/>
      <c r="E76" s="13"/>
      <c r="F76" s="13"/>
      <c r="G76" s="13"/>
      <c r="H76" s="13"/>
      <c r="I76" s="13"/>
      <c r="J76" s="13"/>
      <c r="K76" s="13"/>
    </row>
    <row r="77" customFormat="false" ht="15.75" hidden="false" customHeight="true" outlineLevel="0" collapsed="false">
      <c r="A77" s="13"/>
      <c r="B77" s="13"/>
      <c r="C77" s="13"/>
      <c r="D77" s="13"/>
      <c r="E77" s="13"/>
      <c r="F77" s="13"/>
      <c r="G77" s="13"/>
      <c r="H77" s="13"/>
      <c r="I77" s="13"/>
      <c r="J77" s="13"/>
      <c r="K77" s="13"/>
    </row>
    <row r="78" customFormat="false" ht="15.75" hidden="false" customHeight="true" outlineLevel="0" collapsed="false">
      <c r="A78" s="13"/>
      <c r="B78" s="13"/>
      <c r="C78" s="13"/>
      <c r="D78" s="13"/>
      <c r="E78" s="13"/>
      <c r="F78" s="13"/>
      <c r="G78" s="13"/>
      <c r="H78" s="13"/>
      <c r="I78" s="13"/>
      <c r="J78" s="13"/>
      <c r="K78" s="13"/>
    </row>
    <row r="79" customFormat="false" ht="15.75" hidden="false" customHeight="true" outlineLevel="0" collapsed="false">
      <c r="A79" s="13"/>
      <c r="B79" s="13"/>
      <c r="C79" s="13"/>
      <c r="D79" s="13"/>
      <c r="E79" s="13"/>
      <c r="F79" s="13"/>
      <c r="G79" s="13"/>
      <c r="H79" s="13"/>
      <c r="I79" s="13"/>
      <c r="J79" s="13"/>
      <c r="K79" s="13"/>
    </row>
    <row r="80" customFormat="false" ht="15.75" hidden="false" customHeight="true" outlineLevel="0" collapsed="false">
      <c r="A80" s="13"/>
      <c r="B80" s="13"/>
      <c r="C80" s="13"/>
      <c r="D80" s="13"/>
      <c r="E80" s="13"/>
      <c r="F80" s="13"/>
      <c r="G80" s="13"/>
      <c r="H80" s="13"/>
      <c r="I80" s="13"/>
      <c r="J80" s="13"/>
      <c r="K80" s="13"/>
    </row>
    <row r="81" customFormat="false" ht="15.75" hidden="false" customHeight="true" outlineLevel="0" collapsed="false">
      <c r="A81" s="13"/>
      <c r="B81" s="13"/>
      <c r="C81" s="13"/>
      <c r="D81" s="13"/>
      <c r="E81" s="13"/>
      <c r="F81" s="13"/>
      <c r="G81" s="13"/>
      <c r="H81" s="13"/>
      <c r="I81" s="13"/>
      <c r="J81" s="13"/>
      <c r="K81" s="13"/>
    </row>
    <row r="82" customFormat="false" ht="15.75" hidden="false" customHeight="true" outlineLevel="0" collapsed="false">
      <c r="A82" s="13"/>
      <c r="B82" s="13"/>
      <c r="C82" s="13"/>
      <c r="D82" s="13"/>
      <c r="E82" s="13"/>
      <c r="F82" s="13"/>
      <c r="G82" s="13"/>
      <c r="H82" s="13"/>
      <c r="I82" s="13"/>
      <c r="J82" s="13"/>
      <c r="K82" s="13"/>
    </row>
    <row r="83" customFormat="false" ht="15.75" hidden="false" customHeight="true" outlineLevel="0" collapsed="false">
      <c r="A83" s="13"/>
      <c r="B83" s="13"/>
      <c r="C83" s="13"/>
      <c r="D83" s="13"/>
      <c r="E83" s="13"/>
      <c r="F83" s="13"/>
      <c r="G83" s="13"/>
      <c r="H83" s="13"/>
      <c r="I83" s="13"/>
      <c r="J83" s="13"/>
      <c r="K83" s="13"/>
    </row>
    <row r="84" customFormat="false" ht="15.75" hidden="false" customHeight="true" outlineLevel="0" collapsed="false">
      <c r="A84" s="13"/>
      <c r="B84" s="13"/>
      <c r="C84" s="13"/>
      <c r="D84" s="13"/>
      <c r="E84" s="13"/>
      <c r="F84" s="13"/>
      <c r="G84" s="13"/>
      <c r="H84" s="13"/>
      <c r="I84" s="13"/>
      <c r="J84" s="13"/>
      <c r="K84" s="13"/>
    </row>
    <row r="85" customFormat="false" ht="15.75" hidden="false" customHeight="true" outlineLevel="0" collapsed="false">
      <c r="A85" s="13"/>
      <c r="B85" s="13"/>
      <c r="C85" s="13"/>
      <c r="D85" s="13"/>
      <c r="E85" s="13"/>
      <c r="F85" s="13"/>
      <c r="G85" s="13"/>
      <c r="H85" s="13"/>
      <c r="I85" s="13"/>
      <c r="J85" s="13"/>
      <c r="K85" s="13"/>
    </row>
    <row r="86" customFormat="false" ht="15.75" hidden="false" customHeight="true" outlineLevel="0" collapsed="false">
      <c r="A86" s="13"/>
      <c r="B86" s="13"/>
      <c r="C86" s="13"/>
      <c r="D86" s="13"/>
      <c r="E86" s="13"/>
      <c r="F86" s="13"/>
      <c r="G86" s="13"/>
      <c r="H86" s="13"/>
      <c r="I86" s="13"/>
      <c r="J86" s="13"/>
      <c r="K86" s="13"/>
    </row>
    <row r="87" customFormat="false" ht="15.75" hidden="false" customHeight="true" outlineLevel="0" collapsed="false">
      <c r="A87" s="13"/>
      <c r="B87" s="13"/>
      <c r="C87" s="13"/>
      <c r="D87" s="13"/>
      <c r="E87" s="13"/>
      <c r="F87" s="13"/>
      <c r="G87" s="13"/>
      <c r="H87" s="13"/>
      <c r="I87" s="13"/>
      <c r="J87" s="13"/>
      <c r="K87" s="13"/>
    </row>
    <row r="88" customFormat="false" ht="15.75" hidden="false" customHeight="true" outlineLevel="0" collapsed="false">
      <c r="A88" s="13"/>
      <c r="B88" s="13"/>
      <c r="C88" s="13"/>
      <c r="D88" s="13"/>
      <c r="E88" s="13"/>
      <c r="F88" s="13"/>
      <c r="G88" s="13"/>
      <c r="H88" s="13"/>
      <c r="I88" s="13"/>
      <c r="J88" s="13"/>
      <c r="K88" s="13"/>
    </row>
    <row r="89" customFormat="false" ht="15.75" hidden="false" customHeight="true" outlineLevel="0" collapsed="false">
      <c r="A89" s="13"/>
      <c r="B89" s="13"/>
      <c r="C89" s="13"/>
      <c r="D89" s="13"/>
      <c r="E89" s="13"/>
      <c r="F89" s="13"/>
      <c r="G89" s="13"/>
      <c r="H89" s="13"/>
      <c r="I89" s="13"/>
      <c r="J89" s="13"/>
      <c r="K89" s="13"/>
    </row>
    <row r="90" customFormat="false" ht="15.75" hidden="false" customHeight="true" outlineLevel="0" collapsed="false">
      <c r="A90" s="13"/>
      <c r="B90" s="13"/>
      <c r="C90" s="13"/>
      <c r="D90" s="13"/>
      <c r="E90" s="13"/>
      <c r="F90" s="13"/>
      <c r="G90" s="13"/>
      <c r="H90" s="13"/>
      <c r="I90" s="13"/>
      <c r="J90" s="13"/>
      <c r="K90" s="13"/>
    </row>
    <row r="91" customFormat="false" ht="15.75" hidden="false" customHeight="true" outlineLevel="0" collapsed="false">
      <c r="A91" s="13"/>
      <c r="B91" s="13"/>
      <c r="C91" s="13"/>
      <c r="D91" s="13"/>
      <c r="E91" s="13"/>
      <c r="F91" s="13"/>
      <c r="G91" s="13"/>
      <c r="H91" s="13"/>
      <c r="I91" s="13"/>
      <c r="J91" s="13"/>
      <c r="K91" s="13"/>
    </row>
    <row r="92" customFormat="false" ht="15.75" hidden="false" customHeight="true" outlineLevel="0" collapsed="false">
      <c r="A92" s="13"/>
      <c r="B92" s="13"/>
      <c r="C92" s="13"/>
      <c r="D92" s="13"/>
      <c r="E92" s="13"/>
      <c r="F92" s="13"/>
      <c r="G92" s="13"/>
      <c r="H92" s="13"/>
      <c r="I92" s="13"/>
      <c r="J92" s="13"/>
      <c r="K92" s="13"/>
    </row>
    <row r="93" customFormat="false" ht="15.75" hidden="false" customHeight="true" outlineLevel="0" collapsed="false">
      <c r="A93" s="13"/>
      <c r="B93" s="13"/>
      <c r="C93" s="13"/>
      <c r="D93" s="13"/>
      <c r="E93" s="13"/>
      <c r="F93" s="13"/>
      <c r="G93" s="13"/>
      <c r="H93" s="13"/>
      <c r="I93" s="13"/>
      <c r="J93" s="13"/>
      <c r="K93" s="13"/>
    </row>
    <row r="94" customFormat="false" ht="15.75" hidden="false" customHeight="true" outlineLevel="0" collapsed="false">
      <c r="A94" s="13"/>
      <c r="B94" s="13"/>
      <c r="C94" s="13"/>
      <c r="D94" s="13"/>
      <c r="E94" s="13"/>
      <c r="F94" s="13"/>
      <c r="G94" s="13"/>
      <c r="H94" s="13"/>
      <c r="I94" s="13"/>
      <c r="J94" s="13"/>
      <c r="K94" s="13"/>
    </row>
    <row r="95" customFormat="false" ht="15.75" hidden="false" customHeight="true" outlineLevel="0" collapsed="false">
      <c r="A95" s="13"/>
      <c r="B95" s="13"/>
      <c r="C95" s="13"/>
      <c r="D95" s="13"/>
      <c r="E95" s="13"/>
      <c r="F95" s="13"/>
      <c r="G95" s="13"/>
      <c r="H95" s="13"/>
      <c r="I95" s="13"/>
      <c r="J95" s="13"/>
      <c r="K95" s="13"/>
    </row>
    <row r="96" customFormat="false" ht="15.75" hidden="false" customHeight="true" outlineLevel="0" collapsed="false">
      <c r="A96" s="13"/>
      <c r="B96" s="13"/>
      <c r="C96" s="13"/>
      <c r="D96" s="13"/>
      <c r="E96" s="13"/>
      <c r="F96" s="13"/>
      <c r="G96" s="13"/>
      <c r="H96" s="13"/>
      <c r="I96" s="13"/>
      <c r="J96" s="13"/>
      <c r="K96" s="13"/>
    </row>
    <row r="97" customFormat="false" ht="15.75" hidden="false" customHeight="true" outlineLevel="0" collapsed="false">
      <c r="A97" s="13"/>
      <c r="B97" s="13"/>
      <c r="C97" s="13"/>
      <c r="D97" s="13"/>
      <c r="E97" s="13"/>
      <c r="F97" s="13"/>
      <c r="G97" s="13"/>
      <c r="H97" s="13"/>
      <c r="I97" s="13"/>
      <c r="J97" s="13"/>
      <c r="K97" s="13"/>
    </row>
    <row r="98" customFormat="false" ht="15.75" hidden="false" customHeight="true" outlineLevel="0" collapsed="false">
      <c r="A98" s="13"/>
      <c r="B98" s="13"/>
      <c r="C98" s="13"/>
      <c r="D98" s="13"/>
      <c r="E98" s="13"/>
      <c r="F98" s="13"/>
      <c r="G98" s="13"/>
      <c r="H98" s="13"/>
      <c r="I98" s="13"/>
      <c r="J98" s="13"/>
      <c r="K98" s="13"/>
    </row>
    <row r="99" customFormat="false" ht="15.75" hidden="false" customHeight="true" outlineLevel="0" collapsed="false">
      <c r="A99" s="13"/>
      <c r="B99" s="13"/>
      <c r="C99" s="13"/>
      <c r="D99" s="13"/>
      <c r="E99" s="13"/>
      <c r="F99" s="13"/>
      <c r="G99" s="13"/>
      <c r="H99" s="13"/>
      <c r="I99" s="13"/>
      <c r="J99" s="13"/>
      <c r="K99" s="13"/>
    </row>
    <row r="100" customFormat="false" ht="15.75" hidden="false" customHeight="true" outlineLevel="0" collapsed="false">
      <c r="A100" s="13"/>
      <c r="B100" s="13"/>
      <c r="C100" s="13"/>
      <c r="D100" s="13"/>
      <c r="E100" s="13"/>
      <c r="F100" s="13"/>
      <c r="G100" s="13"/>
      <c r="H100" s="13"/>
      <c r="I100" s="13"/>
      <c r="J100" s="13"/>
      <c r="K100" s="13"/>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49">
    <mergeCell ref="A4:C5"/>
    <mergeCell ref="D4:E4"/>
    <mergeCell ref="F4:G4"/>
    <mergeCell ref="A6:C6"/>
    <mergeCell ref="A7:C7"/>
    <mergeCell ref="A8:C8"/>
    <mergeCell ref="A9:C9"/>
    <mergeCell ref="A10:C10"/>
    <mergeCell ref="A11:C11"/>
    <mergeCell ref="A12:C12"/>
    <mergeCell ref="A15:C16"/>
    <mergeCell ref="D15:D16"/>
    <mergeCell ref="A17:C17"/>
    <mergeCell ref="A18:C18"/>
    <mergeCell ref="A19:C19"/>
    <mergeCell ref="A20:C20"/>
    <mergeCell ref="A21:C21"/>
    <mergeCell ref="A24:C25"/>
    <mergeCell ref="D24:E24"/>
    <mergeCell ref="F24:G24"/>
    <mergeCell ref="A26:C26"/>
    <mergeCell ref="A27:C27"/>
    <mergeCell ref="A28:C28"/>
    <mergeCell ref="A29:C29"/>
    <mergeCell ref="A30:C30"/>
    <mergeCell ref="A31:C31"/>
    <mergeCell ref="A32:C32"/>
    <mergeCell ref="A35:C36"/>
    <mergeCell ref="D35:E35"/>
    <mergeCell ref="F35:G35"/>
    <mergeCell ref="A37:C37"/>
    <mergeCell ref="A38:C38"/>
    <mergeCell ref="A39:C39"/>
    <mergeCell ref="A40:C40"/>
    <mergeCell ref="A41:C41"/>
    <mergeCell ref="A42:C42"/>
    <mergeCell ref="A43:C43"/>
    <mergeCell ref="A46:C47"/>
    <mergeCell ref="D46:E46"/>
    <mergeCell ref="F46:G46"/>
    <mergeCell ref="A48:C48"/>
    <mergeCell ref="A49:C49"/>
    <mergeCell ref="A50:C50"/>
    <mergeCell ref="A51:C51"/>
    <mergeCell ref="A52:C52"/>
    <mergeCell ref="A53:C53"/>
    <mergeCell ref="A54:C54"/>
    <mergeCell ref="A57:C57"/>
    <mergeCell ref="A58:C58"/>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O1000"/>
  <sheetViews>
    <sheetView showFormulas="false" showGridLines="true" showRowColHeaders="true" showZeros="true" rightToLeft="false" tabSelected="false" showOutlineSymbols="true" defaultGridColor="true" view="normal" topLeftCell="A85" colorId="64" zoomScale="110" zoomScaleNormal="110" zoomScalePageLayoutView="100" workbookViewId="0">
      <selection pane="topLeft" activeCell="H114" activeCellId="0" sqref="H114"/>
    </sheetView>
  </sheetViews>
  <sheetFormatPr defaultColWidth="14.4296875" defaultRowHeight="15" zeroHeight="false" outlineLevelRow="0" outlineLevelCol="0"/>
  <cols>
    <col collapsed="false" customWidth="true" hidden="false" outlineLevel="0" max="1" min="1" style="1" width="4.72"/>
    <col collapsed="false" customWidth="true" hidden="false" outlineLevel="0" max="2" min="2" style="1" width="12.71"/>
    <col collapsed="false" customWidth="true" hidden="false" outlineLevel="0" max="3" min="3" style="1" width="6.29"/>
    <col collapsed="false" customWidth="true" hidden="false" outlineLevel="0" max="4" min="4" style="1" width="19"/>
    <col collapsed="false" customWidth="true" hidden="false" outlineLevel="0" max="5" min="5" style="1" width="35.85"/>
    <col collapsed="false" customWidth="true" hidden="false" outlineLevel="0" max="6" min="6" style="1" width="15.28"/>
    <col collapsed="false" customWidth="true" hidden="false" outlineLevel="0" max="7" min="7" style="1" width="1.85"/>
    <col collapsed="false" customWidth="true" hidden="false" outlineLevel="0" max="8" min="8" style="1" width="15"/>
    <col collapsed="false" customWidth="true" hidden="false" outlineLevel="0" max="9" min="9" style="1" width="3.71"/>
    <col collapsed="false" customWidth="true" hidden="false" outlineLevel="0" max="10" min="10" style="1" width="36.14"/>
    <col collapsed="false" customWidth="true" hidden="false" outlineLevel="0" max="11" min="11" style="1" width="10.29"/>
    <col collapsed="false" customWidth="true" hidden="false" outlineLevel="0" max="12" min="12" style="1" width="1.29"/>
    <col collapsed="false" customWidth="true" hidden="false" outlineLevel="0" max="13" min="13" style="1" width="9.14"/>
    <col collapsed="false" customWidth="true" hidden="false" outlineLevel="0" max="14" min="14" style="1" width="38.71"/>
    <col collapsed="false" customWidth="true" hidden="false" outlineLevel="0" max="15" min="15" style="1" width="1"/>
    <col collapsed="false" customWidth="true" hidden="false" outlineLevel="0" max="26" min="16" style="1" width="12.71"/>
  </cols>
  <sheetData>
    <row r="1" customFormat="false" ht="12.75" hidden="false" customHeight="true" outlineLevel="0" collapsed="false">
      <c r="A1" s="117"/>
      <c r="B1" s="118"/>
      <c r="C1" s="118"/>
      <c r="D1" s="118"/>
      <c r="E1" s="118"/>
      <c r="F1" s="118"/>
      <c r="G1" s="119"/>
      <c r="H1" s="118"/>
      <c r="I1" s="119"/>
      <c r="J1" s="120"/>
      <c r="K1" s="11"/>
      <c r="L1" s="11"/>
      <c r="M1" s="11"/>
      <c r="N1" s="11"/>
      <c r="O1" s="11"/>
    </row>
    <row r="2" customFormat="false" ht="12.75" hidden="false" customHeight="true" outlineLevel="0" collapsed="false">
      <c r="A2" s="117"/>
      <c r="B2" s="118"/>
      <c r="C2" s="118"/>
      <c r="D2" s="118"/>
      <c r="E2" s="118"/>
      <c r="F2" s="118"/>
      <c r="G2" s="119"/>
      <c r="H2" s="118"/>
      <c r="I2" s="119"/>
      <c r="J2" s="120"/>
      <c r="K2" s="119"/>
      <c r="L2" s="11"/>
      <c r="M2" s="11"/>
      <c r="N2" s="11"/>
      <c r="O2" s="11"/>
    </row>
    <row r="3" customFormat="false" ht="31.5" hidden="false" customHeight="true" outlineLevel="0" collapsed="false">
      <c r="A3" s="121"/>
      <c r="B3" s="122" t="s">
        <v>217</v>
      </c>
      <c r="C3" s="122"/>
      <c r="D3" s="122"/>
      <c r="E3" s="122"/>
      <c r="F3" s="122"/>
      <c r="G3" s="122"/>
      <c r="H3" s="122"/>
      <c r="I3" s="122"/>
      <c r="J3" s="122"/>
      <c r="K3" s="11"/>
      <c r="L3" s="11"/>
      <c r="M3" s="11"/>
      <c r="N3" s="11"/>
      <c r="O3" s="11"/>
    </row>
    <row r="4" customFormat="false" ht="24" hidden="false" customHeight="true" outlineLevel="0" collapsed="false">
      <c r="A4" s="117"/>
      <c r="B4" s="97" t="s">
        <v>218</v>
      </c>
      <c r="C4" s="118"/>
      <c r="D4" s="118"/>
      <c r="E4" s="118"/>
      <c r="F4" s="119"/>
      <c r="G4" s="119"/>
      <c r="H4" s="118"/>
      <c r="I4" s="119"/>
      <c r="J4" s="120"/>
      <c r="K4" s="11"/>
      <c r="L4" s="11"/>
      <c r="M4" s="11"/>
      <c r="N4" s="11"/>
      <c r="O4" s="11"/>
    </row>
    <row r="5" customFormat="false" ht="12.75" hidden="false" customHeight="true" outlineLevel="0" collapsed="false">
      <c r="A5" s="117"/>
      <c r="B5" s="118"/>
      <c r="C5" s="118"/>
      <c r="D5" s="118"/>
      <c r="E5" s="118"/>
      <c r="F5" s="119"/>
      <c r="G5" s="119"/>
      <c r="H5" s="118"/>
      <c r="I5" s="119"/>
      <c r="J5" s="119"/>
      <c r="K5" s="119"/>
      <c r="L5" s="119"/>
      <c r="M5" s="119"/>
      <c r="N5" s="119"/>
      <c r="O5" s="119"/>
    </row>
    <row r="6" customFormat="false" ht="12.75" hidden="false" customHeight="true" outlineLevel="0" collapsed="false">
      <c r="A6" s="117"/>
      <c r="B6" s="118"/>
      <c r="C6" s="118"/>
      <c r="D6" s="118"/>
      <c r="E6" s="118"/>
      <c r="F6" s="119"/>
      <c r="G6" s="119"/>
      <c r="H6" s="118"/>
      <c r="I6" s="119"/>
      <c r="J6" s="123"/>
      <c r="K6" s="119"/>
      <c r="L6" s="119"/>
      <c r="M6" s="119"/>
      <c r="N6" s="119"/>
      <c r="O6" s="119"/>
    </row>
    <row r="7" customFormat="false" ht="12.75" hidden="false" customHeight="true" outlineLevel="0" collapsed="false">
      <c r="A7" s="117"/>
      <c r="B7" s="118"/>
      <c r="C7" s="118"/>
      <c r="D7" s="118"/>
      <c r="E7" s="118"/>
      <c r="F7" s="119"/>
      <c r="G7" s="119"/>
      <c r="H7" s="118"/>
      <c r="I7" s="119"/>
      <c r="J7" s="123" t="s">
        <v>219</v>
      </c>
      <c r="K7" s="119"/>
      <c r="L7" s="119"/>
      <c r="M7" s="119"/>
      <c r="N7" s="119"/>
      <c r="O7" s="119"/>
    </row>
    <row r="8" customFormat="false" ht="12.75" hidden="false" customHeight="true" outlineLevel="0" collapsed="false">
      <c r="A8" s="117" t="s">
        <v>220</v>
      </c>
      <c r="B8" s="124" t="s">
        <v>221</v>
      </c>
      <c r="C8" s="124"/>
      <c r="D8" s="124"/>
      <c r="E8" s="125"/>
      <c r="F8" s="119"/>
      <c r="G8" s="119"/>
      <c r="H8" s="118"/>
      <c r="I8" s="119"/>
      <c r="J8" s="120"/>
      <c r="K8" s="119"/>
      <c r="L8" s="119"/>
      <c r="M8" s="119"/>
      <c r="N8" s="119"/>
      <c r="O8" s="119"/>
    </row>
    <row r="9" customFormat="false" ht="15.75" hidden="false" customHeight="true" outlineLevel="0" collapsed="false">
      <c r="A9" s="117"/>
      <c r="B9" s="118"/>
      <c r="C9" s="126" t="s">
        <v>222</v>
      </c>
      <c r="D9" s="127" t="s">
        <v>223</v>
      </c>
      <c r="E9" s="127"/>
      <c r="F9" s="128" t="n">
        <v>5.27</v>
      </c>
      <c r="G9" s="13"/>
      <c r="H9" s="90" t="s">
        <v>224</v>
      </c>
      <c r="I9" s="119"/>
      <c r="J9" s="97" t="s">
        <v>225</v>
      </c>
      <c r="K9" s="11"/>
      <c r="L9" s="11"/>
      <c r="M9" s="11"/>
      <c r="N9" s="11"/>
      <c r="O9" s="11"/>
    </row>
    <row r="10" customFormat="false" ht="15.75" hidden="false" customHeight="true" outlineLevel="0" collapsed="false">
      <c r="A10" s="117"/>
      <c r="B10" s="118"/>
      <c r="C10" s="118"/>
      <c r="D10" s="118"/>
      <c r="E10" s="118"/>
      <c r="F10" s="119"/>
      <c r="G10" s="119"/>
      <c r="H10" s="118"/>
      <c r="I10" s="119"/>
      <c r="J10" s="97"/>
      <c r="K10" s="11"/>
      <c r="L10" s="15" t="s">
        <v>17</v>
      </c>
      <c r="M10" s="15"/>
      <c r="N10" s="15"/>
      <c r="O10" s="15"/>
    </row>
    <row r="11" customFormat="false" ht="15" hidden="false" customHeight="true" outlineLevel="0" collapsed="false">
      <c r="A11" s="117" t="s">
        <v>226</v>
      </c>
      <c r="B11" s="124" t="s">
        <v>227</v>
      </c>
      <c r="C11" s="124"/>
      <c r="D11" s="124"/>
      <c r="E11" s="125"/>
      <c r="F11" s="119"/>
      <c r="G11" s="119"/>
      <c r="H11" s="118"/>
      <c r="I11" s="119"/>
      <c r="J11" s="97"/>
      <c r="K11" s="11"/>
      <c r="L11" s="17"/>
      <c r="M11" s="18"/>
      <c r="N11" s="18"/>
      <c r="O11" s="19"/>
    </row>
    <row r="12" customFormat="false" ht="26.25" hidden="false" customHeight="true" outlineLevel="0" collapsed="false">
      <c r="A12" s="117"/>
      <c r="B12" s="118"/>
      <c r="C12" s="129" t="s">
        <v>228</v>
      </c>
      <c r="D12" s="130" t="s">
        <v>229</v>
      </c>
      <c r="E12" s="130"/>
      <c r="F12" s="131" t="n">
        <f aca="false">'A.IV. Lub.'!D7</f>
        <v>0.0265</v>
      </c>
      <c r="G12" s="132"/>
      <c r="H12" s="22" t="s">
        <v>230</v>
      </c>
      <c r="I12" s="119"/>
      <c r="J12" s="10" t="s">
        <v>231</v>
      </c>
      <c r="K12" s="11"/>
      <c r="L12" s="20"/>
      <c r="M12" s="21"/>
      <c r="N12" s="22" t="s">
        <v>19</v>
      </c>
      <c r="O12" s="23"/>
    </row>
    <row r="13" customFormat="false" ht="15" hidden="false" customHeight="true" outlineLevel="0" collapsed="false">
      <c r="A13" s="117"/>
      <c r="B13" s="118"/>
      <c r="C13" s="118"/>
      <c r="D13" s="118"/>
      <c r="E13" s="118"/>
      <c r="F13" s="119"/>
      <c r="G13" s="119"/>
      <c r="H13" s="118"/>
      <c r="I13" s="119"/>
      <c r="J13" s="133"/>
      <c r="K13" s="11"/>
      <c r="L13" s="20"/>
      <c r="M13" s="27"/>
      <c r="N13" s="22" t="s">
        <v>21</v>
      </c>
      <c r="O13" s="23"/>
    </row>
    <row r="14" customFormat="false" ht="15" hidden="false" customHeight="true" outlineLevel="0" collapsed="false">
      <c r="A14" s="117" t="s">
        <v>232</v>
      </c>
      <c r="B14" s="118" t="s">
        <v>233</v>
      </c>
      <c r="C14" s="118"/>
      <c r="D14" s="118"/>
      <c r="E14" s="118"/>
      <c r="F14" s="119"/>
      <c r="G14" s="119"/>
      <c r="H14" s="119"/>
      <c r="I14" s="119"/>
      <c r="J14" s="133"/>
      <c r="K14" s="11"/>
      <c r="L14" s="20"/>
      <c r="M14" s="28"/>
      <c r="N14" s="22" t="s">
        <v>23</v>
      </c>
      <c r="O14" s="23"/>
    </row>
    <row r="15" customFormat="false" ht="15.75" hidden="false" customHeight="true" outlineLevel="0" collapsed="false">
      <c r="A15" s="117"/>
      <c r="B15" s="118"/>
      <c r="C15" s="126" t="s">
        <v>234</v>
      </c>
      <c r="D15" s="127" t="s">
        <v>235</v>
      </c>
      <c r="E15" s="127"/>
      <c r="F15" s="128" t="n">
        <v>1.97</v>
      </c>
      <c r="G15" s="13"/>
      <c r="H15" s="90" t="s">
        <v>224</v>
      </c>
      <c r="I15" s="119"/>
      <c r="J15" s="97" t="s">
        <v>225</v>
      </c>
      <c r="K15" s="11"/>
      <c r="L15" s="29"/>
      <c r="M15" s="30"/>
      <c r="N15" s="30"/>
      <c r="O15" s="31"/>
    </row>
    <row r="16" customFormat="false" ht="30" hidden="false" customHeight="true" outlineLevel="0" collapsed="false">
      <c r="A16" s="117"/>
      <c r="B16" s="118"/>
      <c r="C16" s="129" t="s">
        <v>236</v>
      </c>
      <c r="D16" s="130" t="s">
        <v>237</v>
      </c>
      <c r="E16" s="130"/>
      <c r="F16" s="134" t="n">
        <f aca="false">AVERAGE('A.V. Arla32'!E6:F6)</f>
        <v>0.04</v>
      </c>
      <c r="G16" s="132"/>
      <c r="H16" s="22" t="s">
        <v>238</v>
      </c>
      <c r="I16" s="119"/>
      <c r="J16" s="10" t="s">
        <v>239</v>
      </c>
      <c r="K16" s="11"/>
      <c r="L16" s="11"/>
      <c r="M16" s="11"/>
      <c r="N16" s="11"/>
      <c r="O16" s="11"/>
    </row>
    <row r="17" customFormat="false" ht="12.75" hidden="false" customHeight="true" outlineLevel="0" collapsed="false">
      <c r="A17" s="117"/>
      <c r="B17" s="118"/>
      <c r="C17" s="118"/>
      <c r="D17" s="118"/>
      <c r="E17" s="118"/>
      <c r="F17" s="119"/>
      <c r="G17" s="119"/>
      <c r="H17" s="118"/>
      <c r="I17" s="119"/>
      <c r="J17" s="133"/>
      <c r="K17" s="11"/>
      <c r="L17" s="11"/>
      <c r="M17" s="11"/>
      <c r="N17" s="11"/>
      <c r="O17" s="11"/>
    </row>
    <row r="18" customFormat="false" ht="12.75" hidden="false" customHeight="true" outlineLevel="0" collapsed="false">
      <c r="A18" s="117" t="s">
        <v>240</v>
      </c>
      <c r="B18" s="118" t="s">
        <v>241</v>
      </c>
      <c r="C18" s="118"/>
      <c r="D18" s="97" t="s">
        <v>242</v>
      </c>
      <c r="E18" s="118"/>
      <c r="F18" s="119"/>
      <c r="G18" s="119"/>
      <c r="H18" s="119"/>
      <c r="I18" s="119"/>
      <c r="J18" s="133"/>
      <c r="K18" s="11"/>
      <c r="L18" s="11"/>
      <c r="M18" s="11"/>
      <c r="N18" s="11"/>
      <c r="O18" s="11"/>
    </row>
    <row r="19" customFormat="false" ht="15" hidden="false" customHeight="true" outlineLevel="0" collapsed="false">
      <c r="A19" s="117"/>
      <c r="B19" s="118"/>
      <c r="C19" s="135" t="s">
        <v>243</v>
      </c>
      <c r="D19" s="136" t="s">
        <v>244</v>
      </c>
      <c r="E19" s="118" t="s">
        <v>245</v>
      </c>
      <c r="F19" s="92" t="n">
        <v>0</v>
      </c>
      <c r="G19" s="13"/>
      <c r="H19" s="90" t="s">
        <v>246</v>
      </c>
      <c r="I19" s="119"/>
      <c r="J19" s="97" t="s">
        <v>225</v>
      </c>
      <c r="K19" s="11"/>
      <c r="L19" s="11"/>
      <c r="M19" s="11"/>
      <c r="N19" s="11"/>
      <c r="O19" s="11"/>
    </row>
    <row r="20" customFormat="false" ht="15" hidden="false" customHeight="true" outlineLevel="0" collapsed="false">
      <c r="A20" s="117"/>
      <c r="B20" s="118"/>
      <c r="C20" s="135"/>
      <c r="D20" s="135"/>
      <c r="E20" s="118" t="s">
        <v>247</v>
      </c>
      <c r="F20" s="92" t="n">
        <v>2493.43</v>
      </c>
      <c r="G20" s="13"/>
      <c r="H20" s="90" t="s">
        <v>246</v>
      </c>
      <c r="I20" s="119"/>
      <c r="J20" s="97" t="s">
        <v>225</v>
      </c>
      <c r="K20" s="11"/>
      <c r="L20" s="11"/>
      <c r="M20" s="11"/>
      <c r="N20" s="11"/>
      <c r="O20" s="11"/>
    </row>
    <row r="21" customFormat="false" ht="15" hidden="false" customHeight="true" outlineLevel="0" collapsed="false">
      <c r="A21" s="117"/>
      <c r="B21" s="118"/>
      <c r="C21" s="135"/>
      <c r="D21" s="135"/>
      <c r="E21" s="118" t="s">
        <v>248</v>
      </c>
      <c r="F21" s="92" t="n">
        <v>0</v>
      </c>
      <c r="G21" s="13"/>
      <c r="H21" s="90" t="s">
        <v>246</v>
      </c>
      <c r="I21" s="119"/>
      <c r="J21" s="97" t="s">
        <v>225</v>
      </c>
      <c r="K21" s="11"/>
      <c r="L21" s="11"/>
      <c r="M21" s="11"/>
      <c r="N21" s="11"/>
      <c r="O21" s="11"/>
    </row>
    <row r="22" customFormat="false" ht="15" hidden="false" customHeight="true" outlineLevel="0" collapsed="false">
      <c r="A22" s="117"/>
      <c r="B22" s="118"/>
      <c r="C22" s="135" t="s">
        <v>249</v>
      </c>
      <c r="D22" s="137" t="s">
        <v>250</v>
      </c>
      <c r="E22" s="118" t="s">
        <v>245</v>
      </c>
      <c r="F22" s="92" t="n">
        <v>0</v>
      </c>
      <c r="G22" s="13"/>
      <c r="H22" s="90" t="s">
        <v>246</v>
      </c>
      <c r="I22" s="119"/>
      <c r="J22" s="97" t="s">
        <v>225</v>
      </c>
      <c r="K22" s="11"/>
      <c r="L22" s="11"/>
      <c r="M22" s="11"/>
      <c r="N22" s="11"/>
      <c r="O22" s="11"/>
    </row>
    <row r="23" customFormat="false" ht="15" hidden="false" customHeight="true" outlineLevel="0" collapsed="false">
      <c r="A23" s="117"/>
      <c r="B23" s="118"/>
      <c r="C23" s="135"/>
      <c r="D23" s="135"/>
      <c r="E23" s="118" t="s">
        <v>247</v>
      </c>
      <c r="F23" s="92" t="n">
        <v>745</v>
      </c>
      <c r="G23" s="13"/>
      <c r="H23" s="90" t="s">
        <v>246</v>
      </c>
      <c r="I23" s="119"/>
      <c r="J23" s="97" t="s">
        <v>225</v>
      </c>
      <c r="K23" s="11"/>
      <c r="L23" s="11"/>
      <c r="M23" s="11"/>
      <c r="N23" s="11"/>
      <c r="O23" s="11"/>
    </row>
    <row r="24" customFormat="false" ht="15" hidden="false" customHeight="true" outlineLevel="0" collapsed="false">
      <c r="A24" s="117"/>
      <c r="B24" s="118"/>
      <c r="C24" s="135"/>
      <c r="D24" s="135"/>
      <c r="E24" s="118" t="s">
        <v>248</v>
      </c>
      <c r="F24" s="92" t="n">
        <v>0</v>
      </c>
      <c r="G24" s="13"/>
      <c r="H24" s="90" t="s">
        <v>246</v>
      </c>
      <c r="I24" s="119"/>
      <c r="J24" s="97" t="s">
        <v>225</v>
      </c>
      <c r="K24" s="11"/>
      <c r="L24" s="11"/>
      <c r="M24" s="11"/>
      <c r="N24" s="11"/>
      <c r="O24" s="11"/>
    </row>
    <row r="25" customFormat="false" ht="12.75" hidden="false" customHeight="true" outlineLevel="0" collapsed="false">
      <c r="A25" s="117"/>
      <c r="B25" s="118"/>
      <c r="C25" s="118"/>
      <c r="D25" s="118"/>
      <c r="E25" s="118"/>
      <c r="F25" s="119"/>
      <c r="G25" s="119"/>
      <c r="H25" s="119"/>
      <c r="I25" s="119"/>
      <c r="J25" s="133"/>
      <c r="K25" s="11"/>
      <c r="L25" s="11"/>
      <c r="M25" s="11"/>
      <c r="N25" s="11"/>
      <c r="O25" s="11"/>
    </row>
    <row r="26" customFormat="false" ht="12.75" hidden="false" customHeight="true" outlineLevel="0" collapsed="false">
      <c r="A26" s="117"/>
      <c r="B26" s="118"/>
      <c r="C26" s="118"/>
      <c r="D26" s="118"/>
      <c r="E26" s="118"/>
      <c r="F26" s="119"/>
      <c r="G26" s="119"/>
      <c r="H26" s="119"/>
      <c r="I26" s="119"/>
      <c r="J26" s="133"/>
      <c r="K26" s="11"/>
      <c r="L26" s="11"/>
      <c r="M26" s="11"/>
      <c r="N26" s="11"/>
      <c r="O26" s="11"/>
    </row>
    <row r="27" customFormat="false" ht="12.75" hidden="false" customHeight="true" outlineLevel="0" collapsed="false">
      <c r="A27" s="117" t="s">
        <v>251</v>
      </c>
      <c r="B27" s="118" t="s">
        <v>252</v>
      </c>
      <c r="C27" s="118"/>
      <c r="D27" s="118"/>
      <c r="E27" s="118"/>
      <c r="F27" s="119"/>
      <c r="G27" s="119"/>
      <c r="H27" s="119"/>
      <c r="I27" s="119"/>
      <c r="J27" s="133"/>
      <c r="K27" s="11"/>
      <c r="L27" s="11"/>
      <c r="M27" s="11"/>
      <c r="N27" s="11"/>
      <c r="O27" s="11"/>
    </row>
    <row r="28" customFormat="false" ht="25.5" hidden="false" customHeight="true" outlineLevel="0" collapsed="false">
      <c r="A28" s="117"/>
      <c r="B28" s="118"/>
      <c r="C28" s="129" t="s">
        <v>253</v>
      </c>
      <c r="D28" s="130" t="s">
        <v>254</v>
      </c>
      <c r="E28" s="130"/>
      <c r="F28" s="138" t="n">
        <f aca="false">AVERAGE('A.VIII. Custos ambientais'!E6:F6)</f>
        <v>0.0125</v>
      </c>
      <c r="G28" s="132"/>
      <c r="H28" s="22" t="s">
        <v>238</v>
      </c>
      <c r="I28" s="119"/>
      <c r="J28" s="10" t="s">
        <v>255</v>
      </c>
      <c r="K28" s="11"/>
      <c r="L28" s="11"/>
      <c r="M28" s="11"/>
      <c r="N28" s="11"/>
      <c r="O28" s="11"/>
    </row>
    <row r="29" customFormat="false" ht="12.75" hidden="false" customHeight="true" outlineLevel="0" collapsed="false">
      <c r="A29" s="117"/>
      <c r="B29" s="118"/>
      <c r="C29" s="118"/>
      <c r="D29" s="118"/>
      <c r="E29" s="118"/>
      <c r="F29" s="119"/>
      <c r="G29" s="119"/>
      <c r="H29" s="119"/>
      <c r="I29" s="119"/>
      <c r="J29" s="97"/>
      <c r="K29" s="11"/>
      <c r="L29" s="11"/>
      <c r="M29" s="11"/>
      <c r="N29" s="11"/>
      <c r="O29" s="11"/>
    </row>
    <row r="30" customFormat="false" ht="12.75" hidden="false" customHeight="true" outlineLevel="0" collapsed="false">
      <c r="A30" s="117" t="s">
        <v>256</v>
      </c>
      <c r="B30" s="118" t="s">
        <v>257</v>
      </c>
      <c r="C30" s="118"/>
      <c r="D30" s="118"/>
      <c r="E30" s="118"/>
      <c r="F30" s="119"/>
      <c r="G30" s="119"/>
      <c r="H30" s="119"/>
      <c r="I30" s="119"/>
      <c r="J30" s="97"/>
      <c r="K30" s="11"/>
      <c r="L30" s="11"/>
      <c r="M30" s="11"/>
      <c r="N30" s="11"/>
      <c r="O30" s="11"/>
    </row>
    <row r="31" customFormat="false" ht="15" hidden="false" customHeight="true" outlineLevel="0" collapsed="false">
      <c r="A31" s="117"/>
      <c r="B31" s="118"/>
      <c r="C31" s="126" t="s">
        <v>258</v>
      </c>
      <c r="D31" s="127" t="s">
        <v>259</v>
      </c>
      <c r="E31" s="127"/>
      <c r="F31" s="139" t="n">
        <f aca="false">'2.1.b Veículos'!D58</f>
        <v>0</v>
      </c>
      <c r="G31" s="13"/>
      <c r="H31" s="90" t="s">
        <v>260</v>
      </c>
      <c r="I31" s="119"/>
      <c r="J31" s="10" t="s">
        <v>261</v>
      </c>
      <c r="K31" s="11"/>
      <c r="L31" s="11"/>
      <c r="M31" s="11"/>
      <c r="N31" s="11"/>
      <c r="O31" s="11"/>
    </row>
    <row r="32" customFormat="false" ht="12.75" hidden="false" customHeight="true" outlineLevel="0" collapsed="false">
      <c r="A32" s="117"/>
      <c r="B32" s="118"/>
      <c r="C32" s="118"/>
      <c r="D32" s="118"/>
      <c r="E32" s="118"/>
      <c r="F32" s="119"/>
      <c r="G32" s="119"/>
      <c r="H32" s="119"/>
      <c r="I32" s="119"/>
      <c r="J32" s="10"/>
      <c r="K32" s="11"/>
      <c r="L32" s="11"/>
      <c r="M32" s="11"/>
      <c r="N32" s="11"/>
      <c r="O32" s="11"/>
    </row>
    <row r="33" customFormat="false" ht="12.75" hidden="false" customHeight="true" outlineLevel="0" collapsed="false">
      <c r="A33" s="117" t="s">
        <v>262</v>
      </c>
      <c r="B33" s="118" t="s">
        <v>263</v>
      </c>
      <c r="C33" s="118"/>
      <c r="D33" s="118"/>
      <c r="E33" s="118"/>
      <c r="F33" s="119"/>
      <c r="G33" s="119"/>
      <c r="H33" s="119"/>
      <c r="I33" s="119"/>
      <c r="J33" s="120"/>
      <c r="K33" s="11"/>
      <c r="L33" s="11"/>
      <c r="M33" s="11"/>
      <c r="N33" s="11"/>
      <c r="O33" s="11"/>
    </row>
    <row r="34" customFormat="false" ht="15" hidden="false" customHeight="true" outlineLevel="0" collapsed="false">
      <c r="A34" s="117"/>
      <c r="B34" s="118"/>
      <c r="C34" s="126" t="s">
        <v>264</v>
      </c>
      <c r="D34" s="127" t="s">
        <v>265</v>
      </c>
      <c r="E34" s="127"/>
      <c r="F34" s="92" t="n">
        <v>3407.8</v>
      </c>
      <c r="G34" s="119"/>
      <c r="H34" s="90" t="s">
        <v>150</v>
      </c>
      <c r="I34" s="119"/>
      <c r="J34" s="97" t="s">
        <v>266</v>
      </c>
      <c r="K34" s="11"/>
      <c r="L34" s="11"/>
      <c r="M34" s="11"/>
      <c r="N34" s="11"/>
      <c r="O34" s="11"/>
    </row>
    <row r="35" customFormat="false" ht="15" hidden="false" customHeight="true" outlineLevel="0" collapsed="false">
      <c r="A35" s="117"/>
      <c r="B35" s="118"/>
      <c r="C35" s="126" t="s">
        <v>267</v>
      </c>
      <c r="D35" s="127" t="s">
        <v>268</v>
      </c>
      <c r="E35" s="127"/>
      <c r="F35" s="92" t="n">
        <v>1960.2</v>
      </c>
      <c r="G35" s="119"/>
      <c r="H35" s="90" t="s">
        <v>150</v>
      </c>
      <c r="I35" s="119"/>
      <c r="J35" s="97" t="s">
        <v>266</v>
      </c>
      <c r="K35" s="11"/>
      <c r="L35" s="11"/>
      <c r="M35" s="11"/>
      <c r="N35" s="11"/>
      <c r="O35" s="11"/>
    </row>
    <row r="36" customFormat="false" ht="15" hidden="false" customHeight="true" outlineLevel="0" collapsed="false">
      <c r="A36" s="117"/>
      <c r="B36" s="118"/>
      <c r="C36" s="126" t="s">
        <v>269</v>
      </c>
      <c r="D36" s="127" t="s">
        <v>270</v>
      </c>
      <c r="E36" s="127"/>
      <c r="F36" s="92" t="n">
        <v>4136</v>
      </c>
      <c r="G36" s="119"/>
      <c r="H36" s="90" t="s">
        <v>150</v>
      </c>
      <c r="I36" s="119"/>
      <c r="J36" s="97" t="s">
        <v>266</v>
      </c>
      <c r="K36" s="11"/>
      <c r="L36" s="11"/>
      <c r="M36" s="11"/>
      <c r="N36" s="11"/>
      <c r="O36" s="11"/>
    </row>
    <row r="37" customFormat="false" ht="15" hidden="false" customHeight="true" outlineLevel="0" collapsed="false">
      <c r="A37" s="117"/>
      <c r="B37" s="118"/>
      <c r="C37" s="126" t="s">
        <v>271</v>
      </c>
      <c r="D37" s="127" t="s">
        <v>272</v>
      </c>
      <c r="E37" s="127"/>
      <c r="F37" s="92" t="n">
        <v>2890.8</v>
      </c>
      <c r="G37" s="119"/>
      <c r="H37" s="90" t="s">
        <v>150</v>
      </c>
      <c r="I37" s="119"/>
      <c r="J37" s="97"/>
      <c r="K37" s="11"/>
      <c r="L37" s="11"/>
      <c r="M37" s="11"/>
      <c r="N37" s="11"/>
      <c r="O37" s="11"/>
    </row>
    <row r="38" customFormat="false" ht="15" hidden="false" customHeight="true" outlineLevel="0" collapsed="false">
      <c r="A38" s="117"/>
      <c r="B38" s="118"/>
      <c r="C38" s="126" t="s">
        <v>273</v>
      </c>
      <c r="D38" s="127" t="s">
        <v>274</v>
      </c>
      <c r="E38" s="127"/>
      <c r="F38" s="92" t="n">
        <v>1818.26</v>
      </c>
      <c r="G38" s="119"/>
      <c r="H38" s="90" t="s">
        <v>150</v>
      </c>
      <c r="I38" s="119"/>
      <c r="J38" s="97" t="s">
        <v>266</v>
      </c>
      <c r="K38" s="11"/>
      <c r="L38" s="11"/>
      <c r="M38" s="11"/>
      <c r="N38" s="11"/>
      <c r="O38" s="11"/>
    </row>
    <row r="39" customFormat="false" ht="15" hidden="false" customHeight="true" outlineLevel="0" collapsed="false">
      <c r="A39" s="117"/>
      <c r="B39" s="118"/>
      <c r="C39" s="126" t="s">
        <v>275</v>
      </c>
      <c r="D39" s="127" t="s">
        <v>276</v>
      </c>
      <c r="E39" s="127"/>
      <c r="F39" s="92" t="n">
        <v>1536.78</v>
      </c>
      <c r="G39" s="119"/>
      <c r="H39" s="90" t="s">
        <v>150</v>
      </c>
      <c r="I39" s="119"/>
      <c r="J39" s="97" t="s">
        <v>266</v>
      </c>
      <c r="K39" s="11"/>
      <c r="L39" s="11"/>
      <c r="M39" s="11"/>
      <c r="N39" s="11"/>
      <c r="O39" s="11"/>
    </row>
    <row r="40" customFormat="false" ht="15" hidden="false" customHeight="true" outlineLevel="0" collapsed="false">
      <c r="A40" s="117"/>
      <c r="B40" s="118"/>
      <c r="C40" s="126" t="s">
        <v>277</v>
      </c>
      <c r="D40" s="127" t="s">
        <v>278</v>
      </c>
      <c r="E40" s="127"/>
      <c r="F40" s="92" t="n">
        <v>1959.85</v>
      </c>
      <c r="G40" s="119"/>
      <c r="H40" s="90" t="s">
        <v>150</v>
      </c>
      <c r="I40" s="119"/>
      <c r="J40" s="97" t="s">
        <v>266</v>
      </c>
      <c r="K40" s="11"/>
      <c r="L40" s="11"/>
      <c r="M40" s="11"/>
      <c r="N40" s="140"/>
      <c r="O40" s="11"/>
    </row>
    <row r="41" customFormat="false" ht="15" hidden="false" customHeight="true" outlineLevel="0" collapsed="false">
      <c r="A41" s="117"/>
      <c r="B41" s="118"/>
      <c r="C41" s="126" t="s">
        <v>279</v>
      </c>
      <c r="D41" s="127" t="s">
        <v>280</v>
      </c>
      <c r="E41" s="127"/>
      <c r="F41" s="92" t="n">
        <v>1717.73</v>
      </c>
      <c r="G41" s="119"/>
      <c r="H41" s="90" t="s">
        <v>150</v>
      </c>
      <c r="I41" s="119"/>
      <c r="J41" s="97"/>
      <c r="K41" s="11"/>
      <c r="L41" s="11"/>
      <c r="M41" s="11"/>
      <c r="N41" s="140"/>
      <c r="O41" s="11"/>
    </row>
    <row r="42" customFormat="false" ht="15" hidden="false" customHeight="true" outlineLevel="0" collapsed="false">
      <c r="A42" s="117"/>
      <c r="B42" s="118"/>
      <c r="C42" s="126" t="s">
        <v>281</v>
      </c>
      <c r="D42" s="127" t="s">
        <v>282</v>
      </c>
      <c r="E42" s="127"/>
      <c r="F42" s="141" t="n">
        <v>2.63</v>
      </c>
      <c r="G42" s="119"/>
      <c r="H42" s="22" t="s">
        <v>238</v>
      </c>
      <c r="I42" s="119"/>
      <c r="J42" s="10" t="s">
        <v>283</v>
      </c>
      <c r="K42" s="11"/>
      <c r="L42" s="11"/>
      <c r="M42" s="11"/>
      <c r="N42" s="11"/>
      <c r="O42" s="11"/>
    </row>
    <row r="43" customFormat="false" ht="15" hidden="false" customHeight="true" outlineLevel="0" collapsed="false">
      <c r="A43" s="117"/>
      <c r="B43" s="118"/>
      <c r="C43" s="126" t="s">
        <v>284</v>
      </c>
      <c r="D43" s="127" t="s">
        <v>285</v>
      </c>
      <c r="E43" s="127"/>
      <c r="F43" s="141" t="n">
        <f aca="false">30/72</f>
        <v>0.416666666666667</v>
      </c>
      <c r="G43" s="119"/>
      <c r="H43" s="22" t="s">
        <v>238</v>
      </c>
      <c r="I43" s="119"/>
      <c r="J43" s="10" t="s">
        <v>283</v>
      </c>
      <c r="K43" s="11"/>
      <c r="L43" s="11"/>
      <c r="M43" s="11"/>
      <c r="N43" s="11"/>
      <c r="O43" s="11"/>
    </row>
    <row r="44" customFormat="false" ht="15" hidden="false" customHeight="true" outlineLevel="0" collapsed="false">
      <c r="A44" s="117"/>
      <c r="B44" s="118"/>
      <c r="C44" s="126" t="s">
        <v>286</v>
      </c>
      <c r="D44" s="127" t="s">
        <v>287</v>
      </c>
      <c r="E44" s="127"/>
      <c r="F44" s="141" t="n">
        <v>0</v>
      </c>
      <c r="G44" s="119"/>
      <c r="H44" s="22" t="s">
        <v>238</v>
      </c>
      <c r="I44" s="119"/>
      <c r="J44" s="10" t="s">
        <v>283</v>
      </c>
      <c r="K44" s="11"/>
      <c r="L44" s="11"/>
      <c r="M44" s="11"/>
      <c r="N44" s="11"/>
      <c r="O44" s="11"/>
    </row>
    <row r="45" customFormat="false" ht="15" hidden="false" customHeight="true" outlineLevel="0" collapsed="false">
      <c r="A45" s="117"/>
      <c r="B45" s="118"/>
      <c r="C45" s="126" t="s">
        <v>288</v>
      </c>
      <c r="D45" s="125" t="s">
        <v>289</v>
      </c>
      <c r="E45" s="127"/>
      <c r="F45" s="141" t="n">
        <v>1</v>
      </c>
      <c r="G45" s="119"/>
      <c r="H45" s="22" t="s">
        <v>238</v>
      </c>
      <c r="I45" s="119"/>
      <c r="J45" s="10" t="s">
        <v>283</v>
      </c>
      <c r="K45" s="11"/>
      <c r="L45" s="11"/>
      <c r="M45" s="11"/>
      <c r="N45" s="11"/>
      <c r="O45" s="11"/>
    </row>
    <row r="46" customFormat="false" ht="15" hidden="false" customHeight="true" outlineLevel="0" collapsed="false">
      <c r="A46" s="117"/>
      <c r="B46" s="118"/>
      <c r="C46" s="126" t="s">
        <v>290</v>
      </c>
      <c r="D46" s="127" t="s">
        <v>291</v>
      </c>
      <c r="E46" s="127"/>
      <c r="F46" s="141" t="n">
        <v>2.63</v>
      </c>
      <c r="G46" s="119"/>
      <c r="H46" s="22" t="s">
        <v>238</v>
      </c>
      <c r="I46" s="119"/>
      <c r="J46" s="10" t="s">
        <v>283</v>
      </c>
      <c r="K46" s="11"/>
      <c r="L46" s="11"/>
      <c r="M46" s="11"/>
      <c r="N46" s="11"/>
      <c r="O46" s="11"/>
    </row>
    <row r="47" customFormat="false" ht="15" hidden="false" customHeight="true" outlineLevel="0" collapsed="false">
      <c r="A47" s="117"/>
      <c r="B47" s="118"/>
      <c r="C47" s="126" t="s">
        <v>292</v>
      </c>
      <c r="D47" s="127" t="s">
        <v>293</v>
      </c>
      <c r="E47" s="127"/>
      <c r="F47" s="141" t="n">
        <f aca="false">F43</f>
        <v>0.416666666666667</v>
      </c>
      <c r="G47" s="119"/>
      <c r="H47" s="22" t="s">
        <v>238</v>
      </c>
      <c r="I47" s="119"/>
      <c r="J47" s="10" t="s">
        <v>283</v>
      </c>
      <c r="K47" s="11"/>
      <c r="L47" s="11"/>
      <c r="M47" s="11"/>
      <c r="N47" s="11"/>
      <c r="O47" s="11"/>
    </row>
    <row r="48" customFormat="false" ht="15" hidden="false" customHeight="true" outlineLevel="0" collapsed="false">
      <c r="A48" s="117"/>
      <c r="B48" s="118"/>
      <c r="C48" s="126" t="s">
        <v>294</v>
      </c>
      <c r="D48" s="127" t="s">
        <v>295</v>
      </c>
      <c r="E48" s="127"/>
      <c r="F48" s="142" t="n">
        <v>0</v>
      </c>
      <c r="G48" s="119"/>
      <c r="H48" s="22" t="s">
        <v>238</v>
      </c>
      <c r="I48" s="119"/>
      <c r="J48" s="10" t="s">
        <v>283</v>
      </c>
      <c r="K48" s="11"/>
      <c r="L48" s="11"/>
      <c r="M48" s="11"/>
      <c r="N48" s="11"/>
      <c r="O48" s="11"/>
    </row>
    <row r="49" customFormat="false" ht="15" hidden="false" customHeight="true" outlineLevel="0" collapsed="false">
      <c r="A49" s="117"/>
      <c r="B49" s="118"/>
      <c r="C49" s="126" t="s">
        <v>296</v>
      </c>
      <c r="D49" s="125" t="s">
        <v>297</v>
      </c>
      <c r="E49" s="127"/>
      <c r="F49" s="141" t="n">
        <v>1</v>
      </c>
      <c r="G49" s="119"/>
      <c r="H49" s="22" t="s">
        <v>238</v>
      </c>
      <c r="I49" s="119"/>
      <c r="J49" s="10" t="s">
        <v>283</v>
      </c>
      <c r="K49" s="11"/>
      <c r="L49" s="11"/>
      <c r="M49" s="11"/>
      <c r="N49" s="11"/>
      <c r="O49" s="11"/>
    </row>
    <row r="50" customFormat="false" ht="15" hidden="false" customHeight="true" outlineLevel="0" collapsed="false">
      <c r="A50" s="117"/>
      <c r="B50" s="118"/>
      <c r="C50" s="126" t="s">
        <v>298</v>
      </c>
      <c r="D50" s="127" t="s">
        <v>299</v>
      </c>
      <c r="E50" s="127"/>
      <c r="F50" s="143" t="n">
        <v>41.99</v>
      </c>
      <c r="G50" s="119"/>
      <c r="H50" s="90" t="s">
        <v>300</v>
      </c>
      <c r="I50" s="119"/>
      <c r="J50" s="97" t="s">
        <v>266</v>
      </c>
      <c r="K50" s="11"/>
      <c r="L50" s="11"/>
      <c r="M50" s="11"/>
      <c r="N50" s="11"/>
      <c r="O50" s="11"/>
    </row>
    <row r="51" customFormat="false" ht="44.25" hidden="false" customHeight="true" outlineLevel="0" collapsed="false">
      <c r="A51" s="144"/>
      <c r="B51" s="145"/>
      <c r="C51" s="129" t="s">
        <v>301</v>
      </c>
      <c r="D51" s="130" t="s">
        <v>302</v>
      </c>
      <c r="E51" s="130"/>
      <c r="F51" s="146" t="n">
        <v>27.13</v>
      </c>
      <c r="G51" s="147"/>
      <c r="H51" s="22" t="s">
        <v>300</v>
      </c>
      <c r="I51" s="147"/>
      <c r="J51" s="10" t="s">
        <v>303</v>
      </c>
      <c r="K51" s="147"/>
      <c r="L51" s="147"/>
      <c r="M51" s="147"/>
      <c r="N51" s="147"/>
      <c r="O51" s="147"/>
    </row>
    <row r="52" customFormat="false" ht="12.75" hidden="false" customHeight="true" outlineLevel="0" collapsed="false">
      <c r="A52" s="117"/>
      <c r="B52" s="118"/>
      <c r="C52" s="118"/>
      <c r="D52" s="118"/>
      <c r="E52" s="118"/>
      <c r="F52" s="119"/>
      <c r="G52" s="119"/>
      <c r="H52" s="119"/>
      <c r="I52" s="119"/>
      <c r="J52" s="120"/>
      <c r="K52" s="11"/>
      <c r="L52" s="11"/>
      <c r="M52" s="11"/>
      <c r="N52" s="11"/>
      <c r="O52" s="11"/>
    </row>
    <row r="53" customFormat="false" ht="12.75" hidden="false" customHeight="true" outlineLevel="0" collapsed="false">
      <c r="A53" s="117" t="s">
        <v>304</v>
      </c>
      <c r="B53" s="118" t="s">
        <v>305</v>
      </c>
      <c r="C53" s="118"/>
      <c r="D53" s="118"/>
      <c r="E53" s="118"/>
      <c r="F53" s="119"/>
      <c r="G53" s="119"/>
      <c r="H53" s="119"/>
      <c r="I53" s="119"/>
      <c r="J53" s="120"/>
      <c r="K53" s="11"/>
      <c r="L53" s="11"/>
      <c r="M53" s="11"/>
      <c r="N53" s="11"/>
      <c r="O53" s="11"/>
    </row>
    <row r="54" customFormat="false" ht="15" hidden="false" customHeight="true" outlineLevel="0" collapsed="false">
      <c r="A54" s="117"/>
      <c r="B54" s="118"/>
      <c r="C54" s="126" t="s">
        <v>306</v>
      </c>
      <c r="D54" s="127" t="s">
        <v>307</v>
      </c>
      <c r="E54" s="127"/>
      <c r="F54" s="92" t="n">
        <v>0</v>
      </c>
      <c r="G54" s="119"/>
      <c r="H54" s="90" t="s">
        <v>308</v>
      </c>
      <c r="I54" s="119"/>
      <c r="J54" s="97" t="s">
        <v>266</v>
      </c>
      <c r="K54" s="11"/>
      <c r="L54" s="11"/>
      <c r="M54" s="11"/>
      <c r="N54" s="11"/>
      <c r="O54" s="11"/>
    </row>
    <row r="55" customFormat="false" ht="15" hidden="false" customHeight="true" outlineLevel="0" collapsed="false">
      <c r="A55" s="117"/>
      <c r="B55" s="118"/>
      <c r="C55" s="126" t="s">
        <v>309</v>
      </c>
      <c r="D55" s="127" t="s">
        <v>310</v>
      </c>
      <c r="E55" s="127"/>
      <c r="F55" s="92" t="n">
        <v>200</v>
      </c>
      <c r="G55" s="119"/>
      <c r="H55" s="90" t="s">
        <v>308</v>
      </c>
      <c r="I55" s="119"/>
      <c r="J55" s="97" t="s">
        <v>266</v>
      </c>
      <c r="K55" s="11"/>
      <c r="L55" s="11"/>
      <c r="M55" s="11"/>
      <c r="N55" s="11"/>
      <c r="O55" s="11"/>
    </row>
    <row r="56" customFormat="false" ht="15" hidden="false" customHeight="true" outlineLevel="0" collapsed="false">
      <c r="A56" s="117"/>
      <c r="B56" s="118"/>
      <c r="C56" s="126" t="s">
        <v>311</v>
      </c>
      <c r="D56" s="127" t="s">
        <v>312</v>
      </c>
      <c r="E56" s="127"/>
      <c r="F56" s="92" t="n">
        <f aca="false">1332*'1.4 Indicadores'!E16</f>
        <v>0</v>
      </c>
      <c r="G56" s="119"/>
      <c r="H56" s="90" t="s">
        <v>308</v>
      </c>
      <c r="I56" s="119"/>
      <c r="J56" s="97" t="s">
        <v>266</v>
      </c>
      <c r="K56" s="140"/>
      <c r="L56" s="11"/>
      <c r="M56" s="11"/>
      <c r="N56" s="11"/>
      <c r="O56" s="11"/>
    </row>
    <row r="57" customFormat="false" ht="15" hidden="false" customHeight="true" outlineLevel="0" collapsed="false">
      <c r="A57" s="117"/>
      <c r="B57" s="118"/>
      <c r="C57" s="126" t="s">
        <v>313</v>
      </c>
      <c r="D57" s="127" t="s">
        <v>314</v>
      </c>
      <c r="E57" s="127"/>
      <c r="F57" s="92" t="n">
        <v>0</v>
      </c>
      <c r="G57" s="119"/>
      <c r="H57" s="90" t="s">
        <v>308</v>
      </c>
      <c r="I57" s="119"/>
      <c r="J57" s="97" t="s">
        <v>266</v>
      </c>
      <c r="K57" s="140"/>
      <c r="L57" s="11"/>
      <c r="M57" s="11"/>
      <c r="N57" s="11"/>
      <c r="O57" s="11"/>
    </row>
    <row r="58" customFormat="false" ht="15" hidden="false" customHeight="true" outlineLevel="0" collapsed="false">
      <c r="A58" s="117"/>
      <c r="B58" s="118"/>
      <c r="C58" s="118"/>
      <c r="D58" s="125"/>
      <c r="E58" s="125"/>
      <c r="F58" s="119"/>
      <c r="G58" s="119"/>
      <c r="H58" s="90"/>
      <c r="I58" s="119"/>
      <c r="J58" s="97"/>
      <c r="K58" s="140"/>
      <c r="L58" s="11"/>
      <c r="M58" s="11"/>
      <c r="N58" s="11"/>
      <c r="O58" s="11"/>
    </row>
    <row r="59" customFormat="false" ht="12.75" hidden="false" customHeight="true" outlineLevel="0" collapsed="false">
      <c r="A59" s="117" t="s">
        <v>315</v>
      </c>
      <c r="B59" s="118" t="s">
        <v>316</v>
      </c>
      <c r="C59" s="118"/>
      <c r="D59" s="118"/>
      <c r="E59" s="118"/>
      <c r="F59" s="119"/>
      <c r="G59" s="119"/>
      <c r="H59" s="118"/>
      <c r="I59" s="119"/>
      <c r="J59" s="120"/>
      <c r="K59" s="11"/>
      <c r="L59" s="11"/>
      <c r="M59" s="11"/>
      <c r="N59" s="11"/>
      <c r="O59" s="11"/>
    </row>
    <row r="60" customFormat="false" ht="29.25" hidden="false" customHeight="true" outlineLevel="0" collapsed="false">
      <c r="A60" s="144"/>
      <c r="B60" s="145"/>
      <c r="C60" s="129" t="s">
        <v>317</v>
      </c>
      <c r="D60" s="130" t="s">
        <v>318</v>
      </c>
      <c r="E60" s="130"/>
      <c r="F60" s="148" t="n">
        <v>15</v>
      </c>
      <c r="G60" s="132"/>
      <c r="H60" s="22" t="s">
        <v>319</v>
      </c>
      <c r="I60" s="147"/>
      <c r="J60" s="149" t="s">
        <v>266</v>
      </c>
      <c r="K60" s="147"/>
      <c r="L60" s="147"/>
      <c r="M60" s="147"/>
      <c r="N60" s="147"/>
      <c r="O60" s="147"/>
    </row>
    <row r="61" customFormat="false" ht="15" hidden="false" customHeight="true" outlineLevel="0" collapsed="false">
      <c r="A61" s="117"/>
      <c r="B61" s="118"/>
      <c r="C61" s="129" t="s">
        <v>320</v>
      </c>
      <c r="D61" s="127" t="s">
        <v>321</v>
      </c>
      <c r="E61" s="127"/>
      <c r="F61" s="148" t="n">
        <v>0</v>
      </c>
      <c r="G61" s="119"/>
      <c r="H61" s="90" t="s">
        <v>147</v>
      </c>
      <c r="I61" s="119"/>
      <c r="J61" s="149" t="s">
        <v>266</v>
      </c>
      <c r="K61" s="11"/>
      <c r="L61" s="11"/>
      <c r="M61" s="11"/>
      <c r="N61" s="11"/>
      <c r="O61" s="11"/>
    </row>
    <row r="62" customFormat="false" ht="15" hidden="false" customHeight="true" outlineLevel="0" collapsed="false">
      <c r="A62" s="117"/>
      <c r="B62" s="118"/>
      <c r="C62" s="129" t="s">
        <v>322</v>
      </c>
      <c r="D62" s="125" t="s">
        <v>323</v>
      </c>
      <c r="E62" s="118"/>
      <c r="F62" s="148" t="n">
        <v>15</v>
      </c>
      <c r="G62" s="132"/>
      <c r="H62" s="90" t="s">
        <v>319</v>
      </c>
      <c r="I62" s="119"/>
      <c r="J62" s="149" t="s">
        <v>266</v>
      </c>
      <c r="K62" s="11"/>
      <c r="L62" s="11"/>
      <c r="M62" s="11"/>
      <c r="N62" s="11"/>
      <c r="O62" s="11"/>
    </row>
    <row r="63" customFormat="false" ht="15" hidden="false" customHeight="true" outlineLevel="0" collapsed="false">
      <c r="A63" s="117"/>
      <c r="B63" s="118"/>
      <c r="C63" s="129" t="s">
        <v>324</v>
      </c>
      <c r="D63" s="118" t="s">
        <v>325</v>
      </c>
      <c r="E63" s="118"/>
      <c r="F63" s="148" t="n">
        <v>1.8</v>
      </c>
      <c r="G63" s="119"/>
      <c r="H63" s="118" t="s">
        <v>326</v>
      </c>
      <c r="I63" s="119"/>
      <c r="J63" s="149" t="s">
        <v>266</v>
      </c>
      <c r="K63" s="11"/>
      <c r="L63" s="11"/>
      <c r="M63" s="11"/>
      <c r="N63" s="11"/>
      <c r="O63" s="11"/>
    </row>
    <row r="64" customFormat="false" ht="12.75" hidden="false" customHeight="true" outlineLevel="0" collapsed="false">
      <c r="A64" s="117"/>
      <c r="B64" s="118"/>
      <c r="C64" s="118"/>
      <c r="D64" s="118"/>
      <c r="E64" s="118"/>
      <c r="F64" s="119"/>
      <c r="G64" s="119"/>
      <c r="H64" s="118"/>
      <c r="I64" s="119"/>
      <c r="J64" s="120"/>
      <c r="K64" s="11"/>
      <c r="L64" s="11"/>
      <c r="M64" s="11"/>
      <c r="N64" s="11"/>
      <c r="O64" s="11"/>
    </row>
    <row r="65" customFormat="false" ht="12.75" hidden="false" customHeight="true" outlineLevel="0" collapsed="false">
      <c r="A65" s="117" t="s">
        <v>327</v>
      </c>
      <c r="B65" s="124" t="s">
        <v>328</v>
      </c>
      <c r="C65" s="124"/>
      <c r="D65" s="124"/>
      <c r="E65" s="125"/>
      <c r="F65" s="119"/>
      <c r="G65" s="119"/>
      <c r="H65" s="118"/>
      <c r="I65" s="119"/>
      <c r="J65" s="120"/>
      <c r="K65" s="11"/>
      <c r="L65" s="11"/>
      <c r="M65" s="11"/>
      <c r="N65" s="11"/>
      <c r="O65" s="11"/>
    </row>
    <row r="66" customFormat="false" ht="21.75" hidden="false" customHeight="true" outlineLevel="0" collapsed="false">
      <c r="A66" s="117"/>
      <c r="B66" s="125"/>
      <c r="C66" s="126" t="s">
        <v>329</v>
      </c>
      <c r="D66" s="125" t="s">
        <v>330</v>
      </c>
      <c r="E66" s="125"/>
      <c r="F66" s="92" t="n">
        <v>15</v>
      </c>
      <c r="G66" s="119"/>
      <c r="H66" s="90" t="s">
        <v>300</v>
      </c>
      <c r="I66" s="119"/>
      <c r="J66" s="97" t="s">
        <v>225</v>
      </c>
      <c r="K66" s="11"/>
      <c r="L66" s="11"/>
      <c r="M66" s="11"/>
      <c r="N66" s="11"/>
      <c r="O66" s="11"/>
    </row>
    <row r="67" customFormat="false" ht="15" hidden="false" customHeight="true" outlineLevel="0" collapsed="false">
      <c r="A67" s="117"/>
      <c r="B67" s="125"/>
      <c r="C67" s="126" t="s">
        <v>331</v>
      </c>
      <c r="D67" s="125" t="s">
        <v>332</v>
      </c>
      <c r="E67" s="125"/>
      <c r="F67" s="92" t="n">
        <v>4.26</v>
      </c>
      <c r="G67" s="119"/>
      <c r="H67" s="90" t="s">
        <v>300</v>
      </c>
      <c r="I67" s="119"/>
      <c r="J67" s="97" t="s">
        <v>225</v>
      </c>
      <c r="K67" s="11"/>
      <c r="L67" s="11"/>
      <c r="M67" s="11"/>
      <c r="N67" s="11"/>
      <c r="O67" s="11"/>
    </row>
    <row r="68" customFormat="false" ht="15" hidden="false" customHeight="true" outlineLevel="0" collapsed="false">
      <c r="A68" s="117"/>
      <c r="B68" s="118"/>
      <c r="C68" s="126" t="s">
        <v>333</v>
      </c>
      <c r="D68" s="127" t="s">
        <v>328</v>
      </c>
      <c r="E68" s="127"/>
      <c r="F68" s="150" t="n">
        <f aca="false">F66-F67/2</f>
        <v>12.87</v>
      </c>
      <c r="G68" s="13"/>
      <c r="H68" s="90" t="s">
        <v>300</v>
      </c>
      <c r="I68" s="119"/>
      <c r="J68" s="97"/>
      <c r="K68" s="11"/>
      <c r="L68" s="11"/>
      <c r="M68" s="11"/>
      <c r="N68" s="11"/>
      <c r="O68" s="11"/>
    </row>
    <row r="69" customFormat="false" ht="12.75" hidden="false" customHeight="true" outlineLevel="0" collapsed="false">
      <c r="A69" s="117"/>
      <c r="B69" s="118"/>
      <c r="C69" s="118"/>
      <c r="D69" s="118"/>
      <c r="E69" s="118"/>
      <c r="F69" s="119"/>
      <c r="G69" s="119"/>
      <c r="H69" s="118"/>
      <c r="I69" s="119"/>
      <c r="J69" s="120"/>
      <c r="K69" s="11"/>
      <c r="L69" s="11"/>
      <c r="M69" s="11"/>
      <c r="N69" s="11"/>
      <c r="O69" s="11"/>
    </row>
    <row r="70" customFormat="false" ht="12.75" hidden="false" customHeight="true" outlineLevel="0" collapsed="false">
      <c r="A70" s="117" t="s">
        <v>334</v>
      </c>
      <c r="B70" s="118" t="s">
        <v>335</v>
      </c>
      <c r="C70" s="118"/>
      <c r="D70" s="118"/>
      <c r="E70" s="118"/>
      <c r="F70" s="119"/>
      <c r="G70" s="119"/>
      <c r="H70" s="118"/>
      <c r="I70" s="119"/>
      <c r="J70" s="120"/>
      <c r="K70" s="11"/>
      <c r="L70" s="11"/>
      <c r="M70" s="11"/>
      <c r="N70" s="11"/>
      <c r="O70" s="11"/>
    </row>
    <row r="71" customFormat="false" ht="21" hidden="false" customHeight="true" outlineLevel="0" collapsed="false">
      <c r="A71" s="144"/>
      <c r="B71" s="145"/>
      <c r="C71" s="129" t="s">
        <v>336</v>
      </c>
      <c r="D71" s="130" t="s">
        <v>337</v>
      </c>
      <c r="E71" s="130"/>
      <c r="F71" s="148" t="n">
        <v>17650000</v>
      </c>
      <c r="G71" s="132"/>
      <c r="H71" s="90" t="s">
        <v>147</v>
      </c>
      <c r="I71" s="119"/>
      <c r="J71" s="149" t="s">
        <v>266</v>
      </c>
      <c r="K71" s="11"/>
      <c r="L71" s="11"/>
      <c r="M71" s="11"/>
      <c r="N71" s="11"/>
      <c r="O71" s="11"/>
    </row>
    <row r="72" customFormat="false" ht="15" hidden="false" customHeight="true" outlineLevel="0" collapsed="false">
      <c r="A72" s="117"/>
      <c r="B72" s="118"/>
      <c r="C72" s="129" t="s">
        <v>338</v>
      </c>
      <c r="D72" s="127" t="s">
        <v>339</v>
      </c>
      <c r="E72" s="127"/>
      <c r="F72" s="92" t="n">
        <v>20475000</v>
      </c>
      <c r="G72" s="119"/>
      <c r="H72" s="90" t="s">
        <v>147</v>
      </c>
      <c r="I72" s="119"/>
      <c r="J72" s="149" t="s">
        <v>266</v>
      </c>
      <c r="K72" s="11"/>
      <c r="L72" s="11"/>
      <c r="M72" s="11"/>
      <c r="N72" s="11"/>
      <c r="O72" s="11"/>
    </row>
    <row r="73" customFormat="false" ht="15" hidden="false" customHeight="true" outlineLevel="0" collapsed="false">
      <c r="A73" s="144"/>
      <c r="B73" s="118"/>
      <c r="C73" s="129" t="s">
        <v>340</v>
      </c>
      <c r="D73" s="127" t="s">
        <v>341</v>
      </c>
      <c r="E73" s="127"/>
      <c r="F73" s="141" t="n">
        <v>25</v>
      </c>
      <c r="G73" s="132"/>
      <c r="H73" s="90" t="s">
        <v>319</v>
      </c>
      <c r="I73" s="119"/>
      <c r="J73" s="10" t="s">
        <v>342</v>
      </c>
      <c r="K73" s="11"/>
      <c r="L73" s="11"/>
      <c r="M73" s="11"/>
      <c r="N73" s="11"/>
      <c r="O73" s="11"/>
    </row>
    <row r="74" customFormat="false" ht="15" hidden="false" customHeight="true" outlineLevel="0" collapsed="false">
      <c r="A74" s="144"/>
      <c r="B74" s="118"/>
      <c r="C74" s="129" t="s">
        <v>343</v>
      </c>
      <c r="D74" s="127" t="s">
        <v>344</v>
      </c>
      <c r="E74" s="127"/>
      <c r="F74" s="141" t="n">
        <v>0.1</v>
      </c>
      <c r="G74" s="132"/>
      <c r="H74" s="90" t="s">
        <v>300</v>
      </c>
      <c r="I74" s="119"/>
      <c r="J74" s="10" t="s">
        <v>342</v>
      </c>
      <c r="K74" s="11"/>
      <c r="L74" s="11"/>
      <c r="M74" s="11"/>
      <c r="N74" s="11"/>
      <c r="O74" s="11"/>
    </row>
    <row r="75" customFormat="false" ht="15" hidden="false" customHeight="true" outlineLevel="0" collapsed="false">
      <c r="A75" s="117"/>
      <c r="B75" s="118"/>
      <c r="C75" s="129" t="s">
        <v>345</v>
      </c>
      <c r="D75" s="127" t="s">
        <v>346</v>
      </c>
      <c r="E75" s="127"/>
      <c r="F75" s="92" t="n">
        <v>0</v>
      </c>
      <c r="G75" s="119"/>
      <c r="H75" s="90" t="s">
        <v>147</v>
      </c>
      <c r="I75" s="119"/>
      <c r="J75" s="149" t="s">
        <v>266</v>
      </c>
      <c r="K75" s="11"/>
      <c r="L75" s="11"/>
      <c r="M75" s="11"/>
      <c r="N75" s="11"/>
      <c r="O75" s="11"/>
    </row>
    <row r="76" customFormat="false" ht="15" hidden="false" customHeight="true" outlineLevel="0" collapsed="false">
      <c r="A76" s="117"/>
      <c r="B76" s="118"/>
      <c r="C76" s="129" t="s">
        <v>347</v>
      </c>
      <c r="D76" s="127" t="s">
        <v>348</v>
      </c>
      <c r="E76" s="127"/>
      <c r="F76" s="141" t="n">
        <v>10</v>
      </c>
      <c r="G76" s="132"/>
      <c r="H76" s="90" t="s">
        <v>319</v>
      </c>
      <c r="I76" s="119"/>
      <c r="J76" s="10" t="s">
        <v>342</v>
      </c>
      <c r="K76" s="11"/>
      <c r="L76" s="11"/>
      <c r="M76" s="11"/>
      <c r="N76" s="11"/>
      <c r="O76" s="11"/>
    </row>
    <row r="77" customFormat="false" ht="15" hidden="false" customHeight="true" outlineLevel="0" collapsed="false">
      <c r="A77" s="117"/>
      <c r="B77" s="118"/>
      <c r="C77" s="129" t="s">
        <v>349</v>
      </c>
      <c r="D77" s="127" t="s">
        <v>350</v>
      </c>
      <c r="E77" s="127"/>
      <c r="F77" s="141" t="n">
        <v>0</v>
      </c>
      <c r="G77" s="132"/>
      <c r="H77" s="90" t="s">
        <v>300</v>
      </c>
      <c r="I77" s="119"/>
      <c r="J77" s="10" t="s">
        <v>342</v>
      </c>
      <c r="K77" s="11"/>
      <c r="L77" s="11"/>
      <c r="M77" s="11"/>
      <c r="N77" s="11"/>
      <c r="O77" s="11"/>
    </row>
    <row r="78" customFormat="false" ht="15" hidden="false" customHeight="true" outlineLevel="0" collapsed="false">
      <c r="A78" s="117"/>
      <c r="B78" s="118"/>
      <c r="C78" s="129" t="s">
        <v>351</v>
      </c>
      <c r="D78" s="151" t="s">
        <v>352</v>
      </c>
      <c r="E78" s="152"/>
      <c r="F78" s="148" t="n">
        <v>0</v>
      </c>
      <c r="G78" s="132"/>
      <c r="H78" s="90" t="s">
        <v>147</v>
      </c>
      <c r="I78" s="119"/>
      <c r="J78" s="149" t="s">
        <v>266</v>
      </c>
      <c r="K78" s="11"/>
      <c r="L78" s="11"/>
      <c r="M78" s="11"/>
      <c r="N78" s="11"/>
      <c r="O78" s="11"/>
    </row>
    <row r="79" customFormat="false" ht="15" hidden="false" customHeight="true" outlineLevel="0" collapsed="false">
      <c r="A79" s="117"/>
      <c r="B79" s="118"/>
      <c r="C79" s="129" t="s">
        <v>353</v>
      </c>
      <c r="D79" s="151" t="s">
        <v>354</v>
      </c>
      <c r="E79" s="152"/>
      <c r="F79" s="141" t="n">
        <v>0</v>
      </c>
      <c r="G79" s="132"/>
      <c r="H79" s="90" t="s">
        <v>319</v>
      </c>
      <c r="I79" s="119"/>
      <c r="J79" s="10" t="s">
        <v>342</v>
      </c>
      <c r="K79" s="11"/>
      <c r="L79" s="11"/>
      <c r="M79" s="11"/>
      <c r="N79" s="11"/>
      <c r="O79" s="11"/>
    </row>
    <row r="80" customFormat="false" ht="15" hidden="false" customHeight="true" outlineLevel="0" collapsed="false">
      <c r="A80" s="117"/>
      <c r="B80" s="118"/>
      <c r="C80" s="129" t="s">
        <v>355</v>
      </c>
      <c r="D80" s="151" t="s">
        <v>356</v>
      </c>
      <c r="E80" s="152"/>
      <c r="F80" s="141" t="n">
        <v>0</v>
      </c>
      <c r="G80" s="132"/>
      <c r="H80" s="90" t="s">
        <v>300</v>
      </c>
      <c r="I80" s="119"/>
      <c r="J80" s="10" t="s">
        <v>342</v>
      </c>
      <c r="K80" s="11"/>
      <c r="L80" s="11"/>
      <c r="M80" s="11"/>
      <c r="N80" s="11"/>
      <c r="O80" s="11"/>
    </row>
    <row r="81" customFormat="false" ht="12.75" hidden="false" customHeight="true" outlineLevel="0" collapsed="false">
      <c r="A81" s="117"/>
      <c r="B81" s="118"/>
      <c r="C81" s="118"/>
      <c r="D81" s="118"/>
      <c r="E81" s="118"/>
      <c r="F81" s="11"/>
      <c r="G81" s="119"/>
      <c r="H81" s="118"/>
      <c r="I81" s="119"/>
      <c r="J81" s="120"/>
      <c r="K81" s="11"/>
      <c r="L81" s="11"/>
      <c r="M81" s="11"/>
      <c r="N81" s="11"/>
      <c r="O81" s="11"/>
    </row>
    <row r="82" customFormat="false" ht="12.75" hidden="false" customHeight="true" outlineLevel="0" collapsed="false">
      <c r="A82" s="117" t="s">
        <v>357</v>
      </c>
      <c r="B82" s="118" t="s">
        <v>358</v>
      </c>
      <c r="C82" s="118"/>
      <c r="D82" s="118"/>
      <c r="E82" s="118"/>
      <c r="F82" s="119"/>
      <c r="G82" s="119"/>
      <c r="H82" s="118"/>
      <c r="I82" s="119"/>
      <c r="J82" s="120"/>
      <c r="K82" s="11"/>
      <c r="L82" s="11"/>
      <c r="M82" s="11"/>
      <c r="N82" s="11"/>
      <c r="O82" s="11"/>
    </row>
    <row r="83" customFormat="false" ht="50.25" hidden="false" customHeight="true" outlineLevel="0" collapsed="false">
      <c r="A83" s="144"/>
      <c r="B83" s="145"/>
      <c r="C83" s="129" t="s">
        <v>359</v>
      </c>
      <c r="D83" s="130" t="s">
        <v>360</v>
      </c>
      <c r="E83" s="130"/>
      <c r="F83" s="153" t="n">
        <v>75000</v>
      </c>
      <c r="G83" s="132"/>
      <c r="H83" s="22" t="s">
        <v>150</v>
      </c>
      <c r="I83" s="147"/>
      <c r="J83" s="149" t="s">
        <v>266</v>
      </c>
      <c r="K83" s="147"/>
      <c r="L83" s="147"/>
      <c r="M83" s="147"/>
      <c r="N83" s="147"/>
      <c r="O83" s="147"/>
    </row>
    <row r="84" customFormat="false" ht="26.25" hidden="false" customHeight="true" outlineLevel="0" collapsed="false">
      <c r="A84" s="144"/>
      <c r="B84" s="145"/>
      <c r="C84" s="129" t="s">
        <v>361</v>
      </c>
      <c r="D84" s="130" t="s">
        <v>362</v>
      </c>
      <c r="E84" s="130"/>
      <c r="F84" s="154" t="n">
        <f aca="false">900*12</f>
        <v>10800</v>
      </c>
      <c r="G84" s="132"/>
      <c r="H84" s="22" t="s">
        <v>363</v>
      </c>
      <c r="I84" s="147"/>
      <c r="J84" s="149" t="s">
        <v>266</v>
      </c>
      <c r="K84" s="147"/>
      <c r="L84" s="147"/>
      <c r="M84" s="147"/>
      <c r="N84" s="147"/>
      <c r="O84" s="147"/>
    </row>
    <row r="85" customFormat="false" ht="24.75" hidden="false" customHeight="true" outlineLevel="0" collapsed="false">
      <c r="A85" s="144"/>
      <c r="B85" s="145"/>
      <c r="C85" s="129" t="s">
        <v>364</v>
      </c>
      <c r="D85" s="130" t="s">
        <v>365</v>
      </c>
      <c r="E85" s="130"/>
      <c r="F85" s="148" t="n">
        <v>0</v>
      </c>
      <c r="G85" s="132"/>
      <c r="H85" s="22" t="s">
        <v>308</v>
      </c>
      <c r="I85" s="147"/>
      <c r="J85" s="149" t="s">
        <v>266</v>
      </c>
      <c r="K85" s="147"/>
      <c r="L85" s="147"/>
      <c r="M85" s="147"/>
      <c r="N85" s="147"/>
      <c r="O85" s="147"/>
    </row>
    <row r="86" customFormat="false" ht="24.75" hidden="false" customHeight="true" outlineLevel="0" collapsed="false">
      <c r="A86" s="144"/>
      <c r="B86" s="145"/>
      <c r="C86" s="129" t="s">
        <v>366</v>
      </c>
      <c r="D86" s="130" t="s">
        <v>367</v>
      </c>
      <c r="E86" s="130"/>
      <c r="F86" s="148" t="n">
        <v>80</v>
      </c>
      <c r="G86" s="132"/>
      <c r="H86" s="22" t="s">
        <v>368</v>
      </c>
      <c r="I86" s="147"/>
      <c r="J86" s="149" t="s">
        <v>266</v>
      </c>
      <c r="K86" s="147"/>
      <c r="L86" s="147"/>
      <c r="M86" s="147"/>
      <c r="N86" s="147"/>
      <c r="O86" s="147"/>
    </row>
    <row r="87" customFormat="false" ht="24.75" hidden="false" customHeight="true" outlineLevel="0" collapsed="false">
      <c r="A87" s="144"/>
      <c r="B87" s="145"/>
      <c r="C87" s="129" t="s">
        <v>369</v>
      </c>
      <c r="D87" s="130" t="s">
        <v>370</v>
      </c>
      <c r="E87" s="130"/>
      <c r="F87" s="148" t="n">
        <v>0</v>
      </c>
      <c r="G87" s="132"/>
      <c r="H87" s="22" t="s">
        <v>150</v>
      </c>
      <c r="I87" s="147"/>
      <c r="J87" s="149" t="s">
        <v>266</v>
      </c>
      <c r="K87" s="147"/>
      <c r="L87" s="147"/>
      <c r="M87" s="147"/>
      <c r="N87" s="147"/>
      <c r="O87" s="147"/>
    </row>
    <row r="88" customFormat="false" ht="15" hidden="false" customHeight="true" outlineLevel="0" collapsed="false">
      <c r="A88" s="117"/>
      <c r="B88" s="118"/>
      <c r="C88" s="129" t="s">
        <v>371</v>
      </c>
      <c r="D88" s="118" t="s">
        <v>372</v>
      </c>
      <c r="E88" s="118"/>
      <c r="F88" s="148" t="n">
        <v>0</v>
      </c>
      <c r="G88" s="132"/>
      <c r="H88" s="90" t="s">
        <v>150</v>
      </c>
      <c r="I88" s="119"/>
      <c r="J88" s="149" t="s">
        <v>266</v>
      </c>
      <c r="K88" s="11"/>
      <c r="L88" s="11"/>
      <c r="M88" s="11"/>
      <c r="N88" s="11"/>
      <c r="O88" s="11"/>
    </row>
    <row r="89" customFormat="false" ht="15" hidden="false" customHeight="true" outlineLevel="0" collapsed="false">
      <c r="A89" s="117"/>
      <c r="B89" s="118"/>
      <c r="C89" s="129"/>
      <c r="D89" s="118"/>
      <c r="E89" s="118"/>
      <c r="F89" s="90"/>
      <c r="G89" s="90"/>
      <c r="H89" s="90"/>
      <c r="I89" s="119"/>
      <c r="J89" s="149"/>
      <c r="K89" s="11"/>
      <c r="L89" s="11"/>
      <c r="M89" s="11"/>
      <c r="N89" s="11"/>
      <c r="O89" s="11"/>
    </row>
    <row r="90" customFormat="false" ht="12.75" hidden="false" customHeight="true" outlineLevel="0" collapsed="false">
      <c r="A90" s="117" t="s">
        <v>373</v>
      </c>
      <c r="B90" s="118" t="s">
        <v>374</v>
      </c>
      <c r="C90" s="118"/>
      <c r="D90" s="118"/>
      <c r="E90" s="118"/>
      <c r="F90" s="119"/>
      <c r="G90" s="119"/>
      <c r="H90" s="118"/>
      <c r="I90" s="119"/>
      <c r="J90" s="120"/>
      <c r="K90" s="11"/>
      <c r="L90" s="11"/>
      <c r="M90" s="11"/>
      <c r="N90" s="11"/>
      <c r="O90" s="11"/>
    </row>
    <row r="91" customFormat="false" ht="28.5" hidden="false" customHeight="true" outlineLevel="0" collapsed="false">
      <c r="A91" s="144"/>
      <c r="B91" s="145"/>
      <c r="C91" s="145" t="s">
        <v>375</v>
      </c>
      <c r="D91" s="130" t="s">
        <v>376</v>
      </c>
      <c r="E91" s="130"/>
      <c r="F91" s="146" t="n">
        <v>5.02</v>
      </c>
      <c r="G91" s="132"/>
      <c r="H91" s="22" t="s">
        <v>300</v>
      </c>
      <c r="I91" s="147"/>
      <c r="J91" s="10" t="s">
        <v>377</v>
      </c>
      <c r="K91" s="147"/>
      <c r="L91" s="147"/>
      <c r="M91" s="147"/>
      <c r="N91" s="147"/>
      <c r="O91" s="147"/>
    </row>
    <row r="92" customFormat="false" ht="12.75" hidden="false" customHeight="true" outlineLevel="0" collapsed="false">
      <c r="A92" s="117"/>
      <c r="B92" s="118"/>
      <c r="C92" s="118"/>
      <c r="D92" s="118"/>
      <c r="E92" s="118"/>
      <c r="F92" s="11"/>
      <c r="G92" s="119"/>
      <c r="H92" s="118"/>
      <c r="I92" s="119"/>
      <c r="J92" s="120"/>
      <c r="K92" s="11"/>
      <c r="L92" s="11"/>
      <c r="M92" s="11"/>
      <c r="N92" s="11"/>
      <c r="O92" s="11"/>
    </row>
    <row r="93" customFormat="false" ht="15" hidden="false" customHeight="true" outlineLevel="0" collapsed="false">
      <c r="A93" s="117" t="s">
        <v>378</v>
      </c>
      <c r="B93" s="118" t="s">
        <v>379</v>
      </c>
      <c r="C93" s="118"/>
      <c r="D93" s="118"/>
      <c r="E93" s="118"/>
      <c r="F93" s="150" t="n">
        <f aca="false">'A.XVI. Despesas Gerais'!C49</f>
        <v>2484945.83</v>
      </c>
      <c r="G93" s="119"/>
      <c r="H93" s="90" t="s">
        <v>308</v>
      </c>
      <c r="I93" s="119"/>
      <c r="J93" s="10" t="s">
        <v>380</v>
      </c>
      <c r="K93" s="11"/>
      <c r="L93" s="11"/>
      <c r="M93" s="11"/>
      <c r="N93" s="11"/>
      <c r="O93" s="11"/>
    </row>
    <row r="94" customFormat="false" ht="12.75" hidden="false" customHeight="true" outlineLevel="0" collapsed="false">
      <c r="A94" s="117"/>
      <c r="B94" s="118"/>
      <c r="C94" s="118"/>
      <c r="D94" s="118"/>
      <c r="E94" s="118"/>
      <c r="F94" s="11"/>
      <c r="G94" s="119"/>
      <c r="H94" s="118"/>
      <c r="I94" s="119"/>
      <c r="J94" s="120"/>
      <c r="K94" s="11"/>
      <c r="L94" s="11"/>
      <c r="M94" s="11"/>
      <c r="N94" s="11"/>
      <c r="O94" s="11"/>
    </row>
    <row r="95" customFormat="false" ht="12.75" hidden="false" customHeight="true" outlineLevel="0" collapsed="false">
      <c r="A95" s="117" t="s">
        <v>381</v>
      </c>
      <c r="B95" s="118" t="s">
        <v>382</v>
      </c>
      <c r="C95" s="118"/>
      <c r="D95" s="118"/>
      <c r="E95" s="118"/>
      <c r="F95" s="119"/>
      <c r="G95" s="119"/>
      <c r="H95" s="118"/>
      <c r="I95" s="119"/>
      <c r="J95" s="120"/>
      <c r="K95" s="11"/>
      <c r="L95" s="11"/>
      <c r="M95" s="11"/>
      <c r="N95" s="11"/>
      <c r="O95" s="11"/>
    </row>
    <row r="96" customFormat="false" ht="23.25" hidden="false" customHeight="true" outlineLevel="0" collapsed="false">
      <c r="A96" s="144"/>
      <c r="B96" s="145"/>
      <c r="C96" s="129" t="s">
        <v>383</v>
      </c>
      <c r="D96" s="130" t="s">
        <v>384</v>
      </c>
      <c r="E96" s="130"/>
      <c r="F96" s="155" t="n">
        <v>3</v>
      </c>
      <c r="G96" s="132"/>
      <c r="H96" s="22" t="s">
        <v>300</v>
      </c>
      <c r="I96" s="147"/>
      <c r="J96" s="149" t="s">
        <v>266</v>
      </c>
      <c r="K96" s="147"/>
      <c r="L96" s="147"/>
      <c r="M96" s="147"/>
      <c r="N96" s="147"/>
      <c r="O96" s="147"/>
    </row>
    <row r="97" customFormat="false" ht="15" hidden="false" customHeight="true" outlineLevel="0" collapsed="false">
      <c r="A97" s="144"/>
      <c r="B97" s="145"/>
      <c r="C97" s="129" t="s">
        <v>385</v>
      </c>
      <c r="D97" s="130" t="s">
        <v>386</v>
      </c>
      <c r="E97" s="130"/>
      <c r="F97" s="155" t="n">
        <v>0</v>
      </c>
      <c r="G97" s="132"/>
      <c r="H97" s="22" t="s">
        <v>300</v>
      </c>
      <c r="I97" s="147"/>
      <c r="J97" s="149" t="s">
        <v>266</v>
      </c>
      <c r="K97" s="147"/>
      <c r="L97" s="147"/>
      <c r="M97" s="147"/>
      <c r="N97" s="147"/>
      <c r="O97" s="147"/>
    </row>
    <row r="98" customFormat="false" ht="24.75" hidden="false" customHeight="true" outlineLevel="0" collapsed="false">
      <c r="A98" s="144"/>
      <c r="B98" s="145"/>
      <c r="C98" s="129" t="s">
        <v>387</v>
      </c>
      <c r="D98" s="130" t="s">
        <v>388</v>
      </c>
      <c r="E98" s="130"/>
      <c r="F98" s="155" t="n">
        <v>0</v>
      </c>
      <c r="G98" s="132"/>
      <c r="H98" s="22" t="s">
        <v>300</v>
      </c>
      <c r="I98" s="147"/>
      <c r="J98" s="149" t="s">
        <v>266</v>
      </c>
      <c r="K98" s="147"/>
      <c r="L98" s="147"/>
      <c r="M98" s="147"/>
      <c r="N98" s="147"/>
      <c r="O98" s="147"/>
    </row>
    <row r="99" customFormat="false" ht="24.75" hidden="false" customHeight="true" outlineLevel="0" collapsed="false">
      <c r="A99" s="144"/>
      <c r="B99" s="145"/>
      <c r="C99" s="129" t="s">
        <v>389</v>
      </c>
      <c r="D99" s="130" t="s">
        <v>390</v>
      </c>
      <c r="E99" s="130"/>
      <c r="F99" s="155" t="n">
        <v>0</v>
      </c>
      <c r="G99" s="132"/>
      <c r="H99" s="22" t="s">
        <v>300</v>
      </c>
      <c r="I99" s="147"/>
      <c r="J99" s="149" t="s">
        <v>266</v>
      </c>
      <c r="K99" s="147"/>
      <c r="L99" s="147"/>
      <c r="M99" s="147"/>
      <c r="N99" s="147"/>
      <c r="O99" s="147"/>
    </row>
    <row r="100" customFormat="false" ht="15" hidden="false" customHeight="true" outlineLevel="0" collapsed="false">
      <c r="A100" s="144"/>
      <c r="B100" s="145"/>
      <c r="C100" s="129" t="s">
        <v>391</v>
      </c>
      <c r="D100" s="130" t="s">
        <v>392</v>
      </c>
      <c r="E100" s="130"/>
      <c r="F100" s="155" t="n">
        <v>5</v>
      </c>
      <c r="G100" s="132"/>
      <c r="H100" s="22" t="s">
        <v>300</v>
      </c>
      <c r="I100" s="147"/>
      <c r="J100" s="149" t="s">
        <v>266</v>
      </c>
      <c r="K100" s="147"/>
      <c r="L100" s="147"/>
      <c r="M100" s="147"/>
      <c r="N100" s="147"/>
      <c r="O100" s="147"/>
    </row>
    <row r="101" customFormat="false" ht="15" hidden="false" customHeight="true" outlineLevel="0" collapsed="false">
      <c r="A101" s="144"/>
      <c r="B101" s="145"/>
      <c r="C101" s="129" t="s">
        <v>393</v>
      </c>
      <c r="D101" s="130" t="s">
        <v>394</v>
      </c>
      <c r="E101" s="130"/>
      <c r="F101" s="155" t="n">
        <v>0</v>
      </c>
      <c r="G101" s="132"/>
      <c r="H101" s="22" t="s">
        <v>300</v>
      </c>
      <c r="I101" s="147"/>
      <c r="J101" s="149" t="s">
        <v>266</v>
      </c>
      <c r="K101" s="147"/>
      <c r="L101" s="147"/>
      <c r="M101" s="147"/>
      <c r="N101" s="147"/>
      <c r="O101" s="147"/>
    </row>
    <row r="102" customFormat="false" ht="15" hidden="false" customHeight="true" outlineLevel="0" collapsed="false">
      <c r="A102" s="144"/>
      <c r="B102" s="145"/>
      <c r="C102" s="129" t="s">
        <v>395</v>
      </c>
      <c r="D102" s="130" t="s">
        <v>396</v>
      </c>
      <c r="E102" s="130"/>
      <c r="F102" s="155" t="n">
        <v>0</v>
      </c>
      <c r="G102" s="132"/>
      <c r="H102" s="22" t="s">
        <v>300</v>
      </c>
      <c r="I102" s="147"/>
      <c r="J102" s="149" t="s">
        <v>266</v>
      </c>
      <c r="K102" s="147"/>
      <c r="L102" s="147"/>
      <c r="M102" s="147"/>
      <c r="N102" s="147"/>
      <c r="O102" s="147"/>
    </row>
    <row r="103" customFormat="false" ht="12.75" hidden="false" customHeight="true" outlineLevel="0" collapsed="false">
      <c r="A103" s="117"/>
      <c r="B103" s="118"/>
      <c r="C103" s="118"/>
      <c r="D103" s="118"/>
      <c r="E103" s="118"/>
      <c r="F103" s="11"/>
      <c r="G103" s="119"/>
      <c r="H103" s="118"/>
      <c r="I103" s="119"/>
      <c r="J103" s="120"/>
      <c r="K103" s="11"/>
      <c r="L103" s="11"/>
      <c r="M103" s="11"/>
      <c r="N103" s="11"/>
      <c r="O103" s="11"/>
    </row>
    <row r="104" customFormat="false" ht="15" hidden="false" customHeight="true" outlineLevel="0" collapsed="false">
      <c r="A104" s="117" t="s">
        <v>381</v>
      </c>
      <c r="B104" s="118" t="s">
        <v>397</v>
      </c>
      <c r="C104" s="118"/>
      <c r="D104" s="118"/>
      <c r="E104" s="118"/>
      <c r="F104" s="22"/>
      <c r="G104" s="119"/>
      <c r="H104" s="118"/>
      <c r="I104" s="119"/>
      <c r="J104" s="120"/>
      <c r="K104" s="11"/>
      <c r="L104" s="11"/>
      <c r="M104" s="11"/>
      <c r="N104" s="11"/>
      <c r="O104" s="11"/>
    </row>
    <row r="105" customFormat="false" ht="15" hidden="false" customHeight="true" outlineLevel="0" collapsed="false">
      <c r="A105" s="117"/>
      <c r="B105" s="118"/>
      <c r="C105" s="129" t="s">
        <v>383</v>
      </c>
      <c r="D105" s="156" t="s">
        <v>398</v>
      </c>
      <c r="E105" s="156"/>
      <c r="F105" s="154" t="n">
        <v>540000</v>
      </c>
      <c r="G105" s="132"/>
      <c r="H105" s="22" t="s">
        <v>150</v>
      </c>
      <c r="I105" s="147"/>
      <c r="J105" s="149" t="s">
        <v>266</v>
      </c>
      <c r="K105" s="11"/>
      <c r="L105" s="11"/>
      <c r="M105" s="11"/>
      <c r="N105" s="11"/>
      <c r="O105" s="11"/>
    </row>
    <row r="106" customFormat="false" ht="12.75" hidden="false" customHeight="true" outlineLevel="0" collapsed="false">
      <c r="A106" s="11"/>
      <c r="C106" s="11"/>
      <c r="D106" s="11"/>
      <c r="E106" s="11"/>
      <c r="F106" s="11"/>
      <c r="G106" s="11"/>
      <c r="H106" s="11"/>
      <c r="I106" s="11"/>
      <c r="J106" s="11"/>
      <c r="K106" s="11"/>
      <c r="L106" s="11"/>
      <c r="M106" s="11"/>
      <c r="N106" s="11"/>
      <c r="O106" s="11"/>
    </row>
    <row r="107" customFormat="false" ht="12.75" hidden="false" customHeight="true" outlineLevel="0" collapsed="false">
      <c r="A107" s="11"/>
      <c r="C107" s="11"/>
      <c r="D107" s="11"/>
      <c r="E107" s="11"/>
      <c r="F107" s="11"/>
      <c r="G107" s="11"/>
      <c r="H107" s="11"/>
      <c r="I107" s="11"/>
      <c r="J107" s="11"/>
      <c r="K107" s="11"/>
      <c r="L107" s="11"/>
      <c r="M107" s="11"/>
      <c r="N107" s="11"/>
      <c r="O107" s="11"/>
    </row>
    <row r="108" customFormat="false" ht="12.75" hidden="false" customHeight="true" outlineLevel="0" collapsed="false">
      <c r="A108" s="11"/>
      <c r="C108" s="11"/>
      <c r="D108" s="11"/>
      <c r="E108" s="11"/>
      <c r="F108" s="11"/>
      <c r="G108" s="11"/>
      <c r="H108" s="11"/>
      <c r="I108" s="11"/>
      <c r="J108" s="11"/>
      <c r="K108" s="11"/>
      <c r="L108" s="11"/>
      <c r="M108" s="11"/>
      <c r="N108" s="11"/>
      <c r="O108" s="11"/>
    </row>
    <row r="109" customFormat="false" ht="12.75" hidden="false" customHeight="true" outlineLevel="0" collapsed="false">
      <c r="A109" s="11"/>
      <c r="C109" s="11"/>
      <c r="D109" s="11"/>
      <c r="E109" s="11"/>
      <c r="F109" s="11"/>
      <c r="G109" s="11"/>
      <c r="H109" s="11"/>
      <c r="I109" s="11"/>
      <c r="J109" s="11"/>
      <c r="K109" s="11"/>
      <c r="L109" s="11"/>
      <c r="M109" s="11"/>
      <c r="N109" s="11"/>
      <c r="O109" s="11"/>
    </row>
    <row r="110" customFormat="false" ht="12.75" hidden="false" customHeight="true" outlineLevel="0" collapsed="false">
      <c r="A110" s="11"/>
      <c r="C110" s="11"/>
      <c r="D110" s="11"/>
      <c r="E110" s="11"/>
      <c r="F110" s="11"/>
      <c r="G110" s="11"/>
      <c r="H110" s="11"/>
      <c r="I110" s="11"/>
      <c r="J110" s="11"/>
      <c r="K110" s="11"/>
      <c r="L110" s="11"/>
      <c r="M110" s="11"/>
      <c r="N110" s="11"/>
      <c r="O110" s="11"/>
    </row>
    <row r="111" customFormat="false" ht="12.75" hidden="false" customHeight="true" outlineLevel="0" collapsed="false">
      <c r="A111" s="11"/>
      <c r="C111" s="11"/>
      <c r="D111" s="11"/>
      <c r="E111" s="11"/>
      <c r="F111" s="11"/>
      <c r="G111" s="11"/>
      <c r="H111" s="11"/>
      <c r="I111" s="11"/>
      <c r="J111" s="11"/>
      <c r="K111" s="11"/>
      <c r="L111" s="11"/>
      <c r="M111" s="11"/>
      <c r="N111" s="11"/>
      <c r="O111" s="11"/>
    </row>
    <row r="112" customFormat="false" ht="12.75" hidden="false" customHeight="true" outlineLevel="0" collapsed="false">
      <c r="A112" s="11"/>
      <c r="C112" s="11"/>
      <c r="D112" s="11"/>
      <c r="E112" s="11"/>
      <c r="F112" s="11"/>
      <c r="G112" s="11"/>
      <c r="H112" s="11"/>
      <c r="I112" s="11"/>
      <c r="J112" s="11"/>
      <c r="K112" s="11"/>
      <c r="L112" s="11"/>
      <c r="M112" s="11"/>
      <c r="N112" s="11"/>
      <c r="O112" s="11"/>
    </row>
    <row r="113" customFormat="false" ht="12.75" hidden="false" customHeight="true" outlineLevel="0" collapsed="false">
      <c r="A113" s="11"/>
      <c r="C113" s="11"/>
      <c r="D113" s="11"/>
      <c r="E113" s="11"/>
      <c r="F113" s="11"/>
      <c r="G113" s="11"/>
      <c r="H113" s="11"/>
      <c r="I113" s="11"/>
      <c r="J113" s="11"/>
      <c r="K113" s="11"/>
      <c r="L113" s="11"/>
      <c r="M113" s="11"/>
      <c r="N113" s="11"/>
      <c r="O113" s="11"/>
    </row>
    <row r="114" customFormat="false" ht="12.75" hidden="false" customHeight="true" outlineLevel="0" collapsed="false">
      <c r="A114" s="11"/>
      <c r="C114" s="11"/>
      <c r="D114" s="11"/>
      <c r="E114" s="11"/>
      <c r="F114" s="11"/>
      <c r="G114" s="11"/>
      <c r="H114" s="11"/>
      <c r="I114" s="11"/>
      <c r="J114" s="11"/>
      <c r="K114" s="11"/>
      <c r="L114" s="11"/>
      <c r="M114" s="11"/>
      <c r="N114" s="11"/>
      <c r="O114" s="11"/>
    </row>
    <row r="115" customFormat="false" ht="12.75" hidden="false" customHeight="true" outlineLevel="0" collapsed="false">
      <c r="A115" s="11"/>
      <c r="C115" s="11"/>
      <c r="D115" s="11"/>
      <c r="E115" s="11"/>
      <c r="F115" s="11"/>
      <c r="G115" s="11"/>
      <c r="H115" s="11"/>
      <c r="I115" s="11"/>
      <c r="J115" s="11"/>
      <c r="K115" s="11"/>
      <c r="L115" s="11"/>
      <c r="M115" s="11"/>
      <c r="N115" s="11"/>
      <c r="O115" s="11"/>
    </row>
    <row r="116" customFormat="false" ht="12.75" hidden="false" customHeight="true" outlineLevel="0" collapsed="false">
      <c r="A116" s="11"/>
      <c r="C116" s="11"/>
      <c r="D116" s="11"/>
      <c r="E116" s="11"/>
      <c r="F116" s="11"/>
      <c r="G116" s="11"/>
      <c r="H116" s="11"/>
      <c r="I116" s="11"/>
      <c r="J116" s="11"/>
      <c r="K116" s="11"/>
      <c r="L116" s="11"/>
      <c r="M116" s="11"/>
      <c r="N116" s="11"/>
      <c r="O116" s="11"/>
    </row>
    <row r="117" customFormat="false" ht="12.75" hidden="false" customHeight="true" outlineLevel="0" collapsed="false">
      <c r="A117" s="11"/>
      <c r="C117" s="11"/>
      <c r="D117" s="11"/>
      <c r="E117" s="11"/>
      <c r="F117" s="11"/>
      <c r="G117" s="11"/>
      <c r="H117" s="11"/>
      <c r="I117" s="11"/>
      <c r="J117" s="11"/>
      <c r="K117" s="11"/>
      <c r="L117" s="11"/>
      <c r="M117" s="11"/>
      <c r="N117" s="11"/>
      <c r="O117" s="11"/>
    </row>
    <row r="118" customFormat="false" ht="12.75" hidden="false" customHeight="true" outlineLevel="0" collapsed="false">
      <c r="A118" s="11"/>
      <c r="C118" s="11"/>
      <c r="D118" s="11"/>
      <c r="E118" s="11"/>
      <c r="F118" s="11"/>
      <c r="G118" s="11"/>
      <c r="H118" s="11"/>
      <c r="I118" s="11"/>
      <c r="J118" s="11"/>
      <c r="K118" s="11"/>
      <c r="L118" s="11"/>
      <c r="M118" s="11"/>
      <c r="N118" s="11"/>
      <c r="O118" s="11"/>
    </row>
    <row r="119" customFormat="false" ht="12.75" hidden="false" customHeight="true" outlineLevel="0" collapsed="false">
      <c r="A119" s="11"/>
      <c r="C119" s="11"/>
      <c r="D119" s="11"/>
      <c r="E119" s="11"/>
      <c r="F119" s="11"/>
      <c r="G119" s="11"/>
      <c r="H119" s="11"/>
      <c r="I119" s="11"/>
      <c r="J119" s="11"/>
      <c r="K119" s="11"/>
      <c r="L119" s="11"/>
      <c r="M119" s="11"/>
      <c r="N119" s="11"/>
      <c r="O119" s="11"/>
    </row>
    <row r="120" customFormat="false" ht="12.75" hidden="false" customHeight="true" outlineLevel="0" collapsed="false">
      <c r="A120" s="11"/>
      <c r="C120" s="11"/>
      <c r="D120" s="11"/>
      <c r="E120" s="11"/>
      <c r="F120" s="11"/>
      <c r="G120" s="11"/>
      <c r="H120" s="11"/>
      <c r="I120" s="11"/>
      <c r="J120" s="11"/>
      <c r="K120" s="11"/>
      <c r="L120" s="11"/>
      <c r="M120" s="11"/>
      <c r="N120" s="11"/>
      <c r="O120" s="11"/>
    </row>
    <row r="121" customFormat="false" ht="12.75" hidden="false" customHeight="true" outlineLevel="0" collapsed="false">
      <c r="A121" s="11"/>
      <c r="C121" s="11"/>
      <c r="D121" s="11"/>
      <c r="E121" s="11"/>
      <c r="F121" s="11"/>
      <c r="G121" s="11"/>
      <c r="H121" s="11"/>
      <c r="I121" s="11"/>
      <c r="J121" s="11"/>
      <c r="K121" s="11"/>
      <c r="L121" s="11"/>
      <c r="M121" s="11"/>
      <c r="N121" s="11"/>
      <c r="O121" s="11"/>
    </row>
    <row r="122" customFormat="false" ht="12.75" hidden="false" customHeight="true" outlineLevel="0" collapsed="false">
      <c r="A122" s="11"/>
      <c r="C122" s="11"/>
      <c r="D122" s="11"/>
      <c r="E122" s="11"/>
      <c r="F122" s="11"/>
      <c r="G122" s="11"/>
      <c r="H122" s="11"/>
      <c r="I122" s="11"/>
      <c r="J122" s="11"/>
      <c r="K122" s="11"/>
      <c r="L122" s="11"/>
      <c r="M122" s="11"/>
      <c r="N122" s="11"/>
      <c r="O122" s="11"/>
    </row>
    <row r="123" customFormat="false" ht="12.75" hidden="false" customHeight="true" outlineLevel="0" collapsed="false">
      <c r="A123" s="11"/>
      <c r="C123" s="11"/>
      <c r="D123" s="11"/>
      <c r="E123" s="11"/>
      <c r="F123" s="11"/>
      <c r="G123" s="11"/>
      <c r="H123" s="11"/>
      <c r="I123" s="11"/>
      <c r="J123" s="11"/>
      <c r="K123" s="11"/>
      <c r="L123" s="11"/>
      <c r="M123" s="11"/>
      <c r="N123" s="11"/>
      <c r="O123" s="11"/>
    </row>
    <row r="124" customFormat="false" ht="12.75" hidden="false" customHeight="true" outlineLevel="0" collapsed="false">
      <c r="A124" s="11"/>
      <c r="C124" s="11"/>
      <c r="D124" s="11"/>
      <c r="E124" s="11"/>
      <c r="F124" s="11"/>
      <c r="G124" s="11"/>
      <c r="H124" s="11"/>
      <c r="I124" s="11"/>
      <c r="J124" s="11"/>
      <c r="K124" s="11"/>
      <c r="L124" s="11"/>
      <c r="M124" s="11"/>
      <c r="N124" s="11"/>
      <c r="O124" s="11"/>
    </row>
    <row r="125" customFormat="false" ht="12.75" hidden="false" customHeight="true" outlineLevel="0" collapsed="false">
      <c r="A125" s="11"/>
      <c r="C125" s="11"/>
      <c r="D125" s="11"/>
      <c r="E125" s="11"/>
      <c r="F125" s="11"/>
      <c r="G125" s="11"/>
      <c r="H125" s="11"/>
      <c r="I125" s="11"/>
      <c r="J125" s="11"/>
      <c r="K125" s="11"/>
      <c r="L125" s="11"/>
      <c r="M125" s="11"/>
      <c r="N125" s="11"/>
      <c r="O125" s="11"/>
    </row>
    <row r="126" customFormat="false" ht="12.75" hidden="false" customHeight="true" outlineLevel="0" collapsed="false">
      <c r="A126" s="11"/>
      <c r="C126" s="11"/>
      <c r="D126" s="11"/>
      <c r="E126" s="11"/>
      <c r="F126" s="11"/>
      <c r="G126" s="11"/>
      <c r="H126" s="11"/>
      <c r="I126" s="11"/>
      <c r="J126" s="11"/>
      <c r="K126" s="11"/>
      <c r="L126" s="11"/>
      <c r="M126" s="11"/>
      <c r="N126" s="11"/>
      <c r="O126" s="11"/>
    </row>
    <row r="127" customFormat="false" ht="12.75" hidden="false" customHeight="true" outlineLevel="0" collapsed="false">
      <c r="A127" s="11"/>
      <c r="C127" s="11"/>
      <c r="D127" s="11"/>
      <c r="E127" s="11"/>
      <c r="F127" s="11"/>
      <c r="G127" s="11"/>
      <c r="H127" s="11"/>
      <c r="I127" s="11"/>
      <c r="J127" s="11"/>
      <c r="K127" s="11"/>
      <c r="L127" s="11"/>
      <c r="M127" s="11"/>
      <c r="N127" s="11"/>
      <c r="O127" s="11"/>
    </row>
    <row r="128" customFormat="false" ht="12.75" hidden="false" customHeight="true" outlineLevel="0" collapsed="false">
      <c r="A128" s="11"/>
      <c r="C128" s="11"/>
      <c r="D128" s="11"/>
      <c r="E128" s="11"/>
      <c r="F128" s="11"/>
      <c r="G128" s="11"/>
      <c r="H128" s="11"/>
      <c r="I128" s="11"/>
      <c r="J128" s="11"/>
      <c r="K128" s="11"/>
      <c r="L128" s="11"/>
      <c r="M128" s="11"/>
      <c r="N128" s="11"/>
      <c r="O128" s="11"/>
    </row>
    <row r="129" customFormat="false" ht="12.75" hidden="false" customHeight="true" outlineLevel="0" collapsed="false">
      <c r="A129" s="11"/>
      <c r="C129" s="11"/>
      <c r="D129" s="11"/>
      <c r="E129" s="11"/>
      <c r="F129" s="11"/>
      <c r="G129" s="11"/>
      <c r="H129" s="11"/>
      <c r="I129" s="11"/>
      <c r="J129" s="11"/>
      <c r="K129" s="11"/>
      <c r="L129" s="11"/>
      <c r="M129" s="11"/>
      <c r="N129" s="11"/>
      <c r="O129" s="11"/>
    </row>
    <row r="130" customFormat="false" ht="12.75" hidden="false" customHeight="true" outlineLevel="0" collapsed="false">
      <c r="A130" s="11"/>
      <c r="C130" s="11"/>
      <c r="D130" s="11"/>
      <c r="E130" s="11"/>
      <c r="F130" s="11"/>
      <c r="G130" s="11"/>
      <c r="H130" s="11"/>
      <c r="I130" s="11"/>
      <c r="J130" s="11"/>
      <c r="K130" s="11"/>
      <c r="L130" s="11"/>
      <c r="M130" s="11"/>
      <c r="N130" s="11"/>
      <c r="O130" s="11"/>
    </row>
    <row r="131" customFormat="false" ht="12.75" hidden="false" customHeight="true" outlineLevel="0" collapsed="false">
      <c r="A131" s="11"/>
      <c r="C131" s="11"/>
      <c r="D131" s="11"/>
      <c r="E131" s="11"/>
      <c r="F131" s="11"/>
      <c r="G131" s="11"/>
      <c r="H131" s="11"/>
      <c r="I131" s="11"/>
      <c r="J131" s="11"/>
      <c r="K131" s="11"/>
      <c r="L131" s="11"/>
      <c r="M131" s="11"/>
      <c r="N131" s="11"/>
      <c r="O131" s="11"/>
    </row>
    <row r="132" customFormat="false" ht="12.75" hidden="false" customHeight="true" outlineLevel="0" collapsed="false">
      <c r="A132" s="11"/>
      <c r="C132" s="11"/>
      <c r="D132" s="11"/>
      <c r="E132" s="11"/>
      <c r="F132" s="11"/>
      <c r="G132" s="11"/>
      <c r="H132" s="11"/>
      <c r="I132" s="11"/>
      <c r="J132" s="11"/>
      <c r="K132" s="11"/>
      <c r="L132" s="11"/>
      <c r="M132" s="11"/>
      <c r="N132" s="11"/>
      <c r="O132" s="11"/>
    </row>
    <row r="133" customFormat="false" ht="12.75" hidden="false" customHeight="true" outlineLevel="0" collapsed="false">
      <c r="A133" s="11"/>
      <c r="C133" s="11"/>
      <c r="D133" s="11"/>
      <c r="E133" s="11"/>
      <c r="F133" s="11"/>
      <c r="G133" s="11"/>
      <c r="H133" s="11"/>
      <c r="I133" s="11"/>
      <c r="J133" s="11"/>
      <c r="K133" s="11"/>
      <c r="L133" s="11"/>
      <c r="M133" s="11"/>
      <c r="N133" s="11"/>
      <c r="O133" s="11"/>
    </row>
    <row r="134" customFormat="false" ht="12.75" hidden="false" customHeight="true" outlineLevel="0" collapsed="false">
      <c r="A134" s="11"/>
      <c r="C134" s="11"/>
      <c r="D134" s="11"/>
      <c r="E134" s="11"/>
      <c r="F134" s="11"/>
      <c r="G134" s="11"/>
      <c r="H134" s="11"/>
      <c r="I134" s="11"/>
      <c r="J134" s="11"/>
      <c r="K134" s="11"/>
      <c r="L134" s="11"/>
      <c r="M134" s="11"/>
      <c r="N134" s="11"/>
      <c r="O134" s="11"/>
    </row>
    <row r="135" customFormat="false" ht="12.75" hidden="false" customHeight="true" outlineLevel="0" collapsed="false">
      <c r="A135" s="11"/>
      <c r="C135" s="11"/>
      <c r="D135" s="11"/>
      <c r="E135" s="11"/>
      <c r="F135" s="11"/>
      <c r="G135" s="11"/>
      <c r="H135" s="11"/>
      <c r="I135" s="11"/>
      <c r="J135" s="11"/>
      <c r="K135" s="11"/>
      <c r="L135" s="11"/>
      <c r="M135" s="11"/>
      <c r="N135" s="11"/>
      <c r="O135" s="11"/>
    </row>
    <row r="136" customFormat="false" ht="12.75" hidden="false" customHeight="true" outlineLevel="0" collapsed="false">
      <c r="A136" s="11"/>
      <c r="C136" s="11"/>
      <c r="D136" s="11"/>
      <c r="E136" s="11"/>
      <c r="F136" s="11"/>
      <c r="G136" s="11"/>
      <c r="H136" s="11"/>
      <c r="I136" s="11"/>
      <c r="J136" s="11"/>
      <c r="K136" s="11"/>
      <c r="L136" s="11"/>
      <c r="M136" s="11"/>
      <c r="N136" s="11"/>
      <c r="O136" s="11"/>
    </row>
    <row r="137" customFormat="false" ht="12.75" hidden="false" customHeight="true" outlineLevel="0" collapsed="false">
      <c r="A137" s="11"/>
      <c r="C137" s="11"/>
      <c r="D137" s="11"/>
      <c r="E137" s="11"/>
      <c r="F137" s="11"/>
      <c r="G137" s="11"/>
      <c r="H137" s="11"/>
      <c r="I137" s="11"/>
      <c r="J137" s="11"/>
      <c r="K137" s="11"/>
      <c r="L137" s="11"/>
      <c r="M137" s="11"/>
      <c r="N137" s="11"/>
      <c r="O137" s="11"/>
    </row>
    <row r="138" customFormat="false" ht="12.75" hidden="false" customHeight="true" outlineLevel="0" collapsed="false">
      <c r="A138" s="11"/>
      <c r="C138" s="11"/>
      <c r="D138" s="11"/>
      <c r="E138" s="11"/>
      <c r="F138" s="11"/>
      <c r="G138" s="11"/>
      <c r="H138" s="11"/>
      <c r="I138" s="11"/>
      <c r="J138" s="11"/>
      <c r="K138" s="11"/>
      <c r="L138" s="11"/>
      <c r="M138" s="11"/>
      <c r="N138" s="11"/>
      <c r="O138" s="11"/>
    </row>
    <row r="139" customFormat="false" ht="12.75" hidden="false" customHeight="true" outlineLevel="0" collapsed="false">
      <c r="A139" s="11"/>
      <c r="C139" s="11"/>
      <c r="D139" s="11"/>
      <c r="E139" s="11"/>
      <c r="F139" s="11"/>
      <c r="G139" s="11"/>
      <c r="H139" s="11"/>
      <c r="I139" s="11"/>
      <c r="J139" s="11"/>
      <c r="K139" s="11"/>
      <c r="L139" s="11"/>
      <c r="M139" s="11"/>
      <c r="N139" s="11"/>
      <c r="O139" s="11"/>
    </row>
    <row r="140" customFormat="false" ht="12.75" hidden="false" customHeight="true" outlineLevel="0" collapsed="false">
      <c r="A140" s="11"/>
      <c r="C140" s="11"/>
      <c r="D140" s="11"/>
      <c r="E140" s="11"/>
      <c r="F140" s="11"/>
      <c r="G140" s="11"/>
      <c r="H140" s="11"/>
      <c r="I140" s="11"/>
      <c r="J140" s="11"/>
      <c r="K140" s="11"/>
      <c r="L140" s="11"/>
      <c r="M140" s="11"/>
      <c r="N140" s="11"/>
      <c r="O140" s="11"/>
    </row>
    <row r="141" customFormat="false" ht="12.75" hidden="false" customHeight="true" outlineLevel="0" collapsed="false">
      <c r="A141" s="11"/>
      <c r="C141" s="11"/>
      <c r="D141" s="11"/>
      <c r="E141" s="11"/>
      <c r="F141" s="11"/>
      <c r="G141" s="11"/>
      <c r="H141" s="11"/>
      <c r="I141" s="11"/>
      <c r="J141" s="11"/>
      <c r="K141" s="11"/>
      <c r="L141" s="11"/>
      <c r="M141" s="11"/>
      <c r="N141" s="11"/>
      <c r="O141" s="11"/>
    </row>
    <row r="142" customFormat="false" ht="12.75" hidden="false" customHeight="true" outlineLevel="0" collapsed="false">
      <c r="A142" s="11"/>
      <c r="C142" s="11"/>
      <c r="D142" s="11"/>
      <c r="E142" s="11"/>
      <c r="F142" s="11"/>
      <c r="G142" s="11"/>
      <c r="H142" s="11"/>
      <c r="I142" s="11"/>
      <c r="J142" s="11"/>
      <c r="K142" s="11"/>
      <c r="L142" s="11"/>
      <c r="M142" s="11"/>
      <c r="N142" s="11"/>
      <c r="O142" s="11"/>
    </row>
    <row r="143" customFormat="false" ht="12.75" hidden="false" customHeight="true" outlineLevel="0" collapsed="false">
      <c r="A143" s="11"/>
      <c r="C143" s="11"/>
      <c r="D143" s="11"/>
      <c r="E143" s="11"/>
      <c r="F143" s="11"/>
      <c r="G143" s="11"/>
      <c r="H143" s="11"/>
      <c r="I143" s="11"/>
      <c r="J143" s="11"/>
      <c r="K143" s="11"/>
      <c r="L143" s="11"/>
      <c r="M143" s="11"/>
      <c r="N143" s="11"/>
      <c r="O143" s="11"/>
    </row>
    <row r="144" customFormat="false" ht="12.75" hidden="false" customHeight="true" outlineLevel="0" collapsed="false">
      <c r="A144" s="11"/>
      <c r="C144" s="11"/>
      <c r="D144" s="11"/>
      <c r="E144" s="11"/>
      <c r="F144" s="11"/>
      <c r="G144" s="11"/>
      <c r="H144" s="11"/>
      <c r="I144" s="11"/>
      <c r="J144" s="11"/>
      <c r="K144" s="11"/>
      <c r="L144" s="11"/>
      <c r="M144" s="11"/>
      <c r="N144" s="11"/>
      <c r="O144" s="11"/>
    </row>
    <row r="145" customFormat="false" ht="12.75" hidden="false" customHeight="true" outlineLevel="0" collapsed="false">
      <c r="A145" s="11"/>
      <c r="C145" s="11"/>
      <c r="D145" s="11"/>
      <c r="E145" s="11"/>
      <c r="F145" s="11"/>
      <c r="G145" s="11"/>
      <c r="H145" s="11"/>
      <c r="I145" s="11"/>
      <c r="J145" s="11"/>
      <c r="K145" s="11"/>
      <c r="L145" s="11"/>
      <c r="M145" s="11"/>
      <c r="N145" s="11"/>
      <c r="O145" s="11"/>
    </row>
    <row r="146" customFormat="false" ht="12.75" hidden="false" customHeight="true" outlineLevel="0" collapsed="false">
      <c r="A146" s="11"/>
      <c r="C146" s="11"/>
      <c r="D146" s="11"/>
      <c r="E146" s="11"/>
      <c r="F146" s="11"/>
      <c r="G146" s="11"/>
      <c r="H146" s="11"/>
      <c r="I146" s="11"/>
      <c r="J146" s="11"/>
      <c r="K146" s="11"/>
      <c r="L146" s="11"/>
      <c r="M146" s="11"/>
      <c r="N146" s="11"/>
      <c r="O146" s="11"/>
    </row>
    <row r="147" customFormat="false" ht="12.75" hidden="false" customHeight="true" outlineLevel="0" collapsed="false">
      <c r="A147" s="11"/>
      <c r="C147" s="11"/>
      <c r="D147" s="11"/>
      <c r="E147" s="11"/>
      <c r="F147" s="11"/>
      <c r="G147" s="11"/>
      <c r="H147" s="11"/>
      <c r="I147" s="11"/>
      <c r="J147" s="11"/>
      <c r="K147" s="11"/>
      <c r="L147" s="11"/>
      <c r="M147" s="11"/>
      <c r="N147" s="11"/>
      <c r="O147" s="11"/>
    </row>
    <row r="148" customFormat="false" ht="12.75" hidden="false" customHeight="true" outlineLevel="0" collapsed="false">
      <c r="A148" s="11"/>
      <c r="C148" s="11"/>
      <c r="D148" s="11"/>
      <c r="E148" s="11"/>
      <c r="F148" s="11"/>
      <c r="G148" s="11"/>
      <c r="H148" s="11"/>
      <c r="I148" s="11"/>
      <c r="J148" s="11"/>
      <c r="K148" s="11"/>
      <c r="L148" s="11"/>
      <c r="M148" s="11"/>
      <c r="N148" s="11"/>
      <c r="O148" s="11"/>
    </row>
    <row r="149" customFormat="false" ht="12.75" hidden="false" customHeight="true" outlineLevel="0" collapsed="false">
      <c r="A149" s="11"/>
      <c r="C149" s="11"/>
      <c r="D149" s="11"/>
      <c r="E149" s="11"/>
      <c r="F149" s="11"/>
      <c r="G149" s="11"/>
      <c r="H149" s="11"/>
      <c r="I149" s="11"/>
      <c r="J149" s="11"/>
      <c r="K149" s="11"/>
      <c r="L149" s="11"/>
      <c r="M149" s="11"/>
      <c r="N149" s="11"/>
      <c r="O149" s="11"/>
    </row>
    <row r="150" customFormat="false" ht="12.75" hidden="false" customHeight="true" outlineLevel="0" collapsed="false">
      <c r="A150" s="11"/>
      <c r="C150" s="11"/>
      <c r="D150" s="11"/>
      <c r="E150" s="11"/>
      <c r="F150" s="11"/>
      <c r="G150" s="11"/>
      <c r="H150" s="11"/>
      <c r="I150" s="11"/>
      <c r="J150" s="11"/>
      <c r="K150" s="11"/>
      <c r="L150" s="11"/>
      <c r="M150" s="11"/>
      <c r="N150" s="11"/>
      <c r="O150" s="11"/>
    </row>
    <row r="151" customFormat="false" ht="12.75" hidden="false" customHeight="true" outlineLevel="0" collapsed="false">
      <c r="A151" s="11"/>
      <c r="C151" s="11"/>
      <c r="D151" s="11"/>
      <c r="E151" s="11"/>
      <c r="F151" s="11"/>
      <c r="G151" s="11"/>
      <c r="H151" s="11"/>
      <c r="I151" s="11"/>
      <c r="J151" s="11"/>
      <c r="K151" s="11"/>
      <c r="L151" s="11"/>
      <c r="M151" s="11"/>
      <c r="N151" s="11"/>
      <c r="O151" s="11"/>
    </row>
    <row r="152" customFormat="false" ht="12.75" hidden="false" customHeight="true" outlineLevel="0" collapsed="false">
      <c r="A152" s="11"/>
      <c r="C152" s="11"/>
      <c r="D152" s="11"/>
      <c r="E152" s="11"/>
      <c r="F152" s="11"/>
      <c r="G152" s="11"/>
      <c r="H152" s="11"/>
      <c r="I152" s="11"/>
      <c r="J152" s="11"/>
      <c r="K152" s="11"/>
      <c r="L152" s="11"/>
      <c r="M152" s="11"/>
      <c r="N152" s="11"/>
      <c r="O152" s="11"/>
    </row>
    <row r="153" customFormat="false" ht="12.75" hidden="false" customHeight="true" outlineLevel="0" collapsed="false">
      <c r="A153" s="11"/>
      <c r="C153" s="11"/>
      <c r="D153" s="11"/>
      <c r="E153" s="11"/>
      <c r="F153" s="11"/>
      <c r="G153" s="11"/>
      <c r="H153" s="11"/>
      <c r="I153" s="11"/>
      <c r="J153" s="11"/>
      <c r="K153" s="11"/>
      <c r="L153" s="11"/>
      <c r="M153" s="11"/>
      <c r="N153" s="11"/>
      <c r="O153" s="11"/>
    </row>
    <row r="154" customFormat="false" ht="12.75" hidden="false" customHeight="true" outlineLevel="0" collapsed="false">
      <c r="A154" s="11"/>
      <c r="C154" s="11"/>
      <c r="D154" s="11"/>
      <c r="E154" s="11"/>
      <c r="F154" s="11"/>
      <c r="G154" s="11"/>
      <c r="H154" s="11"/>
      <c r="I154" s="11"/>
      <c r="J154" s="11"/>
      <c r="K154" s="11"/>
      <c r="L154" s="11"/>
      <c r="M154" s="11"/>
      <c r="N154" s="11"/>
      <c r="O154" s="11"/>
    </row>
    <row r="155" customFormat="false" ht="12.75" hidden="false" customHeight="true" outlineLevel="0" collapsed="false">
      <c r="A155" s="11"/>
      <c r="C155" s="11"/>
      <c r="D155" s="11"/>
      <c r="E155" s="11"/>
      <c r="F155" s="11"/>
      <c r="G155" s="11"/>
      <c r="H155" s="11"/>
      <c r="I155" s="11"/>
      <c r="J155" s="11"/>
      <c r="K155" s="11"/>
      <c r="L155" s="11"/>
      <c r="M155" s="11"/>
      <c r="N155" s="11"/>
      <c r="O155" s="11"/>
    </row>
    <row r="156" customFormat="false" ht="12.75" hidden="false" customHeight="true" outlineLevel="0" collapsed="false">
      <c r="A156" s="11"/>
      <c r="C156" s="11"/>
      <c r="D156" s="11"/>
      <c r="E156" s="11"/>
      <c r="F156" s="11"/>
      <c r="G156" s="11"/>
      <c r="H156" s="11"/>
      <c r="I156" s="11"/>
      <c r="J156" s="11"/>
      <c r="K156" s="11"/>
      <c r="L156" s="11"/>
      <c r="M156" s="11"/>
      <c r="N156" s="11"/>
      <c r="O156" s="11"/>
    </row>
    <row r="157" customFormat="false" ht="12.75" hidden="false" customHeight="true" outlineLevel="0" collapsed="false">
      <c r="A157" s="11"/>
      <c r="C157" s="11"/>
      <c r="D157" s="11"/>
      <c r="E157" s="11"/>
      <c r="F157" s="11"/>
      <c r="G157" s="11"/>
      <c r="H157" s="11"/>
      <c r="I157" s="11"/>
      <c r="J157" s="11"/>
      <c r="K157" s="11"/>
      <c r="L157" s="11"/>
      <c r="M157" s="11"/>
      <c r="N157" s="11"/>
      <c r="O157" s="11"/>
    </row>
    <row r="158" customFormat="false" ht="12.75" hidden="false" customHeight="true" outlineLevel="0" collapsed="false">
      <c r="A158" s="11"/>
      <c r="C158" s="11"/>
      <c r="D158" s="11"/>
      <c r="E158" s="11"/>
      <c r="F158" s="11"/>
      <c r="G158" s="11"/>
      <c r="H158" s="11"/>
      <c r="I158" s="11"/>
      <c r="J158" s="11"/>
      <c r="K158" s="11"/>
      <c r="L158" s="11"/>
      <c r="M158" s="11"/>
      <c r="N158" s="11"/>
      <c r="O158" s="11"/>
    </row>
    <row r="159" customFormat="false" ht="12.75" hidden="false" customHeight="true" outlineLevel="0" collapsed="false">
      <c r="A159" s="11"/>
      <c r="C159" s="11"/>
      <c r="D159" s="11"/>
      <c r="E159" s="11"/>
      <c r="F159" s="11"/>
      <c r="G159" s="11"/>
      <c r="H159" s="11"/>
      <c r="I159" s="11"/>
      <c r="J159" s="11"/>
      <c r="K159" s="11"/>
      <c r="L159" s="11"/>
      <c r="M159" s="11"/>
      <c r="N159" s="11"/>
      <c r="O159" s="11"/>
    </row>
    <row r="160" customFormat="false" ht="12.75" hidden="false" customHeight="true" outlineLevel="0" collapsed="false">
      <c r="A160" s="11"/>
      <c r="C160" s="11"/>
      <c r="D160" s="11"/>
      <c r="E160" s="11"/>
      <c r="F160" s="11"/>
      <c r="G160" s="11"/>
      <c r="H160" s="11"/>
      <c r="I160" s="11"/>
      <c r="J160" s="11"/>
      <c r="K160" s="11"/>
      <c r="L160" s="11"/>
      <c r="M160" s="11"/>
      <c r="N160" s="11"/>
      <c r="O160" s="11"/>
    </row>
    <row r="161" customFormat="false" ht="12.75" hidden="false" customHeight="true" outlineLevel="0" collapsed="false">
      <c r="A161" s="11"/>
      <c r="C161" s="11"/>
      <c r="D161" s="11"/>
      <c r="E161" s="11"/>
      <c r="F161" s="11"/>
      <c r="G161" s="11"/>
      <c r="H161" s="11"/>
      <c r="I161" s="11"/>
      <c r="J161" s="11"/>
      <c r="K161" s="11"/>
      <c r="L161" s="11"/>
      <c r="M161" s="11"/>
      <c r="N161" s="11"/>
      <c r="O161" s="11"/>
    </row>
    <row r="162" customFormat="false" ht="12.75" hidden="false" customHeight="true" outlineLevel="0" collapsed="false">
      <c r="A162" s="11"/>
      <c r="C162" s="11"/>
      <c r="D162" s="11"/>
      <c r="E162" s="11"/>
      <c r="F162" s="11"/>
      <c r="G162" s="11"/>
      <c r="H162" s="11"/>
      <c r="I162" s="11"/>
      <c r="J162" s="11"/>
      <c r="K162" s="11"/>
      <c r="L162" s="11"/>
      <c r="M162" s="11"/>
      <c r="N162" s="11"/>
      <c r="O162" s="11"/>
    </row>
    <row r="163" customFormat="false" ht="12.75" hidden="false" customHeight="true" outlineLevel="0" collapsed="false">
      <c r="A163" s="11"/>
      <c r="C163" s="11"/>
      <c r="D163" s="11"/>
      <c r="E163" s="11"/>
      <c r="F163" s="11"/>
      <c r="G163" s="11"/>
      <c r="H163" s="11"/>
      <c r="I163" s="11"/>
      <c r="J163" s="11"/>
      <c r="K163" s="11"/>
      <c r="L163" s="11"/>
      <c r="M163" s="11"/>
      <c r="N163" s="11"/>
      <c r="O163" s="11"/>
    </row>
    <row r="164" customFormat="false" ht="12.75" hidden="false" customHeight="true" outlineLevel="0" collapsed="false">
      <c r="A164" s="11"/>
      <c r="C164" s="11"/>
      <c r="D164" s="11"/>
      <c r="E164" s="11"/>
      <c r="F164" s="11"/>
      <c r="G164" s="11"/>
      <c r="H164" s="11"/>
      <c r="I164" s="11"/>
      <c r="J164" s="11"/>
      <c r="K164" s="11"/>
      <c r="L164" s="11"/>
      <c r="M164" s="11"/>
      <c r="N164" s="11"/>
      <c r="O164" s="11"/>
    </row>
    <row r="165" customFormat="false" ht="12.75" hidden="false" customHeight="true" outlineLevel="0" collapsed="false">
      <c r="A165" s="11"/>
      <c r="C165" s="11"/>
      <c r="D165" s="11"/>
      <c r="E165" s="11"/>
      <c r="F165" s="11"/>
      <c r="G165" s="11"/>
      <c r="H165" s="11"/>
      <c r="I165" s="11"/>
      <c r="J165" s="11"/>
      <c r="K165" s="11"/>
      <c r="L165" s="11"/>
      <c r="M165" s="11"/>
      <c r="N165" s="11"/>
      <c r="O165" s="11"/>
    </row>
    <row r="166" customFormat="false" ht="12.75" hidden="false" customHeight="true" outlineLevel="0" collapsed="false">
      <c r="A166" s="11"/>
      <c r="C166" s="11"/>
      <c r="D166" s="11"/>
      <c r="E166" s="11"/>
      <c r="F166" s="11"/>
      <c r="G166" s="11"/>
      <c r="H166" s="11"/>
      <c r="I166" s="11"/>
      <c r="J166" s="11"/>
      <c r="K166" s="11"/>
      <c r="L166" s="11"/>
      <c r="M166" s="11"/>
      <c r="N166" s="11"/>
      <c r="O166" s="11"/>
    </row>
    <row r="167" customFormat="false" ht="12.75" hidden="false" customHeight="true" outlineLevel="0" collapsed="false">
      <c r="A167" s="11"/>
      <c r="C167" s="11"/>
      <c r="D167" s="11"/>
      <c r="E167" s="11"/>
      <c r="F167" s="11"/>
      <c r="G167" s="11"/>
      <c r="H167" s="11"/>
      <c r="I167" s="11"/>
      <c r="J167" s="11"/>
      <c r="K167" s="11"/>
      <c r="L167" s="11"/>
      <c r="M167" s="11"/>
      <c r="N167" s="11"/>
      <c r="O167" s="11"/>
    </row>
    <row r="168" customFormat="false" ht="12.75" hidden="false" customHeight="true" outlineLevel="0" collapsed="false">
      <c r="A168" s="11"/>
      <c r="C168" s="11"/>
      <c r="D168" s="11"/>
      <c r="E168" s="11"/>
      <c r="F168" s="11"/>
      <c r="G168" s="11"/>
      <c r="H168" s="11"/>
      <c r="I168" s="11"/>
      <c r="J168" s="11"/>
      <c r="K168" s="11"/>
      <c r="L168" s="11"/>
      <c r="M168" s="11"/>
      <c r="N168" s="11"/>
      <c r="O168" s="11"/>
    </row>
    <row r="169" customFormat="false" ht="12.75" hidden="false" customHeight="true" outlineLevel="0" collapsed="false">
      <c r="A169" s="11"/>
      <c r="C169" s="11"/>
      <c r="D169" s="11"/>
      <c r="E169" s="11"/>
      <c r="F169" s="11"/>
      <c r="G169" s="11"/>
      <c r="H169" s="11"/>
      <c r="I169" s="11"/>
      <c r="J169" s="11"/>
      <c r="K169" s="11"/>
      <c r="L169" s="11"/>
      <c r="M169" s="11"/>
      <c r="N169" s="11"/>
      <c r="O169" s="11"/>
    </row>
    <row r="170" customFormat="false" ht="12.75" hidden="false" customHeight="true" outlineLevel="0" collapsed="false">
      <c r="A170" s="11"/>
      <c r="C170" s="11"/>
      <c r="D170" s="11"/>
      <c r="E170" s="11"/>
      <c r="F170" s="11"/>
      <c r="G170" s="11"/>
      <c r="H170" s="11"/>
      <c r="I170" s="11"/>
      <c r="J170" s="11"/>
      <c r="K170" s="11"/>
      <c r="L170" s="11"/>
      <c r="M170" s="11"/>
      <c r="N170" s="11"/>
      <c r="O170" s="11"/>
    </row>
    <row r="171" customFormat="false" ht="12.75" hidden="false" customHeight="true" outlineLevel="0" collapsed="false">
      <c r="A171" s="11"/>
      <c r="C171" s="11"/>
      <c r="D171" s="11"/>
      <c r="E171" s="11"/>
      <c r="F171" s="11"/>
      <c r="G171" s="11"/>
      <c r="H171" s="11"/>
      <c r="I171" s="11"/>
      <c r="J171" s="11"/>
      <c r="K171" s="11"/>
      <c r="L171" s="11"/>
      <c r="M171" s="11"/>
      <c r="N171" s="11"/>
      <c r="O171" s="11"/>
    </row>
    <row r="172" customFormat="false" ht="12.75" hidden="false" customHeight="true" outlineLevel="0" collapsed="false">
      <c r="A172" s="11"/>
      <c r="C172" s="11"/>
      <c r="D172" s="11"/>
      <c r="E172" s="11"/>
      <c r="F172" s="11"/>
      <c r="G172" s="11"/>
      <c r="H172" s="11"/>
      <c r="I172" s="11"/>
      <c r="J172" s="11"/>
      <c r="K172" s="11"/>
      <c r="L172" s="11"/>
      <c r="M172" s="11"/>
      <c r="N172" s="11"/>
      <c r="O172" s="11"/>
    </row>
    <row r="173" customFormat="false" ht="12.75" hidden="false" customHeight="true" outlineLevel="0" collapsed="false">
      <c r="A173" s="11"/>
      <c r="C173" s="11"/>
      <c r="D173" s="11"/>
      <c r="E173" s="11"/>
      <c r="F173" s="11"/>
      <c r="G173" s="11"/>
      <c r="H173" s="11"/>
      <c r="I173" s="11"/>
      <c r="J173" s="11"/>
      <c r="K173" s="11"/>
      <c r="L173" s="11"/>
      <c r="M173" s="11"/>
      <c r="N173" s="11"/>
      <c r="O173" s="11"/>
    </row>
    <row r="174" customFormat="false" ht="12.75" hidden="false" customHeight="true" outlineLevel="0" collapsed="false">
      <c r="A174" s="11"/>
      <c r="C174" s="11"/>
      <c r="D174" s="11"/>
      <c r="E174" s="11"/>
      <c r="F174" s="11"/>
      <c r="G174" s="11"/>
      <c r="H174" s="11"/>
      <c r="I174" s="11"/>
      <c r="J174" s="11"/>
      <c r="K174" s="11"/>
      <c r="L174" s="11"/>
      <c r="M174" s="11"/>
      <c r="N174" s="11"/>
      <c r="O174" s="11"/>
    </row>
    <row r="175" customFormat="false" ht="12.75" hidden="false" customHeight="true" outlineLevel="0" collapsed="false">
      <c r="A175" s="11"/>
      <c r="C175" s="11"/>
      <c r="D175" s="11"/>
      <c r="E175" s="11"/>
      <c r="F175" s="11"/>
      <c r="G175" s="11"/>
      <c r="H175" s="11"/>
      <c r="I175" s="11"/>
      <c r="J175" s="11"/>
      <c r="K175" s="11"/>
      <c r="L175" s="11"/>
      <c r="M175" s="11"/>
      <c r="N175" s="11"/>
      <c r="O175" s="11"/>
    </row>
    <row r="176" customFormat="false" ht="12.75" hidden="false" customHeight="true" outlineLevel="0" collapsed="false">
      <c r="A176" s="11"/>
      <c r="C176" s="11"/>
      <c r="D176" s="11"/>
      <c r="E176" s="11"/>
      <c r="F176" s="11"/>
      <c r="G176" s="11"/>
      <c r="H176" s="11"/>
      <c r="I176" s="11"/>
      <c r="J176" s="11"/>
      <c r="K176" s="11"/>
      <c r="L176" s="11"/>
      <c r="M176" s="11"/>
      <c r="N176" s="11"/>
      <c r="O176" s="11"/>
    </row>
    <row r="177" customFormat="false" ht="12.75" hidden="false" customHeight="true" outlineLevel="0" collapsed="false">
      <c r="A177" s="11"/>
      <c r="C177" s="11"/>
      <c r="D177" s="11"/>
      <c r="E177" s="11"/>
      <c r="F177" s="11"/>
      <c r="G177" s="11"/>
      <c r="H177" s="11"/>
      <c r="I177" s="11"/>
      <c r="J177" s="11"/>
      <c r="K177" s="11"/>
      <c r="L177" s="11"/>
      <c r="M177" s="11"/>
      <c r="N177" s="11"/>
      <c r="O177" s="11"/>
    </row>
    <row r="178" customFormat="false" ht="12.75" hidden="false" customHeight="true" outlineLevel="0" collapsed="false">
      <c r="A178" s="11"/>
      <c r="C178" s="11"/>
      <c r="D178" s="11"/>
      <c r="E178" s="11"/>
      <c r="F178" s="11"/>
      <c r="G178" s="11"/>
      <c r="H178" s="11"/>
      <c r="I178" s="11"/>
      <c r="J178" s="11"/>
      <c r="K178" s="11"/>
      <c r="L178" s="11"/>
      <c r="M178" s="11"/>
      <c r="N178" s="11"/>
      <c r="O178" s="11"/>
    </row>
    <row r="179" customFormat="false" ht="12.75" hidden="false" customHeight="true" outlineLevel="0" collapsed="false">
      <c r="A179" s="11"/>
      <c r="C179" s="11"/>
      <c r="D179" s="11"/>
      <c r="E179" s="11"/>
      <c r="F179" s="11"/>
      <c r="G179" s="11"/>
      <c r="H179" s="11"/>
      <c r="I179" s="11"/>
      <c r="J179" s="11"/>
      <c r="K179" s="11"/>
      <c r="L179" s="11"/>
      <c r="M179" s="11"/>
      <c r="N179" s="11"/>
      <c r="O179" s="11"/>
    </row>
    <row r="180" customFormat="false" ht="12.75" hidden="false" customHeight="true" outlineLevel="0" collapsed="false">
      <c r="A180" s="11"/>
      <c r="C180" s="11"/>
      <c r="D180" s="11"/>
      <c r="E180" s="11"/>
      <c r="F180" s="11"/>
      <c r="G180" s="11"/>
      <c r="H180" s="11"/>
      <c r="I180" s="11"/>
      <c r="J180" s="11"/>
      <c r="K180" s="11"/>
      <c r="L180" s="11"/>
      <c r="M180" s="11"/>
      <c r="N180" s="11"/>
      <c r="O180" s="11"/>
    </row>
    <row r="181" customFormat="false" ht="12.75" hidden="false" customHeight="true" outlineLevel="0" collapsed="false">
      <c r="A181" s="11"/>
      <c r="C181" s="11"/>
      <c r="D181" s="11"/>
      <c r="E181" s="11"/>
      <c r="F181" s="11"/>
      <c r="G181" s="11"/>
      <c r="H181" s="11"/>
      <c r="I181" s="11"/>
      <c r="J181" s="11"/>
      <c r="K181" s="11"/>
      <c r="L181" s="11"/>
      <c r="M181" s="11"/>
      <c r="N181" s="11"/>
      <c r="O181" s="11"/>
    </row>
    <row r="182" customFormat="false" ht="12.75" hidden="false" customHeight="true" outlineLevel="0" collapsed="false">
      <c r="A182" s="11"/>
      <c r="C182" s="11"/>
      <c r="D182" s="11"/>
      <c r="E182" s="11"/>
      <c r="F182" s="11"/>
      <c r="G182" s="11"/>
      <c r="H182" s="11"/>
      <c r="I182" s="11"/>
      <c r="J182" s="11"/>
      <c r="K182" s="11"/>
      <c r="L182" s="11"/>
      <c r="M182" s="11"/>
      <c r="N182" s="11"/>
      <c r="O182" s="11"/>
    </row>
    <row r="183" customFormat="false" ht="12.75" hidden="false" customHeight="true" outlineLevel="0" collapsed="false">
      <c r="A183" s="11"/>
      <c r="C183" s="11"/>
      <c r="D183" s="11"/>
      <c r="E183" s="11"/>
      <c r="F183" s="11"/>
      <c r="G183" s="11"/>
      <c r="H183" s="11"/>
      <c r="I183" s="11"/>
      <c r="J183" s="11"/>
      <c r="K183" s="11"/>
      <c r="L183" s="11"/>
      <c r="M183" s="11"/>
      <c r="N183" s="11"/>
      <c r="O183" s="11"/>
    </row>
    <row r="184" customFormat="false" ht="12.75" hidden="false" customHeight="true" outlineLevel="0" collapsed="false">
      <c r="A184" s="11"/>
      <c r="C184" s="11"/>
      <c r="D184" s="11"/>
      <c r="E184" s="11"/>
      <c r="F184" s="11"/>
      <c r="G184" s="11"/>
      <c r="H184" s="11"/>
      <c r="I184" s="11"/>
      <c r="J184" s="11"/>
      <c r="K184" s="11"/>
      <c r="L184" s="11"/>
      <c r="M184" s="11"/>
      <c r="N184" s="11"/>
      <c r="O184" s="11"/>
    </row>
    <row r="185" customFormat="false" ht="12.75" hidden="false" customHeight="true" outlineLevel="0" collapsed="false">
      <c r="A185" s="11"/>
      <c r="C185" s="11"/>
      <c r="D185" s="11"/>
      <c r="E185" s="11"/>
      <c r="F185" s="11"/>
      <c r="G185" s="11"/>
      <c r="H185" s="11"/>
      <c r="I185" s="11"/>
      <c r="J185" s="11"/>
      <c r="K185" s="11"/>
      <c r="L185" s="11"/>
      <c r="M185" s="11"/>
      <c r="N185" s="11"/>
      <c r="O185" s="11"/>
    </row>
    <row r="186" customFormat="false" ht="12.75" hidden="false" customHeight="true" outlineLevel="0" collapsed="false">
      <c r="A186" s="11"/>
      <c r="C186" s="11"/>
      <c r="D186" s="11"/>
      <c r="E186" s="11"/>
      <c r="F186" s="11"/>
      <c r="G186" s="11"/>
      <c r="H186" s="11"/>
      <c r="I186" s="11"/>
      <c r="J186" s="11"/>
      <c r="K186" s="11"/>
      <c r="L186" s="11"/>
      <c r="M186" s="11"/>
      <c r="N186" s="11"/>
      <c r="O186" s="11"/>
    </row>
    <row r="187" customFormat="false" ht="12.75" hidden="false" customHeight="true" outlineLevel="0" collapsed="false">
      <c r="A187" s="11"/>
      <c r="C187" s="11"/>
      <c r="D187" s="11"/>
      <c r="E187" s="11"/>
      <c r="F187" s="11"/>
      <c r="G187" s="11"/>
      <c r="H187" s="11"/>
      <c r="I187" s="11"/>
      <c r="J187" s="11"/>
      <c r="K187" s="11"/>
      <c r="L187" s="11"/>
      <c r="M187" s="11"/>
      <c r="N187" s="11"/>
      <c r="O187" s="11"/>
    </row>
    <row r="188" customFormat="false" ht="12.75" hidden="false" customHeight="true" outlineLevel="0" collapsed="false">
      <c r="A188" s="11"/>
      <c r="C188" s="11"/>
      <c r="D188" s="11"/>
      <c r="E188" s="11"/>
      <c r="F188" s="11"/>
      <c r="G188" s="11"/>
      <c r="H188" s="11"/>
      <c r="I188" s="11"/>
      <c r="J188" s="11"/>
      <c r="K188" s="11"/>
      <c r="L188" s="11"/>
      <c r="M188" s="11"/>
      <c r="N188" s="11"/>
      <c r="O188" s="11"/>
    </row>
    <row r="189" customFormat="false" ht="12.75" hidden="false" customHeight="true" outlineLevel="0" collapsed="false">
      <c r="A189" s="11"/>
      <c r="C189" s="11"/>
      <c r="D189" s="11"/>
      <c r="E189" s="11"/>
      <c r="F189" s="11"/>
      <c r="G189" s="11"/>
      <c r="H189" s="11"/>
      <c r="I189" s="11"/>
      <c r="J189" s="11"/>
      <c r="K189" s="11"/>
      <c r="L189" s="11"/>
      <c r="M189" s="11"/>
      <c r="N189" s="11"/>
      <c r="O189" s="11"/>
    </row>
    <row r="190" customFormat="false" ht="12.75" hidden="false" customHeight="true" outlineLevel="0" collapsed="false">
      <c r="A190" s="11"/>
      <c r="C190" s="11"/>
      <c r="D190" s="11"/>
      <c r="E190" s="11"/>
      <c r="F190" s="11"/>
      <c r="G190" s="11"/>
      <c r="H190" s="11"/>
      <c r="I190" s="11"/>
      <c r="J190" s="11"/>
      <c r="K190" s="11"/>
      <c r="L190" s="11"/>
      <c r="M190" s="11"/>
      <c r="N190" s="11"/>
      <c r="O190" s="11"/>
    </row>
    <row r="191" customFormat="false" ht="12.75" hidden="false" customHeight="true" outlineLevel="0" collapsed="false">
      <c r="A191" s="11"/>
      <c r="C191" s="11"/>
      <c r="D191" s="11"/>
      <c r="E191" s="11"/>
      <c r="F191" s="11"/>
      <c r="G191" s="11"/>
      <c r="H191" s="11"/>
      <c r="I191" s="11"/>
      <c r="J191" s="11"/>
      <c r="K191" s="11"/>
      <c r="L191" s="11"/>
      <c r="M191" s="11"/>
      <c r="N191" s="11"/>
      <c r="O191" s="11"/>
    </row>
    <row r="192" customFormat="false" ht="12.75" hidden="false" customHeight="true" outlineLevel="0" collapsed="false">
      <c r="A192" s="11"/>
      <c r="C192" s="11"/>
      <c r="D192" s="11"/>
      <c r="E192" s="11"/>
      <c r="F192" s="11"/>
      <c r="G192" s="11"/>
      <c r="H192" s="11"/>
      <c r="I192" s="11"/>
      <c r="J192" s="11"/>
      <c r="K192" s="11"/>
      <c r="L192" s="11"/>
      <c r="M192" s="11"/>
      <c r="N192" s="11"/>
      <c r="O192" s="11"/>
    </row>
    <row r="193" customFormat="false" ht="12.75" hidden="false" customHeight="true" outlineLevel="0" collapsed="false">
      <c r="A193" s="11"/>
      <c r="C193" s="11"/>
      <c r="D193" s="11"/>
      <c r="E193" s="11"/>
      <c r="F193" s="11"/>
      <c r="G193" s="11"/>
      <c r="H193" s="11"/>
      <c r="I193" s="11"/>
      <c r="J193" s="11"/>
      <c r="K193" s="11"/>
      <c r="L193" s="11"/>
      <c r="M193" s="11"/>
      <c r="N193" s="11"/>
      <c r="O193" s="11"/>
    </row>
    <row r="194" customFormat="false" ht="12.75" hidden="false" customHeight="true" outlineLevel="0" collapsed="false">
      <c r="A194" s="11"/>
      <c r="C194" s="11"/>
      <c r="D194" s="11"/>
      <c r="E194" s="11"/>
      <c r="F194" s="11"/>
      <c r="G194" s="11"/>
      <c r="H194" s="11"/>
      <c r="I194" s="11"/>
      <c r="J194" s="11"/>
      <c r="K194" s="11"/>
      <c r="L194" s="11"/>
      <c r="M194" s="11"/>
      <c r="N194" s="11"/>
      <c r="O194" s="11"/>
    </row>
    <row r="195" customFormat="false" ht="12.75" hidden="false" customHeight="true" outlineLevel="0" collapsed="false">
      <c r="A195" s="11"/>
      <c r="C195" s="11"/>
      <c r="D195" s="11"/>
      <c r="E195" s="11"/>
      <c r="F195" s="11"/>
      <c r="G195" s="11"/>
      <c r="H195" s="11"/>
      <c r="I195" s="11"/>
      <c r="J195" s="11"/>
      <c r="K195" s="11"/>
      <c r="L195" s="11"/>
      <c r="M195" s="11"/>
      <c r="N195" s="11"/>
      <c r="O195" s="11"/>
    </row>
    <row r="196" customFormat="false" ht="12.75" hidden="false" customHeight="true" outlineLevel="0" collapsed="false">
      <c r="A196" s="11"/>
      <c r="C196" s="11"/>
      <c r="D196" s="11"/>
      <c r="E196" s="11"/>
      <c r="F196" s="11"/>
      <c r="G196" s="11"/>
      <c r="H196" s="11"/>
      <c r="I196" s="11"/>
      <c r="J196" s="11"/>
      <c r="K196" s="11"/>
      <c r="L196" s="11"/>
      <c r="M196" s="11"/>
      <c r="N196" s="11"/>
      <c r="O196" s="11"/>
    </row>
    <row r="197" customFormat="false" ht="12.75" hidden="false" customHeight="true" outlineLevel="0" collapsed="false">
      <c r="A197" s="11"/>
      <c r="C197" s="11"/>
      <c r="D197" s="11"/>
      <c r="E197" s="11"/>
      <c r="F197" s="11"/>
      <c r="G197" s="11"/>
      <c r="H197" s="11"/>
      <c r="I197" s="11"/>
      <c r="J197" s="11"/>
      <c r="K197" s="11"/>
      <c r="L197" s="11"/>
      <c r="M197" s="11"/>
      <c r="N197" s="11"/>
      <c r="O197" s="11"/>
    </row>
    <row r="198" customFormat="false" ht="12.75" hidden="false" customHeight="true" outlineLevel="0" collapsed="false">
      <c r="A198" s="11"/>
      <c r="C198" s="11"/>
      <c r="D198" s="11"/>
      <c r="E198" s="11"/>
      <c r="F198" s="11"/>
      <c r="G198" s="11"/>
      <c r="H198" s="11"/>
      <c r="I198" s="11"/>
      <c r="J198" s="11"/>
      <c r="K198" s="11"/>
      <c r="L198" s="11"/>
      <c r="M198" s="11"/>
      <c r="N198" s="11"/>
      <c r="O198" s="11"/>
    </row>
    <row r="199" customFormat="false" ht="12.75" hidden="false" customHeight="true" outlineLevel="0" collapsed="false">
      <c r="A199" s="11"/>
      <c r="C199" s="11"/>
      <c r="D199" s="11"/>
      <c r="E199" s="11"/>
      <c r="F199" s="11"/>
      <c r="G199" s="11"/>
      <c r="H199" s="11"/>
      <c r="I199" s="11"/>
      <c r="J199" s="11"/>
      <c r="K199" s="11"/>
      <c r="L199" s="11"/>
      <c r="M199" s="11"/>
      <c r="N199" s="11"/>
      <c r="O199" s="11"/>
    </row>
    <row r="200" customFormat="false" ht="12.75" hidden="false" customHeight="true" outlineLevel="0" collapsed="false">
      <c r="A200" s="11"/>
      <c r="C200" s="11"/>
      <c r="D200" s="11"/>
      <c r="E200" s="11"/>
      <c r="F200" s="11"/>
      <c r="G200" s="11"/>
      <c r="H200" s="11"/>
      <c r="I200" s="11"/>
      <c r="J200" s="11"/>
      <c r="K200" s="11"/>
      <c r="L200" s="11"/>
      <c r="M200" s="11"/>
      <c r="N200" s="11"/>
      <c r="O200" s="11"/>
    </row>
    <row r="201" customFormat="false" ht="12.75" hidden="false" customHeight="true" outlineLevel="0" collapsed="false">
      <c r="A201" s="11"/>
      <c r="C201" s="11"/>
      <c r="D201" s="11"/>
      <c r="E201" s="11"/>
      <c r="F201" s="11"/>
      <c r="G201" s="11"/>
      <c r="H201" s="11"/>
      <c r="I201" s="11"/>
      <c r="J201" s="11"/>
      <c r="K201" s="11"/>
      <c r="L201" s="11"/>
      <c r="M201" s="11"/>
      <c r="N201" s="11"/>
      <c r="O201" s="11"/>
    </row>
    <row r="202" customFormat="false" ht="12.75" hidden="false" customHeight="true" outlineLevel="0" collapsed="false">
      <c r="A202" s="11"/>
      <c r="C202" s="11"/>
      <c r="D202" s="11"/>
      <c r="E202" s="11"/>
      <c r="F202" s="11"/>
      <c r="G202" s="11"/>
      <c r="H202" s="11"/>
      <c r="I202" s="11"/>
      <c r="J202" s="11"/>
      <c r="K202" s="11"/>
      <c r="L202" s="11"/>
      <c r="M202" s="11"/>
      <c r="N202" s="11"/>
      <c r="O202" s="11"/>
    </row>
    <row r="203" customFormat="false" ht="12.75" hidden="false" customHeight="true" outlineLevel="0" collapsed="false">
      <c r="A203" s="11"/>
      <c r="C203" s="11"/>
      <c r="D203" s="11"/>
      <c r="E203" s="11"/>
      <c r="F203" s="11"/>
      <c r="G203" s="11"/>
      <c r="H203" s="11"/>
      <c r="I203" s="11"/>
      <c r="J203" s="11"/>
      <c r="K203" s="11"/>
      <c r="L203" s="11"/>
      <c r="M203" s="11"/>
      <c r="N203" s="11"/>
      <c r="O203" s="11"/>
    </row>
    <row r="204" customFormat="false" ht="12.75" hidden="false" customHeight="true" outlineLevel="0" collapsed="false">
      <c r="A204" s="11"/>
      <c r="C204" s="11"/>
      <c r="D204" s="11"/>
      <c r="E204" s="11"/>
      <c r="F204" s="11"/>
      <c r="G204" s="11"/>
      <c r="H204" s="11"/>
      <c r="I204" s="11"/>
      <c r="J204" s="11"/>
      <c r="K204" s="11"/>
      <c r="L204" s="11"/>
      <c r="M204" s="11"/>
      <c r="N204" s="11"/>
      <c r="O204" s="11"/>
    </row>
    <row r="205" customFormat="false" ht="12.75" hidden="false" customHeight="true" outlineLevel="0" collapsed="false">
      <c r="A205" s="11"/>
      <c r="C205" s="11"/>
      <c r="D205" s="11"/>
      <c r="E205" s="11"/>
      <c r="F205" s="11"/>
      <c r="G205" s="11"/>
      <c r="H205" s="11"/>
      <c r="I205" s="11"/>
      <c r="J205" s="11"/>
      <c r="K205" s="11"/>
      <c r="L205" s="11"/>
      <c r="M205" s="11"/>
      <c r="N205" s="11"/>
      <c r="O205" s="11"/>
    </row>
    <row r="206" customFormat="false" ht="12.75" hidden="false" customHeight="true" outlineLevel="0" collapsed="false">
      <c r="A206" s="11"/>
      <c r="C206" s="11"/>
      <c r="D206" s="11"/>
      <c r="E206" s="11"/>
      <c r="F206" s="11"/>
      <c r="G206" s="11"/>
      <c r="H206" s="11"/>
      <c r="I206" s="11"/>
      <c r="J206" s="11"/>
      <c r="K206" s="11"/>
      <c r="L206" s="11"/>
      <c r="M206" s="11"/>
      <c r="N206" s="11"/>
      <c r="O206" s="11"/>
    </row>
    <row r="207" customFormat="false" ht="12.75" hidden="false" customHeight="true" outlineLevel="0" collapsed="false">
      <c r="A207" s="11"/>
      <c r="C207" s="11"/>
      <c r="D207" s="11"/>
      <c r="E207" s="11"/>
      <c r="F207" s="11"/>
      <c r="G207" s="11"/>
      <c r="H207" s="11"/>
      <c r="I207" s="11"/>
      <c r="J207" s="11"/>
      <c r="K207" s="11"/>
      <c r="L207" s="11"/>
      <c r="M207" s="11"/>
      <c r="N207" s="11"/>
      <c r="O207" s="11"/>
    </row>
    <row r="208" customFormat="false" ht="12.75" hidden="false" customHeight="true" outlineLevel="0" collapsed="false">
      <c r="A208" s="11"/>
      <c r="C208" s="11"/>
      <c r="D208" s="11"/>
      <c r="E208" s="11"/>
      <c r="F208" s="11"/>
      <c r="G208" s="11"/>
      <c r="H208" s="11"/>
      <c r="I208" s="11"/>
      <c r="J208" s="11"/>
      <c r="K208" s="11"/>
      <c r="L208" s="11"/>
      <c r="M208" s="11"/>
      <c r="N208" s="11"/>
      <c r="O208" s="11"/>
    </row>
    <row r="209" customFormat="false" ht="12.75" hidden="false" customHeight="true" outlineLevel="0" collapsed="false">
      <c r="A209" s="11"/>
      <c r="C209" s="11"/>
      <c r="D209" s="11"/>
      <c r="E209" s="11"/>
      <c r="F209" s="11"/>
      <c r="G209" s="11"/>
      <c r="H209" s="11"/>
      <c r="I209" s="11"/>
      <c r="J209" s="11"/>
      <c r="K209" s="11"/>
      <c r="L209" s="11"/>
      <c r="M209" s="11"/>
      <c r="N209" s="11"/>
      <c r="O209" s="11"/>
    </row>
    <row r="210" customFormat="false" ht="12.75" hidden="false" customHeight="true" outlineLevel="0" collapsed="false">
      <c r="A210" s="11"/>
      <c r="C210" s="11"/>
      <c r="D210" s="11"/>
      <c r="E210" s="11"/>
      <c r="F210" s="11"/>
      <c r="G210" s="11"/>
      <c r="H210" s="11"/>
      <c r="I210" s="11"/>
      <c r="J210" s="11"/>
      <c r="K210" s="11"/>
      <c r="L210" s="11"/>
      <c r="M210" s="11"/>
      <c r="N210" s="11"/>
      <c r="O210" s="11"/>
    </row>
    <row r="211" customFormat="false" ht="12.75" hidden="false" customHeight="true" outlineLevel="0" collapsed="false">
      <c r="A211" s="11"/>
      <c r="C211" s="11"/>
      <c r="D211" s="11"/>
      <c r="E211" s="11"/>
      <c r="F211" s="11"/>
      <c r="G211" s="11"/>
      <c r="H211" s="11"/>
      <c r="I211" s="11"/>
      <c r="J211" s="11"/>
      <c r="K211" s="11"/>
      <c r="L211" s="11"/>
      <c r="M211" s="11"/>
      <c r="N211" s="11"/>
      <c r="O211" s="11"/>
    </row>
    <row r="212" customFormat="false" ht="12.75" hidden="false" customHeight="true" outlineLevel="0" collapsed="false">
      <c r="A212" s="11"/>
      <c r="C212" s="11"/>
      <c r="D212" s="11"/>
      <c r="E212" s="11"/>
      <c r="F212" s="11"/>
      <c r="G212" s="11"/>
      <c r="H212" s="11"/>
      <c r="I212" s="11"/>
      <c r="J212" s="11"/>
      <c r="K212" s="11"/>
      <c r="L212" s="11"/>
      <c r="M212" s="11"/>
      <c r="N212" s="11"/>
      <c r="O212" s="11"/>
    </row>
    <row r="213" customFormat="false" ht="12.75" hidden="false" customHeight="true" outlineLevel="0" collapsed="false">
      <c r="A213" s="11"/>
      <c r="C213" s="11"/>
      <c r="D213" s="11"/>
      <c r="E213" s="11"/>
      <c r="F213" s="11"/>
      <c r="G213" s="11"/>
      <c r="H213" s="11"/>
      <c r="I213" s="11"/>
      <c r="J213" s="11"/>
      <c r="K213" s="11"/>
      <c r="L213" s="11"/>
      <c r="M213" s="11"/>
      <c r="N213" s="11"/>
      <c r="O213" s="11"/>
    </row>
    <row r="214" customFormat="false" ht="12.75" hidden="false" customHeight="true" outlineLevel="0" collapsed="false">
      <c r="A214" s="11"/>
      <c r="C214" s="11"/>
      <c r="D214" s="11"/>
      <c r="E214" s="11"/>
      <c r="F214" s="11"/>
      <c r="G214" s="11"/>
      <c r="H214" s="11"/>
      <c r="I214" s="11"/>
      <c r="J214" s="11"/>
      <c r="K214" s="11"/>
      <c r="L214" s="11"/>
      <c r="M214" s="11"/>
      <c r="N214" s="11"/>
      <c r="O214" s="11"/>
    </row>
    <row r="215" customFormat="false" ht="12.75" hidden="false" customHeight="true" outlineLevel="0" collapsed="false">
      <c r="A215" s="11"/>
      <c r="C215" s="11"/>
      <c r="D215" s="11"/>
      <c r="E215" s="11"/>
      <c r="F215" s="11"/>
      <c r="G215" s="11"/>
      <c r="H215" s="11"/>
      <c r="I215" s="11"/>
      <c r="J215" s="11"/>
      <c r="K215" s="11"/>
      <c r="L215" s="11"/>
      <c r="M215" s="11"/>
      <c r="N215" s="11"/>
      <c r="O215" s="11"/>
    </row>
    <row r="216" customFormat="false" ht="12.75" hidden="false" customHeight="true" outlineLevel="0" collapsed="false">
      <c r="A216" s="11"/>
      <c r="C216" s="11"/>
      <c r="D216" s="11"/>
      <c r="E216" s="11"/>
      <c r="F216" s="11"/>
      <c r="G216" s="11"/>
      <c r="H216" s="11"/>
      <c r="I216" s="11"/>
      <c r="J216" s="11"/>
      <c r="K216" s="11"/>
      <c r="L216" s="11"/>
      <c r="M216" s="11"/>
      <c r="N216" s="11"/>
      <c r="O216" s="11"/>
    </row>
    <row r="217" customFormat="false" ht="12.75" hidden="false" customHeight="true" outlineLevel="0" collapsed="false">
      <c r="A217" s="11"/>
      <c r="C217" s="11"/>
      <c r="D217" s="11"/>
      <c r="E217" s="11"/>
      <c r="F217" s="11"/>
      <c r="G217" s="11"/>
      <c r="H217" s="11"/>
      <c r="I217" s="11"/>
      <c r="J217" s="11"/>
      <c r="K217" s="11"/>
      <c r="L217" s="11"/>
      <c r="M217" s="11"/>
      <c r="N217" s="11"/>
      <c r="O217" s="11"/>
    </row>
    <row r="218" customFormat="false" ht="12.75" hidden="false" customHeight="true" outlineLevel="0" collapsed="false">
      <c r="A218" s="11"/>
      <c r="C218" s="11"/>
      <c r="D218" s="11"/>
      <c r="E218" s="11"/>
      <c r="F218" s="11"/>
      <c r="G218" s="11"/>
      <c r="H218" s="11"/>
      <c r="I218" s="11"/>
      <c r="J218" s="11"/>
      <c r="K218" s="11"/>
      <c r="L218" s="11"/>
      <c r="M218" s="11"/>
      <c r="N218" s="11"/>
      <c r="O218" s="11"/>
    </row>
    <row r="219" customFormat="false" ht="12.75" hidden="false" customHeight="true" outlineLevel="0" collapsed="false">
      <c r="A219" s="11"/>
      <c r="C219" s="11"/>
      <c r="D219" s="11"/>
      <c r="E219" s="11"/>
      <c r="F219" s="11"/>
      <c r="G219" s="11"/>
      <c r="H219" s="11"/>
      <c r="I219" s="11"/>
      <c r="J219" s="11"/>
      <c r="K219" s="11"/>
      <c r="L219" s="11"/>
      <c r="M219" s="11"/>
      <c r="N219" s="11"/>
      <c r="O219" s="11"/>
    </row>
    <row r="220" customFormat="false" ht="12.75" hidden="false" customHeight="true" outlineLevel="0" collapsed="false">
      <c r="A220" s="11"/>
      <c r="C220" s="11"/>
      <c r="D220" s="11"/>
      <c r="E220" s="11"/>
      <c r="F220" s="11"/>
      <c r="G220" s="11"/>
      <c r="H220" s="11"/>
      <c r="I220" s="11"/>
      <c r="J220" s="11"/>
      <c r="K220" s="11"/>
      <c r="L220" s="11"/>
      <c r="M220" s="11"/>
      <c r="N220" s="11"/>
      <c r="O220" s="11"/>
    </row>
    <row r="221" customFormat="false" ht="12.75" hidden="false" customHeight="true" outlineLevel="0" collapsed="false">
      <c r="A221" s="11"/>
      <c r="C221" s="11"/>
      <c r="D221" s="11"/>
      <c r="E221" s="11"/>
      <c r="F221" s="11"/>
      <c r="G221" s="11"/>
      <c r="H221" s="11"/>
      <c r="I221" s="11"/>
      <c r="J221" s="11"/>
      <c r="K221" s="11"/>
      <c r="L221" s="11"/>
      <c r="M221" s="11"/>
      <c r="N221" s="11"/>
      <c r="O221" s="11"/>
    </row>
    <row r="222" customFormat="false" ht="12.75" hidden="false" customHeight="true" outlineLevel="0" collapsed="false">
      <c r="A222" s="11"/>
      <c r="C222" s="11"/>
      <c r="D222" s="11"/>
      <c r="E222" s="11"/>
      <c r="F222" s="11"/>
      <c r="G222" s="11"/>
      <c r="H222" s="11"/>
      <c r="I222" s="11"/>
      <c r="J222" s="11"/>
      <c r="K222" s="11"/>
      <c r="L222" s="11"/>
      <c r="M222" s="11"/>
      <c r="N222" s="11"/>
      <c r="O222" s="11"/>
    </row>
    <row r="223" customFormat="false" ht="12.75" hidden="false" customHeight="true" outlineLevel="0" collapsed="false">
      <c r="A223" s="11"/>
      <c r="C223" s="11"/>
      <c r="D223" s="11"/>
      <c r="E223" s="11"/>
      <c r="F223" s="11"/>
      <c r="G223" s="11"/>
      <c r="H223" s="11"/>
      <c r="I223" s="11"/>
      <c r="J223" s="11"/>
      <c r="K223" s="11"/>
      <c r="L223" s="11"/>
      <c r="M223" s="11"/>
      <c r="N223" s="11"/>
      <c r="O223" s="11"/>
    </row>
    <row r="224" customFormat="false" ht="12.75" hidden="false" customHeight="true" outlineLevel="0" collapsed="false">
      <c r="A224" s="11"/>
      <c r="C224" s="11"/>
      <c r="D224" s="11"/>
      <c r="E224" s="11"/>
      <c r="F224" s="11"/>
      <c r="G224" s="11"/>
      <c r="H224" s="11"/>
      <c r="I224" s="11"/>
      <c r="J224" s="11"/>
      <c r="K224" s="11"/>
      <c r="L224" s="11"/>
      <c r="M224" s="11"/>
      <c r="N224" s="11"/>
      <c r="O224" s="11"/>
    </row>
    <row r="225" customFormat="false" ht="12.75" hidden="false" customHeight="true" outlineLevel="0" collapsed="false">
      <c r="A225" s="11"/>
      <c r="C225" s="11"/>
      <c r="D225" s="11"/>
      <c r="E225" s="11"/>
      <c r="F225" s="11"/>
      <c r="G225" s="11"/>
      <c r="H225" s="11"/>
      <c r="I225" s="11"/>
      <c r="J225" s="11"/>
      <c r="K225" s="11"/>
      <c r="L225" s="11"/>
      <c r="M225" s="11"/>
      <c r="N225" s="11"/>
      <c r="O225" s="11"/>
    </row>
    <row r="226" customFormat="false" ht="12.75" hidden="false" customHeight="true" outlineLevel="0" collapsed="false">
      <c r="A226" s="11"/>
      <c r="C226" s="11"/>
      <c r="D226" s="11"/>
      <c r="E226" s="11"/>
      <c r="F226" s="11"/>
      <c r="G226" s="11"/>
      <c r="H226" s="11"/>
      <c r="I226" s="11"/>
      <c r="J226" s="11"/>
      <c r="K226" s="11"/>
      <c r="L226" s="11"/>
      <c r="M226" s="11"/>
      <c r="N226" s="11"/>
      <c r="O226" s="11"/>
    </row>
    <row r="227" customFormat="false" ht="12.75" hidden="false" customHeight="true" outlineLevel="0" collapsed="false">
      <c r="A227" s="11"/>
      <c r="C227" s="11"/>
      <c r="D227" s="11"/>
      <c r="E227" s="11"/>
      <c r="F227" s="11"/>
      <c r="G227" s="11"/>
      <c r="H227" s="11"/>
      <c r="I227" s="11"/>
      <c r="J227" s="11"/>
      <c r="K227" s="11"/>
      <c r="L227" s="11"/>
      <c r="M227" s="11"/>
      <c r="N227" s="11"/>
      <c r="O227" s="11"/>
    </row>
    <row r="228" customFormat="false" ht="12.75" hidden="false" customHeight="true" outlineLevel="0" collapsed="false">
      <c r="A228" s="11"/>
      <c r="C228" s="11"/>
      <c r="D228" s="11"/>
      <c r="E228" s="11"/>
      <c r="F228" s="11"/>
      <c r="G228" s="11"/>
      <c r="H228" s="11"/>
      <c r="I228" s="11"/>
      <c r="J228" s="11"/>
      <c r="K228" s="11"/>
      <c r="L228" s="11"/>
      <c r="M228" s="11"/>
      <c r="N228" s="11"/>
      <c r="O228" s="11"/>
    </row>
    <row r="229" customFormat="false" ht="12.75" hidden="false" customHeight="true" outlineLevel="0" collapsed="false">
      <c r="A229" s="11"/>
      <c r="C229" s="11"/>
      <c r="D229" s="11"/>
      <c r="E229" s="11"/>
      <c r="F229" s="11"/>
      <c r="G229" s="11"/>
      <c r="H229" s="11"/>
      <c r="I229" s="11"/>
      <c r="J229" s="11"/>
      <c r="K229" s="11"/>
      <c r="L229" s="11"/>
      <c r="M229" s="11"/>
      <c r="N229" s="11"/>
      <c r="O229" s="11"/>
    </row>
    <row r="230" customFormat="false" ht="12.75" hidden="false" customHeight="true" outlineLevel="0" collapsed="false">
      <c r="A230" s="11"/>
      <c r="C230" s="11"/>
      <c r="D230" s="11"/>
      <c r="E230" s="11"/>
      <c r="F230" s="11"/>
      <c r="G230" s="11"/>
      <c r="H230" s="11"/>
      <c r="I230" s="11"/>
      <c r="J230" s="11"/>
      <c r="K230" s="11"/>
      <c r="L230" s="11"/>
      <c r="M230" s="11"/>
      <c r="N230" s="11"/>
      <c r="O230" s="11"/>
    </row>
    <row r="231" customFormat="false" ht="12.75" hidden="false" customHeight="true" outlineLevel="0" collapsed="false">
      <c r="A231" s="11"/>
      <c r="C231" s="11"/>
      <c r="D231" s="11"/>
      <c r="E231" s="11"/>
      <c r="F231" s="11"/>
      <c r="G231" s="11"/>
      <c r="H231" s="11"/>
      <c r="I231" s="11"/>
      <c r="J231" s="11"/>
      <c r="K231" s="11"/>
      <c r="L231" s="11"/>
      <c r="M231" s="11"/>
      <c r="N231" s="11"/>
      <c r="O231" s="11"/>
    </row>
    <row r="232" customFormat="false" ht="12.75" hidden="false" customHeight="true" outlineLevel="0" collapsed="false">
      <c r="A232" s="11"/>
      <c r="C232" s="11"/>
      <c r="D232" s="11"/>
      <c r="E232" s="11"/>
      <c r="F232" s="11"/>
      <c r="G232" s="11"/>
      <c r="H232" s="11"/>
      <c r="I232" s="11"/>
      <c r="J232" s="11"/>
      <c r="K232" s="11"/>
      <c r="L232" s="11"/>
      <c r="M232" s="11"/>
      <c r="N232" s="11"/>
      <c r="O232" s="11"/>
    </row>
    <row r="233" customFormat="false" ht="12.75" hidden="false" customHeight="true" outlineLevel="0" collapsed="false">
      <c r="A233" s="11"/>
      <c r="C233" s="11"/>
      <c r="D233" s="11"/>
      <c r="E233" s="11"/>
      <c r="F233" s="11"/>
      <c r="G233" s="11"/>
      <c r="H233" s="11"/>
      <c r="I233" s="11"/>
      <c r="J233" s="11"/>
      <c r="K233" s="11"/>
      <c r="L233" s="11"/>
      <c r="M233" s="11"/>
      <c r="N233" s="11"/>
      <c r="O233" s="11"/>
    </row>
    <row r="234" customFormat="false" ht="12.75" hidden="false" customHeight="true" outlineLevel="0" collapsed="false">
      <c r="A234" s="11"/>
      <c r="C234" s="11"/>
      <c r="D234" s="11"/>
      <c r="E234" s="11"/>
      <c r="F234" s="11"/>
      <c r="G234" s="11"/>
      <c r="H234" s="11"/>
      <c r="I234" s="11"/>
      <c r="J234" s="11"/>
      <c r="K234" s="11"/>
      <c r="L234" s="11"/>
      <c r="M234" s="11"/>
      <c r="N234" s="11"/>
      <c r="O234" s="11"/>
    </row>
    <row r="235" customFormat="false" ht="12.75" hidden="false" customHeight="true" outlineLevel="0" collapsed="false">
      <c r="A235" s="11"/>
      <c r="C235" s="11"/>
      <c r="D235" s="11"/>
      <c r="E235" s="11"/>
      <c r="F235" s="11"/>
      <c r="G235" s="11"/>
      <c r="H235" s="11"/>
      <c r="I235" s="11"/>
      <c r="J235" s="11"/>
      <c r="K235" s="11"/>
      <c r="L235" s="11"/>
      <c r="M235" s="11"/>
      <c r="N235" s="11"/>
      <c r="O235" s="11"/>
    </row>
    <row r="236" customFormat="false" ht="12.75" hidden="false" customHeight="true" outlineLevel="0" collapsed="false">
      <c r="A236" s="11"/>
      <c r="C236" s="11"/>
      <c r="D236" s="11"/>
      <c r="E236" s="11"/>
      <c r="F236" s="11"/>
      <c r="G236" s="11"/>
      <c r="H236" s="11"/>
      <c r="I236" s="11"/>
      <c r="J236" s="11"/>
      <c r="K236" s="11"/>
      <c r="L236" s="11"/>
      <c r="M236" s="11"/>
      <c r="N236" s="11"/>
      <c r="O236" s="11"/>
    </row>
    <row r="237" customFormat="false" ht="12.75" hidden="false" customHeight="true" outlineLevel="0" collapsed="false">
      <c r="A237" s="11"/>
      <c r="C237" s="11"/>
      <c r="D237" s="11"/>
      <c r="E237" s="11"/>
      <c r="F237" s="11"/>
      <c r="G237" s="11"/>
      <c r="H237" s="11"/>
      <c r="I237" s="11"/>
      <c r="J237" s="11"/>
      <c r="K237" s="11"/>
      <c r="L237" s="11"/>
      <c r="M237" s="11"/>
      <c r="N237" s="11"/>
      <c r="O237" s="11"/>
    </row>
    <row r="238" customFormat="false" ht="12.75" hidden="false" customHeight="true" outlineLevel="0" collapsed="false">
      <c r="A238" s="11"/>
      <c r="C238" s="11"/>
      <c r="D238" s="11"/>
      <c r="E238" s="11"/>
      <c r="F238" s="11"/>
      <c r="G238" s="11"/>
      <c r="H238" s="11"/>
      <c r="I238" s="11"/>
      <c r="J238" s="11"/>
      <c r="K238" s="11"/>
      <c r="L238" s="11"/>
      <c r="M238" s="11"/>
      <c r="N238" s="11"/>
      <c r="O238" s="11"/>
    </row>
    <row r="239" customFormat="false" ht="12.75" hidden="false" customHeight="true" outlineLevel="0" collapsed="false">
      <c r="A239" s="11"/>
      <c r="C239" s="11"/>
      <c r="D239" s="11"/>
      <c r="E239" s="11"/>
      <c r="F239" s="11"/>
      <c r="G239" s="11"/>
      <c r="H239" s="11"/>
      <c r="I239" s="11"/>
      <c r="J239" s="11"/>
      <c r="K239" s="11"/>
      <c r="L239" s="11"/>
      <c r="M239" s="11"/>
      <c r="N239" s="11"/>
      <c r="O239" s="11"/>
    </row>
    <row r="240" customFormat="false" ht="12.75" hidden="false" customHeight="true" outlineLevel="0" collapsed="false">
      <c r="A240" s="11"/>
      <c r="C240" s="11"/>
      <c r="D240" s="11"/>
      <c r="E240" s="11"/>
      <c r="F240" s="11"/>
      <c r="G240" s="11"/>
      <c r="H240" s="11"/>
      <c r="I240" s="11"/>
      <c r="J240" s="11"/>
      <c r="K240" s="11"/>
      <c r="L240" s="11"/>
      <c r="M240" s="11"/>
      <c r="N240" s="11"/>
      <c r="O240" s="11"/>
    </row>
    <row r="241" customFormat="false" ht="12.75" hidden="false" customHeight="true" outlineLevel="0" collapsed="false">
      <c r="A241" s="11"/>
      <c r="C241" s="11"/>
      <c r="D241" s="11"/>
      <c r="E241" s="11"/>
      <c r="F241" s="11"/>
      <c r="G241" s="11"/>
      <c r="H241" s="11"/>
      <c r="I241" s="11"/>
      <c r="J241" s="11"/>
      <c r="K241" s="11"/>
      <c r="L241" s="11"/>
      <c r="M241" s="11"/>
      <c r="N241" s="11"/>
      <c r="O241" s="11"/>
    </row>
    <row r="242" customFormat="false" ht="12.75" hidden="false" customHeight="true" outlineLevel="0" collapsed="false">
      <c r="A242" s="11"/>
      <c r="C242" s="11"/>
      <c r="D242" s="11"/>
      <c r="E242" s="11"/>
      <c r="F242" s="11"/>
      <c r="G242" s="11"/>
      <c r="H242" s="11"/>
      <c r="I242" s="11"/>
      <c r="J242" s="11"/>
      <c r="K242" s="11"/>
      <c r="L242" s="11"/>
      <c r="M242" s="11"/>
      <c r="N242" s="11"/>
      <c r="O242" s="11"/>
    </row>
    <row r="243" customFormat="false" ht="12.75" hidden="false" customHeight="true" outlineLevel="0" collapsed="false">
      <c r="A243" s="11"/>
      <c r="C243" s="11"/>
      <c r="D243" s="11"/>
      <c r="E243" s="11"/>
      <c r="F243" s="11"/>
      <c r="G243" s="11"/>
      <c r="H243" s="11"/>
      <c r="I243" s="11"/>
      <c r="J243" s="11"/>
      <c r="K243" s="11"/>
      <c r="L243" s="11"/>
      <c r="M243" s="11"/>
      <c r="N243" s="11"/>
      <c r="O243" s="11"/>
    </row>
    <row r="244" customFormat="false" ht="12.75" hidden="false" customHeight="true" outlineLevel="0" collapsed="false">
      <c r="A244" s="11"/>
      <c r="C244" s="11"/>
      <c r="D244" s="11"/>
      <c r="E244" s="11"/>
      <c r="F244" s="11"/>
      <c r="G244" s="11"/>
      <c r="H244" s="11"/>
      <c r="I244" s="11"/>
      <c r="J244" s="11"/>
      <c r="K244" s="11"/>
      <c r="L244" s="11"/>
      <c r="M244" s="11"/>
      <c r="N244" s="11"/>
      <c r="O244" s="11"/>
    </row>
    <row r="245" customFormat="false" ht="12.75" hidden="false" customHeight="true" outlineLevel="0" collapsed="false">
      <c r="A245" s="11"/>
      <c r="C245" s="11"/>
      <c r="D245" s="11"/>
      <c r="E245" s="11"/>
      <c r="F245" s="11"/>
      <c r="G245" s="11"/>
      <c r="H245" s="11"/>
      <c r="I245" s="11"/>
      <c r="J245" s="11"/>
      <c r="K245" s="11"/>
      <c r="L245" s="11"/>
      <c r="M245" s="11"/>
      <c r="N245" s="11"/>
      <c r="O245" s="11"/>
    </row>
    <row r="246" customFormat="false" ht="12.75" hidden="false" customHeight="true" outlineLevel="0" collapsed="false">
      <c r="A246" s="11"/>
      <c r="C246" s="11"/>
      <c r="D246" s="11"/>
      <c r="E246" s="11"/>
      <c r="F246" s="11"/>
      <c r="G246" s="11"/>
      <c r="H246" s="11"/>
      <c r="I246" s="11"/>
      <c r="J246" s="11"/>
      <c r="K246" s="11"/>
      <c r="L246" s="11"/>
      <c r="M246" s="11"/>
      <c r="N246" s="11"/>
      <c r="O246" s="11"/>
    </row>
    <row r="247" customFormat="false" ht="12.75" hidden="false" customHeight="true" outlineLevel="0" collapsed="false">
      <c r="A247" s="11"/>
      <c r="C247" s="11"/>
      <c r="D247" s="11"/>
      <c r="E247" s="11"/>
      <c r="F247" s="11"/>
      <c r="G247" s="11"/>
      <c r="H247" s="11"/>
      <c r="I247" s="11"/>
      <c r="J247" s="11"/>
      <c r="K247" s="11"/>
      <c r="L247" s="11"/>
      <c r="M247" s="11"/>
      <c r="N247" s="11"/>
      <c r="O247" s="11"/>
    </row>
    <row r="248" customFormat="false" ht="12.75" hidden="false" customHeight="true" outlineLevel="0" collapsed="false">
      <c r="A248" s="11"/>
      <c r="C248" s="11"/>
      <c r="D248" s="11"/>
      <c r="E248" s="11"/>
      <c r="F248" s="11"/>
      <c r="G248" s="11"/>
      <c r="H248" s="11"/>
      <c r="I248" s="11"/>
      <c r="J248" s="11"/>
      <c r="K248" s="11"/>
      <c r="L248" s="11"/>
      <c r="M248" s="11"/>
      <c r="N248" s="11"/>
      <c r="O248" s="11"/>
    </row>
    <row r="249" customFormat="false" ht="12.75" hidden="false" customHeight="true" outlineLevel="0" collapsed="false">
      <c r="A249" s="11"/>
      <c r="C249" s="11"/>
      <c r="D249" s="11"/>
      <c r="E249" s="11"/>
      <c r="F249" s="11"/>
      <c r="G249" s="11"/>
      <c r="H249" s="11"/>
      <c r="I249" s="11"/>
      <c r="J249" s="11"/>
      <c r="K249" s="11"/>
      <c r="L249" s="11"/>
      <c r="M249" s="11"/>
      <c r="N249" s="11"/>
      <c r="O249" s="11"/>
    </row>
    <row r="250" customFormat="false" ht="12.75" hidden="false" customHeight="true" outlineLevel="0" collapsed="false">
      <c r="A250" s="11"/>
      <c r="C250" s="11"/>
      <c r="D250" s="11"/>
      <c r="E250" s="11"/>
      <c r="F250" s="11"/>
      <c r="G250" s="11"/>
      <c r="H250" s="11"/>
      <c r="I250" s="11"/>
      <c r="J250" s="11"/>
      <c r="K250" s="11"/>
      <c r="L250" s="11"/>
      <c r="M250" s="11"/>
      <c r="N250" s="11"/>
      <c r="O250" s="11"/>
    </row>
    <row r="251" customFormat="false" ht="12.75" hidden="false" customHeight="true" outlineLevel="0" collapsed="false">
      <c r="A251" s="11"/>
      <c r="C251" s="11"/>
      <c r="D251" s="11"/>
      <c r="E251" s="11"/>
      <c r="F251" s="11"/>
      <c r="G251" s="11"/>
      <c r="H251" s="11"/>
      <c r="I251" s="11"/>
      <c r="J251" s="11"/>
      <c r="K251" s="11"/>
      <c r="L251" s="11"/>
      <c r="M251" s="11"/>
      <c r="N251" s="11"/>
      <c r="O251" s="11"/>
    </row>
    <row r="252" customFormat="false" ht="12.75" hidden="false" customHeight="true" outlineLevel="0" collapsed="false">
      <c r="A252" s="11"/>
      <c r="C252" s="11"/>
      <c r="D252" s="11"/>
      <c r="E252" s="11"/>
      <c r="F252" s="11"/>
      <c r="G252" s="11"/>
      <c r="H252" s="11"/>
      <c r="I252" s="11"/>
      <c r="J252" s="11"/>
      <c r="K252" s="11"/>
      <c r="L252" s="11"/>
      <c r="M252" s="11"/>
      <c r="N252" s="11"/>
      <c r="O252" s="11"/>
    </row>
    <row r="253" customFormat="false" ht="12.75" hidden="false" customHeight="true" outlineLevel="0" collapsed="false">
      <c r="A253" s="11"/>
      <c r="C253" s="11"/>
      <c r="D253" s="11"/>
      <c r="E253" s="11"/>
      <c r="F253" s="11"/>
      <c r="G253" s="11"/>
      <c r="H253" s="11"/>
      <c r="I253" s="11"/>
      <c r="J253" s="11"/>
      <c r="K253" s="11"/>
      <c r="L253" s="11"/>
      <c r="M253" s="11"/>
      <c r="N253" s="11"/>
      <c r="O253" s="11"/>
    </row>
    <row r="254" customFormat="false" ht="12.75" hidden="false" customHeight="true" outlineLevel="0" collapsed="false">
      <c r="A254" s="11"/>
      <c r="C254" s="11"/>
      <c r="D254" s="11"/>
      <c r="E254" s="11"/>
      <c r="F254" s="11"/>
      <c r="G254" s="11"/>
      <c r="H254" s="11"/>
      <c r="I254" s="11"/>
      <c r="J254" s="11"/>
      <c r="K254" s="11"/>
      <c r="L254" s="11"/>
      <c r="M254" s="11"/>
      <c r="N254" s="11"/>
      <c r="O254" s="11"/>
    </row>
    <row r="255" customFormat="false" ht="12.75" hidden="false" customHeight="true" outlineLevel="0" collapsed="false">
      <c r="A255" s="11"/>
      <c r="C255" s="11"/>
      <c r="D255" s="11"/>
      <c r="E255" s="11"/>
      <c r="F255" s="11"/>
      <c r="G255" s="11"/>
      <c r="H255" s="11"/>
      <c r="I255" s="11"/>
      <c r="J255" s="11"/>
      <c r="K255" s="11"/>
      <c r="L255" s="11"/>
      <c r="M255" s="11"/>
      <c r="N255" s="11"/>
      <c r="O255" s="11"/>
    </row>
    <row r="256" customFormat="false" ht="12.75" hidden="false" customHeight="true" outlineLevel="0" collapsed="false">
      <c r="A256" s="11"/>
      <c r="C256" s="11"/>
      <c r="D256" s="11"/>
      <c r="E256" s="11"/>
      <c r="F256" s="11"/>
      <c r="G256" s="11"/>
      <c r="H256" s="11"/>
      <c r="I256" s="11"/>
      <c r="J256" s="11"/>
      <c r="K256" s="11"/>
      <c r="L256" s="11"/>
      <c r="M256" s="11"/>
      <c r="N256" s="11"/>
      <c r="O256" s="11"/>
    </row>
    <row r="257" customFormat="false" ht="12.75" hidden="false" customHeight="true" outlineLevel="0" collapsed="false">
      <c r="A257" s="11"/>
      <c r="C257" s="11"/>
      <c r="D257" s="11"/>
      <c r="E257" s="11"/>
      <c r="F257" s="11"/>
      <c r="G257" s="11"/>
      <c r="H257" s="11"/>
      <c r="I257" s="11"/>
      <c r="J257" s="11"/>
      <c r="K257" s="11"/>
      <c r="L257" s="11"/>
      <c r="M257" s="11"/>
      <c r="N257" s="11"/>
      <c r="O257" s="11"/>
    </row>
    <row r="258" customFormat="false" ht="12.75" hidden="false" customHeight="true" outlineLevel="0" collapsed="false">
      <c r="A258" s="11"/>
      <c r="C258" s="11"/>
      <c r="D258" s="11"/>
      <c r="E258" s="11"/>
      <c r="F258" s="11"/>
      <c r="G258" s="11"/>
      <c r="H258" s="11"/>
      <c r="I258" s="11"/>
      <c r="J258" s="11"/>
      <c r="K258" s="11"/>
      <c r="L258" s="11"/>
      <c r="M258" s="11"/>
      <c r="N258" s="11"/>
      <c r="O258" s="11"/>
    </row>
    <row r="259" customFormat="false" ht="12.75" hidden="false" customHeight="true" outlineLevel="0" collapsed="false">
      <c r="A259" s="11"/>
      <c r="C259" s="11"/>
      <c r="D259" s="11"/>
      <c r="E259" s="11"/>
      <c r="F259" s="11"/>
      <c r="G259" s="11"/>
      <c r="H259" s="11"/>
      <c r="I259" s="11"/>
      <c r="J259" s="11"/>
      <c r="K259" s="11"/>
      <c r="L259" s="11"/>
      <c r="M259" s="11"/>
      <c r="N259" s="11"/>
      <c r="O259" s="11"/>
    </row>
    <row r="260" customFormat="false" ht="12.75" hidden="false" customHeight="true" outlineLevel="0" collapsed="false">
      <c r="A260" s="11"/>
      <c r="C260" s="11"/>
      <c r="D260" s="11"/>
      <c r="E260" s="11"/>
      <c r="F260" s="11"/>
      <c r="G260" s="11"/>
      <c r="H260" s="11"/>
      <c r="I260" s="11"/>
      <c r="J260" s="11"/>
      <c r="K260" s="11"/>
      <c r="L260" s="11"/>
      <c r="M260" s="11"/>
      <c r="N260" s="11"/>
      <c r="O260" s="11"/>
    </row>
    <row r="261" customFormat="false" ht="12.75" hidden="false" customHeight="true" outlineLevel="0" collapsed="false">
      <c r="A261" s="11"/>
      <c r="C261" s="11"/>
      <c r="D261" s="11"/>
      <c r="E261" s="11"/>
      <c r="F261" s="11"/>
      <c r="G261" s="11"/>
      <c r="H261" s="11"/>
      <c r="I261" s="11"/>
      <c r="J261" s="11"/>
      <c r="K261" s="11"/>
      <c r="L261" s="11"/>
      <c r="M261" s="11"/>
      <c r="N261" s="11"/>
      <c r="O261" s="11"/>
    </row>
    <row r="262" customFormat="false" ht="12.75" hidden="false" customHeight="true" outlineLevel="0" collapsed="false">
      <c r="A262" s="11"/>
      <c r="C262" s="11"/>
      <c r="D262" s="11"/>
      <c r="E262" s="11"/>
      <c r="F262" s="11"/>
      <c r="G262" s="11"/>
      <c r="H262" s="11"/>
      <c r="I262" s="11"/>
      <c r="J262" s="11"/>
      <c r="K262" s="11"/>
      <c r="L262" s="11"/>
      <c r="M262" s="11"/>
      <c r="N262" s="11"/>
      <c r="O262" s="11"/>
    </row>
    <row r="263" customFormat="false" ht="12.75" hidden="false" customHeight="true" outlineLevel="0" collapsed="false">
      <c r="A263" s="11"/>
      <c r="C263" s="11"/>
      <c r="D263" s="11"/>
      <c r="E263" s="11"/>
      <c r="F263" s="11"/>
      <c r="G263" s="11"/>
      <c r="H263" s="11"/>
      <c r="I263" s="11"/>
      <c r="J263" s="11"/>
      <c r="K263" s="11"/>
      <c r="L263" s="11"/>
      <c r="M263" s="11"/>
      <c r="N263" s="11"/>
      <c r="O263" s="11"/>
    </row>
    <row r="264" customFormat="false" ht="12.75" hidden="false" customHeight="true" outlineLevel="0" collapsed="false">
      <c r="A264" s="11"/>
      <c r="C264" s="11"/>
      <c r="D264" s="11"/>
      <c r="E264" s="11"/>
      <c r="F264" s="11"/>
      <c r="G264" s="11"/>
      <c r="H264" s="11"/>
      <c r="I264" s="11"/>
      <c r="J264" s="11"/>
      <c r="K264" s="11"/>
      <c r="L264" s="11"/>
      <c r="M264" s="11"/>
      <c r="N264" s="11"/>
      <c r="O264" s="11"/>
    </row>
    <row r="265" customFormat="false" ht="12.75" hidden="false" customHeight="true" outlineLevel="0" collapsed="false">
      <c r="A265" s="11"/>
      <c r="C265" s="11"/>
      <c r="D265" s="11"/>
      <c r="E265" s="11"/>
      <c r="F265" s="11"/>
      <c r="G265" s="11"/>
      <c r="H265" s="11"/>
      <c r="I265" s="11"/>
      <c r="J265" s="11"/>
      <c r="K265" s="11"/>
      <c r="L265" s="11"/>
      <c r="M265" s="11"/>
      <c r="N265" s="11"/>
      <c r="O265" s="11"/>
    </row>
    <row r="266" customFormat="false" ht="12.75" hidden="false" customHeight="true" outlineLevel="0" collapsed="false">
      <c r="A266" s="11"/>
      <c r="C266" s="11"/>
      <c r="D266" s="11"/>
      <c r="E266" s="11"/>
      <c r="F266" s="11"/>
      <c r="G266" s="11"/>
      <c r="H266" s="11"/>
      <c r="I266" s="11"/>
      <c r="J266" s="11"/>
      <c r="K266" s="11"/>
      <c r="L266" s="11"/>
      <c r="M266" s="11"/>
      <c r="N266" s="11"/>
      <c r="O266" s="11"/>
    </row>
    <row r="267" customFormat="false" ht="12.75" hidden="false" customHeight="true" outlineLevel="0" collapsed="false">
      <c r="A267" s="11"/>
      <c r="C267" s="11"/>
      <c r="D267" s="11"/>
      <c r="E267" s="11"/>
      <c r="F267" s="11"/>
      <c r="G267" s="11"/>
      <c r="H267" s="11"/>
      <c r="I267" s="11"/>
      <c r="J267" s="11"/>
      <c r="K267" s="11"/>
      <c r="L267" s="11"/>
      <c r="M267" s="11"/>
      <c r="N267" s="11"/>
      <c r="O267" s="11"/>
    </row>
    <row r="268" customFormat="false" ht="12.75" hidden="false" customHeight="true" outlineLevel="0" collapsed="false">
      <c r="A268" s="11"/>
      <c r="C268" s="11"/>
      <c r="D268" s="11"/>
      <c r="E268" s="11"/>
      <c r="F268" s="11"/>
      <c r="G268" s="11"/>
      <c r="H268" s="11"/>
      <c r="I268" s="11"/>
      <c r="J268" s="11"/>
      <c r="K268" s="11"/>
      <c r="L268" s="11"/>
      <c r="M268" s="11"/>
      <c r="N268" s="11"/>
      <c r="O268" s="11"/>
    </row>
    <row r="269" customFormat="false" ht="12.75" hidden="false" customHeight="true" outlineLevel="0" collapsed="false">
      <c r="A269" s="11"/>
      <c r="C269" s="11"/>
      <c r="D269" s="11"/>
      <c r="E269" s="11"/>
      <c r="F269" s="11"/>
      <c r="G269" s="11"/>
      <c r="H269" s="11"/>
      <c r="I269" s="11"/>
      <c r="J269" s="11"/>
      <c r="K269" s="11"/>
      <c r="L269" s="11"/>
      <c r="M269" s="11"/>
      <c r="N269" s="11"/>
      <c r="O269" s="11"/>
    </row>
    <row r="270" customFormat="false" ht="12.75" hidden="false" customHeight="true" outlineLevel="0" collapsed="false">
      <c r="A270" s="11"/>
      <c r="C270" s="11"/>
      <c r="D270" s="11"/>
      <c r="E270" s="11"/>
      <c r="F270" s="11"/>
      <c r="G270" s="11"/>
      <c r="H270" s="11"/>
      <c r="I270" s="11"/>
      <c r="J270" s="11"/>
      <c r="K270" s="11"/>
      <c r="L270" s="11"/>
      <c r="M270" s="11"/>
      <c r="N270" s="11"/>
      <c r="O270" s="11"/>
    </row>
    <row r="271" customFormat="false" ht="12.75" hidden="false" customHeight="true" outlineLevel="0" collapsed="false">
      <c r="A271" s="11"/>
      <c r="C271" s="11"/>
      <c r="D271" s="11"/>
      <c r="E271" s="11"/>
      <c r="F271" s="11"/>
      <c r="G271" s="11"/>
      <c r="H271" s="11"/>
      <c r="I271" s="11"/>
      <c r="J271" s="11"/>
      <c r="K271" s="11"/>
      <c r="L271" s="11"/>
      <c r="M271" s="11"/>
      <c r="N271" s="11"/>
      <c r="O271" s="11"/>
    </row>
    <row r="272" customFormat="false" ht="12.75" hidden="false" customHeight="true" outlineLevel="0" collapsed="false">
      <c r="A272" s="11"/>
      <c r="C272" s="11"/>
      <c r="D272" s="11"/>
      <c r="E272" s="11"/>
      <c r="F272" s="11"/>
      <c r="G272" s="11"/>
      <c r="H272" s="11"/>
      <c r="I272" s="11"/>
      <c r="J272" s="11"/>
      <c r="K272" s="11"/>
      <c r="L272" s="11"/>
      <c r="M272" s="11"/>
      <c r="N272" s="11"/>
      <c r="O272" s="11"/>
    </row>
    <row r="273" customFormat="false" ht="12.75" hidden="false" customHeight="true" outlineLevel="0" collapsed="false">
      <c r="A273" s="11"/>
      <c r="C273" s="11"/>
      <c r="D273" s="11"/>
      <c r="E273" s="11"/>
      <c r="F273" s="11"/>
      <c r="G273" s="11"/>
      <c r="H273" s="11"/>
      <c r="I273" s="11"/>
      <c r="J273" s="11"/>
      <c r="K273" s="11"/>
      <c r="L273" s="11"/>
      <c r="M273" s="11"/>
      <c r="N273" s="11"/>
      <c r="O273" s="11"/>
    </row>
    <row r="274" customFormat="false" ht="12.75" hidden="false" customHeight="true" outlineLevel="0" collapsed="false">
      <c r="A274" s="11"/>
      <c r="C274" s="11"/>
      <c r="D274" s="11"/>
      <c r="E274" s="11"/>
      <c r="F274" s="11"/>
      <c r="G274" s="11"/>
      <c r="H274" s="11"/>
      <c r="I274" s="11"/>
      <c r="J274" s="11"/>
      <c r="K274" s="11"/>
      <c r="L274" s="11"/>
      <c r="M274" s="11"/>
      <c r="N274" s="11"/>
      <c r="O274" s="11"/>
    </row>
    <row r="275" customFormat="false" ht="12.75" hidden="false" customHeight="true" outlineLevel="0" collapsed="false">
      <c r="A275" s="11"/>
      <c r="C275" s="11"/>
      <c r="D275" s="11"/>
      <c r="E275" s="11"/>
      <c r="F275" s="11"/>
      <c r="G275" s="11"/>
      <c r="H275" s="11"/>
      <c r="I275" s="11"/>
      <c r="J275" s="11"/>
      <c r="K275" s="11"/>
      <c r="L275" s="11"/>
      <c r="M275" s="11"/>
      <c r="N275" s="11"/>
      <c r="O275" s="11"/>
    </row>
    <row r="276" customFormat="false" ht="12.75" hidden="false" customHeight="true" outlineLevel="0" collapsed="false">
      <c r="A276" s="11"/>
      <c r="C276" s="11"/>
      <c r="D276" s="11"/>
      <c r="E276" s="11"/>
      <c r="F276" s="11"/>
      <c r="G276" s="11"/>
      <c r="H276" s="11"/>
      <c r="I276" s="11"/>
      <c r="J276" s="11"/>
      <c r="K276" s="11"/>
      <c r="L276" s="11"/>
      <c r="M276" s="11"/>
      <c r="N276" s="11"/>
      <c r="O276" s="11"/>
    </row>
    <row r="277" customFormat="false" ht="12.75" hidden="false" customHeight="true" outlineLevel="0" collapsed="false">
      <c r="A277" s="11"/>
      <c r="C277" s="11"/>
      <c r="D277" s="11"/>
      <c r="E277" s="11"/>
      <c r="F277" s="11"/>
      <c r="G277" s="11"/>
      <c r="H277" s="11"/>
      <c r="I277" s="11"/>
      <c r="J277" s="11"/>
      <c r="K277" s="11"/>
      <c r="L277" s="11"/>
      <c r="M277" s="11"/>
      <c r="N277" s="11"/>
      <c r="O277" s="11"/>
    </row>
    <row r="278" customFormat="false" ht="12.75" hidden="false" customHeight="true" outlineLevel="0" collapsed="false">
      <c r="A278" s="11"/>
      <c r="C278" s="11"/>
      <c r="D278" s="11"/>
      <c r="E278" s="11"/>
      <c r="F278" s="11"/>
      <c r="G278" s="11"/>
      <c r="H278" s="11"/>
      <c r="I278" s="11"/>
      <c r="J278" s="11"/>
      <c r="K278" s="11"/>
      <c r="L278" s="11"/>
      <c r="M278" s="11"/>
      <c r="N278" s="11"/>
      <c r="O278" s="11"/>
    </row>
    <row r="279" customFormat="false" ht="12.75" hidden="false" customHeight="true" outlineLevel="0" collapsed="false">
      <c r="A279" s="11"/>
      <c r="C279" s="11"/>
      <c r="D279" s="11"/>
      <c r="E279" s="11"/>
      <c r="F279" s="11"/>
      <c r="G279" s="11"/>
      <c r="H279" s="11"/>
      <c r="I279" s="11"/>
      <c r="J279" s="11"/>
      <c r="K279" s="11"/>
      <c r="L279" s="11"/>
      <c r="M279" s="11"/>
      <c r="N279" s="11"/>
      <c r="O279" s="11"/>
    </row>
    <row r="280" customFormat="false" ht="12.75" hidden="false" customHeight="true" outlineLevel="0" collapsed="false">
      <c r="A280" s="11"/>
      <c r="C280" s="11"/>
      <c r="D280" s="11"/>
      <c r="E280" s="11"/>
      <c r="F280" s="11"/>
      <c r="G280" s="11"/>
      <c r="H280" s="11"/>
      <c r="I280" s="11"/>
      <c r="J280" s="11"/>
      <c r="K280" s="11"/>
      <c r="L280" s="11"/>
      <c r="M280" s="11"/>
      <c r="N280" s="11"/>
      <c r="O280" s="11"/>
    </row>
    <row r="281" customFormat="false" ht="12.75" hidden="false" customHeight="true" outlineLevel="0" collapsed="false">
      <c r="A281" s="11"/>
      <c r="C281" s="11"/>
      <c r="D281" s="11"/>
      <c r="E281" s="11"/>
      <c r="F281" s="11"/>
      <c r="G281" s="11"/>
      <c r="H281" s="11"/>
      <c r="I281" s="11"/>
      <c r="J281" s="11"/>
      <c r="K281" s="11"/>
      <c r="L281" s="11"/>
      <c r="M281" s="11"/>
      <c r="N281" s="11"/>
      <c r="O281" s="11"/>
    </row>
    <row r="282" customFormat="false" ht="12.75" hidden="false" customHeight="true" outlineLevel="0" collapsed="false">
      <c r="A282" s="11"/>
      <c r="C282" s="11"/>
      <c r="D282" s="11"/>
      <c r="E282" s="11"/>
      <c r="F282" s="11"/>
      <c r="G282" s="11"/>
      <c r="H282" s="11"/>
      <c r="I282" s="11"/>
      <c r="J282" s="11"/>
      <c r="K282" s="11"/>
      <c r="L282" s="11"/>
      <c r="M282" s="11"/>
      <c r="N282" s="11"/>
      <c r="O282" s="11"/>
    </row>
    <row r="283" customFormat="false" ht="12.75" hidden="false" customHeight="true" outlineLevel="0" collapsed="false">
      <c r="A283" s="11"/>
      <c r="C283" s="11"/>
      <c r="D283" s="11"/>
      <c r="E283" s="11"/>
      <c r="F283" s="11"/>
      <c r="G283" s="11"/>
      <c r="H283" s="11"/>
      <c r="I283" s="11"/>
      <c r="J283" s="11"/>
      <c r="K283" s="11"/>
      <c r="L283" s="11"/>
      <c r="M283" s="11"/>
      <c r="N283" s="11"/>
      <c r="O283" s="11"/>
    </row>
    <row r="284" customFormat="false" ht="12.75" hidden="false" customHeight="true" outlineLevel="0" collapsed="false">
      <c r="A284" s="11"/>
      <c r="C284" s="11"/>
      <c r="D284" s="11"/>
      <c r="E284" s="11"/>
      <c r="F284" s="11"/>
      <c r="G284" s="11"/>
      <c r="H284" s="11"/>
      <c r="I284" s="11"/>
      <c r="J284" s="11"/>
      <c r="K284" s="11"/>
      <c r="L284" s="11"/>
      <c r="M284" s="11"/>
      <c r="N284" s="11"/>
      <c r="O284" s="11"/>
    </row>
    <row r="285" customFormat="false" ht="12.75" hidden="false" customHeight="true" outlineLevel="0" collapsed="false">
      <c r="A285" s="11"/>
      <c r="C285" s="11"/>
      <c r="D285" s="11"/>
      <c r="E285" s="11"/>
      <c r="F285" s="11"/>
      <c r="G285" s="11"/>
      <c r="H285" s="11"/>
      <c r="I285" s="11"/>
      <c r="J285" s="11"/>
      <c r="K285" s="11"/>
      <c r="L285" s="11"/>
      <c r="M285" s="11"/>
      <c r="N285" s="11"/>
      <c r="O285" s="11"/>
    </row>
    <row r="286" customFormat="false" ht="12.75" hidden="false" customHeight="true" outlineLevel="0" collapsed="false">
      <c r="A286" s="11"/>
      <c r="C286" s="11"/>
      <c r="D286" s="11"/>
      <c r="E286" s="11"/>
      <c r="F286" s="11"/>
      <c r="G286" s="11"/>
      <c r="H286" s="11"/>
      <c r="I286" s="11"/>
      <c r="J286" s="11"/>
      <c r="K286" s="11"/>
      <c r="L286" s="11"/>
      <c r="M286" s="11"/>
      <c r="N286" s="11"/>
      <c r="O286" s="11"/>
    </row>
    <row r="287" customFormat="false" ht="12.75" hidden="false" customHeight="true" outlineLevel="0" collapsed="false">
      <c r="A287" s="11"/>
      <c r="C287" s="11"/>
      <c r="D287" s="11"/>
      <c r="E287" s="11"/>
      <c r="F287" s="11"/>
      <c r="G287" s="11"/>
      <c r="H287" s="11"/>
      <c r="I287" s="11"/>
      <c r="J287" s="11"/>
      <c r="K287" s="11"/>
      <c r="L287" s="11"/>
      <c r="M287" s="11"/>
      <c r="N287" s="11"/>
      <c r="O287" s="11"/>
    </row>
    <row r="288" customFormat="false" ht="12.75" hidden="false" customHeight="true" outlineLevel="0" collapsed="false">
      <c r="A288" s="11"/>
      <c r="C288" s="11"/>
      <c r="D288" s="11"/>
      <c r="E288" s="11"/>
      <c r="F288" s="11"/>
      <c r="G288" s="11"/>
      <c r="H288" s="11"/>
      <c r="I288" s="11"/>
      <c r="J288" s="11"/>
      <c r="K288" s="11"/>
      <c r="L288" s="11"/>
      <c r="M288" s="11"/>
      <c r="N288" s="11"/>
      <c r="O288" s="11"/>
    </row>
    <row r="289" customFormat="false" ht="12.75" hidden="false" customHeight="true" outlineLevel="0" collapsed="false">
      <c r="A289" s="11"/>
      <c r="C289" s="11"/>
      <c r="D289" s="11"/>
      <c r="E289" s="11"/>
      <c r="F289" s="11"/>
      <c r="G289" s="11"/>
      <c r="H289" s="11"/>
      <c r="I289" s="11"/>
      <c r="J289" s="11"/>
      <c r="K289" s="11"/>
      <c r="L289" s="11"/>
      <c r="M289" s="11"/>
      <c r="N289" s="11"/>
      <c r="O289" s="11"/>
    </row>
    <row r="290" customFormat="false" ht="12.75" hidden="false" customHeight="true" outlineLevel="0" collapsed="false">
      <c r="A290" s="11"/>
      <c r="C290" s="11"/>
      <c r="D290" s="11"/>
      <c r="E290" s="11"/>
      <c r="F290" s="11"/>
      <c r="G290" s="11"/>
      <c r="H290" s="11"/>
      <c r="I290" s="11"/>
      <c r="J290" s="11"/>
      <c r="K290" s="11"/>
      <c r="L290" s="11"/>
      <c r="M290" s="11"/>
      <c r="N290" s="11"/>
      <c r="O290" s="11"/>
    </row>
    <row r="291" customFormat="false" ht="12.75" hidden="false" customHeight="true" outlineLevel="0" collapsed="false">
      <c r="A291" s="11"/>
      <c r="C291" s="11"/>
      <c r="D291" s="11"/>
      <c r="E291" s="11"/>
      <c r="F291" s="11"/>
      <c r="G291" s="11"/>
      <c r="H291" s="11"/>
      <c r="I291" s="11"/>
      <c r="J291" s="11"/>
      <c r="K291" s="11"/>
      <c r="L291" s="11"/>
      <c r="M291" s="11"/>
      <c r="N291" s="11"/>
      <c r="O291" s="11"/>
    </row>
    <row r="292" customFormat="false" ht="12.75" hidden="false" customHeight="true" outlineLevel="0" collapsed="false">
      <c r="A292" s="11"/>
      <c r="C292" s="11"/>
      <c r="D292" s="11"/>
      <c r="E292" s="11"/>
      <c r="F292" s="11"/>
      <c r="G292" s="11"/>
      <c r="H292" s="11"/>
      <c r="I292" s="11"/>
      <c r="J292" s="11"/>
      <c r="K292" s="11"/>
      <c r="L292" s="11"/>
      <c r="M292" s="11"/>
      <c r="N292" s="11"/>
      <c r="O292" s="11"/>
    </row>
    <row r="293" customFormat="false" ht="12.75" hidden="false" customHeight="true" outlineLevel="0" collapsed="false">
      <c r="A293" s="11"/>
      <c r="C293" s="11"/>
      <c r="D293" s="11"/>
      <c r="E293" s="11"/>
      <c r="F293" s="11"/>
      <c r="G293" s="11"/>
      <c r="H293" s="11"/>
      <c r="I293" s="11"/>
      <c r="J293" s="11"/>
      <c r="K293" s="11"/>
      <c r="L293" s="11"/>
      <c r="M293" s="11"/>
      <c r="N293" s="11"/>
      <c r="O293" s="11"/>
    </row>
    <row r="294" customFormat="false" ht="12.75" hidden="false" customHeight="true" outlineLevel="0" collapsed="false">
      <c r="A294" s="11"/>
      <c r="C294" s="11"/>
      <c r="D294" s="11"/>
      <c r="E294" s="11"/>
      <c r="F294" s="11"/>
      <c r="G294" s="11"/>
      <c r="H294" s="11"/>
      <c r="I294" s="11"/>
      <c r="J294" s="11"/>
      <c r="K294" s="11"/>
      <c r="L294" s="11"/>
      <c r="M294" s="11"/>
      <c r="N294" s="11"/>
      <c r="O294" s="11"/>
    </row>
    <row r="295" customFormat="false" ht="12.75" hidden="false" customHeight="true" outlineLevel="0" collapsed="false">
      <c r="A295" s="11"/>
      <c r="C295" s="11"/>
      <c r="D295" s="11"/>
      <c r="E295" s="11"/>
      <c r="F295" s="11"/>
      <c r="G295" s="11"/>
      <c r="H295" s="11"/>
      <c r="I295" s="11"/>
      <c r="J295" s="11"/>
      <c r="K295" s="11"/>
      <c r="L295" s="11"/>
      <c r="M295" s="11"/>
      <c r="N295" s="11"/>
      <c r="O295" s="11"/>
    </row>
    <row r="296" customFormat="false" ht="12.75" hidden="false" customHeight="true" outlineLevel="0" collapsed="false">
      <c r="A296" s="11"/>
      <c r="C296" s="11"/>
      <c r="D296" s="11"/>
      <c r="E296" s="11"/>
      <c r="F296" s="11"/>
      <c r="G296" s="11"/>
      <c r="H296" s="11"/>
      <c r="I296" s="11"/>
      <c r="J296" s="11"/>
      <c r="K296" s="11"/>
      <c r="L296" s="11"/>
      <c r="M296" s="11"/>
      <c r="N296" s="11"/>
      <c r="O296" s="11"/>
    </row>
    <row r="297" customFormat="false" ht="12.75" hidden="false" customHeight="true" outlineLevel="0" collapsed="false">
      <c r="A297" s="11"/>
      <c r="C297" s="11"/>
      <c r="D297" s="11"/>
      <c r="E297" s="11"/>
      <c r="F297" s="11"/>
      <c r="G297" s="11"/>
      <c r="H297" s="11"/>
      <c r="I297" s="11"/>
      <c r="J297" s="11"/>
      <c r="K297" s="11"/>
      <c r="L297" s="11"/>
      <c r="M297" s="11"/>
      <c r="N297" s="11"/>
      <c r="O297" s="11"/>
    </row>
    <row r="298" customFormat="false" ht="12.75" hidden="false" customHeight="true" outlineLevel="0" collapsed="false">
      <c r="A298" s="11"/>
      <c r="C298" s="11"/>
      <c r="D298" s="11"/>
      <c r="E298" s="11"/>
      <c r="F298" s="11"/>
      <c r="G298" s="11"/>
      <c r="H298" s="11"/>
      <c r="I298" s="11"/>
      <c r="J298" s="11"/>
      <c r="K298" s="11"/>
      <c r="L298" s="11"/>
      <c r="M298" s="11"/>
      <c r="N298" s="11"/>
      <c r="O298" s="11"/>
    </row>
    <row r="299" customFormat="false" ht="12.75" hidden="false" customHeight="true" outlineLevel="0" collapsed="false">
      <c r="A299" s="11"/>
      <c r="C299" s="11"/>
      <c r="D299" s="11"/>
      <c r="E299" s="11"/>
      <c r="F299" s="11"/>
      <c r="G299" s="11"/>
      <c r="H299" s="11"/>
      <c r="I299" s="11"/>
      <c r="J299" s="11"/>
      <c r="K299" s="11"/>
      <c r="L299" s="11"/>
      <c r="M299" s="11"/>
      <c r="N299" s="11"/>
      <c r="O299" s="11"/>
    </row>
    <row r="300" customFormat="false" ht="12.75" hidden="false" customHeight="true" outlineLevel="0" collapsed="false">
      <c r="A300" s="11"/>
      <c r="C300" s="11"/>
      <c r="D300" s="11"/>
      <c r="E300" s="11"/>
      <c r="F300" s="11"/>
      <c r="G300" s="11"/>
      <c r="H300" s="11"/>
      <c r="I300" s="11"/>
      <c r="J300" s="11"/>
      <c r="K300" s="11"/>
      <c r="L300" s="11"/>
      <c r="M300" s="11"/>
      <c r="N300" s="11"/>
      <c r="O300" s="11"/>
    </row>
    <row r="301" customFormat="false" ht="12.75" hidden="false" customHeight="true" outlineLevel="0" collapsed="false">
      <c r="A301" s="11"/>
      <c r="C301" s="11"/>
      <c r="D301" s="11"/>
      <c r="E301" s="11"/>
      <c r="F301" s="11"/>
      <c r="G301" s="11"/>
      <c r="H301" s="11"/>
      <c r="I301" s="11"/>
      <c r="J301" s="11"/>
      <c r="K301" s="11"/>
      <c r="L301" s="11"/>
      <c r="M301" s="11"/>
      <c r="N301" s="11"/>
      <c r="O301" s="11"/>
    </row>
    <row r="302" customFormat="false" ht="12.75" hidden="false" customHeight="true" outlineLevel="0" collapsed="false">
      <c r="A302" s="11"/>
      <c r="C302" s="11"/>
      <c r="D302" s="11"/>
      <c r="E302" s="11"/>
      <c r="F302" s="11"/>
      <c r="G302" s="11"/>
      <c r="H302" s="11"/>
      <c r="I302" s="11"/>
      <c r="J302" s="11"/>
      <c r="K302" s="11"/>
      <c r="L302" s="11"/>
      <c r="M302" s="11"/>
      <c r="N302" s="11"/>
      <c r="O302" s="11"/>
    </row>
    <row r="303" customFormat="false" ht="12.75" hidden="false" customHeight="true" outlineLevel="0" collapsed="false">
      <c r="A303" s="11"/>
      <c r="C303" s="11"/>
      <c r="D303" s="11"/>
      <c r="E303" s="11"/>
      <c r="F303" s="11"/>
      <c r="G303" s="11"/>
      <c r="H303" s="11"/>
      <c r="I303" s="11"/>
      <c r="J303" s="11"/>
      <c r="K303" s="11"/>
      <c r="L303" s="11"/>
      <c r="M303" s="11"/>
      <c r="N303" s="11"/>
      <c r="O303" s="11"/>
    </row>
    <row r="304" customFormat="false" ht="12.75" hidden="false" customHeight="true" outlineLevel="0" collapsed="false">
      <c r="A304" s="11"/>
      <c r="C304" s="11"/>
      <c r="D304" s="11"/>
      <c r="E304" s="11"/>
      <c r="F304" s="11"/>
      <c r="G304" s="11"/>
      <c r="H304" s="11"/>
      <c r="I304" s="11"/>
      <c r="J304" s="11"/>
      <c r="K304" s="11"/>
      <c r="L304" s="11"/>
      <c r="M304" s="11"/>
      <c r="N304" s="11"/>
      <c r="O304" s="11"/>
    </row>
    <row r="305" customFormat="false" ht="12.75" hidden="false" customHeight="true" outlineLevel="0" collapsed="false">
      <c r="A305" s="11"/>
      <c r="C305" s="11"/>
      <c r="D305" s="11"/>
      <c r="E305" s="11"/>
      <c r="F305" s="11"/>
      <c r="G305" s="11"/>
      <c r="H305" s="11"/>
      <c r="I305" s="11"/>
      <c r="J305" s="11"/>
      <c r="K305" s="11"/>
      <c r="L305" s="11"/>
      <c r="M305" s="11"/>
      <c r="N305" s="11"/>
      <c r="O305" s="11"/>
    </row>
    <row r="306" customFormat="false" ht="12.75" hidden="false" customHeight="true" outlineLevel="0" collapsed="false">
      <c r="A306" s="11"/>
      <c r="C306" s="11"/>
      <c r="D306" s="11"/>
      <c r="E306" s="11"/>
      <c r="F306" s="11"/>
      <c r="G306" s="11"/>
      <c r="H306" s="11"/>
      <c r="I306" s="11"/>
      <c r="J306" s="11"/>
      <c r="K306" s="11"/>
      <c r="L306" s="11"/>
      <c r="M306" s="11"/>
      <c r="N306" s="11"/>
      <c r="O306" s="11"/>
    </row>
    <row r="307" customFormat="false" ht="12.75" hidden="false" customHeight="true" outlineLevel="0" collapsed="false">
      <c r="A307" s="11"/>
      <c r="C307" s="11"/>
      <c r="D307" s="11"/>
      <c r="E307" s="11"/>
      <c r="F307" s="11"/>
      <c r="G307" s="11"/>
      <c r="H307" s="11"/>
      <c r="I307" s="11"/>
      <c r="J307" s="11"/>
      <c r="K307" s="11"/>
      <c r="L307" s="11"/>
      <c r="M307" s="11"/>
      <c r="N307" s="11"/>
      <c r="O307" s="11"/>
    </row>
    <row r="308" customFormat="false" ht="12.75" hidden="false" customHeight="true" outlineLevel="0" collapsed="false">
      <c r="A308" s="11"/>
      <c r="C308" s="11"/>
      <c r="D308" s="11"/>
      <c r="E308" s="11"/>
      <c r="F308" s="11"/>
      <c r="G308" s="11"/>
      <c r="H308" s="11"/>
      <c r="I308" s="11"/>
      <c r="J308" s="11"/>
      <c r="K308" s="11"/>
      <c r="L308" s="11"/>
      <c r="M308" s="11"/>
      <c r="N308" s="11"/>
      <c r="O308" s="11"/>
    </row>
    <row r="309" customFormat="false" ht="12.75" hidden="false" customHeight="true" outlineLevel="0" collapsed="false">
      <c r="A309" s="11"/>
      <c r="C309" s="11"/>
      <c r="D309" s="11"/>
      <c r="E309" s="11"/>
      <c r="F309" s="11"/>
      <c r="G309" s="11"/>
      <c r="H309" s="11"/>
      <c r="I309" s="11"/>
      <c r="J309" s="11"/>
      <c r="K309" s="11"/>
      <c r="L309" s="11"/>
      <c r="M309" s="11"/>
      <c r="N309" s="11"/>
      <c r="O309" s="11"/>
    </row>
    <row r="310" customFormat="false" ht="12.75" hidden="false" customHeight="true" outlineLevel="0" collapsed="false">
      <c r="A310" s="11"/>
      <c r="C310" s="11"/>
      <c r="D310" s="11"/>
      <c r="E310" s="11"/>
      <c r="F310" s="11"/>
      <c r="G310" s="11"/>
      <c r="H310" s="11"/>
      <c r="I310" s="11"/>
      <c r="J310" s="11"/>
      <c r="K310" s="11"/>
      <c r="L310" s="11"/>
      <c r="M310" s="11"/>
      <c r="N310" s="11"/>
      <c r="O310" s="11"/>
    </row>
    <row r="311" customFormat="false" ht="12.75" hidden="false" customHeight="true" outlineLevel="0" collapsed="false">
      <c r="A311" s="11"/>
      <c r="C311" s="11"/>
      <c r="D311" s="11"/>
      <c r="E311" s="11"/>
      <c r="F311" s="11"/>
      <c r="G311" s="11"/>
      <c r="H311" s="11"/>
      <c r="I311" s="11"/>
      <c r="J311" s="11"/>
      <c r="K311" s="11"/>
      <c r="L311" s="11"/>
      <c r="M311" s="11"/>
      <c r="N311" s="11"/>
      <c r="O311" s="11"/>
    </row>
    <row r="312" customFormat="false" ht="12.75" hidden="false" customHeight="true" outlineLevel="0" collapsed="false">
      <c r="A312" s="11"/>
      <c r="C312" s="11"/>
      <c r="D312" s="11"/>
      <c r="E312" s="11"/>
      <c r="F312" s="11"/>
      <c r="G312" s="11"/>
      <c r="H312" s="11"/>
      <c r="I312" s="11"/>
      <c r="J312" s="11"/>
      <c r="K312" s="11"/>
      <c r="L312" s="11"/>
      <c r="M312" s="11"/>
      <c r="N312" s="11"/>
      <c r="O312" s="11"/>
    </row>
    <row r="313" customFormat="false" ht="12.75" hidden="false" customHeight="true" outlineLevel="0" collapsed="false">
      <c r="A313" s="11"/>
      <c r="C313" s="11"/>
      <c r="D313" s="11"/>
      <c r="E313" s="11"/>
      <c r="F313" s="11"/>
      <c r="G313" s="11"/>
      <c r="H313" s="11"/>
      <c r="I313" s="11"/>
      <c r="J313" s="11"/>
      <c r="K313" s="11"/>
      <c r="L313" s="11"/>
      <c r="M313" s="11"/>
      <c r="N313" s="11"/>
      <c r="O313" s="11"/>
    </row>
    <row r="314" customFormat="false" ht="12.75" hidden="false" customHeight="true" outlineLevel="0" collapsed="false">
      <c r="A314" s="11"/>
      <c r="C314" s="11"/>
      <c r="D314" s="11"/>
      <c r="E314" s="11"/>
      <c r="F314" s="11"/>
      <c r="G314" s="11"/>
      <c r="H314" s="11"/>
      <c r="I314" s="11"/>
      <c r="J314" s="11"/>
      <c r="K314" s="11"/>
      <c r="L314" s="11"/>
      <c r="M314" s="11"/>
      <c r="N314" s="11"/>
      <c r="O314" s="11"/>
    </row>
    <row r="315" customFormat="false" ht="12.75" hidden="false" customHeight="true" outlineLevel="0" collapsed="false">
      <c r="A315" s="11"/>
      <c r="C315" s="11"/>
      <c r="D315" s="11"/>
      <c r="E315" s="11"/>
      <c r="F315" s="11"/>
      <c r="G315" s="11"/>
      <c r="H315" s="11"/>
      <c r="I315" s="11"/>
      <c r="J315" s="11"/>
      <c r="K315" s="11"/>
      <c r="L315" s="11"/>
      <c r="M315" s="11"/>
      <c r="N315" s="11"/>
      <c r="O315" s="11"/>
    </row>
    <row r="316" customFormat="false" ht="12.75" hidden="false" customHeight="true" outlineLevel="0" collapsed="false">
      <c r="A316" s="11"/>
      <c r="C316" s="11"/>
      <c r="D316" s="11"/>
      <c r="E316" s="11"/>
      <c r="F316" s="11"/>
      <c r="G316" s="11"/>
      <c r="H316" s="11"/>
      <c r="I316" s="11"/>
      <c r="J316" s="11"/>
      <c r="K316" s="11"/>
      <c r="L316" s="11"/>
      <c r="M316" s="11"/>
      <c r="N316" s="11"/>
      <c r="O316" s="11"/>
    </row>
    <row r="317" customFormat="false" ht="12.75" hidden="false" customHeight="true" outlineLevel="0" collapsed="false">
      <c r="A317" s="11"/>
      <c r="C317" s="11"/>
      <c r="D317" s="11"/>
      <c r="E317" s="11"/>
      <c r="F317" s="11"/>
      <c r="G317" s="11"/>
      <c r="H317" s="11"/>
      <c r="I317" s="11"/>
      <c r="J317" s="11"/>
      <c r="K317" s="11"/>
      <c r="L317" s="11"/>
      <c r="M317" s="11"/>
      <c r="N317" s="11"/>
      <c r="O317" s="11"/>
    </row>
    <row r="318" customFormat="false" ht="12.75" hidden="false" customHeight="true" outlineLevel="0" collapsed="false">
      <c r="A318" s="11"/>
      <c r="C318" s="11"/>
      <c r="D318" s="11"/>
      <c r="E318" s="11"/>
      <c r="F318" s="11"/>
      <c r="G318" s="11"/>
      <c r="H318" s="11"/>
      <c r="I318" s="11"/>
      <c r="J318" s="11"/>
      <c r="K318" s="11"/>
      <c r="L318" s="11"/>
      <c r="M318" s="11"/>
      <c r="N318" s="11"/>
      <c r="O318" s="11"/>
    </row>
    <row r="319" customFormat="false" ht="12.75" hidden="false" customHeight="true" outlineLevel="0" collapsed="false">
      <c r="A319" s="11"/>
      <c r="C319" s="11"/>
      <c r="D319" s="11"/>
      <c r="E319" s="11"/>
      <c r="F319" s="11"/>
      <c r="G319" s="11"/>
      <c r="H319" s="11"/>
      <c r="I319" s="11"/>
      <c r="J319" s="11"/>
      <c r="K319" s="11"/>
      <c r="L319" s="11"/>
      <c r="M319" s="11"/>
      <c r="N319" s="11"/>
      <c r="O319" s="11"/>
    </row>
    <row r="320" customFormat="false" ht="12.75" hidden="false" customHeight="true" outlineLevel="0" collapsed="false">
      <c r="A320" s="11"/>
      <c r="C320" s="11"/>
      <c r="D320" s="11"/>
      <c r="E320" s="11"/>
      <c r="F320" s="11"/>
      <c r="G320" s="11"/>
      <c r="H320" s="11"/>
      <c r="I320" s="11"/>
      <c r="J320" s="11"/>
      <c r="K320" s="11"/>
      <c r="L320" s="11"/>
      <c r="M320" s="11"/>
      <c r="N320" s="11"/>
      <c r="O320" s="11"/>
    </row>
    <row r="321" customFormat="false" ht="12.75" hidden="false" customHeight="true" outlineLevel="0" collapsed="false">
      <c r="A321" s="11"/>
      <c r="C321" s="11"/>
      <c r="D321" s="11"/>
      <c r="E321" s="11"/>
      <c r="F321" s="11"/>
      <c r="G321" s="11"/>
      <c r="H321" s="11"/>
      <c r="I321" s="11"/>
      <c r="J321" s="11"/>
      <c r="K321" s="11"/>
      <c r="L321" s="11"/>
      <c r="M321" s="11"/>
      <c r="N321" s="11"/>
      <c r="O321" s="11"/>
    </row>
    <row r="322" customFormat="false" ht="12.75" hidden="false" customHeight="true" outlineLevel="0" collapsed="false">
      <c r="A322" s="11"/>
      <c r="C322" s="11"/>
      <c r="D322" s="11"/>
      <c r="E322" s="11"/>
      <c r="F322" s="11"/>
      <c r="G322" s="11"/>
      <c r="H322" s="11"/>
      <c r="I322" s="11"/>
      <c r="J322" s="11"/>
      <c r="K322" s="11"/>
      <c r="L322" s="11"/>
      <c r="M322" s="11"/>
      <c r="N322" s="11"/>
      <c r="O322" s="11"/>
    </row>
    <row r="323" customFormat="false" ht="12.75" hidden="false" customHeight="true" outlineLevel="0" collapsed="false">
      <c r="A323" s="11"/>
      <c r="C323" s="11"/>
      <c r="D323" s="11"/>
      <c r="E323" s="11"/>
      <c r="F323" s="11"/>
      <c r="G323" s="11"/>
      <c r="H323" s="11"/>
      <c r="I323" s="11"/>
      <c r="J323" s="11"/>
      <c r="K323" s="11"/>
      <c r="L323" s="11"/>
      <c r="M323" s="11"/>
      <c r="N323" s="11"/>
      <c r="O323" s="11"/>
    </row>
    <row r="324" customFormat="false" ht="12.75" hidden="false" customHeight="true" outlineLevel="0" collapsed="false">
      <c r="A324" s="11"/>
      <c r="C324" s="11"/>
      <c r="D324" s="11"/>
      <c r="E324" s="11"/>
      <c r="F324" s="11"/>
      <c r="G324" s="11"/>
      <c r="H324" s="11"/>
      <c r="I324" s="11"/>
      <c r="J324" s="11"/>
      <c r="K324" s="11"/>
      <c r="L324" s="11"/>
      <c r="M324" s="11"/>
      <c r="N324" s="11"/>
      <c r="O324" s="11"/>
    </row>
    <row r="325" customFormat="false" ht="12.75" hidden="false" customHeight="true" outlineLevel="0" collapsed="false">
      <c r="A325" s="11"/>
      <c r="C325" s="11"/>
      <c r="D325" s="11"/>
      <c r="E325" s="11"/>
      <c r="F325" s="11"/>
      <c r="G325" s="11"/>
      <c r="H325" s="11"/>
      <c r="I325" s="11"/>
      <c r="J325" s="11"/>
      <c r="K325" s="11"/>
      <c r="L325" s="11"/>
      <c r="M325" s="11"/>
      <c r="N325" s="11"/>
      <c r="O325" s="11"/>
    </row>
    <row r="326" customFormat="false" ht="12.75" hidden="false" customHeight="true" outlineLevel="0" collapsed="false">
      <c r="A326" s="11"/>
      <c r="C326" s="11"/>
      <c r="D326" s="11"/>
      <c r="E326" s="11"/>
      <c r="F326" s="11"/>
      <c r="G326" s="11"/>
      <c r="H326" s="11"/>
      <c r="I326" s="11"/>
      <c r="J326" s="11"/>
      <c r="K326" s="11"/>
      <c r="L326" s="11"/>
      <c r="M326" s="11"/>
      <c r="N326" s="11"/>
      <c r="O326" s="11"/>
    </row>
    <row r="327" customFormat="false" ht="12.75" hidden="false" customHeight="true" outlineLevel="0" collapsed="false">
      <c r="A327" s="11"/>
      <c r="C327" s="11"/>
      <c r="D327" s="11"/>
      <c r="E327" s="11"/>
      <c r="F327" s="11"/>
      <c r="G327" s="11"/>
      <c r="H327" s="11"/>
      <c r="I327" s="11"/>
      <c r="J327" s="11"/>
      <c r="K327" s="11"/>
      <c r="L327" s="11"/>
      <c r="M327" s="11"/>
      <c r="N327" s="11"/>
      <c r="O327" s="11"/>
    </row>
    <row r="328" customFormat="false" ht="12.75" hidden="false" customHeight="true" outlineLevel="0" collapsed="false">
      <c r="A328" s="11"/>
      <c r="C328" s="11"/>
      <c r="D328" s="11"/>
      <c r="E328" s="11"/>
      <c r="F328" s="11"/>
      <c r="G328" s="11"/>
      <c r="H328" s="11"/>
      <c r="I328" s="11"/>
      <c r="J328" s="11"/>
      <c r="K328" s="11"/>
      <c r="L328" s="11"/>
      <c r="M328" s="11"/>
      <c r="N328" s="11"/>
      <c r="O328" s="11"/>
    </row>
    <row r="329" customFormat="false" ht="12.75" hidden="false" customHeight="true" outlineLevel="0" collapsed="false">
      <c r="A329" s="11"/>
      <c r="C329" s="11"/>
      <c r="D329" s="11"/>
      <c r="E329" s="11"/>
      <c r="F329" s="11"/>
      <c r="G329" s="11"/>
      <c r="H329" s="11"/>
      <c r="I329" s="11"/>
      <c r="J329" s="11"/>
      <c r="K329" s="11"/>
      <c r="L329" s="11"/>
      <c r="M329" s="11"/>
      <c r="N329" s="11"/>
      <c r="O329" s="11"/>
    </row>
    <row r="330" customFormat="false" ht="12.75" hidden="false" customHeight="true" outlineLevel="0" collapsed="false">
      <c r="A330" s="11"/>
      <c r="C330" s="11"/>
      <c r="D330" s="11"/>
      <c r="E330" s="11"/>
      <c r="F330" s="11"/>
      <c r="G330" s="11"/>
      <c r="H330" s="11"/>
      <c r="I330" s="11"/>
      <c r="J330" s="11"/>
      <c r="K330" s="11"/>
      <c r="L330" s="11"/>
      <c r="M330" s="11"/>
      <c r="N330" s="11"/>
      <c r="O330" s="11"/>
    </row>
    <row r="331" customFormat="false" ht="12.75" hidden="false" customHeight="true" outlineLevel="0" collapsed="false">
      <c r="A331" s="11"/>
      <c r="C331" s="11"/>
      <c r="D331" s="11"/>
      <c r="E331" s="11"/>
      <c r="F331" s="11"/>
      <c r="G331" s="11"/>
      <c r="H331" s="11"/>
      <c r="I331" s="11"/>
      <c r="J331" s="11"/>
      <c r="K331" s="11"/>
      <c r="L331" s="11"/>
      <c r="M331" s="11"/>
      <c r="N331" s="11"/>
      <c r="O331" s="11"/>
    </row>
    <row r="332" customFormat="false" ht="12.75" hidden="false" customHeight="true" outlineLevel="0" collapsed="false">
      <c r="A332" s="11"/>
      <c r="C332" s="11"/>
      <c r="D332" s="11"/>
      <c r="E332" s="11"/>
      <c r="F332" s="11"/>
      <c r="G332" s="11"/>
      <c r="H332" s="11"/>
      <c r="I332" s="11"/>
      <c r="J332" s="11"/>
      <c r="K332" s="11"/>
      <c r="L332" s="11"/>
      <c r="M332" s="11"/>
      <c r="N332" s="11"/>
      <c r="O332" s="11"/>
    </row>
    <row r="333" customFormat="false" ht="12.75" hidden="false" customHeight="true" outlineLevel="0" collapsed="false">
      <c r="A333" s="11"/>
      <c r="C333" s="11"/>
      <c r="D333" s="11"/>
      <c r="E333" s="11"/>
      <c r="F333" s="11"/>
      <c r="G333" s="11"/>
      <c r="H333" s="11"/>
      <c r="I333" s="11"/>
      <c r="J333" s="11"/>
      <c r="K333" s="11"/>
      <c r="L333" s="11"/>
      <c r="M333" s="11"/>
      <c r="N333" s="11"/>
      <c r="O333" s="11"/>
    </row>
    <row r="334" customFormat="false" ht="12.75" hidden="false" customHeight="true" outlineLevel="0" collapsed="false">
      <c r="A334" s="11"/>
      <c r="C334" s="11"/>
      <c r="D334" s="11"/>
      <c r="E334" s="11"/>
      <c r="F334" s="11"/>
      <c r="G334" s="11"/>
      <c r="H334" s="11"/>
      <c r="I334" s="11"/>
      <c r="J334" s="11"/>
      <c r="K334" s="11"/>
      <c r="L334" s="11"/>
      <c r="M334" s="11"/>
      <c r="N334" s="11"/>
      <c r="O334" s="11"/>
    </row>
    <row r="335" customFormat="false" ht="12.75" hidden="false" customHeight="true" outlineLevel="0" collapsed="false">
      <c r="A335" s="11"/>
      <c r="C335" s="11"/>
      <c r="D335" s="11"/>
      <c r="E335" s="11"/>
      <c r="F335" s="11"/>
      <c r="G335" s="11"/>
      <c r="H335" s="11"/>
      <c r="I335" s="11"/>
      <c r="J335" s="11"/>
      <c r="K335" s="11"/>
      <c r="L335" s="11"/>
      <c r="M335" s="11"/>
      <c r="N335" s="11"/>
      <c r="O335" s="11"/>
    </row>
    <row r="336" customFormat="false" ht="12.75" hidden="false" customHeight="true" outlineLevel="0" collapsed="false">
      <c r="A336" s="11"/>
      <c r="C336" s="11"/>
      <c r="D336" s="11"/>
      <c r="E336" s="11"/>
      <c r="F336" s="11"/>
      <c r="G336" s="11"/>
      <c r="H336" s="11"/>
      <c r="I336" s="11"/>
      <c r="J336" s="11"/>
      <c r="K336" s="11"/>
      <c r="L336" s="11"/>
      <c r="M336" s="11"/>
      <c r="N336" s="11"/>
      <c r="O336" s="11"/>
    </row>
    <row r="337" customFormat="false" ht="12.75" hidden="false" customHeight="true" outlineLevel="0" collapsed="false">
      <c r="A337" s="11"/>
      <c r="C337" s="11"/>
      <c r="D337" s="11"/>
      <c r="E337" s="11"/>
      <c r="F337" s="11"/>
      <c r="G337" s="11"/>
      <c r="H337" s="11"/>
      <c r="I337" s="11"/>
      <c r="J337" s="11"/>
      <c r="K337" s="11"/>
      <c r="L337" s="11"/>
      <c r="M337" s="11"/>
      <c r="N337" s="11"/>
      <c r="O337" s="11"/>
    </row>
    <row r="338" customFormat="false" ht="12.75" hidden="false" customHeight="true" outlineLevel="0" collapsed="false">
      <c r="A338" s="11"/>
      <c r="C338" s="11"/>
      <c r="D338" s="11"/>
      <c r="E338" s="11"/>
      <c r="F338" s="11"/>
      <c r="G338" s="11"/>
      <c r="H338" s="11"/>
      <c r="I338" s="11"/>
      <c r="J338" s="11"/>
      <c r="K338" s="11"/>
      <c r="L338" s="11"/>
      <c r="M338" s="11"/>
      <c r="N338" s="11"/>
      <c r="O338" s="11"/>
    </row>
    <row r="339" customFormat="false" ht="12.75" hidden="false" customHeight="true" outlineLevel="0" collapsed="false">
      <c r="A339" s="11"/>
      <c r="C339" s="11"/>
      <c r="D339" s="11"/>
      <c r="E339" s="11"/>
      <c r="F339" s="11"/>
      <c r="G339" s="11"/>
      <c r="H339" s="11"/>
      <c r="I339" s="11"/>
      <c r="J339" s="11"/>
      <c r="K339" s="11"/>
      <c r="L339" s="11"/>
      <c r="M339" s="11"/>
      <c r="N339" s="11"/>
      <c r="O339" s="11"/>
    </row>
    <row r="340" customFormat="false" ht="12.75" hidden="false" customHeight="true" outlineLevel="0" collapsed="false">
      <c r="A340" s="11"/>
      <c r="C340" s="11"/>
      <c r="D340" s="11"/>
      <c r="E340" s="11"/>
      <c r="F340" s="11"/>
      <c r="G340" s="11"/>
      <c r="H340" s="11"/>
      <c r="I340" s="11"/>
      <c r="J340" s="11"/>
      <c r="K340" s="11"/>
      <c r="L340" s="11"/>
      <c r="M340" s="11"/>
      <c r="N340" s="11"/>
      <c r="O340" s="11"/>
    </row>
    <row r="341" customFormat="false" ht="12.75" hidden="false" customHeight="true" outlineLevel="0" collapsed="false">
      <c r="A341" s="11"/>
      <c r="C341" s="11"/>
      <c r="D341" s="11"/>
      <c r="E341" s="11"/>
      <c r="F341" s="11"/>
      <c r="G341" s="11"/>
      <c r="H341" s="11"/>
      <c r="I341" s="11"/>
      <c r="J341" s="11"/>
      <c r="K341" s="11"/>
      <c r="L341" s="11"/>
      <c r="M341" s="11"/>
      <c r="N341" s="11"/>
      <c r="O341" s="11"/>
    </row>
    <row r="342" customFormat="false" ht="12.75" hidden="false" customHeight="true" outlineLevel="0" collapsed="false">
      <c r="A342" s="11"/>
      <c r="C342" s="11"/>
      <c r="D342" s="11"/>
      <c r="E342" s="11"/>
      <c r="F342" s="11"/>
      <c r="G342" s="11"/>
      <c r="H342" s="11"/>
      <c r="I342" s="11"/>
      <c r="J342" s="11"/>
      <c r="K342" s="11"/>
      <c r="L342" s="11"/>
      <c r="M342" s="11"/>
      <c r="N342" s="11"/>
      <c r="O342" s="11"/>
    </row>
    <row r="343" customFormat="false" ht="12.75" hidden="false" customHeight="true" outlineLevel="0" collapsed="false">
      <c r="A343" s="11"/>
      <c r="C343" s="11"/>
      <c r="D343" s="11"/>
      <c r="E343" s="11"/>
      <c r="F343" s="11"/>
      <c r="G343" s="11"/>
      <c r="H343" s="11"/>
      <c r="I343" s="11"/>
      <c r="J343" s="11"/>
      <c r="K343" s="11"/>
      <c r="L343" s="11"/>
      <c r="M343" s="11"/>
      <c r="N343" s="11"/>
      <c r="O343" s="11"/>
    </row>
    <row r="344" customFormat="false" ht="12.75" hidden="false" customHeight="true" outlineLevel="0" collapsed="false">
      <c r="A344" s="11"/>
      <c r="C344" s="11"/>
      <c r="D344" s="11"/>
      <c r="E344" s="11"/>
      <c r="F344" s="11"/>
      <c r="G344" s="11"/>
      <c r="H344" s="11"/>
      <c r="I344" s="11"/>
      <c r="J344" s="11"/>
      <c r="K344" s="11"/>
      <c r="L344" s="11"/>
      <c r="M344" s="11"/>
      <c r="N344" s="11"/>
      <c r="O344" s="11"/>
    </row>
    <row r="345" customFormat="false" ht="12.75" hidden="false" customHeight="true" outlineLevel="0" collapsed="false">
      <c r="A345" s="11"/>
      <c r="C345" s="11"/>
      <c r="D345" s="11"/>
      <c r="E345" s="11"/>
      <c r="F345" s="11"/>
      <c r="G345" s="11"/>
      <c r="H345" s="11"/>
      <c r="I345" s="11"/>
      <c r="J345" s="11"/>
      <c r="K345" s="11"/>
      <c r="L345" s="11"/>
      <c r="M345" s="11"/>
      <c r="N345" s="11"/>
      <c r="O345" s="11"/>
    </row>
    <row r="346" customFormat="false" ht="12.75" hidden="false" customHeight="true" outlineLevel="0" collapsed="false">
      <c r="A346" s="11"/>
      <c r="C346" s="11"/>
      <c r="D346" s="11"/>
      <c r="E346" s="11"/>
      <c r="F346" s="11"/>
      <c r="G346" s="11"/>
      <c r="H346" s="11"/>
      <c r="I346" s="11"/>
      <c r="J346" s="11"/>
      <c r="K346" s="11"/>
      <c r="L346" s="11"/>
      <c r="M346" s="11"/>
      <c r="N346" s="11"/>
      <c r="O346" s="11"/>
    </row>
    <row r="347" customFormat="false" ht="12.75" hidden="false" customHeight="true" outlineLevel="0" collapsed="false">
      <c r="A347" s="11"/>
      <c r="C347" s="11"/>
      <c r="D347" s="11"/>
      <c r="E347" s="11"/>
      <c r="F347" s="11"/>
      <c r="G347" s="11"/>
      <c r="H347" s="11"/>
      <c r="I347" s="11"/>
      <c r="J347" s="11"/>
      <c r="K347" s="11"/>
      <c r="L347" s="11"/>
      <c r="M347" s="11"/>
      <c r="N347" s="11"/>
      <c r="O347" s="11"/>
    </row>
    <row r="348" customFormat="false" ht="12.75" hidden="false" customHeight="true" outlineLevel="0" collapsed="false">
      <c r="A348" s="11"/>
      <c r="C348" s="11"/>
      <c r="D348" s="11"/>
      <c r="E348" s="11"/>
      <c r="F348" s="11"/>
      <c r="G348" s="11"/>
      <c r="H348" s="11"/>
      <c r="I348" s="11"/>
      <c r="J348" s="11"/>
      <c r="K348" s="11"/>
      <c r="L348" s="11"/>
      <c r="M348" s="11"/>
      <c r="N348" s="11"/>
      <c r="O348" s="11"/>
    </row>
    <row r="349" customFormat="false" ht="12.75" hidden="false" customHeight="true" outlineLevel="0" collapsed="false">
      <c r="A349" s="11"/>
      <c r="C349" s="11"/>
      <c r="D349" s="11"/>
      <c r="E349" s="11"/>
      <c r="F349" s="11"/>
      <c r="G349" s="11"/>
      <c r="H349" s="11"/>
      <c r="I349" s="11"/>
      <c r="J349" s="11"/>
      <c r="K349" s="11"/>
      <c r="L349" s="11"/>
      <c r="M349" s="11"/>
      <c r="N349" s="11"/>
      <c r="O349" s="11"/>
    </row>
    <row r="350" customFormat="false" ht="12.75" hidden="false" customHeight="true" outlineLevel="0" collapsed="false">
      <c r="A350" s="11"/>
      <c r="C350" s="11"/>
      <c r="D350" s="11"/>
      <c r="E350" s="11"/>
      <c r="F350" s="11"/>
      <c r="G350" s="11"/>
      <c r="H350" s="11"/>
      <c r="I350" s="11"/>
      <c r="J350" s="11"/>
      <c r="K350" s="11"/>
      <c r="L350" s="11"/>
      <c r="M350" s="11"/>
      <c r="N350" s="11"/>
      <c r="O350" s="11"/>
    </row>
    <row r="351" customFormat="false" ht="12.75" hidden="false" customHeight="true" outlineLevel="0" collapsed="false">
      <c r="A351" s="11"/>
      <c r="C351" s="11"/>
      <c r="D351" s="11"/>
      <c r="E351" s="11"/>
      <c r="F351" s="11"/>
      <c r="G351" s="11"/>
      <c r="H351" s="11"/>
      <c r="I351" s="11"/>
      <c r="J351" s="11"/>
      <c r="K351" s="11"/>
      <c r="L351" s="11"/>
      <c r="M351" s="11"/>
      <c r="N351" s="11"/>
      <c r="O351" s="11"/>
    </row>
    <row r="352" customFormat="false" ht="12.75" hidden="false" customHeight="true" outlineLevel="0" collapsed="false">
      <c r="A352" s="11"/>
      <c r="C352" s="11"/>
      <c r="D352" s="11"/>
      <c r="E352" s="11"/>
      <c r="F352" s="11"/>
      <c r="G352" s="11"/>
      <c r="H352" s="11"/>
      <c r="I352" s="11"/>
      <c r="J352" s="11"/>
      <c r="K352" s="11"/>
      <c r="L352" s="11"/>
      <c r="M352" s="11"/>
      <c r="N352" s="11"/>
      <c r="O352" s="11"/>
    </row>
    <row r="353" customFormat="false" ht="12.75" hidden="false" customHeight="true" outlineLevel="0" collapsed="false">
      <c r="A353" s="11"/>
      <c r="C353" s="11"/>
      <c r="D353" s="11"/>
      <c r="E353" s="11"/>
      <c r="F353" s="11"/>
      <c r="G353" s="11"/>
      <c r="H353" s="11"/>
      <c r="I353" s="11"/>
      <c r="J353" s="11"/>
      <c r="K353" s="11"/>
      <c r="L353" s="11"/>
      <c r="M353" s="11"/>
      <c r="N353" s="11"/>
      <c r="O353" s="11"/>
    </row>
    <row r="354" customFormat="false" ht="12.75" hidden="false" customHeight="true" outlineLevel="0" collapsed="false">
      <c r="A354" s="11"/>
      <c r="C354" s="11"/>
      <c r="D354" s="11"/>
      <c r="E354" s="11"/>
      <c r="F354" s="11"/>
      <c r="G354" s="11"/>
      <c r="H354" s="11"/>
      <c r="I354" s="11"/>
      <c r="J354" s="11"/>
      <c r="K354" s="11"/>
      <c r="L354" s="11"/>
      <c r="M354" s="11"/>
      <c r="N354" s="11"/>
      <c r="O354" s="11"/>
    </row>
    <row r="355" customFormat="false" ht="12.75" hidden="false" customHeight="true" outlineLevel="0" collapsed="false">
      <c r="A355" s="11"/>
      <c r="C355" s="11"/>
      <c r="D355" s="11"/>
      <c r="E355" s="11"/>
      <c r="F355" s="11"/>
      <c r="G355" s="11"/>
      <c r="H355" s="11"/>
      <c r="I355" s="11"/>
      <c r="J355" s="11"/>
      <c r="K355" s="11"/>
      <c r="L355" s="11"/>
      <c r="M355" s="11"/>
      <c r="N355" s="11"/>
      <c r="O355" s="11"/>
    </row>
    <row r="356" customFormat="false" ht="12.75" hidden="false" customHeight="true" outlineLevel="0" collapsed="false">
      <c r="A356" s="11"/>
      <c r="C356" s="11"/>
      <c r="D356" s="11"/>
      <c r="E356" s="11"/>
      <c r="F356" s="11"/>
      <c r="G356" s="11"/>
      <c r="H356" s="11"/>
      <c r="I356" s="11"/>
      <c r="J356" s="11"/>
      <c r="K356" s="11"/>
      <c r="L356" s="11"/>
      <c r="M356" s="11"/>
      <c r="N356" s="11"/>
      <c r="O356" s="11"/>
    </row>
    <row r="357" customFormat="false" ht="12.75" hidden="false" customHeight="true" outlineLevel="0" collapsed="false">
      <c r="A357" s="11"/>
      <c r="C357" s="11"/>
      <c r="D357" s="11"/>
      <c r="E357" s="11"/>
      <c r="F357" s="11"/>
      <c r="G357" s="11"/>
      <c r="H357" s="11"/>
      <c r="I357" s="11"/>
      <c r="J357" s="11"/>
      <c r="K357" s="11"/>
      <c r="L357" s="11"/>
      <c r="M357" s="11"/>
      <c r="N357" s="11"/>
      <c r="O357" s="11"/>
    </row>
    <row r="358" customFormat="false" ht="12.75" hidden="false" customHeight="true" outlineLevel="0" collapsed="false">
      <c r="A358" s="11"/>
      <c r="C358" s="11"/>
      <c r="D358" s="11"/>
      <c r="E358" s="11"/>
      <c r="F358" s="11"/>
      <c r="G358" s="11"/>
      <c r="H358" s="11"/>
      <c r="I358" s="11"/>
      <c r="J358" s="11"/>
      <c r="K358" s="11"/>
      <c r="L358" s="11"/>
      <c r="M358" s="11"/>
      <c r="N358" s="11"/>
      <c r="O358" s="11"/>
    </row>
    <row r="359" customFormat="false" ht="12.75" hidden="false" customHeight="true" outlineLevel="0" collapsed="false">
      <c r="A359" s="11"/>
      <c r="C359" s="11"/>
      <c r="D359" s="11"/>
      <c r="E359" s="11"/>
      <c r="F359" s="11"/>
      <c r="G359" s="11"/>
      <c r="H359" s="11"/>
      <c r="I359" s="11"/>
      <c r="J359" s="11"/>
      <c r="K359" s="11"/>
      <c r="L359" s="11"/>
      <c r="M359" s="11"/>
      <c r="N359" s="11"/>
      <c r="O359" s="11"/>
    </row>
    <row r="360" customFormat="false" ht="12.75" hidden="false" customHeight="true" outlineLevel="0" collapsed="false">
      <c r="A360" s="11"/>
      <c r="C360" s="11"/>
      <c r="D360" s="11"/>
      <c r="E360" s="11"/>
      <c r="F360" s="11"/>
      <c r="G360" s="11"/>
      <c r="H360" s="11"/>
      <c r="I360" s="11"/>
      <c r="J360" s="11"/>
      <c r="K360" s="11"/>
      <c r="L360" s="11"/>
      <c r="M360" s="11"/>
      <c r="N360" s="11"/>
      <c r="O360" s="11"/>
    </row>
    <row r="361" customFormat="false" ht="12.75" hidden="false" customHeight="true" outlineLevel="0" collapsed="false">
      <c r="A361" s="11"/>
      <c r="C361" s="11"/>
      <c r="D361" s="11"/>
      <c r="E361" s="11"/>
      <c r="F361" s="11"/>
      <c r="G361" s="11"/>
      <c r="H361" s="11"/>
      <c r="I361" s="11"/>
      <c r="J361" s="11"/>
      <c r="K361" s="11"/>
      <c r="L361" s="11"/>
      <c r="M361" s="11"/>
      <c r="N361" s="11"/>
      <c r="O361" s="11"/>
    </row>
    <row r="362" customFormat="false" ht="12.75" hidden="false" customHeight="true" outlineLevel="0" collapsed="false">
      <c r="A362" s="11"/>
      <c r="C362" s="11"/>
      <c r="D362" s="11"/>
      <c r="E362" s="11"/>
      <c r="F362" s="11"/>
      <c r="G362" s="11"/>
      <c r="H362" s="11"/>
      <c r="I362" s="11"/>
      <c r="J362" s="11"/>
      <c r="K362" s="11"/>
      <c r="L362" s="11"/>
      <c r="M362" s="11"/>
      <c r="N362" s="11"/>
      <c r="O362" s="11"/>
    </row>
    <row r="363" customFormat="false" ht="12.75" hidden="false" customHeight="true" outlineLevel="0" collapsed="false">
      <c r="A363" s="11"/>
      <c r="C363" s="11"/>
      <c r="D363" s="11"/>
      <c r="E363" s="11"/>
      <c r="F363" s="11"/>
      <c r="G363" s="11"/>
      <c r="H363" s="11"/>
      <c r="I363" s="11"/>
      <c r="J363" s="11"/>
      <c r="K363" s="11"/>
      <c r="L363" s="11"/>
      <c r="M363" s="11"/>
      <c r="N363" s="11"/>
      <c r="O363" s="11"/>
    </row>
    <row r="364" customFormat="false" ht="12.75" hidden="false" customHeight="true" outlineLevel="0" collapsed="false">
      <c r="A364" s="11"/>
      <c r="C364" s="11"/>
      <c r="D364" s="11"/>
      <c r="E364" s="11"/>
      <c r="F364" s="11"/>
      <c r="G364" s="11"/>
      <c r="H364" s="11"/>
      <c r="I364" s="11"/>
      <c r="J364" s="11"/>
      <c r="K364" s="11"/>
      <c r="L364" s="11"/>
      <c r="M364" s="11"/>
      <c r="N364" s="11"/>
      <c r="O364" s="11"/>
    </row>
    <row r="365" customFormat="false" ht="12.75" hidden="false" customHeight="true" outlineLevel="0" collapsed="false">
      <c r="A365" s="11"/>
      <c r="C365" s="11"/>
      <c r="D365" s="11"/>
      <c r="E365" s="11"/>
      <c r="F365" s="11"/>
      <c r="G365" s="11"/>
      <c r="H365" s="11"/>
      <c r="I365" s="11"/>
      <c r="J365" s="11"/>
      <c r="K365" s="11"/>
      <c r="L365" s="11"/>
      <c r="M365" s="11"/>
      <c r="N365" s="11"/>
      <c r="O365" s="11"/>
    </row>
    <row r="366" customFormat="false" ht="12.75" hidden="false" customHeight="true" outlineLevel="0" collapsed="false">
      <c r="A366" s="11"/>
      <c r="C366" s="11"/>
      <c r="D366" s="11"/>
      <c r="E366" s="11"/>
      <c r="F366" s="11"/>
      <c r="G366" s="11"/>
      <c r="H366" s="11"/>
      <c r="I366" s="11"/>
      <c r="J366" s="11"/>
      <c r="K366" s="11"/>
      <c r="L366" s="11"/>
      <c r="M366" s="11"/>
      <c r="N366" s="11"/>
      <c r="O366" s="11"/>
    </row>
    <row r="367" customFormat="false" ht="12.75" hidden="false" customHeight="true" outlineLevel="0" collapsed="false">
      <c r="A367" s="11"/>
      <c r="C367" s="11"/>
      <c r="D367" s="11"/>
      <c r="E367" s="11"/>
      <c r="F367" s="11"/>
      <c r="G367" s="11"/>
      <c r="H367" s="11"/>
      <c r="I367" s="11"/>
      <c r="J367" s="11"/>
      <c r="K367" s="11"/>
      <c r="L367" s="11"/>
      <c r="M367" s="11"/>
      <c r="N367" s="11"/>
      <c r="O367" s="11"/>
    </row>
    <row r="368" customFormat="false" ht="12.75" hidden="false" customHeight="true" outlineLevel="0" collapsed="false">
      <c r="A368" s="11"/>
      <c r="C368" s="11"/>
      <c r="D368" s="11"/>
      <c r="E368" s="11"/>
      <c r="F368" s="11"/>
      <c r="G368" s="11"/>
      <c r="H368" s="11"/>
      <c r="I368" s="11"/>
      <c r="J368" s="11"/>
      <c r="K368" s="11"/>
      <c r="L368" s="11"/>
      <c r="M368" s="11"/>
      <c r="N368" s="11"/>
      <c r="O368" s="11"/>
    </row>
    <row r="369" customFormat="false" ht="12.75" hidden="false" customHeight="true" outlineLevel="0" collapsed="false">
      <c r="A369" s="11"/>
      <c r="C369" s="11"/>
      <c r="D369" s="11"/>
      <c r="E369" s="11"/>
      <c r="F369" s="11"/>
      <c r="G369" s="11"/>
      <c r="H369" s="11"/>
      <c r="I369" s="11"/>
      <c r="J369" s="11"/>
      <c r="K369" s="11"/>
      <c r="L369" s="11"/>
      <c r="M369" s="11"/>
      <c r="N369" s="11"/>
      <c r="O369" s="11"/>
    </row>
    <row r="370" customFormat="false" ht="12.75" hidden="false" customHeight="true" outlineLevel="0" collapsed="false">
      <c r="A370" s="11"/>
      <c r="C370" s="11"/>
      <c r="D370" s="11"/>
      <c r="E370" s="11"/>
      <c r="F370" s="11"/>
      <c r="G370" s="11"/>
      <c r="H370" s="11"/>
      <c r="I370" s="11"/>
      <c r="J370" s="11"/>
      <c r="K370" s="11"/>
      <c r="L370" s="11"/>
      <c r="M370" s="11"/>
      <c r="N370" s="11"/>
      <c r="O370" s="11"/>
    </row>
    <row r="371" customFormat="false" ht="12.75" hidden="false" customHeight="true" outlineLevel="0" collapsed="false">
      <c r="A371" s="11"/>
      <c r="C371" s="11"/>
      <c r="D371" s="11"/>
      <c r="E371" s="11"/>
      <c r="F371" s="11"/>
      <c r="G371" s="11"/>
      <c r="H371" s="11"/>
      <c r="I371" s="11"/>
      <c r="J371" s="11"/>
      <c r="K371" s="11"/>
      <c r="L371" s="11"/>
      <c r="M371" s="11"/>
      <c r="N371" s="11"/>
      <c r="O371" s="11"/>
    </row>
    <row r="372" customFormat="false" ht="12.75" hidden="false" customHeight="true" outlineLevel="0" collapsed="false">
      <c r="A372" s="11"/>
      <c r="C372" s="11"/>
      <c r="D372" s="11"/>
      <c r="E372" s="11"/>
      <c r="F372" s="11"/>
      <c r="G372" s="11"/>
      <c r="H372" s="11"/>
      <c r="I372" s="11"/>
      <c r="J372" s="11"/>
      <c r="K372" s="11"/>
      <c r="L372" s="11"/>
      <c r="M372" s="11"/>
      <c r="N372" s="11"/>
      <c r="O372" s="11"/>
    </row>
    <row r="373" customFormat="false" ht="12.75" hidden="false" customHeight="true" outlineLevel="0" collapsed="false">
      <c r="A373" s="11"/>
      <c r="C373" s="11"/>
      <c r="D373" s="11"/>
      <c r="E373" s="11"/>
      <c r="F373" s="11"/>
      <c r="G373" s="11"/>
      <c r="H373" s="11"/>
      <c r="I373" s="11"/>
      <c r="J373" s="11"/>
      <c r="K373" s="11"/>
      <c r="L373" s="11"/>
      <c r="M373" s="11"/>
      <c r="N373" s="11"/>
      <c r="O373" s="11"/>
    </row>
    <row r="374" customFormat="false" ht="12.75" hidden="false" customHeight="true" outlineLevel="0" collapsed="false">
      <c r="A374" s="11"/>
      <c r="C374" s="11"/>
      <c r="D374" s="11"/>
      <c r="E374" s="11"/>
      <c r="F374" s="11"/>
      <c r="G374" s="11"/>
      <c r="H374" s="11"/>
      <c r="I374" s="11"/>
      <c r="J374" s="11"/>
      <c r="K374" s="11"/>
      <c r="L374" s="11"/>
      <c r="M374" s="11"/>
      <c r="N374" s="11"/>
      <c r="O374" s="11"/>
    </row>
    <row r="375" customFormat="false" ht="12.75" hidden="false" customHeight="true" outlineLevel="0" collapsed="false">
      <c r="A375" s="11"/>
      <c r="C375" s="11"/>
      <c r="D375" s="11"/>
      <c r="E375" s="11"/>
      <c r="F375" s="11"/>
      <c r="G375" s="11"/>
      <c r="H375" s="11"/>
      <c r="I375" s="11"/>
      <c r="J375" s="11"/>
      <c r="K375" s="11"/>
      <c r="L375" s="11"/>
      <c r="M375" s="11"/>
      <c r="N375" s="11"/>
      <c r="O375" s="11"/>
    </row>
    <row r="376" customFormat="false" ht="12.75" hidden="false" customHeight="true" outlineLevel="0" collapsed="false">
      <c r="A376" s="11"/>
      <c r="C376" s="11"/>
      <c r="D376" s="11"/>
      <c r="E376" s="11"/>
      <c r="F376" s="11"/>
      <c r="G376" s="11"/>
      <c r="H376" s="11"/>
      <c r="I376" s="11"/>
      <c r="J376" s="11"/>
      <c r="K376" s="11"/>
      <c r="L376" s="11"/>
      <c r="M376" s="11"/>
      <c r="N376" s="11"/>
      <c r="O376" s="11"/>
    </row>
    <row r="377" customFormat="false" ht="12.75" hidden="false" customHeight="true" outlineLevel="0" collapsed="false">
      <c r="A377" s="11"/>
      <c r="C377" s="11"/>
      <c r="D377" s="11"/>
      <c r="E377" s="11"/>
      <c r="F377" s="11"/>
      <c r="G377" s="11"/>
      <c r="H377" s="11"/>
      <c r="I377" s="11"/>
      <c r="J377" s="11"/>
      <c r="K377" s="11"/>
      <c r="L377" s="11"/>
      <c r="M377" s="11"/>
      <c r="N377" s="11"/>
      <c r="O377" s="11"/>
    </row>
    <row r="378" customFormat="false" ht="12.75" hidden="false" customHeight="true" outlineLevel="0" collapsed="false">
      <c r="A378" s="11"/>
      <c r="C378" s="11"/>
      <c r="D378" s="11"/>
      <c r="E378" s="11"/>
      <c r="F378" s="11"/>
      <c r="G378" s="11"/>
      <c r="H378" s="11"/>
      <c r="I378" s="11"/>
      <c r="J378" s="11"/>
      <c r="K378" s="11"/>
      <c r="L378" s="11"/>
      <c r="M378" s="11"/>
      <c r="N378" s="11"/>
      <c r="O378" s="11"/>
    </row>
    <row r="379" customFormat="false" ht="12.75" hidden="false" customHeight="true" outlineLevel="0" collapsed="false">
      <c r="A379" s="11"/>
      <c r="C379" s="11"/>
      <c r="D379" s="11"/>
      <c r="E379" s="11"/>
      <c r="F379" s="11"/>
      <c r="G379" s="11"/>
      <c r="H379" s="11"/>
      <c r="I379" s="11"/>
      <c r="J379" s="11"/>
      <c r="K379" s="11"/>
      <c r="L379" s="11"/>
      <c r="M379" s="11"/>
      <c r="N379" s="11"/>
      <c r="O379" s="11"/>
    </row>
    <row r="380" customFormat="false" ht="12.75" hidden="false" customHeight="true" outlineLevel="0" collapsed="false">
      <c r="A380" s="11"/>
      <c r="C380" s="11"/>
      <c r="D380" s="11"/>
      <c r="E380" s="11"/>
      <c r="F380" s="11"/>
      <c r="G380" s="11"/>
      <c r="H380" s="11"/>
      <c r="I380" s="11"/>
      <c r="J380" s="11"/>
      <c r="K380" s="11"/>
      <c r="L380" s="11"/>
      <c r="M380" s="11"/>
      <c r="N380" s="11"/>
      <c r="O380" s="11"/>
    </row>
    <row r="381" customFormat="false" ht="12.75" hidden="false" customHeight="true" outlineLevel="0" collapsed="false">
      <c r="A381" s="11"/>
      <c r="C381" s="11"/>
      <c r="D381" s="11"/>
      <c r="E381" s="11"/>
      <c r="F381" s="11"/>
      <c r="G381" s="11"/>
      <c r="H381" s="11"/>
      <c r="I381" s="11"/>
      <c r="J381" s="11"/>
      <c r="K381" s="11"/>
      <c r="L381" s="11"/>
      <c r="M381" s="11"/>
      <c r="N381" s="11"/>
      <c r="O381" s="11"/>
    </row>
    <row r="382" customFormat="false" ht="12.75" hidden="false" customHeight="true" outlineLevel="0" collapsed="false">
      <c r="A382" s="11"/>
      <c r="C382" s="11"/>
      <c r="D382" s="11"/>
      <c r="E382" s="11"/>
      <c r="F382" s="11"/>
      <c r="G382" s="11"/>
      <c r="H382" s="11"/>
      <c r="I382" s="11"/>
      <c r="J382" s="11"/>
      <c r="K382" s="11"/>
      <c r="L382" s="11"/>
      <c r="M382" s="11"/>
      <c r="N382" s="11"/>
      <c r="O382" s="11"/>
    </row>
    <row r="383" customFormat="false" ht="12.75" hidden="false" customHeight="true" outlineLevel="0" collapsed="false">
      <c r="A383" s="11"/>
      <c r="C383" s="11"/>
      <c r="D383" s="11"/>
      <c r="E383" s="11"/>
      <c r="F383" s="11"/>
      <c r="G383" s="11"/>
      <c r="H383" s="11"/>
      <c r="I383" s="11"/>
      <c r="J383" s="11"/>
      <c r="K383" s="11"/>
      <c r="L383" s="11"/>
      <c r="M383" s="11"/>
      <c r="N383" s="11"/>
      <c r="O383" s="11"/>
    </row>
    <row r="384" customFormat="false" ht="12.75" hidden="false" customHeight="true" outlineLevel="0" collapsed="false">
      <c r="A384" s="11"/>
      <c r="C384" s="11"/>
      <c r="D384" s="11"/>
      <c r="E384" s="11"/>
      <c r="F384" s="11"/>
      <c r="G384" s="11"/>
      <c r="H384" s="11"/>
      <c r="I384" s="11"/>
      <c r="J384" s="11"/>
      <c r="K384" s="11"/>
      <c r="L384" s="11"/>
      <c r="M384" s="11"/>
      <c r="N384" s="11"/>
      <c r="O384" s="11"/>
    </row>
    <row r="385" customFormat="false" ht="12.75" hidden="false" customHeight="true" outlineLevel="0" collapsed="false">
      <c r="A385" s="11"/>
      <c r="C385" s="11"/>
      <c r="D385" s="11"/>
      <c r="E385" s="11"/>
      <c r="F385" s="11"/>
      <c r="G385" s="11"/>
      <c r="H385" s="11"/>
      <c r="I385" s="11"/>
      <c r="J385" s="11"/>
      <c r="K385" s="11"/>
      <c r="L385" s="11"/>
      <c r="M385" s="11"/>
      <c r="N385" s="11"/>
      <c r="O385" s="11"/>
    </row>
    <row r="386" customFormat="false" ht="12.75" hidden="false" customHeight="true" outlineLevel="0" collapsed="false">
      <c r="A386" s="11"/>
      <c r="C386" s="11"/>
      <c r="D386" s="11"/>
      <c r="E386" s="11"/>
      <c r="F386" s="11"/>
      <c r="G386" s="11"/>
      <c r="H386" s="11"/>
      <c r="I386" s="11"/>
      <c r="J386" s="11"/>
      <c r="K386" s="11"/>
      <c r="L386" s="11"/>
      <c r="M386" s="11"/>
      <c r="N386" s="11"/>
      <c r="O386" s="11"/>
    </row>
    <row r="387" customFormat="false" ht="12.75" hidden="false" customHeight="true" outlineLevel="0" collapsed="false">
      <c r="A387" s="11"/>
      <c r="C387" s="11"/>
      <c r="D387" s="11"/>
      <c r="E387" s="11"/>
      <c r="F387" s="11"/>
      <c r="G387" s="11"/>
      <c r="H387" s="11"/>
      <c r="I387" s="11"/>
      <c r="J387" s="11"/>
      <c r="K387" s="11"/>
      <c r="L387" s="11"/>
      <c r="M387" s="11"/>
      <c r="N387" s="11"/>
      <c r="O387" s="11"/>
    </row>
    <row r="388" customFormat="false" ht="12.75" hidden="false" customHeight="true" outlineLevel="0" collapsed="false">
      <c r="A388" s="11"/>
      <c r="C388" s="11"/>
      <c r="D388" s="11"/>
      <c r="E388" s="11"/>
      <c r="F388" s="11"/>
      <c r="G388" s="11"/>
      <c r="H388" s="11"/>
      <c r="I388" s="11"/>
      <c r="J388" s="11"/>
      <c r="K388" s="11"/>
      <c r="L388" s="11"/>
      <c r="M388" s="11"/>
      <c r="N388" s="11"/>
      <c r="O388" s="11"/>
    </row>
    <row r="389" customFormat="false" ht="12.75" hidden="false" customHeight="true" outlineLevel="0" collapsed="false">
      <c r="A389" s="11"/>
      <c r="C389" s="11"/>
      <c r="D389" s="11"/>
      <c r="E389" s="11"/>
      <c r="F389" s="11"/>
      <c r="G389" s="11"/>
      <c r="H389" s="11"/>
      <c r="I389" s="11"/>
      <c r="J389" s="11"/>
      <c r="K389" s="11"/>
      <c r="L389" s="11"/>
      <c r="M389" s="11"/>
      <c r="N389" s="11"/>
      <c r="O389" s="11"/>
    </row>
    <row r="390" customFormat="false" ht="12.75" hidden="false" customHeight="true" outlineLevel="0" collapsed="false">
      <c r="A390" s="11"/>
      <c r="C390" s="11"/>
      <c r="D390" s="11"/>
      <c r="E390" s="11"/>
      <c r="F390" s="11"/>
      <c r="G390" s="11"/>
      <c r="H390" s="11"/>
      <c r="I390" s="11"/>
      <c r="J390" s="11"/>
      <c r="K390" s="11"/>
      <c r="L390" s="11"/>
      <c r="M390" s="11"/>
      <c r="N390" s="11"/>
      <c r="O390" s="11"/>
    </row>
    <row r="391" customFormat="false" ht="12.75" hidden="false" customHeight="true" outlineLevel="0" collapsed="false">
      <c r="A391" s="11"/>
      <c r="C391" s="11"/>
      <c r="D391" s="11"/>
      <c r="E391" s="11"/>
      <c r="F391" s="11"/>
      <c r="G391" s="11"/>
      <c r="H391" s="11"/>
      <c r="I391" s="11"/>
      <c r="J391" s="11"/>
      <c r="K391" s="11"/>
      <c r="L391" s="11"/>
      <c r="M391" s="11"/>
      <c r="N391" s="11"/>
      <c r="O391" s="11"/>
    </row>
    <row r="392" customFormat="false" ht="12.75" hidden="false" customHeight="true" outlineLevel="0" collapsed="false">
      <c r="A392" s="11"/>
      <c r="C392" s="11"/>
      <c r="D392" s="11"/>
      <c r="E392" s="11"/>
      <c r="F392" s="11"/>
      <c r="G392" s="11"/>
      <c r="H392" s="11"/>
      <c r="I392" s="11"/>
      <c r="J392" s="11"/>
      <c r="K392" s="11"/>
      <c r="L392" s="11"/>
      <c r="M392" s="11"/>
      <c r="N392" s="11"/>
      <c r="O392" s="11"/>
    </row>
    <row r="393" customFormat="false" ht="12.75" hidden="false" customHeight="true" outlineLevel="0" collapsed="false">
      <c r="A393" s="11"/>
      <c r="C393" s="11"/>
      <c r="D393" s="11"/>
      <c r="E393" s="11"/>
      <c r="F393" s="11"/>
      <c r="G393" s="11"/>
      <c r="H393" s="11"/>
      <c r="I393" s="11"/>
      <c r="J393" s="11"/>
      <c r="K393" s="11"/>
      <c r="L393" s="11"/>
      <c r="M393" s="11"/>
      <c r="N393" s="11"/>
      <c r="O393" s="11"/>
    </row>
    <row r="394" customFormat="false" ht="12.75" hidden="false" customHeight="true" outlineLevel="0" collapsed="false">
      <c r="A394" s="11"/>
      <c r="C394" s="11"/>
      <c r="D394" s="11"/>
      <c r="E394" s="11"/>
      <c r="F394" s="11"/>
      <c r="G394" s="11"/>
      <c r="H394" s="11"/>
      <c r="I394" s="11"/>
      <c r="J394" s="11"/>
      <c r="K394" s="11"/>
      <c r="L394" s="11"/>
      <c r="M394" s="11"/>
      <c r="N394" s="11"/>
      <c r="O394" s="11"/>
    </row>
    <row r="395" customFormat="false" ht="12.75" hidden="false" customHeight="true" outlineLevel="0" collapsed="false">
      <c r="A395" s="11"/>
      <c r="C395" s="11"/>
      <c r="D395" s="11"/>
      <c r="E395" s="11"/>
      <c r="F395" s="11"/>
      <c r="G395" s="11"/>
      <c r="H395" s="11"/>
      <c r="I395" s="11"/>
      <c r="J395" s="11"/>
      <c r="K395" s="11"/>
      <c r="L395" s="11"/>
      <c r="M395" s="11"/>
      <c r="N395" s="11"/>
      <c r="O395" s="11"/>
    </row>
    <row r="396" customFormat="false" ht="12.75" hidden="false" customHeight="true" outlineLevel="0" collapsed="false">
      <c r="A396" s="11"/>
      <c r="C396" s="11"/>
      <c r="D396" s="11"/>
      <c r="E396" s="11"/>
      <c r="F396" s="11"/>
      <c r="G396" s="11"/>
      <c r="H396" s="11"/>
      <c r="I396" s="11"/>
      <c r="J396" s="11"/>
      <c r="K396" s="11"/>
      <c r="L396" s="11"/>
      <c r="M396" s="11"/>
      <c r="N396" s="11"/>
      <c r="O396" s="11"/>
    </row>
    <row r="397" customFormat="false" ht="12.75" hidden="false" customHeight="true" outlineLevel="0" collapsed="false">
      <c r="A397" s="11"/>
      <c r="C397" s="11"/>
      <c r="D397" s="11"/>
      <c r="E397" s="11"/>
      <c r="F397" s="11"/>
      <c r="G397" s="11"/>
      <c r="H397" s="11"/>
      <c r="I397" s="11"/>
      <c r="J397" s="11"/>
      <c r="K397" s="11"/>
      <c r="L397" s="11"/>
      <c r="M397" s="11"/>
      <c r="N397" s="11"/>
      <c r="O397" s="11"/>
    </row>
    <row r="398" customFormat="false" ht="12.75" hidden="false" customHeight="true" outlineLevel="0" collapsed="false">
      <c r="A398" s="11"/>
      <c r="C398" s="11"/>
      <c r="D398" s="11"/>
      <c r="E398" s="11"/>
      <c r="F398" s="11"/>
      <c r="G398" s="11"/>
      <c r="H398" s="11"/>
      <c r="I398" s="11"/>
      <c r="J398" s="11"/>
      <c r="K398" s="11"/>
      <c r="L398" s="11"/>
      <c r="M398" s="11"/>
      <c r="N398" s="11"/>
      <c r="O398" s="11"/>
    </row>
    <row r="399" customFormat="false" ht="12.75" hidden="false" customHeight="true" outlineLevel="0" collapsed="false">
      <c r="A399" s="11"/>
      <c r="C399" s="11"/>
      <c r="D399" s="11"/>
      <c r="E399" s="11"/>
      <c r="F399" s="11"/>
      <c r="G399" s="11"/>
      <c r="H399" s="11"/>
      <c r="I399" s="11"/>
      <c r="J399" s="11"/>
      <c r="K399" s="11"/>
      <c r="L399" s="11"/>
      <c r="M399" s="11"/>
      <c r="N399" s="11"/>
      <c r="O399" s="11"/>
    </row>
    <row r="400" customFormat="false" ht="12.75" hidden="false" customHeight="true" outlineLevel="0" collapsed="false">
      <c r="A400" s="11"/>
      <c r="C400" s="11"/>
      <c r="D400" s="11"/>
      <c r="E400" s="11"/>
      <c r="F400" s="11"/>
      <c r="G400" s="11"/>
      <c r="H400" s="11"/>
      <c r="I400" s="11"/>
      <c r="J400" s="11"/>
      <c r="K400" s="11"/>
      <c r="L400" s="11"/>
      <c r="M400" s="11"/>
      <c r="N400" s="11"/>
      <c r="O400" s="11"/>
    </row>
    <row r="401" customFormat="false" ht="12.75" hidden="false" customHeight="true" outlineLevel="0" collapsed="false">
      <c r="A401" s="11"/>
      <c r="C401" s="11"/>
      <c r="D401" s="11"/>
      <c r="E401" s="11"/>
      <c r="F401" s="11"/>
      <c r="G401" s="11"/>
      <c r="H401" s="11"/>
      <c r="I401" s="11"/>
      <c r="J401" s="11"/>
      <c r="K401" s="11"/>
      <c r="L401" s="11"/>
      <c r="M401" s="11"/>
      <c r="N401" s="11"/>
      <c r="O401" s="11"/>
    </row>
    <row r="402" customFormat="false" ht="12.75" hidden="false" customHeight="true" outlineLevel="0" collapsed="false">
      <c r="A402" s="11"/>
      <c r="C402" s="11"/>
      <c r="D402" s="11"/>
      <c r="E402" s="11"/>
      <c r="F402" s="11"/>
      <c r="G402" s="11"/>
      <c r="H402" s="11"/>
      <c r="I402" s="11"/>
      <c r="J402" s="11"/>
      <c r="K402" s="11"/>
      <c r="L402" s="11"/>
      <c r="M402" s="11"/>
      <c r="N402" s="11"/>
      <c r="O402" s="11"/>
    </row>
    <row r="403" customFormat="false" ht="12.75" hidden="false" customHeight="true" outlineLevel="0" collapsed="false">
      <c r="A403" s="11"/>
      <c r="C403" s="11"/>
      <c r="D403" s="11"/>
      <c r="E403" s="11"/>
      <c r="F403" s="11"/>
      <c r="G403" s="11"/>
      <c r="H403" s="11"/>
      <c r="I403" s="11"/>
      <c r="J403" s="11"/>
      <c r="K403" s="11"/>
      <c r="L403" s="11"/>
      <c r="M403" s="11"/>
      <c r="N403" s="11"/>
      <c r="O403" s="11"/>
    </row>
    <row r="404" customFormat="false" ht="12.75" hidden="false" customHeight="true" outlineLevel="0" collapsed="false">
      <c r="A404" s="11"/>
      <c r="C404" s="11"/>
      <c r="D404" s="11"/>
      <c r="E404" s="11"/>
      <c r="F404" s="11"/>
      <c r="G404" s="11"/>
      <c r="H404" s="11"/>
      <c r="I404" s="11"/>
      <c r="J404" s="11"/>
      <c r="K404" s="11"/>
      <c r="L404" s="11"/>
      <c r="M404" s="11"/>
      <c r="N404" s="11"/>
      <c r="O404" s="11"/>
    </row>
    <row r="405" customFormat="false" ht="12.75" hidden="false" customHeight="true" outlineLevel="0" collapsed="false">
      <c r="A405" s="11"/>
      <c r="C405" s="11"/>
      <c r="D405" s="11"/>
      <c r="E405" s="11"/>
      <c r="F405" s="11"/>
      <c r="G405" s="11"/>
      <c r="H405" s="11"/>
      <c r="I405" s="11"/>
      <c r="J405" s="11"/>
      <c r="K405" s="11"/>
      <c r="L405" s="11"/>
      <c r="M405" s="11"/>
      <c r="N405" s="11"/>
      <c r="O405" s="11"/>
    </row>
    <row r="406" customFormat="false" ht="12.75" hidden="false" customHeight="true" outlineLevel="0" collapsed="false">
      <c r="A406" s="11"/>
      <c r="C406" s="11"/>
      <c r="D406" s="11"/>
      <c r="E406" s="11"/>
      <c r="F406" s="11"/>
      <c r="G406" s="11"/>
      <c r="H406" s="11"/>
      <c r="I406" s="11"/>
      <c r="J406" s="11"/>
      <c r="K406" s="11"/>
      <c r="L406" s="11"/>
      <c r="M406" s="11"/>
      <c r="N406" s="11"/>
      <c r="O406" s="11"/>
    </row>
    <row r="407" customFormat="false" ht="12.75" hidden="false" customHeight="true" outlineLevel="0" collapsed="false">
      <c r="A407" s="11"/>
      <c r="C407" s="11"/>
      <c r="D407" s="11"/>
      <c r="E407" s="11"/>
      <c r="F407" s="11"/>
      <c r="G407" s="11"/>
      <c r="H407" s="11"/>
      <c r="I407" s="11"/>
      <c r="J407" s="11"/>
      <c r="K407" s="11"/>
      <c r="L407" s="11"/>
      <c r="M407" s="11"/>
      <c r="N407" s="11"/>
      <c r="O407" s="11"/>
    </row>
    <row r="408" customFormat="false" ht="12.75" hidden="false" customHeight="true" outlineLevel="0" collapsed="false">
      <c r="A408" s="11"/>
      <c r="C408" s="11"/>
      <c r="D408" s="11"/>
      <c r="E408" s="11"/>
      <c r="F408" s="11"/>
      <c r="G408" s="11"/>
      <c r="H408" s="11"/>
      <c r="I408" s="11"/>
      <c r="J408" s="11"/>
      <c r="K408" s="11"/>
      <c r="L408" s="11"/>
      <c r="M408" s="11"/>
      <c r="N408" s="11"/>
      <c r="O408" s="11"/>
    </row>
    <row r="409" customFormat="false" ht="12.75" hidden="false" customHeight="true" outlineLevel="0" collapsed="false">
      <c r="A409" s="11"/>
      <c r="C409" s="11"/>
      <c r="D409" s="11"/>
      <c r="E409" s="11"/>
      <c r="F409" s="11"/>
      <c r="G409" s="11"/>
      <c r="H409" s="11"/>
      <c r="I409" s="11"/>
      <c r="J409" s="11"/>
      <c r="K409" s="11"/>
      <c r="L409" s="11"/>
      <c r="M409" s="11"/>
      <c r="N409" s="11"/>
      <c r="O409" s="11"/>
    </row>
    <row r="410" customFormat="false" ht="12.75" hidden="false" customHeight="true" outlineLevel="0" collapsed="false">
      <c r="A410" s="11"/>
      <c r="C410" s="11"/>
      <c r="D410" s="11"/>
      <c r="E410" s="11"/>
      <c r="F410" s="11"/>
      <c r="G410" s="11"/>
      <c r="H410" s="11"/>
      <c r="I410" s="11"/>
      <c r="J410" s="11"/>
      <c r="K410" s="11"/>
      <c r="L410" s="11"/>
      <c r="M410" s="11"/>
      <c r="N410" s="11"/>
      <c r="O410" s="11"/>
    </row>
    <row r="411" customFormat="false" ht="12.75" hidden="false" customHeight="true" outlineLevel="0" collapsed="false">
      <c r="A411" s="11"/>
      <c r="C411" s="11"/>
      <c r="D411" s="11"/>
      <c r="E411" s="11"/>
      <c r="F411" s="11"/>
      <c r="G411" s="11"/>
      <c r="H411" s="11"/>
      <c r="I411" s="11"/>
      <c r="J411" s="11"/>
      <c r="K411" s="11"/>
      <c r="L411" s="11"/>
      <c r="M411" s="11"/>
      <c r="N411" s="11"/>
      <c r="O411" s="11"/>
    </row>
    <row r="412" customFormat="false" ht="12.75" hidden="false" customHeight="true" outlineLevel="0" collapsed="false">
      <c r="A412" s="11"/>
      <c r="C412" s="11"/>
      <c r="D412" s="11"/>
      <c r="E412" s="11"/>
      <c r="F412" s="11"/>
      <c r="G412" s="11"/>
      <c r="H412" s="11"/>
      <c r="I412" s="11"/>
      <c r="J412" s="11"/>
      <c r="K412" s="11"/>
      <c r="L412" s="11"/>
      <c r="M412" s="11"/>
      <c r="N412" s="11"/>
      <c r="O412" s="11"/>
    </row>
    <row r="413" customFormat="false" ht="12.75" hidden="false" customHeight="true" outlineLevel="0" collapsed="false">
      <c r="A413" s="11"/>
      <c r="C413" s="11"/>
      <c r="D413" s="11"/>
      <c r="E413" s="11"/>
      <c r="F413" s="11"/>
      <c r="G413" s="11"/>
      <c r="H413" s="11"/>
      <c r="I413" s="11"/>
      <c r="J413" s="11"/>
      <c r="K413" s="11"/>
      <c r="L413" s="11"/>
      <c r="M413" s="11"/>
      <c r="N413" s="11"/>
      <c r="O413" s="11"/>
    </row>
    <row r="414" customFormat="false" ht="12.75" hidden="false" customHeight="true" outlineLevel="0" collapsed="false">
      <c r="A414" s="11"/>
      <c r="C414" s="11"/>
      <c r="D414" s="11"/>
      <c r="E414" s="11"/>
      <c r="F414" s="11"/>
      <c r="G414" s="11"/>
      <c r="H414" s="11"/>
      <c r="I414" s="11"/>
      <c r="J414" s="11"/>
      <c r="K414" s="11"/>
      <c r="L414" s="11"/>
      <c r="M414" s="11"/>
      <c r="N414" s="11"/>
      <c r="O414" s="11"/>
    </row>
    <row r="415" customFormat="false" ht="12.75" hidden="false" customHeight="true" outlineLevel="0" collapsed="false">
      <c r="A415" s="11"/>
      <c r="C415" s="11"/>
      <c r="D415" s="11"/>
      <c r="E415" s="11"/>
      <c r="F415" s="11"/>
      <c r="G415" s="11"/>
      <c r="H415" s="11"/>
      <c r="I415" s="11"/>
      <c r="J415" s="11"/>
      <c r="K415" s="11"/>
      <c r="L415" s="11"/>
      <c r="M415" s="11"/>
      <c r="N415" s="11"/>
      <c r="O415" s="11"/>
    </row>
    <row r="416" customFormat="false" ht="12.75" hidden="false" customHeight="true" outlineLevel="0" collapsed="false">
      <c r="A416" s="11"/>
      <c r="C416" s="11"/>
      <c r="D416" s="11"/>
      <c r="E416" s="11"/>
      <c r="F416" s="11"/>
      <c r="G416" s="11"/>
      <c r="H416" s="11"/>
      <c r="I416" s="11"/>
      <c r="J416" s="11"/>
      <c r="K416" s="11"/>
      <c r="L416" s="11"/>
      <c r="M416" s="11"/>
      <c r="N416" s="11"/>
      <c r="O416" s="11"/>
    </row>
    <row r="417" customFormat="false" ht="12.75" hidden="false" customHeight="true" outlineLevel="0" collapsed="false">
      <c r="A417" s="11"/>
      <c r="C417" s="11"/>
      <c r="D417" s="11"/>
      <c r="E417" s="11"/>
      <c r="F417" s="11"/>
      <c r="G417" s="11"/>
      <c r="H417" s="11"/>
      <c r="I417" s="11"/>
      <c r="J417" s="11"/>
      <c r="K417" s="11"/>
      <c r="L417" s="11"/>
      <c r="M417" s="11"/>
      <c r="N417" s="11"/>
      <c r="O417" s="11"/>
    </row>
    <row r="418" customFormat="false" ht="12.75" hidden="false" customHeight="true" outlineLevel="0" collapsed="false">
      <c r="A418" s="11"/>
      <c r="C418" s="11"/>
      <c r="D418" s="11"/>
      <c r="E418" s="11"/>
      <c r="F418" s="11"/>
      <c r="G418" s="11"/>
      <c r="H418" s="11"/>
      <c r="I418" s="11"/>
      <c r="J418" s="11"/>
      <c r="K418" s="11"/>
      <c r="L418" s="11"/>
      <c r="M418" s="11"/>
      <c r="N418" s="11"/>
      <c r="O418" s="11"/>
    </row>
    <row r="419" customFormat="false" ht="12.75" hidden="false" customHeight="true" outlineLevel="0" collapsed="false">
      <c r="A419" s="11"/>
      <c r="C419" s="11"/>
      <c r="D419" s="11"/>
      <c r="E419" s="11"/>
      <c r="F419" s="11"/>
      <c r="G419" s="11"/>
      <c r="H419" s="11"/>
      <c r="I419" s="11"/>
      <c r="J419" s="11"/>
      <c r="K419" s="11"/>
      <c r="L419" s="11"/>
      <c r="M419" s="11"/>
      <c r="N419" s="11"/>
      <c r="O419" s="11"/>
    </row>
    <row r="420" customFormat="false" ht="12.75" hidden="false" customHeight="true" outlineLevel="0" collapsed="false">
      <c r="A420" s="11"/>
      <c r="C420" s="11"/>
      <c r="D420" s="11"/>
      <c r="E420" s="11"/>
      <c r="F420" s="11"/>
      <c r="G420" s="11"/>
      <c r="H420" s="11"/>
      <c r="I420" s="11"/>
      <c r="J420" s="11"/>
      <c r="K420" s="11"/>
      <c r="L420" s="11"/>
      <c r="M420" s="11"/>
      <c r="N420" s="11"/>
      <c r="O420" s="11"/>
    </row>
    <row r="421" customFormat="false" ht="12.75" hidden="false" customHeight="true" outlineLevel="0" collapsed="false">
      <c r="A421" s="11"/>
      <c r="C421" s="11"/>
      <c r="D421" s="11"/>
      <c r="E421" s="11"/>
      <c r="F421" s="11"/>
      <c r="G421" s="11"/>
      <c r="H421" s="11"/>
      <c r="I421" s="11"/>
      <c r="J421" s="11"/>
      <c r="K421" s="11"/>
      <c r="L421" s="11"/>
      <c r="M421" s="11"/>
      <c r="N421" s="11"/>
      <c r="O421" s="11"/>
    </row>
    <row r="422" customFormat="false" ht="12.75" hidden="false" customHeight="true" outlineLevel="0" collapsed="false">
      <c r="A422" s="11"/>
      <c r="C422" s="11"/>
      <c r="D422" s="11"/>
      <c r="E422" s="11"/>
      <c r="F422" s="11"/>
      <c r="G422" s="11"/>
      <c r="H422" s="11"/>
      <c r="I422" s="11"/>
      <c r="J422" s="11"/>
      <c r="K422" s="11"/>
      <c r="L422" s="11"/>
      <c r="M422" s="11"/>
      <c r="N422" s="11"/>
      <c r="O422" s="11"/>
    </row>
    <row r="423" customFormat="false" ht="12.75" hidden="false" customHeight="true" outlineLevel="0" collapsed="false">
      <c r="A423" s="11"/>
      <c r="C423" s="11"/>
      <c r="D423" s="11"/>
      <c r="E423" s="11"/>
      <c r="F423" s="11"/>
      <c r="G423" s="11"/>
      <c r="H423" s="11"/>
      <c r="I423" s="11"/>
      <c r="J423" s="11"/>
      <c r="K423" s="11"/>
      <c r="L423" s="11"/>
      <c r="M423" s="11"/>
      <c r="N423" s="11"/>
      <c r="O423" s="11"/>
    </row>
    <row r="424" customFormat="false" ht="12.75" hidden="false" customHeight="true" outlineLevel="0" collapsed="false">
      <c r="A424" s="11"/>
      <c r="C424" s="11"/>
      <c r="D424" s="11"/>
      <c r="E424" s="11"/>
      <c r="F424" s="11"/>
      <c r="G424" s="11"/>
      <c r="H424" s="11"/>
      <c r="I424" s="11"/>
      <c r="J424" s="11"/>
      <c r="K424" s="11"/>
      <c r="L424" s="11"/>
      <c r="M424" s="11"/>
      <c r="N424" s="11"/>
      <c r="O424" s="11"/>
    </row>
    <row r="425" customFormat="false" ht="12.75" hidden="false" customHeight="true" outlineLevel="0" collapsed="false">
      <c r="A425" s="11"/>
      <c r="C425" s="11"/>
      <c r="D425" s="11"/>
      <c r="E425" s="11"/>
      <c r="F425" s="11"/>
      <c r="G425" s="11"/>
      <c r="H425" s="11"/>
      <c r="I425" s="11"/>
      <c r="J425" s="11"/>
      <c r="K425" s="11"/>
      <c r="L425" s="11"/>
      <c r="M425" s="11"/>
      <c r="N425" s="11"/>
      <c r="O425" s="11"/>
    </row>
    <row r="426" customFormat="false" ht="12.75" hidden="false" customHeight="true" outlineLevel="0" collapsed="false">
      <c r="A426" s="11"/>
      <c r="C426" s="11"/>
      <c r="D426" s="11"/>
      <c r="E426" s="11"/>
      <c r="F426" s="11"/>
      <c r="G426" s="11"/>
      <c r="H426" s="11"/>
      <c r="I426" s="11"/>
      <c r="J426" s="11"/>
      <c r="K426" s="11"/>
      <c r="L426" s="11"/>
      <c r="M426" s="11"/>
      <c r="N426" s="11"/>
      <c r="O426" s="11"/>
    </row>
    <row r="427" customFormat="false" ht="12.75" hidden="false" customHeight="true" outlineLevel="0" collapsed="false">
      <c r="A427" s="11"/>
      <c r="C427" s="11"/>
      <c r="D427" s="11"/>
      <c r="E427" s="11"/>
      <c r="F427" s="11"/>
      <c r="G427" s="11"/>
      <c r="H427" s="11"/>
      <c r="I427" s="11"/>
      <c r="J427" s="11"/>
      <c r="K427" s="11"/>
      <c r="L427" s="11"/>
      <c r="M427" s="11"/>
      <c r="N427" s="11"/>
      <c r="O427" s="11"/>
    </row>
    <row r="428" customFormat="false" ht="12.75" hidden="false" customHeight="true" outlineLevel="0" collapsed="false">
      <c r="A428" s="11"/>
      <c r="C428" s="11"/>
      <c r="D428" s="11"/>
      <c r="E428" s="11"/>
      <c r="F428" s="11"/>
      <c r="G428" s="11"/>
      <c r="H428" s="11"/>
      <c r="I428" s="11"/>
      <c r="J428" s="11"/>
      <c r="K428" s="11"/>
      <c r="L428" s="11"/>
      <c r="M428" s="11"/>
      <c r="N428" s="11"/>
      <c r="O428" s="11"/>
    </row>
    <row r="429" customFormat="false" ht="12.75" hidden="false" customHeight="true" outlineLevel="0" collapsed="false">
      <c r="A429" s="11"/>
      <c r="C429" s="11"/>
      <c r="D429" s="11"/>
      <c r="E429" s="11"/>
      <c r="F429" s="11"/>
      <c r="G429" s="11"/>
      <c r="H429" s="11"/>
      <c r="I429" s="11"/>
      <c r="J429" s="11"/>
      <c r="K429" s="11"/>
      <c r="L429" s="11"/>
      <c r="M429" s="11"/>
      <c r="N429" s="11"/>
      <c r="O429" s="11"/>
    </row>
    <row r="430" customFormat="false" ht="12.75" hidden="false" customHeight="true" outlineLevel="0" collapsed="false">
      <c r="A430" s="11"/>
      <c r="C430" s="11"/>
      <c r="D430" s="11"/>
      <c r="E430" s="11"/>
      <c r="F430" s="11"/>
      <c r="G430" s="11"/>
      <c r="H430" s="11"/>
      <c r="I430" s="11"/>
      <c r="J430" s="11"/>
      <c r="K430" s="11"/>
      <c r="L430" s="11"/>
      <c r="M430" s="11"/>
      <c r="N430" s="11"/>
      <c r="O430" s="11"/>
    </row>
    <row r="431" customFormat="false" ht="12.75" hidden="false" customHeight="true" outlineLevel="0" collapsed="false">
      <c r="A431" s="11"/>
      <c r="C431" s="11"/>
      <c r="D431" s="11"/>
      <c r="E431" s="11"/>
      <c r="F431" s="11"/>
      <c r="G431" s="11"/>
      <c r="H431" s="11"/>
      <c r="I431" s="11"/>
      <c r="J431" s="11"/>
      <c r="K431" s="11"/>
      <c r="L431" s="11"/>
      <c r="M431" s="11"/>
      <c r="N431" s="11"/>
      <c r="O431" s="11"/>
    </row>
    <row r="432" customFormat="false" ht="12.75" hidden="false" customHeight="true" outlineLevel="0" collapsed="false">
      <c r="A432" s="11"/>
      <c r="C432" s="11"/>
      <c r="D432" s="11"/>
      <c r="E432" s="11"/>
      <c r="F432" s="11"/>
      <c r="G432" s="11"/>
      <c r="H432" s="11"/>
      <c r="I432" s="11"/>
      <c r="J432" s="11"/>
      <c r="K432" s="11"/>
      <c r="L432" s="11"/>
      <c r="M432" s="11"/>
      <c r="N432" s="11"/>
      <c r="O432" s="11"/>
    </row>
    <row r="433" customFormat="false" ht="12.75" hidden="false" customHeight="true" outlineLevel="0" collapsed="false">
      <c r="A433" s="11"/>
      <c r="C433" s="11"/>
      <c r="D433" s="11"/>
      <c r="E433" s="11"/>
      <c r="F433" s="11"/>
      <c r="G433" s="11"/>
      <c r="H433" s="11"/>
      <c r="I433" s="11"/>
      <c r="J433" s="11"/>
      <c r="K433" s="11"/>
      <c r="L433" s="11"/>
      <c r="M433" s="11"/>
      <c r="N433" s="11"/>
      <c r="O433" s="11"/>
    </row>
    <row r="434" customFormat="false" ht="12.75" hidden="false" customHeight="true" outlineLevel="0" collapsed="false">
      <c r="A434" s="11"/>
      <c r="C434" s="11"/>
      <c r="D434" s="11"/>
      <c r="E434" s="11"/>
      <c r="F434" s="11"/>
      <c r="G434" s="11"/>
      <c r="H434" s="11"/>
      <c r="I434" s="11"/>
      <c r="J434" s="11"/>
      <c r="K434" s="11"/>
      <c r="L434" s="11"/>
      <c r="M434" s="11"/>
      <c r="N434" s="11"/>
      <c r="O434" s="11"/>
    </row>
    <row r="435" customFormat="false" ht="12.75" hidden="false" customHeight="true" outlineLevel="0" collapsed="false">
      <c r="A435" s="11"/>
      <c r="C435" s="11"/>
      <c r="D435" s="11"/>
      <c r="E435" s="11"/>
      <c r="F435" s="11"/>
      <c r="G435" s="11"/>
      <c r="H435" s="11"/>
      <c r="I435" s="11"/>
      <c r="J435" s="11"/>
      <c r="K435" s="11"/>
      <c r="L435" s="11"/>
      <c r="M435" s="11"/>
      <c r="N435" s="11"/>
      <c r="O435" s="11"/>
    </row>
    <row r="436" customFormat="false" ht="12.75" hidden="false" customHeight="true" outlineLevel="0" collapsed="false">
      <c r="A436" s="11"/>
      <c r="C436" s="11"/>
      <c r="D436" s="11"/>
      <c r="E436" s="11"/>
      <c r="F436" s="11"/>
      <c r="G436" s="11"/>
      <c r="H436" s="11"/>
      <c r="I436" s="11"/>
      <c r="J436" s="11"/>
      <c r="K436" s="11"/>
      <c r="L436" s="11"/>
      <c r="M436" s="11"/>
      <c r="N436" s="11"/>
      <c r="O436" s="11"/>
    </row>
    <row r="437" customFormat="false" ht="12.75" hidden="false" customHeight="true" outlineLevel="0" collapsed="false">
      <c r="A437" s="11"/>
      <c r="C437" s="11"/>
      <c r="D437" s="11"/>
      <c r="E437" s="11"/>
      <c r="F437" s="11"/>
      <c r="G437" s="11"/>
      <c r="H437" s="11"/>
      <c r="I437" s="11"/>
      <c r="J437" s="11"/>
      <c r="K437" s="11"/>
      <c r="L437" s="11"/>
      <c r="M437" s="11"/>
      <c r="N437" s="11"/>
      <c r="O437" s="11"/>
    </row>
    <row r="438" customFormat="false" ht="12.75" hidden="false" customHeight="true" outlineLevel="0" collapsed="false">
      <c r="A438" s="11"/>
      <c r="C438" s="11"/>
      <c r="D438" s="11"/>
      <c r="E438" s="11"/>
      <c r="F438" s="11"/>
      <c r="G438" s="11"/>
      <c r="H438" s="11"/>
      <c r="I438" s="11"/>
      <c r="J438" s="11"/>
      <c r="K438" s="11"/>
      <c r="L438" s="11"/>
      <c r="M438" s="11"/>
      <c r="N438" s="11"/>
      <c r="O438" s="11"/>
    </row>
    <row r="439" customFormat="false" ht="12.75" hidden="false" customHeight="true" outlineLevel="0" collapsed="false">
      <c r="A439" s="11"/>
      <c r="C439" s="11"/>
      <c r="D439" s="11"/>
      <c r="E439" s="11"/>
      <c r="F439" s="11"/>
      <c r="G439" s="11"/>
      <c r="H439" s="11"/>
      <c r="I439" s="11"/>
      <c r="J439" s="11"/>
      <c r="K439" s="11"/>
      <c r="L439" s="11"/>
      <c r="M439" s="11"/>
      <c r="N439" s="11"/>
      <c r="O439" s="11"/>
    </row>
    <row r="440" customFormat="false" ht="12.75" hidden="false" customHeight="true" outlineLevel="0" collapsed="false">
      <c r="A440" s="11"/>
      <c r="C440" s="11"/>
      <c r="D440" s="11"/>
      <c r="E440" s="11"/>
      <c r="F440" s="11"/>
      <c r="G440" s="11"/>
      <c r="H440" s="11"/>
      <c r="I440" s="11"/>
      <c r="J440" s="11"/>
      <c r="K440" s="11"/>
      <c r="L440" s="11"/>
      <c r="M440" s="11"/>
      <c r="N440" s="11"/>
      <c r="O440" s="11"/>
    </row>
    <row r="441" customFormat="false" ht="12.75" hidden="false" customHeight="true" outlineLevel="0" collapsed="false">
      <c r="A441" s="11"/>
      <c r="C441" s="11"/>
      <c r="D441" s="11"/>
      <c r="E441" s="11"/>
      <c r="F441" s="11"/>
      <c r="G441" s="11"/>
      <c r="H441" s="11"/>
      <c r="I441" s="11"/>
      <c r="J441" s="11"/>
      <c r="K441" s="11"/>
      <c r="L441" s="11"/>
      <c r="M441" s="11"/>
      <c r="N441" s="11"/>
      <c r="O441" s="11"/>
    </row>
    <row r="442" customFormat="false" ht="12.75" hidden="false" customHeight="true" outlineLevel="0" collapsed="false">
      <c r="A442" s="11"/>
      <c r="C442" s="11"/>
      <c r="D442" s="11"/>
      <c r="E442" s="11"/>
      <c r="F442" s="11"/>
      <c r="G442" s="11"/>
      <c r="H442" s="11"/>
      <c r="I442" s="11"/>
      <c r="J442" s="11"/>
      <c r="K442" s="11"/>
      <c r="L442" s="11"/>
      <c r="M442" s="11"/>
      <c r="N442" s="11"/>
      <c r="O442" s="11"/>
    </row>
    <row r="443" customFormat="false" ht="12.75" hidden="false" customHeight="true" outlineLevel="0" collapsed="false">
      <c r="A443" s="11"/>
      <c r="C443" s="11"/>
      <c r="D443" s="11"/>
      <c r="E443" s="11"/>
      <c r="F443" s="11"/>
      <c r="G443" s="11"/>
      <c r="H443" s="11"/>
      <c r="I443" s="11"/>
      <c r="J443" s="11"/>
      <c r="K443" s="11"/>
      <c r="L443" s="11"/>
      <c r="M443" s="11"/>
      <c r="N443" s="11"/>
      <c r="O443" s="11"/>
    </row>
    <row r="444" customFormat="false" ht="12.75" hidden="false" customHeight="true" outlineLevel="0" collapsed="false">
      <c r="A444" s="11"/>
      <c r="C444" s="11"/>
      <c r="D444" s="11"/>
      <c r="E444" s="11"/>
      <c r="F444" s="11"/>
      <c r="G444" s="11"/>
      <c r="H444" s="11"/>
      <c r="I444" s="11"/>
      <c r="J444" s="11"/>
      <c r="K444" s="11"/>
      <c r="L444" s="11"/>
      <c r="M444" s="11"/>
      <c r="N444" s="11"/>
      <c r="O444" s="11"/>
    </row>
    <row r="445" customFormat="false" ht="12.75" hidden="false" customHeight="true" outlineLevel="0" collapsed="false">
      <c r="A445" s="11"/>
      <c r="C445" s="11"/>
      <c r="D445" s="11"/>
      <c r="E445" s="11"/>
      <c r="F445" s="11"/>
      <c r="G445" s="11"/>
      <c r="H445" s="11"/>
      <c r="I445" s="11"/>
      <c r="J445" s="11"/>
      <c r="K445" s="11"/>
      <c r="L445" s="11"/>
      <c r="M445" s="11"/>
      <c r="N445" s="11"/>
      <c r="O445" s="11"/>
    </row>
    <row r="446" customFormat="false" ht="12.75" hidden="false" customHeight="true" outlineLevel="0" collapsed="false">
      <c r="A446" s="11"/>
      <c r="C446" s="11"/>
      <c r="D446" s="11"/>
      <c r="E446" s="11"/>
      <c r="F446" s="11"/>
      <c r="G446" s="11"/>
      <c r="H446" s="11"/>
      <c r="I446" s="11"/>
      <c r="J446" s="11"/>
      <c r="K446" s="11"/>
      <c r="L446" s="11"/>
      <c r="M446" s="11"/>
      <c r="N446" s="11"/>
      <c r="O446" s="11"/>
    </row>
    <row r="447" customFormat="false" ht="12.75" hidden="false" customHeight="true" outlineLevel="0" collapsed="false">
      <c r="A447" s="11"/>
      <c r="C447" s="11"/>
      <c r="D447" s="11"/>
      <c r="E447" s="11"/>
      <c r="F447" s="11"/>
      <c r="G447" s="11"/>
      <c r="H447" s="11"/>
      <c r="I447" s="11"/>
      <c r="J447" s="11"/>
      <c r="K447" s="11"/>
      <c r="L447" s="11"/>
      <c r="M447" s="11"/>
      <c r="N447" s="11"/>
      <c r="O447" s="11"/>
    </row>
    <row r="448" customFormat="false" ht="12.75" hidden="false" customHeight="true" outlineLevel="0" collapsed="false">
      <c r="A448" s="11"/>
      <c r="C448" s="11"/>
      <c r="D448" s="11"/>
      <c r="E448" s="11"/>
      <c r="F448" s="11"/>
      <c r="G448" s="11"/>
      <c r="H448" s="11"/>
      <c r="I448" s="11"/>
      <c r="J448" s="11"/>
      <c r="K448" s="11"/>
      <c r="L448" s="11"/>
      <c r="M448" s="11"/>
      <c r="N448" s="11"/>
      <c r="O448" s="11"/>
    </row>
    <row r="449" customFormat="false" ht="12.75" hidden="false" customHeight="true" outlineLevel="0" collapsed="false">
      <c r="A449" s="11"/>
      <c r="C449" s="11"/>
      <c r="D449" s="11"/>
      <c r="E449" s="11"/>
      <c r="F449" s="11"/>
      <c r="G449" s="11"/>
      <c r="H449" s="11"/>
      <c r="I449" s="11"/>
      <c r="J449" s="11"/>
      <c r="K449" s="11"/>
      <c r="L449" s="11"/>
      <c r="M449" s="11"/>
      <c r="N449" s="11"/>
      <c r="O449" s="11"/>
    </row>
    <row r="450" customFormat="false" ht="12.75" hidden="false" customHeight="true" outlineLevel="0" collapsed="false">
      <c r="A450" s="11"/>
      <c r="C450" s="11"/>
      <c r="D450" s="11"/>
      <c r="E450" s="11"/>
      <c r="F450" s="11"/>
      <c r="G450" s="11"/>
      <c r="H450" s="11"/>
      <c r="I450" s="11"/>
      <c r="J450" s="11"/>
      <c r="K450" s="11"/>
      <c r="L450" s="11"/>
      <c r="M450" s="11"/>
      <c r="N450" s="11"/>
      <c r="O450" s="11"/>
    </row>
    <row r="451" customFormat="false" ht="12.75" hidden="false" customHeight="true" outlineLevel="0" collapsed="false">
      <c r="A451" s="11"/>
      <c r="C451" s="11"/>
      <c r="D451" s="11"/>
      <c r="E451" s="11"/>
      <c r="F451" s="11"/>
      <c r="G451" s="11"/>
      <c r="H451" s="11"/>
      <c r="I451" s="11"/>
      <c r="J451" s="11"/>
      <c r="K451" s="11"/>
      <c r="L451" s="11"/>
      <c r="M451" s="11"/>
      <c r="N451" s="11"/>
      <c r="O451" s="11"/>
    </row>
    <row r="452" customFormat="false" ht="12.75" hidden="false" customHeight="true" outlineLevel="0" collapsed="false">
      <c r="A452" s="11"/>
      <c r="C452" s="11"/>
      <c r="D452" s="11"/>
      <c r="E452" s="11"/>
      <c r="F452" s="11"/>
      <c r="G452" s="11"/>
      <c r="H452" s="11"/>
      <c r="I452" s="11"/>
      <c r="J452" s="11"/>
      <c r="K452" s="11"/>
      <c r="L452" s="11"/>
      <c r="M452" s="11"/>
      <c r="N452" s="11"/>
      <c r="O452" s="11"/>
    </row>
    <row r="453" customFormat="false" ht="12.75" hidden="false" customHeight="true" outlineLevel="0" collapsed="false">
      <c r="A453" s="11"/>
      <c r="C453" s="11"/>
      <c r="D453" s="11"/>
      <c r="E453" s="11"/>
      <c r="F453" s="11"/>
      <c r="G453" s="11"/>
      <c r="H453" s="11"/>
      <c r="I453" s="11"/>
      <c r="J453" s="11"/>
      <c r="K453" s="11"/>
      <c r="L453" s="11"/>
      <c r="M453" s="11"/>
      <c r="N453" s="11"/>
      <c r="O453" s="11"/>
    </row>
    <row r="454" customFormat="false" ht="12.75" hidden="false" customHeight="true" outlineLevel="0" collapsed="false">
      <c r="A454" s="11"/>
      <c r="C454" s="11"/>
      <c r="D454" s="11"/>
      <c r="E454" s="11"/>
      <c r="F454" s="11"/>
      <c r="G454" s="11"/>
      <c r="H454" s="11"/>
      <c r="I454" s="11"/>
      <c r="J454" s="11"/>
      <c r="K454" s="11"/>
      <c r="L454" s="11"/>
      <c r="M454" s="11"/>
      <c r="N454" s="11"/>
      <c r="O454" s="11"/>
    </row>
    <row r="455" customFormat="false" ht="12.75" hidden="false" customHeight="true" outlineLevel="0" collapsed="false">
      <c r="A455" s="11"/>
      <c r="C455" s="11"/>
      <c r="D455" s="11"/>
      <c r="E455" s="11"/>
      <c r="F455" s="11"/>
      <c r="G455" s="11"/>
      <c r="H455" s="11"/>
      <c r="I455" s="11"/>
      <c r="J455" s="11"/>
      <c r="K455" s="11"/>
      <c r="L455" s="11"/>
      <c r="M455" s="11"/>
      <c r="N455" s="11"/>
      <c r="O455" s="11"/>
    </row>
    <row r="456" customFormat="false" ht="12.75" hidden="false" customHeight="true" outlineLevel="0" collapsed="false">
      <c r="A456" s="11"/>
      <c r="C456" s="11"/>
      <c r="D456" s="11"/>
      <c r="E456" s="11"/>
      <c r="F456" s="11"/>
      <c r="G456" s="11"/>
      <c r="H456" s="11"/>
      <c r="I456" s="11"/>
      <c r="J456" s="11"/>
      <c r="K456" s="11"/>
      <c r="L456" s="11"/>
      <c r="M456" s="11"/>
      <c r="N456" s="11"/>
      <c r="O456" s="11"/>
    </row>
    <row r="457" customFormat="false" ht="12.75" hidden="false" customHeight="true" outlineLevel="0" collapsed="false">
      <c r="A457" s="11"/>
      <c r="C457" s="11"/>
      <c r="D457" s="11"/>
      <c r="E457" s="11"/>
      <c r="F457" s="11"/>
      <c r="G457" s="11"/>
      <c r="H457" s="11"/>
      <c r="I457" s="11"/>
      <c r="J457" s="11"/>
      <c r="K457" s="11"/>
      <c r="L457" s="11"/>
      <c r="M457" s="11"/>
      <c r="N457" s="11"/>
      <c r="O457" s="11"/>
    </row>
    <row r="458" customFormat="false" ht="12.75" hidden="false" customHeight="true" outlineLevel="0" collapsed="false">
      <c r="A458" s="11"/>
      <c r="C458" s="11"/>
      <c r="D458" s="11"/>
      <c r="E458" s="11"/>
      <c r="F458" s="11"/>
      <c r="G458" s="11"/>
      <c r="H458" s="11"/>
      <c r="I458" s="11"/>
      <c r="J458" s="11"/>
      <c r="K458" s="11"/>
      <c r="L458" s="11"/>
      <c r="M458" s="11"/>
      <c r="N458" s="11"/>
      <c r="O458" s="11"/>
    </row>
    <row r="459" customFormat="false" ht="12.75" hidden="false" customHeight="true" outlineLevel="0" collapsed="false">
      <c r="A459" s="11"/>
      <c r="C459" s="11"/>
      <c r="D459" s="11"/>
      <c r="E459" s="11"/>
      <c r="F459" s="11"/>
      <c r="G459" s="11"/>
      <c r="H459" s="11"/>
      <c r="I459" s="11"/>
      <c r="J459" s="11"/>
      <c r="K459" s="11"/>
      <c r="L459" s="11"/>
      <c r="M459" s="11"/>
      <c r="N459" s="11"/>
      <c r="O459" s="11"/>
    </row>
    <row r="460" customFormat="false" ht="12.75" hidden="false" customHeight="true" outlineLevel="0" collapsed="false">
      <c r="A460" s="11"/>
      <c r="C460" s="11"/>
      <c r="D460" s="11"/>
      <c r="E460" s="11"/>
      <c r="F460" s="11"/>
      <c r="G460" s="11"/>
      <c r="H460" s="11"/>
      <c r="I460" s="11"/>
      <c r="J460" s="11"/>
      <c r="K460" s="11"/>
      <c r="L460" s="11"/>
      <c r="M460" s="11"/>
      <c r="N460" s="11"/>
      <c r="O460" s="11"/>
    </row>
    <row r="461" customFormat="false" ht="12.75" hidden="false" customHeight="true" outlineLevel="0" collapsed="false">
      <c r="A461" s="11"/>
      <c r="C461" s="11"/>
      <c r="D461" s="11"/>
      <c r="E461" s="11"/>
      <c r="F461" s="11"/>
      <c r="G461" s="11"/>
      <c r="H461" s="11"/>
      <c r="I461" s="11"/>
      <c r="J461" s="11"/>
      <c r="K461" s="11"/>
      <c r="L461" s="11"/>
      <c r="M461" s="11"/>
      <c r="N461" s="11"/>
      <c r="O461" s="11"/>
    </row>
    <row r="462" customFormat="false" ht="12.75" hidden="false" customHeight="true" outlineLevel="0" collapsed="false">
      <c r="A462" s="11"/>
      <c r="C462" s="11"/>
      <c r="D462" s="11"/>
      <c r="E462" s="11"/>
      <c r="F462" s="11"/>
      <c r="G462" s="11"/>
      <c r="H462" s="11"/>
      <c r="I462" s="11"/>
      <c r="J462" s="11"/>
      <c r="K462" s="11"/>
      <c r="L462" s="11"/>
      <c r="M462" s="11"/>
      <c r="N462" s="11"/>
      <c r="O462" s="11"/>
    </row>
    <row r="463" customFormat="false" ht="12.75" hidden="false" customHeight="true" outlineLevel="0" collapsed="false">
      <c r="A463" s="11"/>
      <c r="C463" s="11"/>
      <c r="D463" s="11"/>
      <c r="E463" s="11"/>
      <c r="F463" s="11"/>
      <c r="G463" s="11"/>
      <c r="H463" s="11"/>
      <c r="I463" s="11"/>
      <c r="J463" s="11"/>
      <c r="K463" s="11"/>
      <c r="L463" s="11"/>
      <c r="M463" s="11"/>
      <c r="N463" s="11"/>
      <c r="O463" s="11"/>
    </row>
    <row r="464" customFormat="false" ht="12.75" hidden="false" customHeight="true" outlineLevel="0" collapsed="false">
      <c r="A464" s="11"/>
      <c r="C464" s="11"/>
      <c r="D464" s="11"/>
      <c r="E464" s="11"/>
      <c r="F464" s="11"/>
      <c r="G464" s="11"/>
      <c r="H464" s="11"/>
      <c r="I464" s="11"/>
      <c r="J464" s="11"/>
      <c r="K464" s="11"/>
      <c r="L464" s="11"/>
      <c r="M464" s="11"/>
      <c r="N464" s="11"/>
      <c r="O464" s="11"/>
    </row>
    <row r="465" customFormat="false" ht="12.75" hidden="false" customHeight="true" outlineLevel="0" collapsed="false">
      <c r="A465" s="11"/>
      <c r="C465" s="11"/>
      <c r="D465" s="11"/>
      <c r="E465" s="11"/>
      <c r="F465" s="11"/>
      <c r="G465" s="11"/>
      <c r="H465" s="11"/>
      <c r="I465" s="11"/>
      <c r="J465" s="11"/>
      <c r="K465" s="11"/>
      <c r="L465" s="11"/>
      <c r="M465" s="11"/>
      <c r="N465" s="11"/>
      <c r="O465" s="11"/>
    </row>
    <row r="466" customFormat="false" ht="12.75" hidden="false" customHeight="true" outlineLevel="0" collapsed="false">
      <c r="A466" s="11"/>
      <c r="C466" s="11"/>
      <c r="D466" s="11"/>
      <c r="E466" s="11"/>
      <c r="F466" s="11"/>
      <c r="G466" s="11"/>
      <c r="H466" s="11"/>
      <c r="I466" s="11"/>
      <c r="J466" s="11"/>
      <c r="K466" s="11"/>
      <c r="L466" s="11"/>
      <c r="M466" s="11"/>
      <c r="N466" s="11"/>
      <c r="O466" s="11"/>
    </row>
    <row r="467" customFormat="false" ht="12.75" hidden="false" customHeight="true" outlineLevel="0" collapsed="false">
      <c r="A467" s="11"/>
      <c r="C467" s="11"/>
      <c r="D467" s="11"/>
      <c r="E467" s="11"/>
      <c r="F467" s="11"/>
      <c r="G467" s="11"/>
      <c r="H467" s="11"/>
      <c r="I467" s="11"/>
      <c r="J467" s="11"/>
      <c r="K467" s="11"/>
      <c r="L467" s="11"/>
      <c r="M467" s="11"/>
      <c r="N467" s="11"/>
      <c r="O467" s="11"/>
    </row>
    <row r="468" customFormat="false" ht="12.75" hidden="false" customHeight="true" outlineLevel="0" collapsed="false">
      <c r="A468" s="11"/>
      <c r="C468" s="11"/>
      <c r="D468" s="11"/>
      <c r="E468" s="11"/>
      <c r="F468" s="11"/>
      <c r="G468" s="11"/>
      <c r="H468" s="11"/>
      <c r="I468" s="11"/>
      <c r="J468" s="11"/>
      <c r="K468" s="11"/>
      <c r="L468" s="11"/>
      <c r="M468" s="11"/>
      <c r="N468" s="11"/>
      <c r="O468" s="11"/>
    </row>
    <row r="469" customFormat="false" ht="12.75" hidden="false" customHeight="true" outlineLevel="0" collapsed="false">
      <c r="A469" s="11"/>
      <c r="C469" s="11"/>
      <c r="D469" s="11"/>
      <c r="E469" s="11"/>
      <c r="F469" s="11"/>
      <c r="G469" s="11"/>
      <c r="H469" s="11"/>
      <c r="I469" s="11"/>
      <c r="J469" s="11"/>
      <c r="K469" s="11"/>
      <c r="L469" s="11"/>
      <c r="M469" s="11"/>
      <c r="N469" s="11"/>
      <c r="O469" s="11"/>
    </row>
    <row r="470" customFormat="false" ht="12.75" hidden="false" customHeight="true" outlineLevel="0" collapsed="false">
      <c r="A470" s="11"/>
      <c r="C470" s="11"/>
      <c r="D470" s="11"/>
      <c r="E470" s="11"/>
      <c r="F470" s="11"/>
      <c r="G470" s="11"/>
      <c r="H470" s="11"/>
      <c r="I470" s="11"/>
      <c r="J470" s="11"/>
      <c r="K470" s="11"/>
      <c r="L470" s="11"/>
      <c r="M470" s="11"/>
      <c r="N470" s="11"/>
      <c r="O470" s="11"/>
    </row>
    <row r="471" customFormat="false" ht="12.75" hidden="false" customHeight="true" outlineLevel="0" collapsed="false">
      <c r="A471" s="11"/>
      <c r="C471" s="11"/>
      <c r="D471" s="11"/>
      <c r="E471" s="11"/>
      <c r="F471" s="11"/>
      <c r="G471" s="11"/>
      <c r="H471" s="11"/>
      <c r="I471" s="11"/>
      <c r="J471" s="11"/>
      <c r="K471" s="11"/>
      <c r="L471" s="11"/>
      <c r="M471" s="11"/>
      <c r="N471" s="11"/>
      <c r="O471" s="11"/>
    </row>
    <row r="472" customFormat="false" ht="12.75" hidden="false" customHeight="true" outlineLevel="0" collapsed="false">
      <c r="A472" s="11"/>
      <c r="C472" s="11"/>
      <c r="D472" s="11"/>
      <c r="E472" s="11"/>
      <c r="F472" s="11"/>
      <c r="G472" s="11"/>
      <c r="H472" s="11"/>
      <c r="I472" s="11"/>
      <c r="J472" s="11"/>
      <c r="K472" s="11"/>
      <c r="L472" s="11"/>
      <c r="M472" s="11"/>
      <c r="N472" s="11"/>
      <c r="O472" s="11"/>
    </row>
    <row r="473" customFormat="false" ht="12.75" hidden="false" customHeight="true" outlineLevel="0" collapsed="false">
      <c r="A473" s="11"/>
      <c r="C473" s="11"/>
      <c r="D473" s="11"/>
      <c r="E473" s="11"/>
      <c r="F473" s="11"/>
      <c r="G473" s="11"/>
      <c r="H473" s="11"/>
      <c r="I473" s="11"/>
      <c r="J473" s="11"/>
      <c r="K473" s="11"/>
      <c r="L473" s="11"/>
      <c r="M473" s="11"/>
      <c r="N473" s="11"/>
      <c r="O473" s="11"/>
    </row>
    <row r="474" customFormat="false" ht="12.75" hidden="false" customHeight="true" outlineLevel="0" collapsed="false">
      <c r="A474" s="11"/>
      <c r="C474" s="11"/>
      <c r="D474" s="11"/>
      <c r="E474" s="11"/>
      <c r="F474" s="11"/>
      <c r="G474" s="11"/>
      <c r="H474" s="11"/>
      <c r="I474" s="11"/>
      <c r="J474" s="11"/>
      <c r="K474" s="11"/>
      <c r="L474" s="11"/>
      <c r="M474" s="11"/>
      <c r="N474" s="11"/>
      <c r="O474" s="11"/>
    </row>
    <row r="475" customFormat="false" ht="12.75" hidden="false" customHeight="true" outlineLevel="0" collapsed="false">
      <c r="A475" s="11"/>
      <c r="C475" s="11"/>
      <c r="D475" s="11"/>
      <c r="E475" s="11"/>
      <c r="F475" s="11"/>
      <c r="G475" s="11"/>
      <c r="H475" s="11"/>
      <c r="I475" s="11"/>
      <c r="J475" s="11"/>
      <c r="K475" s="11"/>
      <c r="L475" s="11"/>
      <c r="M475" s="11"/>
      <c r="N475" s="11"/>
      <c r="O475" s="11"/>
    </row>
    <row r="476" customFormat="false" ht="12.75" hidden="false" customHeight="true" outlineLevel="0" collapsed="false">
      <c r="A476" s="11"/>
      <c r="C476" s="11"/>
      <c r="D476" s="11"/>
      <c r="E476" s="11"/>
      <c r="F476" s="11"/>
      <c r="G476" s="11"/>
      <c r="H476" s="11"/>
      <c r="I476" s="11"/>
      <c r="J476" s="11"/>
      <c r="K476" s="11"/>
      <c r="L476" s="11"/>
      <c r="M476" s="11"/>
      <c r="N476" s="11"/>
      <c r="O476" s="11"/>
    </row>
    <row r="477" customFormat="false" ht="12.75" hidden="false" customHeight="true" outlineLevel="0" collapsed="false">
      <c r="A477" s="11"/>
      <c r="C477" s="11"/>
      <c r="D477" s="11"/>
      <c r="E477" s="11"/>
      <c r="F477" s="11"/>
      <c r="G477" s="11"/>
      <c r="H477" s="11"/>
      <c r="I477" s="11"/>
      <c r="J477" s="11"/>
      <c r="K477" s="11"/>
      <c r="L477" s="11"/>
      <c r="M477" s="11"/>
      <c r="N477" s="11"/>
      <c r="O477" s="11"/>
    </row>
    <row r="478" customFormat="false" ht="12.75" hidden="false" customHeight="true" outlineLevel="0" collapsed="false">
      <c r="A478" s="11"/>
      <c r="C478" s="11"/>
      <c r="D478" s="11"/>
      <c r="E478" s="11"/>
      <c r="F478" s="11"/>
      <c r="G478" s="11"/>
      <c r="H478" s="11"/>
      <c r="I478" s="11"/>
      <c r="J478" s="11"/>
      <c r="K478" s="11"/>
      <c r="L478" s="11"/>
      <c r="M478" s="11"/>
      <c r="N478" s="11"/>
      <c r="O478" s="11"/>
    </row>
    <row r="479" customFormat="false" ht="12.75" hidden="false" customHeight="true" outlineLevel="0" collapsed="false">
      <c r="A479" s="11"/>
      <c r="C479" s="11"/>
      <c r="D479" s="11"/>
      <c r="E479" s="11"/>
      <c r="F479" s="11"/>
      <c r="G479" s="11"/>
      <c r="H479" s="11"/>
      <c r="I479" s="11"/>
      <c r="J479" s="11"/>
      <c r="K479" s="11"/>
      <c r="L479" s="11"/>
      <c r="M479" s="11"/>
      <c r="N479" s="11"/>
      <c r="O479" s="11"/>
    </row>
    <row r="480" customFormat="false" ht="12.75" hidden="false" customHeight="true" outlineLevel="0" collapsed="false">
      <c r="A480" s="11"/>
      <c r="C480" s="11"/>
      <c r="D480" s="11"/>
      <c r="E480" s="11"/>
      <c r="F480" s="11"/>
      <c r="G480" s="11"/>
      <c r="H480" s="11"/>
      <c r="I480" s="11"/>
      <c r="J480" s="11"/>
      <c r="K480" s="11"/>
      <c r="L480" s="11"/>
      <c r="M480" s="11"/>
      <c r="N480" s="11"/>
      <c r="O480" s="11"/>
    </row>
    <row r="481" customFormat="false" ht="12.75" hidden="false" customHeight="true" outlineLevel="0" collapsed="false">
      <c r="A481" s="11"/>
      <c r="C481" s="11"/>
      <c r="D481" s="11"/>
      <c r="E481" s="11"/>
      <c r="F481" s="11"/>
      <c r="G481" s="11"/>
      <c r="H481" s="11"/>
      <c r="I481" s="11"/>
      <c r="J481" s="11"/>
      <c r="K481" s="11"/>
      <c r="L481" s="11"/>
      <c r="M481" s="11"/>
      <c r="N481" s="11"/>
      <c r="O481" s="11"/>
    </row>
    <row r="482" customFormat="false" ht="12.75" hidden="false" customHeight="true" outlineLevel="0" collapsed="false">
      <c r="A482" s="11"/>
      <c r="C482" s="11"/>
      <c r="D482" s="11"/>
      <c r="E482" s="11"/>
      <c r="F482" s="11"/>
      <c r="G482" s="11"/>
      <c r="H482" s="11"/>
      <c r="I482" s="11"/>
      <c r="J482" s="11"/>
      <c r="K482" s="11"/>
      <c r="L482" s="11"/>
      <c r="M482" s="11"/>
      <c r="N482" s="11"/>
      <c r="O482" s="11"/>
    </row>
    <row r="483" customFormat="false" ht="12.75" hidden="false" customHeight="true" outlineLevel="0" collapsed="false">
      <c r="A483" s="11"/>
      <c r="C483" s="11"/>
      <c r="D483" s="11"/>
      <c r="E483" s="11"/>
      <c r="F483" s="11"/>
      <c r="G483" s="11"/>
      <c r="H483" s="11"/>
      <c r="I483" s="11"/>
      <c r="J483" s="11"/>
      <c r="K483" s="11"/>
      <c r="L483" s="11"/>
      <c r="M483" s="11"/>
      <c r="N483" s="11"/>
      <c r="O483" s="11"/>
    </row>
    <row r="484" customFormat="false" ht="12.75" hidden="false" customHeight="true" outlineLevel="0" collapsed="false">
      <c r="A484" s="11"/>
      <c r="C484" s="11"/>
      <c r="D484" s="11"/>
      <c r="E484" s="11"/>
      <c r="F484" s="11"/>
      <c r="G484" s="11"/>
      <c r="H484" s="11"/>
      <c r="I484" s="11"/>
      <c r="J484" s="11"/>
      <c r="K484" s="11"/>
      <c r="L484" s="11"/>
      <c r="M484" s="11"/>
      <c r="N484" s="11"/>
      <c r="O484" s="11"/>
    </row>
    <row r="485" customFormat="false" ht="12.75" hidden="false" customHeight="true" outlineLevel="0" collapsed="false">
      <c r="A485" s="11"/>
      <c r="C485" s="11"/>
      <c r="D485" s="11"/>
      <c r="E485" s="11"/>
      <c r="F485" s="11"/>
      <c r="G485" s="11"/>
      <c r="H485" s="11"/>
      <c r="I485" s="11"/>
      <c r="J485" s="11"/>
      <c r="K485" s="11"/>
      <c r="L485" s="11"/>
      <c r="M485" s="11"/>
      <c r="N485" s="11"/>
      <c r="O485" s="11"/>
    </row>
    <row r="486" customFormat="false" ht="12.75" hidden="false" customHeight="true" outlineLevel="0" collapsed="false">
      <c r="A486" s="11"/>
      <c r="C486" s="11"/>
      <c r="D486" s="11"/>
      <c r="E486" s="11"/>
      <c r="F486" s="11"/>
      <c r="G486" s="11"/>
      <c r="H486" s="11"/>
      <c r="I486" s="11"/>
      <c r="J486" s="11"/>
      <c r="K486" s="11"/>
      <c r="L486" s="11"/>
      <c r="M486" s="11"/>
      <c r="N486" s="11"/>
      <c r="O486" s="11"/>
    </row>
    <row r="487" customFormat="false" ht="12.75" hidden="false" customHeight="true" outlineLevel="0" collapsed="false">
      <c r="A487" s="11"/>
      <c r="C487" s="11"/>
      <c r="D487" s="11"/>
      <c r="E487" s="11"/>
      <c r="F487" s="11"/>
      <c r="G487" s="11"/>
      <c r="H487" s="11"/>
      <c r="I487" s="11"/>
      <c r="J487" s="11"/>
      <c r="K487" s="11"/>
      <c r="L487" s="11"/>
      <c r="M487" s="11"/>
      <c r="N487" s="11"/>
      <c r="O487" s="11"/>
    </row>
    <row r="488" customFormat="false" ht="12.75" hidden="false" customHeight="true" outlineLevel="0" collapsed="false">
      <c r="A488" s="11"/>
      <c r="C488" s="11"/>
      <c r="D488" s="11"/>
      <c r="E488" s="11"/>
      <c r="F488" s="11"/>
      <c r="G488" s="11"/>
      <c r="H488" s="11"/>
      <c r="I488" s="11"/>
      <c r="J488" s="11"/>
      <c r="K488" s="11"/>
      <c r="L488" s="11"/>
      <c r="M488" s="11"/>
      <c r="N488" s="11"/>
      <c r="O488" s="11"/>
    </row>
    <row r="489" customFormat="false" ht="12.75" hidden="false" customHeight="true" outlineLevel="0" collapsed="false">
      <c r="A489" s="11"/>
      <c r="C489" s="11"/>
      <c r="D489" s="11"/>
      <c r="E489" s="11"/>
      <c r="F489" s="11"/>
      <c r="G489" s="11"/>
      <c r="H489" s="11"/>
      <c r="I489" s="11"/>
      <c r="J489" s="11"/>
      <c r="K489" s="11"/>
      <c r="L489" s="11"/>
      <c r="M489" s="11"/>
      <c r="N489" s="11"/>
      <c r="O489" s="11"/>
    </row>
    <row r="490" customFormat="false" ht="12.75" hidden="false" customHeight="true" outlineLevel="0" collapsed="false">
      <c r="A490" s="11"/>
      <c r="C490" s="11"/>
      <c r="D490" s="11"/>
      <c r="E490" s="11"/>
      <c r="F490" s="11"/>
      <c r="G490" s="11"/>
      <c r="H490" s="11"/>
      <c r="I490" s="11"/>
      <c r="J490" s="11"/>
      <c r="K490" s="11"/>
      <c r="L490" s="11"/>
      <c r="M490" s="11"/>
      <c r="N490" s="11"/>
      <c r="O490" s="11"/>
    </row>
    <row r="491" customFormat="false" ht="12.75" hidden="false" customHeight="true" outlineLevel="0" collapsed="false">
      <c r="A491" s="11"/>
      <c r="C491" s="11"/>
      <c r="D491" s="11"/>
      <c r="E491" s="11"/>
      <c r="F491" s="11"/>
      <c r="G491" s="11"/>
      <c r="H491" s="11"/>
      <c r="I491" s="11"/>
      <c r="J491" s="11"/>
      <c r="K491" s="11"/>
      <c r="L491" s="11"/>
      <c r="M491" s="11"/>
      <c r="N491" s="11"/>
      <c r="O491" s="11"/>
    </row>
    <row r="492" customFormat="false" ht="12.75" hidden="false" customHeight="true" outlineLevel="0" collapsed="false">
      <c r="A492" s="11"/>
      <c r="C492" s="11"/>
      <c r="D492" s="11"/>
      <c r="E492" s="11"/>
      <c r="F492" s="11"/>
      <c r="G492" s="11"/>
      <c r="H492" s="11"/>
      <c r="I492" s="11"/>
      <c r="J492" s="11"/>
      <c r="K492" s="11"/>
      <c r="L492" s="11"/>
      <c r="M492" s="11"/>
      <c r="N492" s="11"/>
      <c r="O492" s="11"/>
    </row>
    <row r="493" customFormat="false" ht="12.75" hidden="false" customHeight="true" outlineLevel="0" collapsed="false">
      <c r="A493" s="11"/>
      <c r="C493" s="11"/>
      <c r="D493" s="11"/>
      <c r="E493" s="11"/>
      <c r="F493" s="11"/>
      <c r="G493" s="11"/>
      <c r="H493" s="11"/>
      <c r="I493" s="11"/>
      <c r="J493" s="11"/>
      <c r="K493" s="11"/>
      <c r="L493" s="11"/>
      <c r="M493" s="11"/>
      <c r="N493" s="11"/>
      <c r="O493" s="11"/>
    </row>
    <row r="494" customFormat="false" ht="12.75" hidden="false" customHeight="true" outlineLevel="0" collapsed="false">
      <c r="A494" s="11"/>
      <c r="C494" s="11"/>
      <c r="D494" s="11"/>
      <c r="E494" s="11"/>
      <c r="F494" s="11"/>
      <c r="G494" s="11"/>
      <c r="H494" s="11"/>
      <c r="I494" s="11"/>
      <c r="J494" s="11"/>
      <c r="K494" s="11"/>
      <c r="L494" s="11"/>
      <c r="M494" s="11"/>
      <c r="N494" s="11"/>
      <c r="O494" s="11"/>
    </row>
    <row r="495" customFormat="false" ht="12.75" hidden="false" customHeight="true" outlineLevel="0" collapsed="false">
      <c r="A495" s="11"/>
      <c r="C495" s="11"/>
      <c r="D495" s="11"/>
      <c r="E495" s="11"/>
      <c r="F495" s="11"/>
      <c r="G495" s="11"/>
      <c r="H495" s="11"/>
      <c r="I495" s="11"/>
      <c r="J495" s="11"/>
      <c r="K495" s="11"/>
      <c r="L495" s="11"/>
      <c r="M495" s="11"/>
      <c r="N495" s="11"/>
      <c r="O495" s="11"/>
    </row>
    <row r="496" customFormat="false" ht="12.75" hidden="false" customHeight="true" outlineLevel="0" collapsed="false">
      <c r="A496" s="11"/>
      <c r="C496" s="11"/>
      <c r="D496" s="11"/>
      <c r="E496" s="11"/>
      <c r="F496" s="11"/>
      <c r="G496" s="11"/>
      <c r="H496" s="11"/>
      <c r="I496" s="11"/>
      <c r="J496" s="11"/>
      <c r="K496" s="11"/>
      <c r="L496" s="11"/>
      <c r="M496" s="11"/>
      <c r="N496" s="11"/>
      <c r="O496" s="11"/>
    </row>
    <row r="497" customFormat="false" ht="12.75" hidden="false" customHeight="true" outlineLevel="0" collapsed="false">
      <c r="A497" s="11"/>
      <c r="C497" s="11"/>
      <c r="D497" s="11"/>
      <c r="E497" s="11"/>
      <c r="F497" s="11"/>
      <c r="G497" s="11"/>
      <c r="H497" s="11"/>
      <c r="I497" s="11"/>
      <c r="J497" s="11"/>
      <c r="K497" s="11"/>
      <c r="L497" s="11"/>
      <c r="M497" s="11"/>
      <c r="N497" s="11"/>
      <c r="O497" s="11"/>
    </row>
    <row r="498" customFormat="false" ht="12.75" hidden="false" customHeight="true" outlineLevel="0" collapsed="false">
      <c r="A498" s="11"/>
      <c r="C498" s="11"/>
      <c r="D498" s="11"/>
      <c r="E498" s="11"/>
      <c r="F498" s="11"/>
      <c r="G498" s="11"/>
      <c r="H498" s="11"/>
      <c r="I498" s="11"/>
      <c r="J498" s="11"/>
      <c r="K498" s="11"/>
      <c r="L498" s="11"/>
      <c r="M498" s="11"/>
      <c r="N498" s="11"/>
      <c r="O498" s="11"/>
    </row>
    <row r="499" customFormat="false" ht="12.75" hidden="false" customHeight="true" outlineLevel="0" collapsed="false">
      <c r="A499" s="11"/>
      <c r="C499" s="11"/>
      <c r="D499" s="11"/>
      <c r="E499" s="11"/>
      <c r="F499" s="11"/>
      <c r="G499" s="11"/>
      <c r="H499" s="11"/>
      <c r="I499" s="11"/>
      <c r="J499" s="11"/>
      <c r="K499" s="11"/>
      <c r="L499" s="11"/>
      <c r="M499" s="11"/>
      <c r="N499" s="11"/>
      <c r="O499" s="11"/>
    </row>
    <row r="500" customFormat="false" ht="12.75" hidden="false" customHeight="true" outlineLevel="0" collapsed="false">
      <c r="A500" s="11"/>
      <c r="C500" s="11"/>
      <c r="D500" s="11"/>
      <c r="E500" s="11"/>
      <c r="F500" s="11"/>
      <c r="G500" s="11"/>
      <c r="H500" s="11"/>
      <c r="I500" s="11"/>
      <c r="J500" s="11"/>
      <c r="K500" s="11"/>
      <c r="L500" s="11"/>
      <c r="M500" s="11"/>
      <c r="N500" s="11"/>
      <c r="O500" s="11"/>
    </row>
    <row r="501" customFormat="false" ht="12.75" hidden="false" customHeight="true" outlineLevel="0" collapsed="false">
      <c r="A501" s="11"/>
      <c r="C501" s="11"/>
      <c r="D501" s="11"/>
      <c r="E501" s="11"/>
      <c r="F501" s="11"/>
      <c r="G501" s="11"/>
      <c r="H501" s="11"/>
      <c r="I501" s="11"/>
      <c r="J501" s="11"/>
      <c r="K501" s="11"/>
      <c r="L501" s="11"/>
      <c r="M501" s="11"/>
      <c r="N501" s="11"/>
      <c r="O501" s="11"/>
    </row>
    <row r="502" customFormat="false" ht="12.75" hidden="false" customHeight="true" outlineLevel="0" collapsed="false">
      <c r="A502" s="11"/>
      <c r="C502" s="11"/>
      <c r="D502" s="11"/>
      <c r="E502" s="11"/>
      <c r="F502" s="11"/>
      <c r="G502" s="11"/>
      <c r="H502" s="11"/>
      <c r="I502" s="11"/>
      <c r="J502" s="11"/>
      <c r="K502" s="11"/>
      <c r="L502" s="11"/>
      <c r="M502" s="11"/>
      <c r="N502" s="11"/>
      <c r="O502" s="11"/>
    </row>
    <row r="503" customFormat="false" ht="12.75" hidden="false" customHeight="true" outlineLevel="0" collapsed="false">
      <c r="A503" s="11"/>
      <c r="C503" s="11"/>
      <c r="D503" s="11"/>
      <c r="E503" s="11"/>
      <c r="F503" s="11"/>
      <c r="G503" s="11"/>
      <c r="H503" s="11"/>
      <c r="I503" s="11"/>
      <c r="J503" s="11"/>
      <c r="K503" s="11"/>
      <c r="L503" s="11"/>
      <c r="M503" s="11"/>
      <c r="N503" s="11"/>
      <c r="O503" s="11"/>
    </row>
    <row r="504" customFormat="false" ht="12.75" hidden="false" customHeight="true" outlineLevel="0" collapsed="false">
      <c r="A504" s="11"/>
      <c r="C504" s="11"/>
      <c r="D504" s="11"/>
      <c r="E504" s="11"/>
      <c r="F504" s="11"/>
      <c r="G504" s="11"/>
      <c r="H504" s="11"/>
      <c r="I504" s="11"/>
      <c r="J504" s="11"/>
      <c r="K504" s="11"/>
      <c r="L504" s="11"/>
      <c r="M504" s="11"/>
      <c r="N504" s="11"/>
      <c r="O504" s="11"/>
    </row>
    <row r="505" customFormat="false" ht="12.75" hidden="false" customHeight="true" outlineLevel="0" collapsed="false">
      <c r="A505" s="11"/>
      <c r="C505" s="11"/>
      <c r="D505" s="11"/>
      <c r="E505" s="11"/>
      <c r="F505" s="11"/>
      <c r="G505" s="11"/>
      <c r="H505" s="11"/>
      <c r="I505" s="11"/>
      <c r="J505" s="11"/>
      <c r="K505" s="11"/>
      <c r="L505" s="11"/>
      <c r="M505" s="11"/>
      <c r="N505" s="11"/>
      <c r="O505" s="11"/>
    </row>
    <row r="506" customFormat="false" ht="12.75" hidden="false" customHeight="true" outlineLevel="0" collapsed="false">
      <c r="A506" s="11"/>
      <c r="C506" s="11"/>
      <c r="D506" s="11"/>
      <c r="E506" s="11"/>
      <c r="F506" s="11"/>
      <c r="G506" s="11"/>
      <c r="H506" s="11"/>
      <c r="I506" s="11"/>
      <c r="J506" s="11"/>
      <c r="K506" s="11"/>
      <c r="L506" s="11"/>
      <c r="M506" s="11"/>
      <c r="N506" s="11"/>
      <c r="O506" s="11"/>
    </row>
    <row r="507" customFormat="false" ht="12.75" hidden="false" customHeight="true" outlineLevel="0" collapsed="false">
      <c r="A507" s="11"/>
      <c r="C507" s="11"/>
      <c r="D507" s="11"/>
      <c r="E507" s="11"/>
      <c r="F507" s="11"/>
      <c r="G507" s="11"/>
      <c r="H507" s="11"/>
      <c r="I507" s="11"/>
      <c r="J507" s="11"/>
      <c r="K507" s="11"/>
      <c r="L507" s="11"/>
      <c r="M507" s="11"/>
      <c r="N507" s="11"/>
      <c r="O507" s="11"/>
    </row>
    <row r="508" customFormat="false" ht="12.75" hidden="false" customHeight="true" outlineLevel="0" collapsed="false">
      <c r="A508" s="11"/>
      <c r="C508" s="11"/>
      <c r="D508" s="11"/>
      <c r="E508" s="11"/>
      <c r="F508" s="11"/>
      <c r="G508" s="11"/>
      <c r="H508" s="11"/>
      <c r="I508" s="11"/>
      <c r="J508" s="11"/>
      <c r="K508" s="11"/>
      <c r="L508" s="11"/>
      <c r="M508" s="11"/>
      <c r="N508" s="11"/>
      <c r="O508" s="11"/>
    </row>
    <row r="509" customFormat="false" ht="12.75" hidden="false" customHeight="true" outlineLevel="0" collapsed="false">
      <c r="A509" s="11"/>
      <c r="C509" s="11"/>
      <c r="D509" s="11"/>
      <c r="E509" s="11"/>
      <c r="F509" s="11"/>
      <c r="G509" s="11"/>
      <c r="H509" s="11"/>
      <c r="I509" s="11"/>
      <c r="J509" s="11"/>
      <c r="K509" s="11"/>
      <c r="L509" s="11"/>
      <c r="M509" s="11"/>
      <c r="N509" s="11"/>
      <c r="O509" s="11"/>
    </row>
    <row r="510" customFormat="false" ht="12.75" hidden="false" customHeight="true" outlineLevel="0" collapsed="false">
      <c r="A510" s="11"/>
      <c r="C510" s="11"/>
      <c r="D510" s="11"/>
      <c r="E510" s="11"/>
      <c r="F510" s="11"/>
      <c r="G510" s="11"/>
      <c r="H510" s="11"/>
      <c r="I510" s="11"/>
      <c r="J510" s="11"/>
      <c r="K510" s="11"/>
      <c r="L510" s="11"/>
      <c r="M510" s="11"/>
      <c r="N510" s="11"/>
      <c r="O510" s="11"/>
    </row>
    <row r="511" customFormat="false" ht="12.75" hidden="false" customHeight="true" outlineLevel="0" collapsed="false">
      <c r="A511" s="11"/>
      <c r="C511" s="11"/>
      <c r="D511" s="11"/>
      <c r="E511" s="11"/>
      <c r="F511" s="11"/>
      <c r="G511" s="11"/>
      <c r="H511" s="11"/>
      <c r="I511" s="11"/>
      <c r="J511" s="11"/>
      <c r="K511" s="11"/>
      <c r="L511" s="11"/>
      <c r="M511" s="11"/>
      <c r="N511" s="11"/>
      <c r="O511" s="11"/>
    </row>
    <row r="512" customFormat="false" ht="12.75" hidden="false" customHeight="true" outlineLevel="0" collapsed="false">
      <c r="A512" s="11"/>
      <c r="C512" s="11"/>
      <c r="D512" s="11"/>
      <c r="E512" s="11"/>
      <c r="F512" s="11"/>
      <c r="G512" s="11"/>
      <c r="H512" s="11"/>
      <c r="I512" s="11"/>
      <c r="J512" s="11"/>
      <c r="K512" s="11"/>
      <c r="L512" s="11"/>
      <c r="M512" s="11"/>
      <c r="N512" s="11"/>
      <c r="O512" s="11"/>
    </row>
    <row r="513" customFormat="false" ht="12.75" hidden="false" customHeight="true" outlineLevel="0" collapsed="false">
      <c r="A513" s="11"/>
      <c r="C513" s="11"/>
      <c r="D513" s="11"/>
      <c r="E513" s="11"/>
      <c r="F513" s="11"/>
      <c r="G513" s="11"/>
      <c r="H513" s="11"/>
      <c r="I513" s="11"/>
      <c r="J513" s="11"/>
      <c r="K513" s="11"/>
      <c r="L513" s="11"/>
      <c r="M513" s="11"/>
      <c r="N513" s="11"/>
      <c r="O513" s="11"/>
    </row>
    <row r="514" customFormat="false" ht="12.75" hidden="false" customHeight="true" outlineLevel="0" collapsed="false">
      <c r="A514" s="11"/>
      <c r="C514" s="11"/>
      <c r="D514" s="11"/>
      <c r="E514" s="11"/>
      <c r="F514" s="11"/>
      <c r="G514" s="11"/>
      <c r="H514" s="11"/>
      <c r="I514" s="11"/>
      <c r="J514" s="11"/>
      <c r="K514" s="11"/>
      <c r="L514" s="11"/>
      <c r="M514" s="11"/>
      <c r="N514" s="11"/>
      <c r="O514" s="11"/>
    </row>
    <row r="515" customFormat="false" ht="12.75" hidden="false" customHeight="true" outlineLevel="0" collapsed="false">
      <c r="A515" s="11"/>
      <c r="C515" s="11"/>
      <c r="D515" s="11"/>
      <c r="E515" s="11"/>
      <c r="F515" s="11"/>
      <c r="G515" s="11"/>
      <c r="H515" s="11"/>
      <c r="I515" s="11"/>
      <c r="J515" s="11"/>
      <c r="K515" s="11"/>
      <c r="L515" s="11"/>
      <c r="M515" s="11"/>
      <c r="N515" s="11"/>
      <c r="O515" s="11"/>
    </row>
    <row r="516" customFormat="false" ht="12.75" hidden="false" customHeight="true" outlineLevel="0" collapsed="false">
      <c r="A516" s="11"/>
      <c r="C516" s="11"/>
      <c r="D516" s="11"/>
      <c r="E516" s="11"/>
      <c r="F516" s="11"/>
      <c r="G516" s="11"/>
      <c r="H516" s="11"/>
      <c r="I516" s="11"/>
      <c r="J516" s="11"/>
      <c r="K516" s="11"/>
      <c r="L516" s="11"/>
      <c r="M516" s="11"/>
      <c r="N516" s="11"/>
      <c r="O516" s="11"/>
    </row>
    <row r="517" customFormat="false" ht="12.75" hidden="false" customHeight="true" outlineLevel="0" collapsed="false">
      <c r="A517" s="11"/>
      <c r="C517" s="11"/>
      <c r="D517" s="11"/>
      <c r="E517" s="11"/>
      <c r="F517" s="11"/>
      <c r="G517" s="11"/>
      <c r="H517" s="11"/>
      <c r="I517" s="11"/>
      <c r="J517" s="11"/>
      <c r="K517" s="11"/>
      <c r="L517" s="11"/>
      <c r="M517" s="11"/>
      <c r="N517" s="11"/>
      <c r="O517" s="11"/>
    </row>
    <row r="518" customFormat="false" ht="12.75" hidden="false" customHeight="true" outlineLevel="0" collapsed="false">
      <c r="A518" s="11"/>
      <c r="C518" s="11"/>
      <c r="D518" s="11"/>
      <c r="E518" s="11"/>
      <c r="F518" s="11"/>
      <c r="G518" s="11"/>
      <c r="H518" s="11"/>
      <c r="I518" s="11"/>
      <c r="J518" s="11"/>
      <c r="K518" s="11"/>
      <c r="L518" s="11"/>
      <c r="M518" s="11"/>
      <c r="N518" s="11"/>
      <c r="O518" s="11"/>
    </row>
    <row r="519" customFormat="false" ht="12.75" hidden="false" customHeight="true" outlineLevel="0" collapsed="false">
      <c r="A519" s="11"/>
      <c r="C519" s="11"/>
      <c r="D519" s="11"/>
      <c r="E519" s="11"/>
      <c r="F519" s="11"/>
      <c r="G519" s="11"/>
      <c r="H519" s="11"/>
      <c r="I519" s="11"/>
      <c r="J519" s="11"/>
      <c r="K519" s="11"/>
      <c r="L519" s="11"/>
      <c r="M519" s="11"/>
      <c r="N519" s="11"/>
      <c r="O519" s="11"/>
    </row>
    <row r="520" customFormat="false" ht="12.75" hidden="false" customHeight="true" outlineLevel="0" collapsed="false">
      <c r="A520" s="11"/>
      <c r="C520" s="11"/>
      <c r="D520" s="11"/>
      <c r="E520" s="11"/>
      <c r="F520" s="11"/>
      <c r="G520" s="11"/>
      <c r="H520" s="11"/>
      <c r="I520" s="11"/>
      <c r="J520" s="11"/>
      <c r="K520" s="11"/>
      <c r="L520" s="11"/>
      <c r="M520" s="11"/>
      <c r="N520" s="11"/>
      <c r="O520" s="11"/>
    </row>
    <row r="521" customFormat="false" ht="12.75" hidden="false" customHeight="true" outlineLevel="0" collapsed="false">
      <c r="A521" s="11"/>
      <c r="C521" s="11"/>
      <c r="D521" s="11"/>
      <c r="E521" s="11"/>
      <c r="F521" s="11"/>
      <c r="G521" s="11"/>
      <c r="H521" s="11"/>
      <c r="I521" s="11"/>
      <c r="J521" s="11"/>
      <c r="K521" s="11"/>
      <c r="L521" s="11"/>
      <c r="M521" s="11"/>
      <c r="N521" s="11"/>
      <c r="O521" s="11"/>
    </row>
    <row r="522" customFormat="false" ht="12.75" hidden="false" customHeight="true" outlineLevel="0" collapsed="false">
      <c r="A522" s="11"/>
      <c r="C522" s="11"/>
      <c r="D522" s="11"/>
      <c r="E522" s="11"/>
      <c r="F522" s="11"/>
      <c r="G522" s="11"/>
      <c r="H522" s="11"/>
      <c r="I522" s="11"/>
      <c r="J522" s="11"/>
      <c r="K522" s="11"/>
      <c r="L522" s="11"/>
      <c r="M522" s="11"/>
      <c r="N522" s="11"/>
      <c r="O522" s="11"/>
    </row>
    <row r="523" customFormat="false" ht="12.75" hidden="false" customHeight="true" outlineLevel="0" collapsed="false">
      <c r="A523" s="11"/>
      <c r="C523" s="11"/>
      <c r="D523" s="11"/>
      <c r="E523" s="11"/>
      <c r="F523" s="11"/>
      <c r="G523" s="11"/>
      <c r="H523" s="11"/>
      <c r="I523" s="11"/>
      <c r="J523" s="11"/>
      <c r="K523" s="11"/>
      <c r="L523" s="11"/>
      <c r="M523" s="11"/>
      <c r="N523" s="11"/>
      <c r="O523" s="11"/>
    </row>
    <row r="524" customFormat="false" ht="12.75" hidden="false" customHeight="true" outlineLevel="0" collapsed="false">
      <c r="A524" s="11"/>
      <c r="C524" s="11"/>
      <c r="D524" s="11"/>
      <c r="E524" s="11"/>
      <c r="F524" s="11"/>
      <c r="G524" s="11"/>
      <c r="H524" s="11"/>
      <c r="I524" s="11"/>
      <c r="J524" s="11"/>
      <c r="K524" s="11"/>
      <c r="L524" s="11"/>
      <c r="M524" s="11"/>
      <c r="N524" s="11"/>
      <c r="O524" s="11"/>
    </row>
    <row r="525" customFormat="false" ht="12.75" hidden="false" customHeight="true" outlineLevel="0" collapsed="false">
      <c r="A525" s="11"/>
      <c r="C525" s="11"/>
      <c r="D525" s="11"/>
      <c r="E525" s="11"/>
      <c r="F525" s="11"/>
      <c r="G525" s="11"/>
      <c r="H525" s="11"/>
      <c r="I525" s="11"/>
      <c r="J525" s="11"/>
      <c r="K525" s="11"/>
      <c r="L525" s="11"/>
      <c r="M525" s="11"/>
      <c r="N525" s="11"/>
      <c r="O525" s="11"/>
    </row>
    <row r="526" customFormat="false" ht="12.75" hidden="false" customHeight="true" outlineLevel="0" collapsed="false">
      <c r="A526" s="11"/>
      <c r="C526" s="11"/>
      <c r="D526" s="11"/>
      <c r="E526" s="11"/>
      <c r="F526" s="11"/>
      <c r="G526" s="11"/>
      <c r="H526" s="11"/>
      <c r="I526" s="11"/>
      <c r="J526" s="11"/>
      <c r="K526" s="11"/>
      <c r="L526" s="11"/>
      <c r="M526" s="11"/>
      <c r="N526" s="11"/>
      <c r="O526" s="11"/>
    </row>
    <row r="527" customFormat="false" ht="12.75" hidden="false" customHeight="true" outlineLevel="0" collapsed="false">
      <c r="A527" s="11"/>
      <c r="C527" s="11"/>
      <c r="D527" s="11"/>
      <c r="E527" s="11"/>
      <c r="F527" s="11"/>
      <c r="G527" s="11"/>
      <c r="H527" s="11"/>
      <c r="I527" s="11"/>
      <c r="J527" s="11"/>
      <c r="K527" s="11"/>
      <c r="L527" s="11"/>
      <c r="M527" s="11"/>
      <c r="N527" s="11"/>
      <c r="O527" s="11"/>
    </row>
    <row r="528" customFormat="false" ht="12.75" hidden="false" customHeight="true" outlineLevel="0" collapsed="false">
      <c r="A528" s="11"/>
      <c r="C528" s="11"/>
      <c r="D528" s="11"/>
      <c r="E528" s="11"/>
      <c r="F528" s="11"/>
      <c r="G528" s="11"/>
      <c r="H528" s="11"/>
      <c r="I528" s="11"/>
      <c r="J528" s="11"/>
      <c r="K528" s="11"/>
      <c r="L528" s="11"/>
      <c r="M528" s="11"/>
      <c r="N528" s="11"/>
      <c r="O528" s="11"/>
    </row>
    <row r="529" customFormat="false" ht="12.75" hidden="false" customHeight="true" outlineLevel="0" collapsed="false">
      <c r="A529" s="11"/>
      <c r="C529" s="11"/>
      <c r="D529" s="11"/>
      <c r="E529" s="11"/>
      <c r="F529" s="11"/>
      <c r="G529" s="11"/>
      <c r="H529" s="11"/>
      <c r="I529" s="11"/>
      <c r="J529" s="11"/>
      <c r="K529" s="11"/>
      <c r="L529" s="11"/>
      <c r="M529" s="11"/>
      <c r="N529" s="11"/>
      <c r="O529" s="11"/>
    </row>
    <row r="530" customFormat="false" ht="12.75" hidden="false" customHeight="true" outlineLevel="0" collapsed="false">
      <c r="A530" s="11"/>
      <c r="C530" s="11"/>
      <c r="D530" s="11"/>
      <c r="E530" s="11"/>
      <c r="F530" s="11"/>
      <c r="G530" s="11"/>
      <c r="H530" s="11"/>
      <c r="I530" s="11"/>
      <c r="J530" s="11"/>
      <c r="K530" s="11"/>
      <c r="L530" s="11"/>
      <c r="M530" s="11"/>
      <c r="N530" s="11"/>
      <c r="O530" s="11"/>
    </row>
    <row r="531" customFormat="false" ht="12.75" hidden="false" customHeight="true" outlineLevel="0" collapsed="false">
      <c r="A531" s="11"/>
      <c r="C531" s="11"/>
      <c r="D531" s="11"/>
      <c r="E531" s="11"/>
      <c r="F531" s="11"/>
      <c r="G531" s="11"/>
      <c r="H531" s="11"/>
      <c r="I531" s="11"/>
      <c r="J531" s="11"/>
      <c r="K531" s="11"/>
      <c r="L531" s="11"/>
      <c r="M531" s="11"/>
      <c r="N531" s="11"/>
      <c r="O531" s="11"/>
    </row>
    <row r="532" customFormat="false" ht="12.75" hidden="false" customHeight="true" outlineLevel="0" collapsed="false">
      <c r="A532" s="11"/>
      <c r="C532" s="11"/>
      <c r="D532" s="11"/>
      <c r="E532" s="11"/>
      <c r="F532" s="11"/>
      <c r="G532" s="11"/>
      <c r="H532" s="11"/>
      <c r="I532" s="11"/>
      <c r="J532" s="11"/>
      <c r="K532" s="11"/>
      <c r="L532" s="11"/>
      <c r="M532" s="11"/>
      <c r="N532" s="11"/>
      <c r="O532" s="11"/>
    </row>
    <row r="533" customFormat="false" ht="12.75" hidden="false" customHeight="true" outlineLevel="0" collapsed="false">
      <c r="A533" s="11"/>
      <c r="C533" s="11"/>
      <c r="D533" s="11"/>
      <c r="E533" s="11"/>
      <c r="F533" s="11"/>
      <c r="G533" s="11"/>
      <c r="H533" s="11"/>
      <c r="I533" s="11"/>
      <c r="J533" s="11"/>
      <c r="K533" s="11"/>
      <c r="L533" s="11"/>
      <c r="M533" s="11"/>
      <c r="N533" s="11"/>
      <c r="O533" s="11"/>
    </row>
    <row r="534" customFormat="false" ht="12.75" hidden="false" customHeight="true" outlineLevel="0" collapsed="false">
      <c r="A534" s="11"/>
      <c r="C534" s="11"/>
      <c r="D534" s="11"/>
      <c r="E534" s="11"/>
      <c r="F534" s="11"/>
      <c r="G534" s="11"/>
      <c r="H534" s="11"/>
      <c r="I534" s="11"/>
      <c r="J534" s="11"/>
      <c r="K534" s="11"/>
      <c r="L534" s="11"/>
      <c r="M534" s="11"/>
      <c r="N534" s="11"/>
      <c r="O534" s="11"/>
    </row>
    <row r="535" customFormat="false" ht="12.75" hidden="false" customHeight="true" outlineLevel="0" collapsed="false">
      <c r="A535" s="11"/>
      <c r="C535" s="11"/>
      <c r="D535" s="11"/>
      <c r="E535" s="11"/>
      <c r="F535" s="11"/>
      <c r="G535" s="11"/>
      <c r="H535" s="11"/>
      <c r="I535" s="11"/>
      <c r="J535" s="11"/>
      <c r="K535" s="11"/>
      <c r="L535" s="11"/>
      <c r="M535" s="11"/>
      <c r="N535" s="11"/>
      <c r="O535" s="11"/>
    </row>
    <row r="536" customFormat="false" ht="12.75" hidden="false" customHeight="true" outlineLevel="0" collapsed="false">
      <c r="A536" s="11"/>
      <c r="C536" s="11"/>
      <c r="D536" s="11"/>
      <c r="E536" s="11"/>
      <c r="F536" s="11"/>
      <c r="G536" s="11"/>
      <c r="H536" s="11"/>
      <c r="I536" s="11"/>
      <c r="J536" s="11"/>
      <c r="K536" s="11"/>
      <c r="L536" s="11"/>
      <c r="M536" s="11"/>
      <c r="N536" s="11"/>
      <c r="O536" s="11"/>
    </row>
    <row r="537" customFormat="false" ht="12.75" hidden="false" customHeight="true" outlineLevel="0" collapsed="false">
      <c r="A537" s="11"/>
      <c r="C537" s="11"/>
      <c r="D537" s="11"/>
      <c r="E537" s="11"/>
      <c r="F537" s="11"/>
      <c r="G537" s="11"/>
      <c r="H537" s="11"/>
      <c r="I537" s="11"/>
      <c r="J537" s="11"/>
      <c r="K537" s="11"/>
      <c r="L537" s="11"/>
      <c r="M537" s="11"/>
      <c r="N537" s="11"/>
      <c r="O537" s="11"/>
    </row>
    <row r="538" customFormat="false" ht="12.75" hidden="false" customHeight="true" outlineLevel="0" collapsed="false">
      <c r="A538" s="11"/>
      <c r="C538" s="11"/>
      <c r="D538" s="11"/>
      <c r="E538" s="11"/>
      <c r="F538" s="11"/>
      <c r="G538" s="11"/>
      <c r="H538" s="11"/>
      <c r="I538" s="11"/>
      <c r="J538" s="11"/>
      <c r="K538" s="11"/>
      <c r="L538" s="11"/>
      <c r="M538" s="11"/>
      <c r="N538" s="11"/>
      <c r="O538" s="11"/>
    </row>
    <row r="539" customFormat="false" ht="12.75" hidden="false" customHeight="true" outlineLevel="0" collapsed="false">
      <c r="A539" s="11"/>
      <c r="C539" s="11"/>
      <c r="D539" s="11"/>
      <c r="E539" s="11"/>
      <c r="F539" s="11"/>
      <c r="G539" s="11"/>
      <c r="H539" s="11"/>
      <c r="I539" s="11"/>
      <c r="J539" s="11"/>
      <c r="K539" s="11"/>
      <c r="L539" s="11"/>
      <c r="M539" s="11"/>
      <c r="N539" s="11"/>
      <c r="O539" s="11"/>
    </row>
    <row r="540" customFormat="false" ht="12.75" hidden="false" customHeight="true" outlineLevel="0" collapsed="false">
      <c r="A540" s="11"/>
      <c r="C540" s="11"/>
      <c r="D540" s="11"/>
      <c r="E540" s="11"/>
      <c r="F540" s="11"/>
      <c r="G540" s="11"/>
      <c r="H540" s="11"/>
      <c r="I540" s="11"/>
      <c r="J540" s="11"/>
      <c r="K540" s="11"/>
      <c r="L540" s="11"/>
      <c r="M540" s="11"/>
      <c r="N540" s="11"/>
      <c r="O540" s="11"/>
    </row>
    <row r="541" customFormat="false" ht="12.75" hidden="false" customHeight="true" outlineLevel="0" collapsed="false">
      <c r="A541" s="11"/>
      <c r="C541" s="11"/>
      <c r="D541" s="11"/>
      <c r="E541" s="11"/>
      <c r="F541" s="11"/>
      <c r="G541" s="11"/>
      <c r="H541" s="11"/>
      <c r="I541" s="11"/>
      <c r="J541" s="11"/>
      <c r="K541" s="11"/>
      <c r="L541" s="11"/>
      <c r="M541" s="11"/>
      <c r="N541" s="11"/>
      <c r="O541" s="11"/>
    </row>
    <row r="542" customFormat="false" ht="12.75" hidden="false" customHeight="true" outlineLevel="0" collapsed="false">
      <c r="A542" s="11"/>
      <c r="C542" s="11"/>
      <c r="D542" s="11"/>
      <c r="E542" s="11"/>
      <c r="F542" s="11"/>
      <c r="G542" s="11"/>
      <c r="H542" s="11"/>
      <c r="I542" s="11"/>
      <c r="J542" s="11"/>
      <c r="K542" s="11"/>
      <c r="L542" s="11"/>
      <c r="M542" s="11"/>
      <c r="N542" s="11"/>
      <c r="O542" s="11"/>
    </row>
    <row r="543" customFormat="false" ht="12.75" hidden="false" customHeight="true" outlineLevel="0" collapsed="false">
      <c r="A543" s="11"/>
      <c r="C543" s="11"/>
      <c r="D543" s="11"/>
      <c r="E543" s="11"/>
      <c r="F543" s="11"/>
      <c r="G543" s="11"/>
      <c r="H543" s="11"/>
      <c r="I543" s="11"/>
      <c r="J543" s="11"/>
      <c r="K543" s="11"/>
      <c r="L543" s="11"/>
      <c r="M543" s="11"/>
      <c r="N543" s="11"/>
      <c r="O543" s="11"/>
    </row>
    <row r="544" customFormat="false" ht="12.75" hidden="false" customHeight="true" outlineLevel="0" collapsed="false">
      <c r="A544" s="11"/>
      <c r="C544" s="11"/>
      <c r="D544" s="11"/>
      <c r="E544" s="11"/>
      <c r="F544" s="11"/>
      <c r="G544" s="11"/>
      <c r="H544" s="11"/>
      <c r="I544" s="11"/>
      <c r="J544" s="11"/>
      <c r="K544" s="11"/>
      <c r="L544" s="11"/>
      <c r="M544" s="11"/>
      <c r="N544" s="11"/>
      <c r="O544" s="11"/>
    </row>
    <row r="545" customFormat="false" ht="12.75" hidden="false" customHeight="true" outlineLevel="0" collapsed="false">
      <c r="A545" s="11"/>
      <c r="C545" s="11"/>
      <c r="D545" s="11"/>
      <c r="E545" s="11"/>
      <c r="F545" s="11"/>
      <c r="G545" s="11"/>
      <c r="H545" s="11"/>
      <c r="I545" s="11"/>
      <c r="J545" s="11"/>
      <c r="K545" s="11"/>
      <c r="L545" s="11"/>
      <c r="M545" s="11"/>
      <c r="N545" s="11"/>
      <c r="O545" s="11"/>
    </row>
    <row r="546" customFormat="false" ht="12.75" hidden="false" customHeight="true" outlineLevel="0" collapsed="false">
      <c r="A546" s="11"/>
      <c r="C546" s="11"/>
      <c r="D546" s="11"/>
      <c r="E546" s="11"/>
      <c r="F546" s="11"/>
      <c r="G546" s="11"/>
      <c r="H546" s="11"/>
      <c r="I546" s="11"/>
      <c r="J546" s="11"/>
      <c r="K546" s="11"/>
      <c r="L546" s="11"/>
      <c r="M546" s="11"/>
      <c r="N546" s="11"/>
      <c r="O546" s="11"/>
    </row>
    <row r="547" customFormat="false" ht="12.75" hidden="false" customHeight="true" outlineLevel="0" collapsed="false">
      <c r="A547" s="11"/>
      <c r="C547" s="11"/>
      <c r="D547" s="11"/>
      <c r="E547" s="11"/>
      <c r="F547" s="11"/>
      <c r="G547" s="11"/>
      <c r="H547" s="11"/>
      <c r="I547" s="11"/>
      <c r="J547" s="11"/>
      <c r="K547" s="11"/>
      <c r="L547" s="11"/>
      <c r="M547" s="11"/>
      <c r="N547" s="11"/>
      <c r="O547" s="11"/>
    </row>
    <row r="548" customFormat="false" ht="12.75" hidden="false" customHeight="true" outlineLevel="0" collapsed="false">
      <c r="A548" s="11"/>
      <c r="C548" s="11"/>
      <c r="D548" s="11"/>
      <c r="E548" s="11"/>
      <c r="F548" s="11"/>
      <c r="G548" s="11"/>
      <c r="H548" s="11"/>
      <c r="I548" s="11"/>
      <c r="J548" s="11"/>
      <c r="K548" s="11"/>
      <c r="L548" s="11"/>
      <c r="M548" s="11"/>
      <c r="N548" s="11"/>
      <c r="O548" s="11"/>
    </row>
    <row r="549" customFormat="false" ht="12.75" hidden="false" customHeight="true" outlineLevel="0" collapsed="false">
      <c r="A549" s="11"/>
      <c r="C549" s="11"/>
      <c r="D549" s="11"/>
      <c r="E549" s="11"/>
      <c r="F549" s="11"/>
      <c r="G549" s="11"/>
      <c r="H549" s="11"/>
      <c r="I549" s="11"/>
      <c r="J549" s="11"/>
      <c r="K549" s="11"/>
      <c r="L549" s="11"/>
      <c r="M549" s="11"/>
      <c r="N549" s="11"/>
      <c r="O549" s="11"/>
    </row>
    <row r="550" customFormat="false" ht="12.75" hidden="false" customHeight="true" outlineLevel="0" collapsed="false">
      <c r="A550" s="11"/>
      <c r="C550" s="11"/>
      <c r="D550" s="11"/>
      <c r="E550" s="11"/>
      <c r="F550" s="11"/>
      <c r="G550" s="11"/>
      <c r="H550" s="11"/>
      <c r="I550" s="11"/>
      <c r="J550" s="11"/>
      <c r="K550" s="11"/>
      <c r="L550" s="11"/>
      <c r="M550" s="11"/>
      <c r="N550" s="11"/>
      <c r="O550" s="11"/>
    </row>
    <row r="551" customFormat="false" ht="12.75" hidden="false" customHeight="true" outlineLevel="0" collapsed="false">
      <c r="A551" s="11"/>
      <c r="C551" s="11"/>
      <c r="D551" s="11"/>
      <c r="E551" s="11"/>
      <c r="F551" s="11"/>
      <c r="G551" s="11"/>
      <c r="H551" s="11"/>
      <c r="I551" s="11"/>
      <c r="J551" s="11"/>
      <c r="K551" s="11"/>
      <c r="L551" s="11"/>
      <c r="M551" s="11"/>
      <c r="N551" s="11"/>
      <c r="O551" s="11"/>
    </row>
    <row r="552" customFormat="false" ht="12.75" hidden="false" customHeight="true" outlineLevel="0" collapsed="false">
      <c r="A552" s="11"/>
      <c r="C552" s="11"/>
      <c r="D552" s="11"/>
      <c r="E552" s="11"/>
      <c r="F552" s="11"/>
      <c r="G552" s="11"/>
      <c r="H552" s="11"/>
      <c r="I552" s="11"/>
      <c r="J552" s="11"/>
      <c r="K552" s="11"/>
      <c r="L552" s="11"/>
      <c r="M552" s="11"/>
      <c r="N552" s="11"/>
      <c r="O552" s="11"/>
    </row>
    <row r="553" customFormat="false" ht="12.75" hidden="false" customHeight="true" outlineLevel="0" collapsed="false">
      <c r="A553" s="11"/>
      <c r="C553" s="11"/>
      <c r="D553" s="11"/>
      <c r="E553" s="11"/>
      <c r="F553" s="11"/>
      <c r="G553" s="11"/>
      <c r="H553" s="11"/>
      <c r="I553" s="11"/>
      <c r="J553" s="11"/>
      <c r="K553" s="11"/>
      <c r="L553" s="11"/>
      <c r="M553" s="11"/>
      <c r="N553" s="11"/>
      <c r="O553" s="11"/>
    </row>
    <row r="554" customFormat="false" ht="12.75" hidden="false" customHeight="true" outlineLevel="0" collapsed="false">
      <c r="A554" s="11"/>
      <c r="C554" s="11"/>
      <c r="D554" s="11"/>
      <c r="E554" s="11"/>
      <c r="F554" s="11"/>
      <c r="G554" s="11"/>
      <c r="H554" s="11"/>
      <c r="I554" s="11"/>
      <c r="J554" s="11"/>
      <c r="K554" s="11"/>
      <c r="L554" s="11"/>
      <c r="M554" s="11"/>
      <c r="N554" s="11"/>
      <c r="O554" s="11"/>
    </row>
    <row r="555" customFormat="false" ht="12.75" hidden="false" customHeight="true" outlineLevel="0" collapsed="false">
      <c r="A555" s="11"/>
      <c r="C555" s="11"/>
      <c r="D555" s="11"/>
      <c r="E555" s="11"/>
      <c r="F555" s="11"/>
      <c r="G555" s="11"/>
      <c r="H555" s="11"/>
      <c r="I555" s="11"/>
      <c r="J555" s="11"/>
      <c r="K555" s="11"/>
      <c r="L555" s="11"/>
      <c r="M555" s="11"/>
      <c r="N555" s="11"/>
      <c r="O555" s="11"/>
    </row>
    <row r="556" customFormat="false" ht="12.75" hidden="false" customHeight="true" outlineLevel="0" collapsed="false">
      <c r="A556" s="11"/>
      <c r="C556" s="11"/>
      <c r="D556" s="11"/>
      <c r="E556" s="11"/>
      <c r="F556" s="11"/>
      <c r="G556" s="11"/>
      <c r="H556" s="11"/>
      <c r="I556" s="11"/>
      <c r="J556" s="11"/>
      <c r="K556" s="11"/>
      <c r="L556" s="11"/>
      <c r="M556" s="11"/>
      <c r="N556" s="11"/>
      <c r="O556" s="11"/>
    </row>
    <row r="557" customFormat="false" ht="12.75" hidden="false" customHeight="true" outlineLevel="0" collapsed="false">
      <c r="A557" s="11"/>
      <c r="C557" s="11"/>
      <c r="D557" s="11"/>
      <c r="E557" s="11"/>
      <c r="F557" s="11"/>
      <c r="G557" s="11"/>
      <c r="H557" s="11"/>
      <c r="I557" s="11"/>
      <c r="J557" s="11"/>
      <c r="K557" s="11"/>
      <c r="L557" s="11"/>
      <c r="M557" s="11"/>
      <c r="N557" s="11"/>
      <c r="O557" s="11"/>
    </row>
    <row r="558" customFormat="false" ht="12.75" hidden="false" customHeight="true" outlineLevel="0" collapsed="false">
      <c r="A558" s="11"/>
      <c r="C558" s="11"/>
      <c r="D558" s="11"/>
      <c r="E558" s="11"/>
      <c r="F558" s="11"/>
      <c r="G558" s="11"/>
      <c r="H558" s="11"/>
      <c r="I558" s="11"/>
      <c r="J558" s="11"/>
      <c r="K558" s="11"/>
      <c r="L558" s="11"/>
      <c r="M558" s="11"/>
      <c r="N558" s="11"/>
      <c r="O558" s="11"/>
    </row>
    <row r="559" customFormat="false" ht="12.75" hidden="false" customHeight="true" outlineLevel="0" collapsed="false">
      <c r="A559" s="11"/>
      <c r="C559" s="11"/>
      <c r="D559" s="11"/>
      <c r="E559" s="11"/>
      <c r="F559" s="11"/>
      <c r="G559" s="11"/>
      <c r="H559" s="11"/>
      <c r="I559" s="11"/>
      <c r="J559" s="11"/>
      <c r="K559" s="11"/>
      <c r="L559" s="11"/>
      <c r="M559" s="11"/>
      <c r="N559" s="11"/>
      <c r="O559" s="11"/>
    </row>
    <row r="560" customFormat="false" ht="12.75" hidden="false" customHeight="true" outlineLevel="0" collapsed="false">
      <c r="A560" s="11"/>
      <c r="C560" s="11"/>
      <c r="D560" s="11"/>
      <c r="E560" s="11"/>
      <c r="F560" s="11"/>
      <c r="G560" s="11"/>
      <c r="H560" s="11"/>
      <c r="I560" s="11"/>
      <c r="J560" s="11"/>
      <c r="K560" s="11"/>
      <c r="L560" s="11"/>
      <c r="M560" s="11"/>
      <c r="N560" s="11"/>
      <c r="O560" s="11"/>
    </row>
    <row r="561" customFormat="false" ht="12.75" hidden="false" customHeight="true" outlineLevel="0" collapsed="false">
      <c r="A561" s="11"/>
      <c r="C561" s="11"/>
      <c r="D561" s="11"/>
      <c r="E561" s="11"/>
      <c r="F561" s="11"/>
      <c r="G561" s="11"/>
      <c r="H561" s="11"/>
      <c r="I561" s="11"/>
      <c r="J561" s="11"/>
      <c r="K561" s="11"/>
      <c r="L561" s="11"/>
      <c r="M561" s="11"/>
      <c r="N561" s="11"/>
      <c r="O561" s="11"/>
    </row>
    <row r="562" customFormat="false" ht="12.75" hidden="false" customHeight="true" outlineLevel="0" collapsed="false">
      <c r="A562" s="11"/>
      <c r="C562" s="11"/>
      <c r="D562" s="11"/>
      <c r="E562" s="11"/>
      <c r="F562" s="11"/>
      <c r="G562" s="11"/>
      <c r="H562" s="11"/>
      <c r="I562" s="11"/>
      <c r="J562" s="11"/>
      <c r="K562" s="11"/>
      <c r="L562" s="11"/>
      <c r="M562" s="11"/>
      <c r="N562" s="11"/>
      <c r="O562" s="11"/>
    </row>
    <row r="563" customFormat="false" ht="12.75" hidden="false" customHeight="true" outlineLevel="0" collapsed="false">
      <c r="A563" s="11"/>
      <c r="C563" s="11"/>
      <c r="D563" s="11"/>
      <c r="E563" s="11"/>
      <c r="F563" s="11"/>
      <c r="G563" s="11"/>
      <c r="H563" s="11"/>
      <c r="I563" s="11"/>
      <c r="J563" s="11"/>
      <c r="K563" s="11"/>
      <c r="L563" s="11"/>
      <c r="M563" s="11"/>
      <c r="N563" s="11"/>
      <c r="O563" s="11"/>
    </row>
    <row r="564" customFormat="false" ht="12.75" hidden="false" customHeight="true" outlineLevel="0" collapsed="false">
      <c r="A564" s="11"/>
      <c r="C564" s="11"/>
      <c r="D564" s="11"/>
      <c r="E564" s="11"/>
      <c r="F564" s="11"/>
      <c r="G564" s="11"/>
      <c r="H564" s="11"/>
      <c r="I564" s="11"/>
      <c r="J564" s="11"/>
      <c r="K564" s="11"/>
      <c r="L564" s="11"/>
      <c r="M564" s="11"/>
      <c r="N564" s="11"/>
      <c r="O564" s="11"/>
    </row>
    <row r="565" customFormat="false" ht="12.75" hidden="false" customHeight="true" outlineLevel="0" collapsed="false">
      <c r="A565" s="11"/>
      <c r="C565" s="11"/>
      <c r="D565" s="11"/>
      <c r="E565" s="11"/>
      <c r="F565" s="11"/>
      <c r="G565" s="11"/>
      <c r="H565" s="11"/>
      <c r="I565" s="11"/>
      <c r="J565" s="11"/>
      <c r="K565" s="11"/>
      <c r="L565" s="11"/>
      <c r="M565" s="11"/>
      <c r="N565" s="11"/>
      <c r="O565" s="11"/>
    </row>
    <row r="566" customFormat="false" ht="12.75" hidden="false" customHeight="true" outlineLevel="0" collapsed="false">
      <c r="A566" s="11"/>
      <c r="C566" s="11"/>
      <c r="D566" s="11"/>
      <c r="E566" s="11"/>
      <c r="F566" s="11"/>
      <c r="G566" s="11"/>
      <c r="H566" s="11"/>
      <c r="I566" s="11"/>
      <c r="J566" s="11"/>
      <c r="K566" s="11"/>
      <c r="L566" s="11"/>
      <c r="M566" s="11"/>
      <c r="N566" s="11"/>
      <c r="O566" s="11"/>
    </row>
    <row r="567" customFormat="false" ht="12.75" hidden="false" customHeight="true" outlineLevel="0" collapsed="false">
      <c r="A567" s="11"/>
      <c r="C567" s="11"/>
      <c r="D567" s="11"/>
      <c r="E567" s="11"/>
      <c r="F567" s="11"/>
      <c r="G567" s="11"/>
      <c r="H567" s="11"/>
      <c r="I567" s="11"/>
      <c r="J567" s="11"/>
      <c r="K567" s="11"/>
      <c r="L567" s="11"/>
      <c r="M567" s="11"/>
      <c r="N567" s="11"/>
      <c r="O567" s="11"/>
    </row>
    <row r="568" customFormat="false" ht="12.75" hidden="false" customHeight="true" outlineLevel="0" collapsed="false">
      <c r="A568" s="11"/>
      <c r="C568" s="11"/>
      <c r="D568" s="11"/>
      <c r="E568" s="11"/>
      <c r="F568" s="11"/>
      <c r="G568" s="11"/>
      <c r="H568" s="11"/>
      <c r="I568" s="11"/>
      <c r="J568" s="11"/>
      <c r="K568" s="11"/>
      <c r="L568" s="11"/>
      <c r="M568" s="11"/>
      <c r="N568" s="11"/>
      <c r="O568" s="11"/>
    </row>
    <row r="569" customFormat="false" ht="12.75" hidden="false" customHeight="true" outlineLevel="0" collapsed="false">
      <c r="A569" s="11"/>
      <c r="C569" s="11"/>
      <c r="D569" s="11"/>
      <c r="E569" s="11"/>
      <c r="F569" s="11"/>
      <c r="G569" s="11"/>
      <c r="H569" s="11"/>
      <c r="I569" s="11"/>
      <c r="J569" s="11"/>
      <c r="K569" s="11"/>
      <c r="L569" s="11"/>
      <c r="M569" s="11"/>
      <c r="N569" s="11"/>
      <c r="O569" s="11"/>
    </row>
    <row r="570" customFormat="false" ht="12.75" hidden="false" customHeight="true" outlineLevel="0" collapsed="false">
      <c r="A570" s="11"/>
      <c r="C570" s="11"/>
      <c r="D570" s="11"/>
      <c r="E570" s="11"/>
      <c r="F570" s="11"/>
      <c r="G570" s="11"/>
      <c r="H570" s="11"/>
      <c r="I570" s="11"/>
      <c r="J570" s="11"/>
      <c r="K570" s="11"/>
      <c r="L570" s="11"/>
      <c r="M570" s="11"/>
      <c r="N570" s="11"/>
      <c r="O570" s="11"/>
    </row>
    <row r="571" customFormat="false" ht="12.75" hidden="false" customHeight="true" outlineLevel="0" collapsed="false">
      <c r="A571" s="11"/>
      <c r="C571" s="11"/>
      <c r="D571" s="11"/>
      <c r="E571" s="11"/>
      <c r="F571" s="11"/>
      <c r="G571" s="11"/>
      <c r="H571" s="11"/>
      <c r="I571" s="11"/>
      <c r="J571" s="11"/>
      <c r="K571" s="11"/>
      <c r="L571" s="11"/>
      <c r="M571" s="11"/>
      <c r="N571" s="11"/>
      <c r="O571" s="11"/>
    </row>
    <row r="572" customFormat="false" ht="12.75" hidden="false" customHeight="true" outlineLevel="0" collapsed="false">
      <c r="A572" s="11"/>
      <c r="C572" s="11"/>
      <c r="D572" s="11"/>
      <c r="E572" s="11"/>
      <c r="F572" s="11"/>
      <c r="G572" s="11"/>
      <c r="H572" s="11"/>
      <c r="I572" s="11"/>
      <c r="J572" s="11"/>
      <c r="K572" s="11"/>
      <c r="L572" s="11"/>
      <c r="M572" s="11"/>
      <c r="N572" s="11"/>
      <c r="O572" s="11"/>
    </row>
    <row r="573" customFormat="false" ht="12.75" hidden="false" customHeight="true" outlineLevel="0" collapsed="false">
      <c r="A573" s="11"/>
      <c r="C573" s="11"/>
      <c r="D573" s="11"/>
      <c r="E573" s="11"/>
      <c r="F573" s="11"/>
      <c r="G573" s="11"/>
      <c r="H573" s="11"/>
      <c r="I573" s="11"/>
      <c r="J573" s="11"/>
      <c r="K573" s="11"/>
      <c r="L573" s="11"/>
      <c r="M573" s="11"/>
      <c r="N573" s="11"/>
      <c r="O573" s="11"/>
    </row>
    <row r="574" customFormat="false" ht="12.75" hidden="false" customHeight="true" outlineLevel="0" collapsed="false">
      <c r="A574" s="11"/>
      <c r="C574" s="11"/>
      <c r="D574" s="11"/>
      <c r="E574" s="11"/>
      <c r="F574" s="11"/>
      <c r="G574" s="11"/>
      <c r="H574" s="11"/>
      <c r="I574" s="11"/>
      <c r="J574" s="11"/>
      <c r="K574" s="11"/>
      <c r="L574" s="11"/>
      <c r="M574" s="11"/>
      <c r="N574" s="11"/>
      <c r="O574" s="11"/>
    </row>
    <row r="575" customFormat="false" ht="12.75" hidden="false" customHeight="true" outlineLevel="0" collapsed="false">
      <c r="A575" s="11"/>
      <c r="C575" s="11"/>
      <c r="D575" s="11"/>
      <c r="E575" s="11"/>
      <c r="F575" s="11"/>
      <c r="G575" s="11"/>
      <c r="H575" s="11"/>
      <c r="I575" s="11"/>
      <c r="J575" s="11"/>
      <c r="K575" s="11"/>
      <c r="L575" s="11"/>
      <c r="M575" s="11"/>
      <c r="N575" s="11"/>
      <c r="O575" s="11"/>
    </row>
    <row r="576" customFormat="false" ht="12.75" hidden="false" customHeight="true" outlineLevel="0" collapsed="false">
      <c r="A576" s="11"/>
      <c r="C576" s="11"/>
      <c r="D576" s="11"/>
      <c r="E576" s="11"/>
      <c r="F576" s="11"/>
      <c r="G576" s="11"/>
      <c r="H576" s="11"/>
      <c r="I576" s="11"/>
      <c r="J576" s="11"/>
      <c r="K576" s="11"/>
      <c r="L576" s="11"/>
      <c r="M576" s="11"/>
      <c r="N576" s="11"/>
      <c r="O576" s="11"/>
    </row>
    <row r="577" customFormat="false" ht="12.75" hidden="false" customHeight="true" outlineLevel="0" collapsed="false">
      <c r="A577" s="11"/>
      <c r="C577" s="11"/>
      <c r="D577" s="11"/>
      <c r="E577" s="11"/>
      <c r="F577" s="11"/>
      <c r="G577" s="11"/>
      <c r="H577" s="11"/>
      <c r="I577" s="11"/>
      <c r="J577" s="11"/>
      <c r="K577" s="11"/>
      <c r="L577" s="11"/>
      <c r="M577" s="11"/>
      <c r="N577" s="11"/>
      <c r="O577" s="11"/>
    </row>
    <row r="578" customFormat="false" ht="12.75" hidden="false" customHeight="true" outlineLevel="0" collapsed="false">
      <c r="A578" s="11"/>
      <c r="C578" s="11"/>
      <c r="D578" s="11"/>
      <c r="E578" s="11"/>
      <c r="F578" s="11"/>
      <c r="G578" s="11"/>
      <c r="H578" s="11"/>
      <c r="I578" s="11"/>
      <c r="J578" s="11"/>
      <c r="K578" s="11"/>
      <c r="L578" s="11"/>
      <c r="M578" s="11"/>
      <c r="N578" s="11"/>
      <c r="O578" s="11"/>
    </row>
    <row r="579" customFormat="false" ht="12.75" hidden="false" customHeight="true" outlineLevel="0" collapsed="false">
      <c r="A579" s="11"/>
      <c r="C579" s="11"/>
      <c r="D579" s="11"/>
      <c r="E579" s="11"/>
      <c r="F579" s="11"/>
      <c r="G579" s="11"/>
      <c r="H579" s="11"/>
      <c r="I579" s="11"/>
      <c r="J579" s="11"/>
      <c r="K579" s="11"/>
      <c r="L579" s="11"/>
      <c r="M579" s="11"/>
      <c r="N579" s="11"/>
      <c r="O579" s="11"/>
    </row>
    <row r="580" customFormat="false" ht="12.75" hidden="false" customHeight="true" outlineLevel="0" collapsed="false">
      <c r="A580" s="11"/>
      <c r="C580" s="11"/>
      <c r="D580" s="11"/>
      <c r="E580" s="11"/>
      <c r="F580" s="11"/>
      <c r="G580" s="11"/>
      <c r="H580" s="11"/>
      <c r="I580" s="11"/>
      <c r="J580" s="11"/>
      <c r="K580" s="11"/>
      <c r="L580" s="11"/>
      <c r="M580" s="11"/>
      <c r="N580" s="11"/>
      <c r="O580" s="11"/>
    </row>
    <row r="581" customFormat="false" ht="12.75" hidden="false" customHeight="true" outlineLevel="0" collapsed="false">
      <c r="A581" s="11"/>
      <c r="C581" s="11"/>
      <c r="D581" s="11"/>
      <c r="E581" s="11"/>
      <c r="F581" s="11"/>
      <c r="G581" s="11"/>
      <c r="H581" s="11"/>
      <c r="I581" s="11"/>
      <c r="J581" s="11"/>
      <c r="K581" s="11"/>
      <c r="L581" s="11"/>
      <c r="M581" s="11"/>
      <c r="N581" s="11"/>
      <c r="O581" s="11"/>
    </row>
    <row r="582" customFormat="false" ht="12.75" hidden="false" customHeight="true" outlineLevel="0" collapsed="false">
      <c r="A582" s="11"/>
      <c r="C582" s="11"/>
      <c r="D582" s="11"/>
      <c r="E582" s="11"/>
      <c r="F582" s="11"/>
      <c r="G582" s="11"/>
      <c r="H582" s="11"/>
      <c r="I582" s="11"/>
      <c r="J582" s="11"/>
      <c r="K582" s="11"/>
      <c r="L582" s="11"/>
      <c r="M582" s="11"/>
      <c r="N582" s="11"/>
      <c r="O582" s="11"/>
    </row>
    <row r="583" customFormat="false" ht="12.75" hidden="false" customHeight="true" outlineLevel="0" collapsed="false">
      <c r="A583" s="11"/>
      <c r="C583" s="11"/>
      <c r="D583" s="11"/>
      <c r="E583" s="11"/>
      <c r="F583" s="11"/>
      <c r="G583" s="11"/>
      <c r="H583" s="11"/>
      <c r="I583" s="11"/>
      <c r="J583" s="11"/>
      <c r="K583" s="11"/>
      <c r="L583" s="11"/>
      <c r="M583" s="11"/>
      <c r="N583" s="11"/>
      <c r="O583" s="11"/>
    </row>
    <row r="584" customFormat="false" ht="12.75" hidden="false" customHeight="true" outlineLevel="0" collapsed="false">
      <c r="A584" s="11"/>
      <c r="C584" s="11"/>
      <c r="D584" s="11"/>
      <c r="E584" s="11"/>
      <c r="F584" s="11"/>
      <c r="G584" s="11"/>
      <c r="H584" s="11"/>
      <c r="I584" s="11"/>
      <c r="J584" s="11"/>
      <c r="K584" s="11"/>
      <c r="L584" s="11"/>
      <c r="M584" s="11"/>
      <c r="N584" s="11"/>
      <c r="O584" s="11"/>
    </row>
    <row r="585" customFormat="false" ht="12.75" hidden="false" customHeight="true" outlineLevel="0" collapsed="false">
      <c r="A585" s="11"/>
      <c r="C585" s="11"/>
      <c r="D585" s="11"/>
      <c r="E585" s="11"/>
      <c r="F585" s="11"/>
      <c r="G585" s="11"/>
      <c r="H585" s="11"/>
      <c r="I585" s="11"/>
      <c r="J585" s="11"/>
      <c r="K585" s="11"/>
      <c r="L585" s="11"/>
      <c r="M585" s="11"/>
      <c r="N585" s="11"/>
      <c r="O585" s="11"/>
    </row>
    <row r="586" customFormat="false" ht="12.75" hidden="false" customHeight="true" outlineLevel="0" collapsed="false">
      <c r="A586" s="11"/>
      <c r="C586" s="11"/>
      <c r="D586" s="11"/>
      <c r="E586" s="11"/>
      <c r="F586" s="11"/>
      <c r="G586" s="11"/>
      <c r="H586" s="11"/>
      <c r="I586" s="11"/>
      <c r="J586" s="11"/>
      <c r="K586" s="11"/>
      <c r="L586" s="11"/>
      <c r="M586" s="11"/>
      <c r="N586" s="11"/>
      <c r="O586" s="11"/>
    </row>
    <row r="587" customFormat="false" ht="12.75" hidden="false" customHeight="true" outlineLevel="0" collapsed="false">
      <c r="A587" s="11"/>
      <c r="C587" s="11"/>
      <c r="D587" s="11"/>
      <c r="E587" s="11"/>
      <c r="F587" s="11"/>
      <c r="G587" s="11"/>
      <c r="H587" s="11"/>
      <c r="I587" s="11"/>
      <c r="J587" s="11"/>
      <c r="K587" s="11"/>
      <c r="L587" s="11"/>
      <c r="M587" s="11"/>
      <c r="N587" s="11"/>
      <c r="O587" s="11"/>
    </row>
    <row r="588" customFormat="false" ht="12.75" hidden="false" customHeight="true" outlineLevel="0" collapsed="false">
      <c r="A588" s="11"/>
      <c r="C588" s="11"/>
      <c r="D588" s="11"/>
      <c r="E588" s="11"/>
      <c r="F588" s="11"/>
      <c r="G588" s="11"/>
      <c r="H588" s="11"/>
      <c r="I588" s="11"/>
      <c r="J588" s="11"/>
      <c r="K588" s="11"/>
      <c r="L588" s="11"/>
      <c r="M588" s="11"/>
      <c r="N588" s="11"/>
      <c r="O588" s="11"/>
    </row>
    <row r="589" customFormat="false" ht="12.75" hidden="false" customHeight="true" outlineLevel="0" collapsed="false">
      <c r="A589" s="11"/>
      <c r="C589" s="11"/>
      <c r="D589" s="11"/>
      <c r="E589" s="11"/>
      <c r="F589" s="11"/>
      <c r="G589" s="11"/>
      <c r="H589" s="11"/>
      <c r="I589" s="11"/>
      <c r="J589" s="11"/>
      <c r="K589" s="11"/>
      <c r="L589" s="11"/>
      <c r="M589" s="11"/>
      <c r="N589" s="11"/>
      <c r="O589" s="11"/>
    </row>
    <row r="590" customFormat="false" ht="12.75" hidden="false" customHeight="true" outlineLevel="0" collapsed="false">
      <c r="A590" s="11"/>
      <c r="C590" s="11"/>
      <c r="D590" s="11"/>
      <c r="E590" s="11"/>
      <c r="F590" s="11"/>
      <c r="G590" s="11"/>
      <c r="H590" s="11"/>
      <c r="I590" s="11"/>
      <c r="J590" s="11"/>
      <c r="K590" s="11"/>
      <c r="L590" s="11"/>
      <c r="M590" s="11"/>
      <c r="N590" s="11"/>
      <c r="O590" s="11"/>
    </row>
    <row r="591" customFormat="false" ht="12.75" hidden="false" customHeight="true" outlineLevel="0" collapsed="false">
      <c r="A591" s="11"/>
      <c r="C591" s="11"/>
      <c r="D591" s="11"/>
      <c r="E591" s="11"/>
      <c r="F591" s="11"/>
      <c r="G591" s="11"/>
      <c r="H591" s="11"/>
      <c r="I591" s="11"/>
      <c r="J591" s="11"/>
      <c r="K591" s="11"/>
      <c r="L591" s="11"/>
      <c r="M591" s="11"/>
      <c r="N591" s="11"/>
      <c r="O591" s="11"/>
    </row>
    <row r="592" customFormat="false" ht="12.75" hidden="false" customHeight="true" outlineLevel="0" collapsed="false">
      <c r="A592" s="11"/>
      <c r="C592" s="11"/>
      <c r="D592" s="11"/>
      <c r="E592" s="11"/>
      <c r="F592" s="11"/>
      <c r="G592" s="11"/>
      <c r="H592" s="11"/>
      <c r="I592" s="11"/>
      <c r="J592" s="11"/>
      <c r="K592" s="11"/>
      <c r="L592" s="11"/>
      <c r="M592" s="11"/>
      <c r="N592" s="11"/>
      <c r="O592" s="11"/>
    </row>
    <row r="593" customFormat="false" ht="12.75" hidden="false" customHeight="true" outlineLevel="0" collapsed="false">
      <c r="A593" s="11"/>
      <c r="C593" s="11"/>
      <c r="D593" s="11"/>
      <c r="E593" s="11"/>
      <c r="F593" s="11"/>
      <c r="G593" s="11"/>
      <c r="H593" s="11"/>
      <c r="I593" s="11"/>
      <c r="J593" s="11"/>
      <c r="K593" s="11"/>
      <c r="L593" s="11"/>
      <c r="M593" s="11"/>
      <c r="N593" s="11"/>
      <c r="O593" s="11"/>
    </row>
    <row r="594" customFormat="false" ht="12.75" hidden="false" customHeight="true" outlineLevel="0" collapsed="false">
      <c r="A594" s="11"/>
      <c r="C594" s="11"/>
      <c r="D594" s="11"/>
      <c r="E594" s="11"/>
      <c r="F594" s="11"/>
      <c r="G594" s="11"/>
      <c r="H594" s="11"/>
      <c r="I594" s="11"/>
      <c r="J594" s="11"/>
      <c r="K594" s="11"/>
      <c r="L594" s="11"/>
      <c r="M594" s="11"/>
      <c r="N594" s="11"/>
      <c r="O594" s="11"/>
    </row>
    <row r="595" customFormat="false" ht="12.75" hidden="false" customHeight="true" outlineLevel="0" collapsed="false">
      <c r="A595" s="11"/>
      <c r="C595" s="11"/>
      <c r="D595" s="11"/>
      <c r="E595" s="11"/>
      <c r="F595" s="11"/>
      <c r="G595" s="11"/>
      <c r="H595" s="11"/>
      <c r="I595" s="11"/>
      <c r="J595" s="11"/>
      <c r="K595" s="11"/>
      <c r="L595" s="11"/>
      <c r="M595" s="11"/>
      <c r="N595" s="11"/>
      <c r="O595" s="11"/>
    </row>
    <row r="596" customFormat="false" ht="12.75" hidden="false" customHeight="true" outlineLevel="0" collapsed="false">
      <c r="A596" s="11"/>
      <c r="C596" s="11"/>
      <c r="D596" s="11"/>
      <c r="E596" s="11"/>
      <c r="F596" s="11"/>
      <c r="G596" s="11"/>
      <c r="H596" s="11"/>
      <c r="I596" s="11"/>
      <c r="J596" s="11"/>
      <c r="K596" s="11"/>
      <c r="L596" s="11"/>
      <c r="M596" s="11"/>
      <c r="N596" s="11"/>
      <c r="O596" s="11"/>
    </row>
    <row r="597" customFormat="false" ht="12.75" hidden="false" customHeight="true" outlineLevel="0" collapsed="false">
      <c r="A597" s="11"/>
      <c r="C597" s="11"/>
      <c r="D597" s="11"/>
      <c r="E597" s="11"/>
      <c r="F597" s="11"/>
      <c r="G597" s="11"/>
      <c r="H597" s="11"/>
      <c r="I597" s="11"/>
      <c r="J597" s="11"/>
      <c r="K597" s="11"/>
      <c r="L597" s="11"/>
      <c r="M597" s="11"/>
      <c r="N597" s="11"/>
      <c r="O597" s="11"/>
    </row>
    <row r="598" customFormat="false" ht="12.75" hidden="false" customHeight="true" outlineLevel="0" collapsed="false">
      <c r="A598" s="11"/>
      <c r="C598" s="11"/>
      <c r="D598" s="11"/>
      <c r="E598" s="11"/>
      <c r="F598" s="11"/>
      <c r="G598" s="11"/>
      <c r="H598" s="11"/>
      <c r="I598" s="11"/>
      <c r="J598" s="11"/>
      <c r="K598" s="11"/>
      <c r="L598" s="11"/>
      <c r="M598" s="11"/>
      <c r="N598" s="11"/>
      <c r="O598" s="11"/>
    </row>
    <row r="599" customFormat="false" ht="12.75" hidden="false" customHeight="true" outlineLevel="0" collapsed="false">
      <c r="A599" s="11"/>
      <c r="C599" s="11"/>
      <c r="D599" s="11"/>
      <c r="E599" s="11"/>
      <c r="F599" s="11"/>
      <c r="G599" s="11"/>
      <c r="H599" s="11"/>
      <c r="I599" s="11"/>
      <c r="J599" s="11"/>
      <c r="K599" s="11"/>
      <c r="L599" s="11"/>
      <c r="M599" s="11"/>
      <c r="N599" s="11"/>
      <c r="O599" s="11"/>
    </row>
    <row r="600" customFormat="false" ht="12.75" hidden="false" customHeight="true" outlineLevel="0" collapsed="false">
      <c r="A600" s="11"/>
      <c r="C600" s="11"/>
      <c r="D600" s="11"/>
      <c r="E600" s="11"/>
      <c r="F600" s="11"/>
      <c r="G600" s="11"/>
      <c r="H600" s="11"/>
      <c r="I600" s="11"/>
      <c r="J600" s="11"/>
      <c r="K600" s="11"/>
      <c r="L600" s="11"/>
      <c r="M600" s="11"/>
      <c r="N600" s="11"/>
      <c r="O600" s="11"/>
    </row>
    <row r="601" customFormat="false" ht="12.75" hidden="false" customHeight="true" outlineLevel="0" collapsed="false">
      <c r="A601" s="11"/>
      <c r="C601" s="11"/>
      <c r="D601" s="11"/>
      <c r="E601" s="11"/>
      <c r="F601" s="11"/>
      <c r="G601" s="11"/>
      <c r="H601" s="11"/>
      <c r="I601" s="11"/>
      <c r="J601" s="11"/>
      <c r="K601" s="11"/>
      <c r="L601" s="11"/>
      <c r="M601" s="11"/>
      <c r="N601" s="11"/>
      <c r="O601" s="11"/>
    </row>
    <row r="602" customFormat="false" ht="12.75" hidden="false" customHeight="true" outlineLevel="0" collapsed="false">
      <c r="A602" s="11"/>
      <c r="C602" s="11"/>
      <c r="D602" s="11"/>
      <c r="E602" s="11"/>
      <c r="F602" s="11"/>
      <c r="G602" s="11"/>
      <c r="H602" s="11"/>
      <c r="I602" s="11"/>
      <c r="J602" s="11"/>
      <c r="K602" s="11"/>
      <c r="L602" s="11"/>
      <c r="M602" s="11"/>
      <c r="N602" s="11"/>
      <c r="O602" s="11"/>
    </row>
    <row r="603" customFormat="false" ht="12.75" hidden="false" customHeight="true" outlineLevel="0" collapsed="false">
      <c r="A603" s="11"/>
      <c r="C603" s="11"/>
      <c r="D603" s="11"/>
      <c r="E603" s="11"/>
      <c r="F603" s="11"/>
      <c r="G603" s="11"/>
      <c r="H603" s="11"/>
      <c r="I603" s="11"/>
      <c r="J603" s="11"/>
      <c r="K603" s="11"/>
      <c r="L603" s="11"/>
      <c r="M603" s="11"/>
      <c r="N603" s="11"/>
      <c r="O603" s="11"/>
    </row>
    <row r="604" customFormat="false" ht="12.75" hidden="false" customHeight="true" outlineLevel="0" collapsed="false">
      <c r="A604" s="11"/>
      <c r="C604" s="11"/>
      <c r="D604" s="11"/>
      <c r="E604" s="11"/>
      <c r="F604" s="11"/>
      <c r="G604" s="11"/>
      <c r="H604" s="11"/>
      <c r="I604" s="11"/>
      <c r="J604" s="11"/>
      <c r="K604" s="11"/>
      <c r="L604" s="11"/>
      <c r="M604" s="11"/>
      <c r="N604" s="11"/>
      <c r="O604" s="11"/>
    </row>
    <row r="605" customFormat="false" ht="12.75" hidden="false" customHeight="true" outlineLevel="0" collapsed="false">
      <c r="A605" s="11"/>
      <c r="C605" s="11"/>
      <c r="D605" s="11"/>
      <c r="E605" s="11"/>
      <c r="F605" s="11"/>
      <c r="G605" s="11"/>
      <c r="H605" s="11"/>
      <c r="I605" s="11"/>
      <c r="J605" s="11"/>
      <c r="K605" s="11"/>
      <c r="L605" s="11"/>
      <c r="M605" s="11"/>
      <c r="N605" s="11"/>
      <c r="O605" s="11"/>
    </row>
    <row r="606" customFormat="false" ht="12.75" hidden="false" customHeight="true" outlineLevel="0" collapsed="false">
      <c r="A606" s="11"/>
      <c r="C606" s="11"/>
      <c r="D606" s="11"/>
      <c r="E606" s="11"/>
      <c r="F606" s="11"/>
      <c r="G606" s="11"/>
      <c r="H606" s="11"/>
      <c r="I606" s="11"/>
      <c r="J606" s="11"/>
      <c r="K606" s="11"/>
      <c r="L606" s="11"/>
      <c r="M606" s="11"/>
      <c r="N606" s="11"/>
      <c r="O606" s="11"/>
    </row>
    <row r="607" customFormat="false" ht="12.75" hidden="false" customHeight="true" outlineLevel="0" collapsed="false">
      <c r="A607" s="11"/>
      <c r="C607" s="11"/>
      <c r="D607" s="11"/>
      <c r="E607" s="11"/>
      <c r="F607" s="11"/>
      <c r="G607" s="11"/>
      <c r="H607" s="11"/>
      <c r="I607" s="11"/>
      <c r="J607" s="11"/>
      <c r="K607" s="11"/>
      <c r="L607" s="11"/>
      <c r="M607" s="11"/>
      <c r="N607" s="11"/>
      <c r="O607" s="11"/>
    </row>
    <row r="608" customFormat="false" ht="12.75" hidden="false" customHeight="true" outlineLevel="0" collapsed="false">
      <c r="A608" s="11"/>
      <c r="C608" s="11"/>
      <c r="D608" s="11"/>
      <c r="E608" s="11"/>
      <c r="F608" s="11"/>
      <c r="G608" s="11"/>
      <c r="H608" s="11"/>
      <c r="I608" s="11"/>
      <c r="J608" s="11"/>
      <c r="K608" s="11"/>
      <c r="L608" s="11"/>
      <c r="M608" s="11"/>
      <c r="N608" s="11"/>
      <c r="O608" s="11"/>
    </row>
    <row r="609" customFormat="false" ht="12.75" hidden="false" customHeight="true" outlineLevel="0" collapsed="false">
      <c r="A609" s="11"/>
      <c r="C609" s="11"/>
      <c r="D609" s="11"/>
      <c r="E609" s="11"/>
      <c r="F609" s="11"/>
      <c r="G609" s="11"/>
      <c r="H609" s="11"/>
      <c r="I609" s="11"/>
      <c r="J609" s="11"/>
      <c r="K609" s="11"/>
      <c r="L609" s="11"/>
      <c r="M609" s="11"/>
      <c r="N609" s="11"/>
      <c r="O609" s="11"/>
    </row>
    <row r="610" customFormat="false" ht="12.75" hidden="false" customHeight="true" outlineLevel="0" collapsed="false">
      <c r="A610" s="11"/>
      <c r="C610" s="11"/>
      <c r="D610" s="11"/>
      <c r="E610" s="11"/>
      <c r="F610" s="11"/>
      <c r="G610" s="11"/>
      <c r="H610" s="11"/>
      <c r="I610" s="11"/>
      <c r="J610" s="11"/>
      <c r="K610" s="11"/>
      <c r="L610" s="11"/>
      <c r="M610" s="11"/>
      <c r="N610" s="11"/>
      <c r="O610" s="11"/>
    </row>
    <row r="611" customFormat="false" ht="12.75" hidden="false" customHeight="true" outlineLevel="0" collapsed="false">
      <c r="A611" s="11"/>
      <c r="C611" s="11"/>
      <c r="D611" s="11"/>
      <c r="E611" s="11"/>
      <c r="F611" s="11"/>
      <c r="G611" s="11"/>
      <c r="H611" s="11"/>
      <c r="I611" s="11"/>
      <c r="J611" s="11"/>
      <c r="K611" s="11"/>
      <c r="L611" s="11"/>
      <c r="M611" s="11"/>
      <c r="N611" s="11"/>
      <c r="O611" s="11"/>
    </row>
    <row r="612" customFormat="false" ht="12.75" hidden="false" customHeight="true" outlineLevel="0" collapsed="false">
      <c r="A612" s="11"/>
      <c r="C612" s="11"/>
      <c r="D612" s="11"/>
      <c r="E612" s="11"/>
      <c r="F612" s="11"/>
      <c r="G612" s="11"/>
      <c r="H612" s="11"/>
      <c r="I612" s="11"/>
      <c r="J612" s="11"/>
      <c r="K612" s="11"/>
      <c r="L612" s="11"/>
      <c r="M612" s="11"/>
      <c r="N612" s="11"/>
      <c r="O612" s="11"/>
    </row>
    <row r="613" customFormat="false" ht="12.75" hidden="false" customHeight="true" outlineLevel="0" collapsed="false">
      <c r="A613" s="11"/>
      <c r="C613" s="11"/>
      <c r="D613" s="11"/>
      <c r="E613" s="11"/>
      <c r="F613" s="11"/>
      <c r="G613" s="11"/>
      <c r="H613" s="11"/>
      <c r="I613" s="11"/>
      <c r="J613" s="11"/>
      <c r="K613" s="11"/>
      <c r="L613" s="11"/>
      <c r="M613" s="11"/>
      <c r="N613" s="11"/>
      <c r="O613" s="11"/>
    </row>
    <row r="614" customFormat="false" ht="12.75" hidden="false" customHeight="true" outlineLevel="0" collapsed="false">
      <c r="A614" s="11"/>
      <c r="C614" s="11"/>
      <c r="D614" s="11"/>
      <c r="E614" s="11"/>
      <c r="F614" s="11"/>
      <c r="G614" s="11"/>
      <c r="H614" s="11"/>
      <c r="I614" s="11"/>
      <c r="J614" s="11"/>
      <c r="K614" s="11"/>
      <c r="L614" s="11"/>
      <c r="M614" s="11"/>
      <c r="N614" s="11"/>
      <c r="O614" s="11"/>
    </row>
    <row r="615" customFormat="false" ht="12.75" hidden="false" customHeight="true" outlineLevel="0" collapsed="false">
      <c r="A615" s="11"/>
      <c r="C615" s="11"/>
      <c r="D615" s="11"/>
      <c r="E615" s="11"/>
      <c r="F615" s="11"/>
      <c r="G615" s="11"/>
      <c r="H615" s="11"/>
      <c r="I615" s="11"/>
      <c r="J615" s="11"/>
      <c r="K615" s="11"/>
      <c r="L615" s="11"/>
      <c r="M615" s="11"/>
      <c r="N615" s="11"/>
      <c r="O615" s="11"/>
    </row>
    <row r="616" customFormat="false" ht="12.75" hidden="false" customHeight="true" outlineLevel="0" collapsed="false">
      <c r="A616" s="11"/>
      <c r="C616" s="11"/>
      <c r="D616" s="11"/>
      <c r="E616" s="11"/>
      <c r="F616" s="11"/>
      <c r="G616" s="11"/>
      <c r="H616" s="11"/>
      <c r="I616" s="11"/>
      <c r="J616" s="11"/>
      <c r="K616" s="11"/>
      <c r="L616" s="11"/>
      <c r="M616" s="11"/>
      <c r="N616" s="11"/>
      <c r="O616" s="11"/>
    </row>
    <row r="617" customFormat="false" ht="12.75" hidden="false" customHeight="true" outlineLevel="0" collapsed="false">
      <c r="A617" s="11"/>
      <c r="C617" s="11"/>
      <c r="D617" s="11"/>
      <c r="E617" s="11"/>
      <c r="F617" s="11"/>
      <c r="G617" s="11"/>
      <c r="H617" s="11"/>
      <c r="I617" s="11"/>
      <c r="J617" s="11"/>
      <c r="K617" s="11"/>
      <c r="L617" s="11"/>
      <c r="M617" s="11"/>
      <c r="N617" s="11"/>
      <c r="O617" s="11"/>
    </row>
    <row r="618" customFormat="false" ht="12.75" hidden="false" customHeight="true" outlineLevel="0" collapsed="false">
      <c r="A618" s="11"/>
      <c r="C618" s="11"/>
      <c r="D618" s="11"/>
      <c r="E618" s="11"/>
      <c r="F618" s="11"/>
      <c r="G618" s="11"/>
      <c r="H618" s="11"/>
      <c r="I618" s="11"/>
      <c r="J618" s="11"/>
      <c r="K618" s="11"/>
      <c r="L618" s="11"/>
      <c r="M618" s="11"/>
      <c r="N618" s="11"/>
      <c r="O618" s="11"/>
    </row>
    <row r="619" customFormat="false" ht="12.75" hidden="false" customHeight="true" outlineLevel="0" collapsed="false">
      <c r="A619" s="11"/>
      <c r="C619" s="11"/>
      <c r="D619" s="11"/>
      <c r="E619" s="11"/>
      <c r="F619" s="11"/>
      <c r="G619" s="11"/>
      <c r="H619" s="11"/>
      <c r="I619" s="11"/>
      <c r="J619" s="11"/>
      <c r="K619" s="11"/>
      <c r="L619" s="11"/>
      <c r="M619" s="11"/>
      <c r="N619" s="11"/>
      <c r="O619" s="11"/>
    </row>
    <row r="620" customFormat="false" ht="12.75" hidden="false" customHeight="true" outlineLevel="0" collapsed="false">
      <c r="A620" s="11"/>
      <c r="C620" s="11"/>
      <c r="D620" s="11"/>
      <c r="E620" s="11"/>
      <c r="F620" s="11"/>
      <c r="G620" s="11"/>
      <c r="H620" s="11"/>
      <c r="I620" s="11"/>
      <c r="J620" s="11"/>
      <c r="K620" s="11"/>
      <c r="L620" s="11"/>
      <c r="M620" s="11"/>
      <c r="N620" s="11"/>
      <c r="O620" s="11"/>
    </row>
    <row r="621" customFormat="false" ht="12.75" hidden="false" customHeight="true" outlineLevel="0" collapsed="false">
      <c r="A621" s="11"/>
      <c r="C621" s="11"/>
      <c r="D621" s="11"/>
      <c r="E621" s="11"/>
      <c r="F621" s="11"/>
      <c r="G621" s="11"/>
      <c r="H621" s="11"/>
      <c r="I621" s="11"/>
      <c r="J621" s="11"/>
      <c r="K621" s="11"/>
      <c r="L621" s="11"/>
      <c r="M621" s="11"/>
      <c r="N621" s="11"/>
      <c r="O621" s="11"/>
    </row>
    <row r="622" customFormat="false" ht="12.75" hidden="false" customHeight="true" outlineLevel="0" collapsed="false">
      <c r="A622" s="11"/>
      <c r="C622" s="11"/>
      <c r="D622" s="11"/>
      <c r="E622" s="11"/>
      <c r="F622" s="11"/>
      <c r="G622" s="11"/>
      <c r="H622" s="11"/>
      <c r="I622" s="11"/>
      <c r="J622" s="11"/>
      <c r="K622" s="11"/>
      <c r="L622" s="11"/>
      <c r="M622" s="11"/>
      <c r="N622" s="11"/>
      <c r="O622" s="11"/>
    </row>
    <row r="623" customFormat="false" ht="12.75" hidden="false" customHeight="true" outlineLevel="0" collapsed="false">
      <c r="A623" s="11"/>
      <c r="C623" s="11"/>
      <c r="D623" s="11"/>
      <c r="E623" s="11"/>
      <c r="F623" s="11"/>
      <c r="G623" s="11"/>
      <c r="H623" s="11"/>
      <c r="I623" s="11"/>
      <c r="J623" s="11"/>
      <c r="K623" s="11"/>
      <c r="L623" s="11"/>
      <c r="M623" s="11"/>
      <c r="N623" s="11"/>
      <c r="O623" s="11"/>
    </row>
    <row r="624" customFormat="false" ht="12.75" hidden="false" customHeight="true" outlineLevel="0" collapsed="false">
      <c r="A624" s="11"/>
      <c r="C624" s="11"/>
      <c r="D624" s="11"/>
      <c r="E624" s="11"/>
      <c r="F624" s="11"/>
      <c r="G624" s="11"/>
      <c r="H624" s="11"/>
      <c r="I624" s="11"/>
      <c r="J624" s="11"/>
      <c r="K624" s="11"/>
      <c r="L624" s="11"/>
      <c r="M624" s="11"/>
      <c r="N624" s="11"/>
      <c r="O624" s="11"/>
    </row>
    <row r="625" customFormat="false" ht="12.75" hidden="false" customHeight="true" outlineLevel="0" collapsed="false">
      <c r="A625" s="11"/>
      <c r="C625" s="11"/>
      <c r="D625" s="11"/>
      <c r="E625" s="11"/>
      <c r="F625" s="11"/>
      <c r="G625" s="11"/>
      <c r="H625" s="11"/>
      <c r="I625" s="11"/>
      <c r="J625" s="11"/>
      <c r="K625" s="11"/>
      <c r="L625" s="11"/>
      <c r="M625" s="11"/>
      <c r="N625" s="11"/>
      <c r="O625" s="11"/>
    </row>
    <row r="626" customFormat="false" ht="12.75" hidden="false" customHeight="true" outlineLevel="0" collapsed="false">
      <c r="A626" s="11"/>
      <c r="C626" s="11"/>
      <c r="D626" s="11"/>
      <c r="E626" s="11"/>
      <c r="F626" s="11"/>
      <c r="G626" s="11"/>
      <c r="H626" s="11"/>
      <c r="I626" s="11"/>
      <c r="J626" s="11"/>
      <c r="K626" s="11"/>
      <c r="L626" s="11"/>
      <c r="M626" s="11"/>
      <c r="N626" s="11"/>
      <c r="O626" s="11"/>
    </row>
    <row r="627" customFormat="false" ht="12.75" hidden="false" customHeight="true" outlineLevel="0" collapsed="false">
      <c r="A627" s="11"/>
      <c r="C627" s="11"/>
      <c r="D627" s="11"/>
      <c r="E627" s="11"/>
      <c r="F627" s="11"/>
      <c r="G627" s="11"/>
      <c r="H627" s="11"/>
      <c r="I627" s="11"/>
      <c r="J627" s="11"/>
      <c r="K627" s="11"/>
      <c r="L627" s="11"/>
      <c r="M627" s="11"/>
      <c r="N627" s="11"/>
      <c r="O627" s="11"/>
    </row>
    <row r="628" customFormat="false" ht="12.75" hidden="false" customHeight="true" outlineLevel="0" collapsed="false">
      <c r="A628" s="11"/>
      <c r="C628" s="11"/>
      <c r="D628" s="11"/>
      <c r="E628" s="11"/>
      <c r="F628" s="11"/>
      <c r="G628" s="11"/>
      <c r="H628" s="11"/>
      <c r="I628" s="11"/>
      <c r="J628" s="11"/>
      <c r="K628" s="11"/>
      <c r="L628" s="11"/>
      <c r="M628" s="11"/>
      <c r="N628" s="11"/>
      <c r="O628" s="11"/>
    </row>
    <row r="629" customFormat="false" ht="12.75" hidden="false" customHeight="true" outlineLevel="0" collapsed="false">
      <c r="A629" s="11"/>
      <c r="C629" s="11"/>
      <c r="D629" s="11"/>
      <c r="E629" s="11"/>
      <c r="F629" s="11"/>
      <c r="G629" s="11"/>
      <c r="H629" s="11"/>
      <c r="I629" s="11"/>
      <c r="J629" s="11"/>
      <c r="K629" s="11"/>
      <c r="L629" s="11"/>
      <c r="M629" s="11"/>
      <c r="N629" s="11"/>
      <c r="O629" s="11"/>
    </row>
    <row r="630" customFormat="false" ht="12.75" hidden="false" customHeight="true" outlineLevel="0" collapsed="false">
      <c r="A630" s="11"/>
      <c r="C630" s="11"/>
      <c r="D630" s="11"/>
      <c r="E630" s="11"/>
      <c r="F630" s="11"/>
      <c r="G630" s="11"/>
      <c r="H630" s="11"/>
      <c r="I630" s="11"/>
      <c r="J630" s="11"/>
      <c r="K630" s="11"/>
      <c r="L630" s="11"/>
      <c r="M630" s="11"/>
      <c r="N630" s="11"/>
      <c r="O630" s="11"/>
    </row>
    <row r="631" customFormat="false" ht="12.75" hidden="false" customHeight="true" outlineLevel="0" collapsed="false">
      <c r="A631" s="11"/>
      <c r="C631" s="11"/>
      <c r="D631" s="11"/>
      <c r="E631" s="11"/>
      <c r="F631" s="11"/>
      <c r="G631" s="11"/>
      <c r="H631" s="11"/>
      <c r="I631" s="11"/>
      <c r="J631" s="11"/>
      <c r="K631" s="11"/>
      <c r="L631" s="11"/>
      <c r="M631" s="11"/>
      <c r="N631" s="11"/>
      <c r="O631" s="11"/>
    </row>
    <row r="632" customFormat="false" ht="12.75" hidden="false" customHeight="true" outlineLevel="0" collapsed="false">
      <c r="A632" s="11"/>
      <c r="C632" s="11"/>
      <c r="D632" s="11"/>
      <c r="E632" s="11"/>
      <c r="F632" s="11"/>
      <c r="G632" s="11"/>
      <c r="H632" s="11"/>
      <c r="I632" s="11"/>
      <c r="J632" s="11"/>
      <c r="K632" s="11"/>
      <c r="L632" s="11"/>
      <c r="M632" s="11"/>
      <c r="N632" s="11"/>
      <c r="O632" s="11"/>
    </row>
    <row r="633" customFormat="false" ht="12.75" hidden="false" customHeight="true" outlineLevel="0" collapsed="false">
      <c r="A633" s="11"/>
      <c r="C633" s="11"/>
      <c r="D633" s="11"/>
      <c r="E633" s="11"/>
      <c r="F633" s="11"/>
      <c r="G633" s="11"/>
      <c r="H633" s="11"/>
      <c r="I633" s="11"/>
      <c r="J633" s="11"/>
      <c r="K633" s="11"/>
      <c r="L633" s="11"/>
      <c r="M633" s="11"/>
      <c r="N633" s="11"/>
      <c r="O633" s="11"/>
    </row>
    <row r="634" customFormat="false" ht="12.75" hidden="false" customHeight="true" outlineLevel="0" collapsed="false">
      <c r="A634" s="11"/>
      <c r="C634" s="11"/>
      <c r="D634" s="11"/>
      <c r="E634" s="11"/>
      <c r="F634" s="11"/>
      <c r="G634" s="11"/>
      <c r="H634" s="11"/>
      <c r="I634" s="11"/>
      <c r="J634" s="11"/>
      <c r="K634" s="11"/>
      <c r="L634" s="11"/>
      <c r="M634" s="11"/>
      <c r="N634" s="11"/>
      <c r="O634" s="11"/>
    </row>
    <row r="635" customFormat="false" ht="12.75" hidden="false" customHeight="true" outlineLevel="0" collapsed="false">
      <c r="A635" s="11"/>
      <c r="C635" s="11"/>
      <c r="D635" s="11"/>
      <c r="E635" s="11"/>
      <c r="F635" s="11"/>
      <c r="G635" s="11"/>
      <c r="H635" s="11"/>
      <c r="I635" s="11"/>
      <c r="J635" s="11"/>
      <c r="K635" s="11"/>
      <c r="L635" s="11"/>
      <c r="M635" s="11"/>
      <c r="N635" s="11"/>
      <c r="O635" s="11"/>
    </row>
    <row r="636" customFormat="false" ht="12.75" hidden="false" customHeight="true" outlineLevel="0" collapsed="false">
      <c r="A636" s="11"/>
      <c r="C636" s="11"/>
      <c r="D636" s="11"/>
      <c r="E636" s="11"/>
      <c r="F636" s="11"/>
      <c r="G636" s="11"/>
      <c r="H636" s="11"/>
      <c r="I636" s="11"/>
      <c r="J636" s="11"/>
      <c r="K636" s="11"/>
      <c r="L636" s="11"/>
      <c r="M636" s="11"/>
      <c r="N636" s="11"/>
      <c r="O636" s="11"/>
    </row>
    <row r="637" customFormat="false" ht="12.75" hidden="false" customHeight="true" outlineLevel="0" collapsed="false">
      <c r="A637" s="11"/>
      <c r="C637" s="11"/>
      <c r="D637" s="11"/>
      <c r="E637" s="11"/>
      <c r="F637" s="11"/>
      <c r="G637" s="11"/>
      <c r="H637" s="11"/>
      <c r="I637" s="11"/>
      <c r="J637" s="11"/>
      <c r="K637" s="11"/>
      <c r="L637" s="11"/>
      <c r="M637" s="11"/>
      <c r="N637" s="11"/>
      <c r="O637" s="11"/>
    </row>
    <row r="638" customFormat="false" ht="12.75" hidden="false" customHeight="true" outlineLevel="0" collapsed="false">
      <c r="A638" s="11"/>
      <c r="C638" s="11"/>
      <c r="D638" s="11"/>
      <c r="E638" s="11"/>
      <c r="F638" s="11"/>
      <c r="G638" s="11"/>
      <c r="H638" s="11"/>
      <c r="I638" s="11"/>
      <c r="J638" s="11"/>
      <c r="K638" s="11"/>
      <c r="L638" s="11"/>
      <c r="M638" s="11"/>
      <c r="N638" s="11"/>
      <c r="O638" s="11"/>
    </row>
    <row r="639" customFormat="false" ht="12.75" hidden="false" customHeight="true" outlineLevel="0" collapsed="false">
      <c r="A639" s="11"/>
      <c r="C639" s="11"/>
      <c r="D639" s="11"/>
      <c r="E639" s="11"/>
      <c r="F639" s="11"/>
      <c r="G639" s="11"/>
      <c r="H639" s="11"/>
      <c r="I639" s="11"/>
      <c r="J639" s="11"/>
      <c r="K639" s="11"/>
      <c r="L639" s="11"/>
      <c r="M639" s="11"/>
      <c r="N639" s="11"/>
      <c r="O639" s="11"/>
    </row>
    <row r="640" customFormat="false" ht="12.75" hidden="false" customHeight="true" outlineLevel="0" collapsed="false">
      <c r="A640" s="11"/>
      <c r="C640" s="11"/>
      <c r="D640" s="11"/>
      <c r="E640" s="11"/>
      <c r="F640" s="11"/>
      <c r="G640" s="11"/>
      <c r="H640" s="11"/>
      <c r="I640" s="11"/>
      <c r="J640" s="11"/>
      <c r="K640" s="11"/>
      <c r="L640" s="11"/>
      <c r="M640" s="11"/>
      <c r="N640" s="11"/>
      <c r="O640" s="11"/>
    </row>
    <row r="641" customFormat="false" ht="12.75" hidden="false" customHeight="true" outlineLevel="0" collapsed="false">
      <c r="A641" s="11"/>
      <c r="C641" s="11"/>
      <c r="D641" s="11"/>
      <c r="E641" s="11"/>
      <c r="F641" s="11"/>
      <c r="G641" s="11"/>
      <c r="H641" s="11"/>
      <c r="I641" s="11"/>
      <c r="J641" s="11"/>
      <c r="K641" s="11"/>
      <c r="L641" s="11"/>
      <c r="M641" s="11"/>
      <c r="N641" s="11"/>
      <c r="O641" s="11"/>
    </row>
    <row r="642" customFormat="false" ht="12.75" hidden="false" customHeight="true" outlineLevel="0" collapsed="false">
      <c r="A642" s="11"/>
      <c r="C642" s="11"/>
      <c r="D642" s="11"/>
      <c r="E642" s="11"/>
      <c r="F642" s="11"/>
      <c r="G642" s="11"/>
      <c r="H642" s="11"/>
      <c r="I642" s="11"/>
      <c r="J642" s="11"/>
      <c r="K642" s="11"/>
      <c r="L642" s="11"/>
      <c r="M642" s="11"/>
      <c r="N642" s="11"/>
      <c r="O642" s="11"/>
    </row>
    <row r="643" customFormat="false" ht="12.75" hidden="false" customHeight="true" outlineLevel="0" collapsed="false">
      <c r="A643" s="11"/>
      <c r="C643" s="11"/>
      <c r="D643" s="11"/>
      <c r="E643" s="11"/>
      <c r="F643" s="11"/>
      <c r="G643" s="11"/>
      <c r="H643" s="11"/>
      <c r="I643" s="11"/>
      <c r="J643" s="11"/>
      <c r="K643" s="11"/>
      <c r="L643" s="11"/>
      <c r="M643" s="11"/>
      <c r="N643" s="11"/>
      <c r="O643" s="11"/>
    </row>
    <row r="644" customFormat="false" ht="12.75" hidden="false" customHeight="true" outlineLevel="0" collapsed="false">
      <c r="A644" s="11"/>
      <c r="C644" s="11"/>
      <c r="D644" s="11"/>
      <c r="E644" s="11"/>
      <c r="F644" s="11"/>
      <c r="G644" s="11"/>
      <c r="H644" s="11"/>
      <c r="I644" s="11"/>
      <c r="J644" s="11"/>
      <c r="K644" s="11"/>
      <c r="L644" s="11"/>
      <c r="M644" s="11"/>
      <c r="N644" s="11"/>
      <c r="O644" s="11"/>
    </row>
    <row r="645" customFormat="false" ht="12.75" hidden="false" customHeight="true" outlineLevel="0" collapsed="false">
      <c r="A645" s="11"/>
      <c r="C645" s="11"/>
      <c r="D645" s="11"/>
      <c r="E645" s="11"/>
      <c r="F645" s="11"/>
      <c r="G645" s="11"/>
      <c r="H645" s="11"/>
      <c r="I645" s="11"/>
      <c r="J645" s="11"/>
      <c r="K645" s="11"/>
      <c r="L645" s="11"/>
      <c r="M645" s="11"/>
      <c r="N645" s="11"/>
      <c r="O645" s="11"/>
    </row>
    <row r="646" customFormat="false" ht="12.75" hidden="false" customHeight="true" outlineLevel="0" collapsed="false">
      <c r="A646" s="11"/>
      <c r="C646" s="11"/>
      <c r="D646" s="11"/>
      <c r="E646" s="11"/>
      <c r="F646" s="11"/>
      <c r="G646" s="11"/>
      <c r="H646" s="11"/>
      <c r="I646" s="11"/>
      <c r="J646" s="11"/>
      <c r="K646" s="11"/>
      <c r="L646" s="11"/>
      <c r="M646" s="11"/>
      <c r="N646" s="11"/>
      <c r="O646" s="11"/>
    </row>
    <row r="647" customFormat="false" ht="12.75" hidden="false" customHeight="true" outlineLevel="0" collapsed="false">
      <c r="A647" s="11"/>
      <c r="C647" s="11"/>
      <c r="D647" s="11"/>
      <c r="E647" s="11"/>
      <c r="F647" s="11"/>
      <c r="G647" s="11"/>
      <c r="H647" s="11"/>
      <c r="I647" s="11"/>
      <c r="J647" s="11"/>
      <c r="K647" s="11"/>
      <c r="L647" s="11"/>
      <c r="M647" s="11"/>
      <c r="N647" s="11"/>
      <c r="O647" s="11"/>
    </row>
    <row r="648" customFormat="false" ht="12.75" hidden="false" customHeight="true" outlineLevel="0" collapsed="false">
      <c r="A648" s="11"/>
      <c r="C648" s="11"/>
      <c r="D648" s="11"/>
      <c r="E648" s="11"/>
      <c r="F648" s="11"/>
      <c r="G648" s="11"/>
      <c r="H648" s="11"/>
      <c r="I648" s="11"/>
      <c r="J648" s="11"/>
      <c r="K648" s="11"/>
      <c r="L648" s="11"/>
      <c r="M648" s="11"/>
      <c r="N648" s="11"/>
      <c r="O648" s="11"/>
    </row>
    <row r="649" customFormat="false" ht="12.75" hidden="false" customHeight="true" outlineLevel="0" collapsed="false">
      <c r="A649" s="11"/>
      <c r="C649" s="11"/>
      <c r="D649" s="11"/>
      <c r="E649" s="11"/>
      <c r="F649" s="11"/>
      <c r="G649" s="11"/>
      <c r="H649" s="11"/>
      <c r="I649" s="11"/>
      <c r="J649" s="11"/>
      <c r="K649" s="11"/>
      <c r="L649" s="11"/>
      <c r="M649" s="11"/>
      <c r="N649" s="11"/>
      <c r="O649" s="11"/>
    </row>
    <row r="650" customFormat="false" ht="12.75" hidden="false" customHeight="true" outlineLevel="0" collapsed="false">
      <c r="A650" s="11"/>
      <c r="C650" s="11"/>
      <c r="D650" s="11"/>
      <c r="E650" s="11"/>
      <c r="F650" s="11"/>
      <c r="G650" s="11"/>
      <c r="H650" s="11"/>
      <c r="I650" s="11"/>
      <c r="J650" s="11"/>
      <c r="K650" s="11"/>
      <c r="L650" s="11"/>
      <c r="M650" s="11"/>
      <c r="N650" s="11"/>
      <c r="O650" s="11"/>
    </row>
    <row r="651" customFormat="false" ht="12.75" hidden="false" customHeight="true" outlineLevel="0" collapsed="false">
      <c r="A651" s="11"/>
      <c r="C651" s="11"/>
      <c r="D651" s="11"/>
      <c r="E651" s="11"/>
      <c r="F651" s="11"/>
      <c r="G651" s="11"/>
      <c r="H651" s="11"/>
      <c r="I651" s="11"/>
      <c r="J651" s="11"/>
      <c r="K651" s="11"/>
      <c r="L651" s="11"/>
      <c r="M651" s="11"/>
      <c r="N651" s="11"/>
      <c r="O651" s="11"/>
    </row>
    <row r="652" customFormat="false" ht="12.75" hidden="false" customHeight="true" outlineLevel="0" collapsed="false">
      <c r="A652" s="11"/>
      <c r="C652" s="11"/>
      <c r="D652" s="11"/>
      <c r="E652" s="11"/>
      <c r="F652" s="11"/>
      <c r="G652" s="11"/>
      <c r="H652" s="11"/>
      <c r="I652" s="11"/>
      <c r="J652" s="11"/>
      <c r="K652" s="11"/>
      <c r="L652" s="11"/>
      <c r="M652" s="11"/>
      <c r="N652" s="11"/>
      <c r="O652" s="11"/>
    </row>
    <row r="653" customFormat="false" ht="12.75" hidden="false" customHeight="true" outlineLevel="0" collapsed="false">
      <c r="A653" s="11"/>
      <c r="C653" s="11"/>
      <c r="D653" s="11"/>
      <c r="E653" s="11"/>
      <c r="F653" s="11"/>
      <c r="G653" s="11"/>
      <c r="H653" s="11"/>
      <c r="I653" s="11"/>
      <c r="J653" s="11"/>
      <c r="K653" s="11"/>
      <c r="L653" s="11"/>
      <c r="M653" s="11"/>
      <c r="N653" s="11"/>
      <c r="O653" s="11"/>
    </row>
    <row r="654" customFormat="false" ht="12.75" hidden="false" customHeight="true" outlineLevel="0" collapsed="false">
      <c r="A654" s="11"/>
      <c r="C654" s="11"/>
      <c r="D654" s="11"/>
      <c r="E654" s="11"/>
      <c r="F654" s="11"/>
      <c r="G654" s="11"/>
      <c r="H654" s="11"/>
      <c r="I654" s="11"/>
      <c r="J654" s="11"/>
      <c r="K654" s="11"/>
      <c r="L654" s="11"/>
      <c r="M654" s="11"/>
      <c r="N654" s="11"/>
      <c r="O654" s="11"/>
    </row>
    <row r="655" customFormat="false" ht="12.75" hidden="false" customHeight="true" outlineLevel="0" collapsed="false">
      <c r="A655" s="11"/>
      <c r="C655" s="11"/>
      <c r="D655" s="11"/>
      <c r="E655" s="11"/>
      <c r="F655" s="11"/>
      <c r="G655" s="11"/>
      <c r="H655" s="11"/>
      <c r="I655" s="11"/>
      <c r="J655" s="11"/>
      <c r="K655" s="11"/>
      <c r="L655" s="11"/>
      <c r="M655" s="11"/>
      <c r="N655" s="11"/>
      <c r="O655" s="11"/>
    </row>
    <row r="656" customFormat="false" ht="12.75" hidden="false" customHeight="true" outlineLevel="0" collapsed="false">
      <c r="A656" s="11"/>
      <c r="C656" s="11"/>
      <c r="D656" s="11"/>
      <c r="E656" s="11"/>
      <c r="F656" s="11"/>
      <c r="G656" s="11"/>
      <c r="H656" s="11"/>
      <c r="I656" s="11"/>
      <c r="J656" s="11"/>
      <c r="K656" s="11"/>
      <c r="L656" s="11"/>
      <c r="M656" s="11"/>
      <c r="N656" s="11"/>
      <c r="O656" s="11"/>
    </row>
    <row r="657" customFormat="false" ht="12.75" hidden="false" customHeight="true" outlineLevel="0" collapsed="false">
      <c r="A657" s="11"/>
      <c r="C657" s="11"/>
      <c r="D657" s="11"/>
      <c r="E657" s="11"/>
      <c r="F657" s="11"/>
      <c r="G657" s="11"/>
      <c r="H657" s="11"/>
      <c r="I657" s="11"/>
      <c r="J657" s="11"/>
      <c r="K657" s="11"/>
      <c r="L657" s="11"/>
      <c r="M657" s="11"/>
      <c r="N657" s="11"/>
      <c r="O657" s="11"/>
    </row>
    <row r="658" customFormat="false" ht="12.75" hidden="false" customHeight="true" outlineLevel="0" collapsed="false">
      <c r="A658" s="11"/>
      <c r="C658" s="11"/>
      <c r="D658" s="11"/>
      <c r="E658" s="11"/>
      <c r="F658" s="11"/>
      <c r="G658" s="11"/>
      <c r="H658" s="11"/>
      <c r="I658" s="11"/>
      <c r="J658" s="11"/>
      <c r="K658" s="11"/>
      <c r="L658" s="11"/>
      <c r="M658" s="11"/>
      <c r="N658" s="11"/>
      <c r="O658" s="11"/>
    </row>
    <row r="659" customFormat="false" ht="12.75" hidden="false" customHeight="true" outlineLevel="0" collapsed="false">
      <c r="A659" s="11"/>
      <c r="C659" s="11"/>
      <c r="D659" s="11"/>
      <c r="E659" s="11"/>
      <c r="F659" s="11"/>
      <c r="G659" s="11"/>
      <c r="H659" s="11"/>
      <c r="I659" s="11"/>
      <c r="J659" s="11"/>
      <c r="K659" s="11"/>
      <c r="L659" s="11"/>
      <c r="M659" s="11"/>
      <c r="N659" s="11"/>
      <c r="O659" s="11"/>
    </row>
    <row r="660" customFormat="false" ht="12.75" hidden="false" customHeight="true" outlineLevel="0" collapsed="false">
      <c r="A660" s="11"/>
      <c r="C660" s="11"/>
      <c r="D660" s="11"/>
      <c r="E660" s="11"/>
      <c r="F660" s="11"/>
      <c r="G660" s="11"/>
      <c r="H660" s="11"/>
      <c r="I660" s="11"/>
      <c r="J660" s="11"/>
      <c r="K660" s="11"/>
      <c r="L660" s="11"/>
      <c r="M660" s="11"/>
      <c r="N660" s="11"/>
      <c r="O660" s="11"/>
    </row>
    <row r="661" customFormat="false" ht="12.75" hidden="false" customHeight="true" outlineLevel="0" collapsed="false">
      <c r="A661" s="11"/>
      <c r="C661" s="11"/>
      <c r="D661" s="11"/>
      <c r="E661" s="11"/>
      <c r="F661" s="11"/>
      <c r="G661" s="11"/>
      <c r="H661" s="11"/>
      <c r="I661" s="11"/>
      <c r="J661" s="11"/>
      <c r="K661" s="11"/>
      <c r="L661" s="11"/>
      <c r="M661" s="11"/>
      <c r="N661" s="11"/>
      <c r="O661" s="11"/>
    </row>
    <row r="662" customFormat="false" ht="12.75" hidden="false" customHeight="true" outlineLevel="0" collapsed="false">
      <c r="A662" s="11"/>
      <c r="C662" s="11"/>
      <c r="D662" s="11"/>
      <c r="E662" s="11"/>
      <c r="F662" s="11"/>
      <c r="G662" s="11"/>
      <c r="H662" s="11"/>
      <c r="I662" s="11"/>
      <c r="J662" s="11"/>
      <c r="K662" s="11"/>
      <c r="L662" s="11"/>
      <c r="M662" s="11"/>
      <c r="N662" s="11"/>
      <c r="O662" s="11"/>
    </row>
    <row r="663" customFormat="false" ht="12.75" hidden="false" customHeight="true" outlineLevel="0" collapsed="false">
      <c r="A663" s="11"/>
      <c r="C663" s="11"/>
      <c r="D663" s="11"/>
      <c r="E663" s="11"/>
      <c r="F663" s="11"/>
      <c r="G663" s="11"/>
      <c r="H663" s="11"/>
      <c r="I663" s="11"/>
      <c r="J663" s="11"/>
      <c r="K663" s="11"/>
      <c r="L663" s="11"/>
      <c r="M663" s="11"/>
      <c r="N663" s="11"/>
      <c r="O663" s="11"/>
    </row>
    <row r="664" customFormat="false" ht="12.75" hidden="false" customHeight="true" outlineLevel="0" collapsed="false">
      <c r="A664" s="11"/>
      <c r="C664" s="11"/>
      <c r="D664" s="11"/>
      <c r="E664" s="11"/>
      <c r="F664" s="11"/>
      <c r="G664" s="11"/>
      <c r="H664" s="11"/>
      <c r="I664" s="11"/>
      <c r="J664" s="11"/>
      <c r="K664" s="11"/>
      <c r="L664" s="11"/>
      <c r="M664" s="11"/>
      <c r="N664" s="11"/>
      <c r="O664" s="11"/>
    </row>
    <row r="665" customFormat="false" ht="12.75" hidden="false" customHeight="true" outlineLevel="0" collapsed="false">
      <c r="A665" s="11"/>
      <c r="C665" s="11"/>
      <c r="D665" s="11"/>
      <c r="E665" s="11"/>
      <c r="F665" s="11"/>
      <c r="G665" s="11"/>
      <c r="H665" s="11"/>
      <c r="I665" s="11"/>
      <c r="J665" s="11"/>
      <c r="K665" s="11"/>
      <c r="L665" s="11"/>
      <c r="M665" s="11"/>
      <c r="N665" s="11"/>
      <c r="O665" s="11"/>
    </row>
    <row r="666" customFormat="false" ht="12.75" hidden="false" customHeight="true" outlineLevel="0" collapsed="false">
      <c r="A666" s="11"/>
      <c r="C666" s="11"/>
      <c r="D666" s="11"/>
      <c r="E666" s="11"/>
      <c r="F666" s="11"/>
      <c r="G666" s="11"/>
      <c r="H666" s="11"/>
      <c r="I666" s="11"/>
      <c r="J666" s="11"/>
      <c r="K666" s="11"/>
      <c r="L666" s="11"/>
      <c r="M666" s="11"/>
      <c r="N666" s="11"/>
      <c r="O666" s="11"/>
    </row>
    <row r="667" customFormat="false" ht="12.75" hidden="false" customHeight="true" outlineLevel="0" collapsed="false">
      <c r="A667" s="11"/>
      <c r="C667" s="11"/>
      <c r="D667" s="11"/>
      <c r="E667" s="11"/>
      <c r="F667" s="11"/>
      <c r="G667" s="11"/>
      <c r="H667" s="11"/>
      <c r="I667" s="11"/>
      <c r="J667" s="11"/>
      <c r="K667" s="11"/>
      <c r="L667" s="11"/>
      <c r="M667" s="11"/>
      <c r="N667" s="11"/>
      <c r="O667" s="11"/>
    </row>
    <row r="668" customFormat="false" ht="12.75" hidden="false" customHeight="true" outlineLevel="0" collapsed="false">
      <c r="A668" s="11"/>
      <c r="C668" s="11"/>
      <c r="D668" s="11"/>
      <c r="E668" s="11"/>
      <c r="F668" s="11"/>
      <c r="G668" s="11"/>
      <c r="H668" s="11"/>
      <c r="I668" s="11"/>
      <c r="J668" s="11"/>
      <c r="K668" s="11"/>
      <c r="L668" s="11"/>
      <c r="M668" s="11"/>
      <c r="N668" s="11"/>
      <c r="O668" s="11"/>
    </row>
    <row r="669" customFormat="false" ht="12.75" hidden="false" customHeight="true" outlineLevel="0" collapsed="false">
      <c r="A669" s="11"/>
      <c r="C669" s="11"/>
      <c r="D669" s="11"/>
      <c r="E669" s="11"/>
      <c r="F669" s="11"/>
      <c r="G669" s="11"/>
      <c r="H669" s="11"/>
      <c r="I669" s="11"/>
      <c r="J669" s="11"/>
      <c r="K669" s="11"/>
      <c r="L669" s="11"/>
      <c r="M669" s="11"/>
      <c r="N669" s="11"/>
      <c r="O669" s="11"/>
    </row>
    <row r="670" customFormat="false" ht="12.75" hidden="false" customHeight="true" outlineLevel="0" collapsed="false">
      <c r="A670" s="11"/>
      <c r="C670" s="11"/>
      <c r="D670" s="11"/>
      <c r="E670" s="11"/>
      <c r="F670" s="11"/>
      <c r="G670" s="11"/>
      <c r="H670" s="11"/>
      <c r="I670" s="11"/>
      <c r="J670" s="11"/>
      <c r="K670" s="11"/>
      <c r="L670" s="11"/>
      <c r="M670" s="11"/>
      <c r="N670" s="11"/>
      <c r="O670" s="11"/>
    </row>
    <row r="671" customFormat="false" ht="12.75" hidden="false" customHeight="true" outlineLevel="0" collapsed="false">
      <c r="A671" s="11"/>
      <c r="C671" s="11"/>
      <c r="D671" s="11"/>
      <c r="E671" s="11"/>
      <c r="F671" s="11"/>
      <c r="G671" s="11"/>
      <c r="H671" s="11"/>
      <c r="I671" s="11"/>
      <c r="J671" s="11"/>
      <c r="K671" s="11"/>
      <c r="L671" s="11"/>
      <c r="M671" s="11"/>
      <c r="N671" s="11"/>
      <c r="O671" s="11"/>
    </row>
    <row r="672" customFormat="false" ht="12.75" hidden="false" customHeight="true" outlineLevel="0" collapsed="false">
      <c r="A672" s="11"/>
      <c r="C672" s="11"/>
      <c r="D672" s="11"/>
      <c r="E672" s="11"/>
      <c r="F672" s="11"/>
      <c r="G672" s="11"/>
      <c r="H672" s="11"/>
      <c r="I672" s="11"/>
      <c r="J672" s="11"/>
      <c r="K672" s="11"/>
      <c r="L672" s="11"/>
      <c r="M672" s="11"/>
      <c r="N672" s="11"/>
      <c r="O672" s="11"/>
    </row>
    <row r="673" customFormat="false" ht="12.75" hidden="false" customHeight="true" outlineLevel="0" collapsed="false">
      <c r="A673" s="11"/>
      <c r="C673" s="11"/>
      <c r="D673" s="11"/>
      <c r="E673" s="11"/>
      <c r="F673" s="11"/>
      <c r="G673" s="11"/>
      <c r="H673" s="11"/>
      <c r="I673" s="11"/>
      <c r="J673" s="11"/>
      <c r="K673" s="11"/>
      <c r="L673" s="11"/>
      <c r="M673" s="11"/>
      <c r="N673" s="11"/>
      <c r="O673" s="11"/>
    </row>
    <row r="674" customFormat="false" ht="12.75" hidden="false" customHeight="true" outlineLevel="0" collapsed="false">
      <c r="A674" s="11"/>
      <c r="C674" s="11"/>
      <c r="D674" s="11"/>
      <c r="E674" s="11"/>
      <c r="F674" s="11"/>
      <c r="G674" s="11"/>
      <c r="H674" s="11"/>
      <c r="I674" s="11"/>
      <c r="J674" s="11"/>
      <c r="K674" s="11"/>
      <c r="L674" s="11"/>
      <c r="M674" s="11"/>
      <c r="N674" s="11"/>
      <c r="O674" s="11"/>
    </row>
    <row r="675" customFormat="false" ht="12.75" hidden="false" customHeight="true" outlineLevel="0" collapsed="false">
      <c r="A675" s="11"/>
      <c r="C675" s="11"/>
      <c r="D675" s="11"/>
      <c r="E675" s="11"/>
      <c r="F675" s="11"/>
      <c r="G675" s="11"/>
      <c r="H675" s="11"/>
      <c r="I675" s="11"/>
      <c r="J675" s="11"/>
      <c r="K675" s="11"/>
      <c r="L675" s="11"/>
      <c r="M675" s="11"/>
      <c r="N675" s="11"/>
      <c r="O675" s="11"/>
    </row>
    <row r="676" customFormat="false" ht="12.75" hidden="false" customHeight="true" outlineLevel="0" collapsed="false">
      <c r="A676" s="11"/>
      <c r="C676" s="11"/>
      <c r="D676" s="11"/>
      <c r="E676" s="11"/>
      <c r="F676" s="11"/>
      <c r="G676" s="11"/>
      <c r="H676" s="11"/>
      <c r="I676" s="11"/>
      <c r="J676" s="11"/>
      <c r="K676" s="11"/>
      <c r="L676" s="11"/>
      <c r="M676" s="11"/>
      <c r="N676" s="11"/>
      <c r="O676" s="11"/>
    </row>
    <row r="677" customFormat="false" ht="12.75" hidden="false" customHeight="true" outlineLevel="0" collapsed="false">
      <c r="A677" s="11"/>
      <c r="C677" s="11"/>
      <c r="D677" s="11"/>
      <c r="E677" s="11"/>
      <c r="F677" s="11"/>
      <c r="G677" s="11"/>
      <c r="H677" s="11"/>
      <c r="I677" s="11"/>
      <c r="J677" s="11"/>
      <c r="K677" s="11"/>
      <c r="L677" s="11"/>
      <c r="M677" s="11"/>
      <c r="N677" s="11"/>
      <c r="O677" s="11"/>
    </row>
    <row r="678" customFormat="false" ht="12.75" hidden="false" customHeight="true" outlineLevel="0" collapsed="false">
      <c r="A678" s="11"/>
      <c r="C678" s="11"/>
      <c r="D678" s="11"/>
      <c r="E678" s="11"/>
      <c r="F678" s="11"/>
      <c r="G678" s="11"/>
      <c r="H678" s="11"/>
      <c r="I678" s="11"/>
      <c r="J678" s="11"/>
      <c r="K678" s="11"/>
      <c r="L678" s="11"/>
      <c r="M678" s="11"/>
      <c r="N678" s="11"/>
      <c r="O678" s="11"/>
    </row>
    <row r="679" customFormat="false" ht="12.75" hidden="false" customHeight="true" outlineLevel="0" collapsed="false">
      <c r="A679" s="11"/>
      <c r="C679" s="11"/>
      <c r="D679" s="11"/>
      <c r="E679" s="11"/>
      <c r="F679" s="11"/>
      <c r="G679" s="11"/>
      <c r="H679" s="11"/>
      <c r="I679" s="11"/>
      <c r="J679" s="11"/>
      <c r="K679" s="11"/>
      <c r="L679" s="11"/>
      <c r="M679" s="11"/>
      <c r="N679" s="11"/>
      <c r="O679" s="11"/>
    </row>
    <row r="680" customFormat="false" ht="12.75" hidden="false" customHeight="true" outlineLevel="0" collapsed="false">
      <c r="A680" s="11"/>
      <c r="C680" s="11"/>
      <c r="D680" s="11"/>
      <c r="E680" s="11"/>
      <c r="F680" s="11"/>
      <c r="G680" s="11"/>
      <c r="H680" s="11"/>
      <c r="I680" s="11"/>
      <c r="J680" s="11"/>
      <c r="K680" s="11"/>
      <c r="L680" s="11"/>
      <c r="M680" s="11"/>
      <c r="N680" s="11"/>
      <c r="O680" s="11"/>
    </row>
    <row r="681" customFormat="false" ht="12.75" hidden="false" customHeight="true" outlineLevel="0" collapsed="false">
      <c r="A681" s="11"/>
      <c r="C681" s="11"/>
      <c r="D681" s="11"/>
      <c r="E681" s="11"/>
      <c r="F681" s="11"/>
      <c r="G681" s="11"/>
      <c r="H681" s="11"/>
      <c r="I681" s="11"/>
      <c r="J681" s="11"/>
      <c r="K681" s="11"/>
      <c r="L681" s="11"/>
      <c r="M681" s="11"/>
      <c r="N681" s="11"/>
      <c r="O681" s="11"/>
    </row>
    <row r="682" customFormat="false" ht="12.75" hidden="false" customHeight="true" outlineLevel="0" collapsed="false">
      <c r="A682" s="11"/>
      <c r="C682" s="11"/>
      <c r="D682" s="11"/>
      <c r="E682" s="11"/>
      <c r="F682" s="11"/>
      <c r="G682" s="11"/>
      <c r="H682" s="11"/>
      <c r="I682" s="11"/>
      <c r="J682" s="11"/>
      <c r="K682" s="11"/>
      <c r="L682" s="11"/>
      <c r="M682" s="11"/>
      <c r="N682" s="11"/>
      <c r="O682" s="11"/>
    </row>
    <row r="683" customFormat="false" ht="12.75" hidden="false" customHeight="true" outlineLevel="0" collapsed="false">
      <c r="A683" s="11"/>
      <c r="C683" s="11"/>
      <c r="D683" s="11"/>
      <c r="E683" s="11"/>
      <c r="F683" s="11"/>
      <c r="G683" s="11"/>
      <c r="H683" s="11"/>
      <c r="I683" s="11"/>
      <c r="J683" s="11"/>
      <c r="K683" s="11"/>
      <c r="L683" s="11"/>
      <c r="M683" s="11"/>
      <c r="N683" s="11"/>
      <c r="O683" s="11"/>
    </row>
    <row r="684" customFormat="false" ht="12.75" hidden="false" customHeight="true" outlineLevel="0" collapsed="false">
      <c r="A684" s="11"/>
      <c r="C684" s="11"/>
      <c r="D684" s="11"/>
      <c r="E684" s="11"/>
      <c r="F684" s="11"/>
      <c r="G684" s="11"/>
      <c r="H684" s="11"/>
      <c r="I684" s="11"/>
      <c r="J684" s="11"/>
      <c r="K684" s="11"/>
      <c r="L684" s="11"/>
      <c r="M684" s="11"/>
      <c r="N684" s="11"/>
      <c r="O684" s="11"/>
    </row>
    <row r="685" customFormat="false" ht="12.75" hidden="false" customHeight="true" outlineLevel="0" collapsed="false">
      <c r="A685" s="11"/>
      <c r="C685" s="11"/>
      <c r="D685" s="11"/>
      <c r="E685" s="11"/>
      <c r="F685" s="11"/>
      <c r="G685" s="11"/>
      <c r="H685" s="11"/>
      <c r="I685" s="11"/>
      <c r="J685" s="11"/>
      <c r="K685" s="11"/>
      <c r="L685" s="11"/>
      <c r="M685" s="11"/>
      <c r="N685" s="11"/>
      <c r="O685" s="11"/>
    </row>
    <row r="686" customFormat="false" ht="12.75" hidden="false" customHeight="true" outlineLevel="0" collapsed="false">
      <c r="A686" s="11"/>
      <c r="C686" s="11"/>
      <c r="D686" s="11"/>
      <c r="E686" s="11"/>
      <c r="F686" s="11"/>
      <c r="G686" s="11"/>
      <c r="H686" s="11"/>
      <c r="I686" s="11"/>
      <c r="J686" s="11"/>
      <c r="K686" s="11"/>
      <c r="L686" s="11"/>
      <c r="M686" s="11"/>
      <c r="N686" s="11"/>
      <c r="O686" s="11"/>
    </row>
    <row r="687" customFormat="false" ht="12.75" hidden="false" customHeight="true" outlineLevel="0" collapsed="false">
      <c r="A687" s="11"/>
      <c r="C687" s="11"/>
      <c r="D687" s="11"/>
      <c r="E687" s="11"/>
      <c r="F687" s="11"/>
      <c r="G687" s="11"/>
      <c r="H687" s="11"/>
      <c r="I687" s="11"/>
      <c r="J687" s="11"/>
      <c r="K687" s="11"/>
      <c r="L687" s="11"/>
      <c r="M687" s="11"/>
      <c r="N687" s="11"/>
      <c r="O687" s="11"/>
    </row>
    <row r="688" customFormat="false" ht="12.75" hidden="false" customHeight="true" outlineLevel="0" collapsed="false">
      <c r="A688" s="11"/>
      <c r="C688" s="11"/>
      <c r="D688" s="11"/>
      <c r="E688" s="11"/>
      <c r="F688" s="11"/>
      <c r="G688" s="11"/>
      <c r="H688" s="11"/>
      <c r="I688" s="11"/>
      <c r="J688" s="11"/>
      <c r="K688" s="11"/>
      <c r="L688" s="11"/>
      <c r="M688" s="11"/>
      <c r="N688" s="11"/>
      <c r="O688" s="11"/>
    </row>
    <row r="689" customFormat="false" ht="12.75" hidden="false" customHeight="true" outlineLevel="0" collapsed="false">
      <c r="A689" s="11"/>
      <c r="C689" s="11"/>
      <c r="D689" s="11"/>
      <c r="E689" s="11"/>
      <c r="F689" s="11"/>
      <c r="G689" s="11"/>
      <c r="H689" s="11"/>
      <c r="I689" s="11"/>
      <c r="J689" s="11"/>
      <c r="K689" s="11"/>
      <c r="L689" s="11"/>
      <c r="M689" s="11"/>
      <c r="N689" s="11"/>
      <c r="O689" s="11"/>
    </row>
    <row r="690" customFormat="false" ht="12.75" hidden="false" customHeight="true" outlineLevel="0" collapsed="false">
      <c r="A690" s="11"/>
      <c r="C690" s="11"/>
      <c r="D690" s="11"/>
      <c r="E690" s="11"/>
      <c r="F690" s="11"/>
      <c r="G690" s="11"/>
      <c r="H690" s="11"/>
      <c r="I690" s="11"/>
      <c r="J690" s="11"/>
      <c r="K690" s="11"/>
      <c r="L690" s="11"/>
      <c r="M690" s="11"/>
      <c r="N690" s="11"/>
      <c r="O690" s="11"/>
    </row>
    <row r="691" customFormat="false" ht="12.75" hidden="false" customHeight="true" outlineLevel="0" collapsed="false">
      <c r="A691" s="11"/>
      <c r="C691" s="11"/>
      <c r="D691" s="11"/>
      <c r="E691" s="11"/>
      <c r="F691" s="11"/>
      <c r="G691" s="11"/>
      <c r="H691" s="11"/>
      <c r="I691" s="11"/>
      <c r="J691" s="11"/>
      <c r="K691" s="11"/>
      <c r="L691" s="11"/>
      <c r="M691" s="11"/>
      <c r="N691" s="11"/>
      <c r="O691" s="11"/>
    </row>
    <row r="692" customFormat="false" ht="12.75" hidden="false" customHeight="true" outlineLevel="0" collapsed="false">
      <c r="A692" s="11"/>
      <c r="C692" s="11"/>
      <c r="D692" s="11"/>
      <c r="E692" s="11"/>
      <c r="F692" s="11"/>
      <c r="G692" s="11"/>
      <c r="H692" s="11"/>
      <c r="I692" s="11"/>
      <c r="J692" s="11"/>
      <c r="K692" s="11"/>
      <c r="L692" s="11"/>
      <c r="M692" s="11"/>
      <c r="N692" s="11"/>
      <c r="O692" s="11"/>
    </row>
    <row r="693" customFormat="false" ht="12.75" hidden="false" customHeight="true" outlineLevel="0" collapsed="false">
      <c r="A693" s="11"/>
      <c r="C693" s="11"/>
      <c r="D693" s="11"/>
      <c r="E693" s="11"/>
      <c r="F693" s="11"/>
      <c r="G693" s="11"/>
      <c r="H693" s="11"/>
      <c r="I693" s="11"/>
      <c r="J693" s="11"/>
      <c r="K693" s="11"/>
      <c r="L693" s="11"/>
      <c r="M693" s="11"/>
      <c r="N693" s="11"/>
      <c r="O693" s="11"/>
    </row>
    <row r="694" customFormat="false" ht="12.75" hidden="false" customHeight="true" outlineLevel="0" collapsed="false">
      <c r="A694" s="11"/>
      <c r="C694" s="11"/>
      <c r="D694" s="11"/>
      <c r="E694" s="11"/>
      <c r="F694" s="11"/>
      <c r="G694" s="11"/>
      <c r="H694" s="11"/>
      <c r="I694" s="11"/>
      <c r="J694" s="11"/>
      <c r="K694" s="11"/>
      <c r="L694" s="11"/>
      <c r="M694" s="11"/>
      <c r="N694" s="11"/>
      <c r="O694" s="11"/>
    </row>
    <row r="695" customFormat="false" ht="12.75" hidden="false" customHeight="true" outlineLevel="0" collapsed="false">
      <c r="A695" s="11"/>
      <c r="C695" s="11"/>
      <c r="D695" s="11"/>
      <c r="E695" s="11"/>
      <c r="F695" s="11"/>
      <c r="G695" s="11"/>
      <c r="H695" s="11"/>
      <c r="I695" s="11"/>
      <c r="J695" s="11"/>
      <c r="K695" s="11"/>
      <c r="L695" s="11"/>
      <c r="M695" s="11"/>
      <c r="N695" s="11"/>
      <c r="O695" s="11"/>
    </row>
    <row r="696" customFormat="false" ht="12.75" hidden="false" customHeight="true" outlineLevel="0" collapsed="false">
      <c r="A696" s="11"/>
      <c r="C696" s="11"/>
      <c r="D696" s="11"/>
      <c r="E696" s="11"/>
      <c r="F696" s="11"/>
      <c r="G696" s="11"/>
      <c r="H696" s="11"/>
      <c r="I696" s="11"/>
      <c r="J696" s="11"/>
      <c r="K696" s="11"/>
      <c r="L696" s="11"/>
      <c r="M696" s="11"/>
      <c r="N696" s="11"/>
      <c r="O696" s="11"/>
    </row>
    <row r="697" customFormat="false" ht="12.75" hidden="false" customHeight="true" outlineLevel="0" collapsed="false">
      <c r="A697" s="11"/>
      <c r="C697" s="11"/>
      <c r="D697" s="11"/>
      <c r="E697" s="11"/>
      <c r="F697" s="11"/>
      <c r="G697" s="11"/>
      <c r="H697" s="11"/>
      <c r="I697" s="11"/>
      <c r="J697" s="11"/>
      <c r="K697" s="11"/>
      <c r="L697" s="11"/>
      <c r="M697" s="11"/>
      <c r="N697" s="11"/>
      <c r="O697" s="11"/>
    </row>
    <row r="698" customFormat="false" ht="12.75" hidden="false" customHeight="true" outlineLevel="0" collapsed="false">
      <c r="A698" s="11"/>
      <c r="C698" s="11"/>
      <c r="D698" s="11"/>
      <c r="E698" s="11"/>
      <c r="F698" s="11"/>
      <c r="G698" s="11"/>
      <c r="H698" s="11"/>
      <c r="I698" s="11"/>
      <c r="J698" s="11"/>
      <c r="K698" s="11"/>
      <c r="L698" s="11"/>
      <c r="M698" s="11"/>
      <c r="N698" s="11"/>
      <c r="O698" s="11"/>
    </row>
    <row r="699" customFormat="false" ht="12.75" hidden="false" customHeight="true" outlineLevel="0" collapsed="false">
      <c r="A699" s="11"/>
      <c r="C699" s="11"/>
      <c r="D699" s="11"/>
      <c r="E699" s="11"/>
      <c r="F699" s="11"/>
      <c r="G699" s="11"/>
      <c r="H699" s="11"/>
      <c r="I699" s="11"/>
      <c r="J699" s="11"/>
      <c r="K699" s="11"/>
      <c r="L699" s="11"/>
      <c r="M699" s="11"/>
      <c r="N699" s="11"/>
      <c r="O699" s="11"/>
    </row>
    <row r="700" customFormat="false" ht="12.75" hidden="false" customHeight="true" outlineLevel="0" collapsed="false">
      <c r="A700" s="11"/>
      <c r="C700" s="11"/>
      <c r="D700" s="11"/>
      <c r="E700" s="11"/>
      <c r="F700" s="11"/>
      <c r="G700" s="11"/>
      <c r="H700" s="11"/>
      <c r="I700" s="11"/>
      <c r="J700" s="11"/>
      <c r="K700" s="11"/>
      <c r="L700" s="11"/>
      <c r="M700" s="11"/>
      <c r="N700" s="11"/>
      <c r="O700" s="11"/>
    </row>
    <row r="701" customFormat="false" ht="12.75" hidden="false" customHeight="true" outlineLevel="0" collapsed="false">
      <c r="A701" s="11"/>
      <c r="C701" s="11"/>
      <c r="D701" s="11"/>
      <c r="E701" s="11"/>
      <c r="F701" s="11"/>
      <c r="G701" s="11"/>
      <c r="H701" s="11"/>
      <c r="I701" s="11"/>
      <c r="J701" s="11"/>
      <c r="K701" s="11"/>
      <c r="L701" s="11"/>
      <c r="M701" s="11"/>
      <c r="N701" s="11"/>
      <c r="O701" s="11"/>
    </row>
    <row r="702" customFormat="false" ht="12.75" hidden="false" customHeight="true" outlineLevel="0" collapsed="false">
      <c r="A702" s="11"/>
      <c r="C702" s="11"/>
      <c r="D702" s="11"/>
      <c r="E702" s="11"/>
      <c r="F702" s="11"/>
      <c r="G702" s="11"/>
      <c r="H702" s="11"/>
      <c r="I702" s="11"/>
      <c r="J702" s="11"/>
      <c r="K702" s="11"/>
      <c r="L702" s="11"/>
      <c r="M702" s="11"/>
      <c r="N702" s="11"/>
      <c r="O702" s="11"/>
    </row>
    <row r="703" customFormat="false" ht="12.75" hidden="false" customHeight="true" outlineLevel="0" collapsed="false">
      <c r="A703" s="11"/>
      <c r="C703" s="11"/>
      <c r="D703" s="11"/>
      <c r="E703" s="11"/>
      <c r="F703" s="11"/>
      <c r="G703" s="11"/>
      <c r="H703" s="11"/>
      <c r="I703" s="11"/>
      <c r="J703" s="11"/>
      <c r="K703" s="11"/>
      <c r="L703" s="11"/>
      <c r="M703" s="11"/>
      <c r="N703" s="11"/>
      <c r="O703" s="11"/>
    </row>
    <row r="704" customFormat="false" ht="12.75" hidden="false" customHeight="true" outlineLevel="0" collapsed="false">
      <c r="A704" s="11"/>
      <c r="C704" s="11"/>
      <c r="D704" s="11"/>
      <c r="E704" s="11"/>
      <c r="F704" s="11"/>
      <c r="G704" s="11"/>
      <c r="H704" s="11"/>
      <c r="I704" s="11"/>
      <c r="J704" s="11"/>
      <c r="K704" s="11"/>
      <c r="L704" s="11"/>
      <c r="M704" s="11"/>
      <c r="N704" s="11"/>
      <c r="O704" s="11"/>
    </row>
    <row r="705" customFormat="false" ht="12.75" hidden="false" customHeight="true" outlineLevel="0" collapsed="false">
      <c r="A705" s="11"/>
      <c r="C705" s="11"/>
      <c r="D705" s="11"/>
      <c r="E705" s="11"/>
      <c r="F705" s="11"/>
      <c r="G705" s="11"/>
      <c r="H705" s="11"/>
      <c r="I705" s="11"/>
      <c r="J705" s="11"/>
      <c r="K705" s="11"/>
      <c r="L705" s="11"/>
      <c r="M705" s="11"/>
      <c r="N705" s="11"/>
      <c r="O705" s="11"/>
    </row>
    <row r="706" customFormat="false" ht="12.75" hidden="false" customHeight="true" outlineLevel="0" collapsed="false">
      <c r="A706" s="11"/>
      <c r="C706" s="11"/>
      <c r="D706" s="11"/>
      <c r="E706" s="11"/>
      <c r="F706" s="11"/>
      <c r="G706" s="11"/>
      <c r="H706" s="11"/>
      <c r="I706" s="11"/>
      <c r="J706" s="11"/>
      <c r="K706" s="11"/>
      <c r="L706" s="11"/>
      <c r="M706" s="11"/>
      <c r="N706" s="11"/>
      <c r="O706" s="11"/>
    </row>
    <row r="707" customFormat="false" ht="12.75" hidden="false" customHeight="true" outlineLevel="0" collapsed="false">
      <c r="A707" s="11"/>
      <c r="C707" s="11"/>
      <c r="D707" s="11"/>
      <c r="E707" s="11"/>
      <c r="F707" s="11"/>
      <c r="G707" s="11"/>
      <c r="H707" s="11"/>
      <c r="I707" s="11"/>
      <c r="J707" s="11"/>
      <c r="K707" s="11"/>
      <c r="L707" s="11"/>
      <c r="M707" s="11"/>
      <c r="N707" s="11"/>
      <c r="O707" s="11"/>
    </row>
    <row r="708" customFormat="false" ht="12.75" hidden="false" customHeight="true" outlineLevel="0" collapsed="false">
      <c r="A708" s="11"/>
      <c r="C708" s="11"/>
      <c r="D708" s="11"/>
      <c r="E708" s="11"/>
      <c r="F708" s="11"/>
      <c r="G708" s="11"/>
      <c r="H708" s="11"/>
      <c r="I708" s="11"/>
      <c r="J708" s="11"/>
      <c r="K708" s="11"/>
      <c r="L708" s="11"/>
      <c r="M708" s="11"/>
      <c r="N708" s="11"/>
      <c r="O708" s="11"/>
    </row>
    <row r="709" customFormat="false" ht="12.75" hidden="false" customHeight="true" outlineLevel="0" collapsed="false">
      <c r="A709" s="11"/>
      <c r="C709" s="11"/>
      <c r="D709" s="11"/>
      <c r="E709" s="11"/>
      <c r="F709" s="11"/>
      <c r="G709" s="11"/>
      <c r="H709" s="11"/>
      <c r="I709" s="11"/>
      <c r="J709" s="11"/>
      <c r="K709" s="11"/>
      <c r="L709" s="11"/>
      <c r="M709" s="11"/>
      <c r="N709" s="11"/>
      <c r="O709" s="11"/>
    </row>
    <row r="710" customFormat="false" ht="12.75" hidden="false" customHeight="true" outlineLevel="0" collapsed="false">
      <c r="A710" s="11"/>
      <c r="C710" s="11"/>
      <c r="D710" s="11"/>
      <c r="E710" s="11"/>
      <c r="F710" s="11"/>
      <c r="G710" s="11"/>
      <c r="H710" s="11"/>
      <c r="I710" s="11"/>
      <c r="J710" s="11"/>
      <c r="K710" s="11"/>
      <c r="L710" s="11"/>
      <c r="M710" s="11"/>
      <c r="N710" s="11"/>
      <c r="O710" s="11"/>
    </row>
    <row r="711" customFormat="false" ht="12.75" hidden="false" customHeight="true" outlineLevel="0" collapsed="false">
      <c r="A711" s="11"/>
      <c r="C711" s="11"/>
      <c r="D711" s="11"/>
      <c r="E711" s="11"/>
      <c r="F711" s="11"/>
      <c r="G711" s="11"/>
      <c r="H711" s="11"/>
      <c r="I711" s="11"/>
      <c r="J711" s="11"/>
      <c r="K711" s="11"/>
      <c r="L711" s="11"/>
      <c r="M711" s="11"/>
      <c r="N711" s="11"/>
      <c r="O711" s="11"/>
    </row>
    <row r="712" customFormat="false" ht="12.75" hidden="false" customHeight="true" outlineLevel="0" collapsed="false">
      <c r="A712" s="11"/>
      <c r="C712" s="11"/>
      <c r="D712" s="11"/>
      <c r="E712" s="11"/>
      <c r="F712" s="11"/>
      <c r="G712" s="11"/>
      <c r="H712" s="11"/>
      <c r="I712" s="11"/>
      <c r="J712" s="11"/>
      <c r="K712" s="11"/>
      <c r="L712" s="11"/>
      <c r="M712" s="11"/>
      <c r="N712" s="11"/>
      <c r="O712" s="11"/>
    </row>
    <row r="713" customFormat="false" ht="12.75" hidden="false" customHeight="true" outlineLevel="0" collapsed="false">
      <c r="A713" s="11"/>
      <c r="C713" s="11"/>
      <c r="D713" s="11"/>
      <c r="E713" s="11"/>
      <c r="F713" s="11"/>
      <c r="G713" s="11"/>
      <c r="H713" s="11"/>
      <c r="I713" s="11"/>
      <c r="J713" s="11"/>
      <c r="K713" s="11"/>
      <c r="L713" s="11"/>
      <c r="M713" s="11"/>
      <c r="N713" s="11"/>
      <c r="O713" s="11"/>
    </row>
    <row r="714" customFormat="false" ht="12.75" hidden="false" customHeight="true" outlineLevel="0" collapsed="false">
      <c r="A714" s="11"/>
      <c r="C714" s="11"/>
      <c r="D714" s="11"/>
      <c r="E714" s="11"/>
      <c r="F714" s="11"/>
      <c r="G714" s="11"/>
      <c r="H714" s="11"/>
      <c r="I714" s="11"/>
      <c r="J714" s="11"/>
      <c r="K714" s="11"/>
      <c r="L714" s="11"/>
      <c r="M714" s="11"/>
      <c r="N714" s="11"/>
      <c r="O714" s="11"/>
    </row>
    <row r="715" customFormat="false" ht="12.75" hidden="false" customHeight="true" outlineLevel="0" collapsed="false">
      <c r="A715" s="11"/>
      <c r="C715" s="11"/>
      <c r="D715" s="11"/>
      <c r="E715" s="11"/>
      <c r="F715" s="11"/>
      <c r="G715" s="11"/>
      <c r="H715" s="11"/>
      <c r="I715" s="11"/>
      <c r="J715" s="11"/>
      <c r="K715" s="11"/>
      <c r="L715" s="11"/>
      <c r="M715" s="11"/>
      <c r="N715" s="11"/>
      <c r="O715" s="11"/>
    </row>
    <row r="716" customFormat="false" ht="12.75" hidden="false" customHeight="true" outlineLevel="0" collapsed="false">
      <c r="A716" s="11"/>
      <c r="C716" s="11"/>
      <c r="D716" s="11"/>
      <c r="E716" s="11"/>
      <c r="F716" s="11"/>
      <c r="G716" s="11"/>
      <c r="H716" s="11"/>
      <c r="I716" s="11"/>
      <c r="J716" s="11"/>
      <c r="K716" s="11"/>
      <c r="L716" s="11"/>
      <c r="M716" s="11"/>
      <c r="N716" s="11"/>
      <c r="O716" s="11"/>
    </row>
    <row r="717" customFormat="false" ht="12.75" hidden="false" customHeight="true" outlineLevel="0" collapsed="false">
      <c r="A717" s="11"/>
      <c r="C717" s="11"/>
      <c r="D717" s="11"/>
      <c r="E717" s="11"/>
      <c r="F717" s="11"/>
      <c r="G717" s="11"/>
      <c r="H717" s="11"/>
      <c r="I717" s="11"/>
      <c r="J717" s="11"/>
      <c r="K717" s="11"/>
      <c r="L717" s="11"/>
      <c r="M717" s="11"/>
      <c r="N717" s="11"/>
      <c r="O717" s="11"/>
    </row>
    <row r="718" customFormat="false" ht="12.75" hidden="false" customHeight="true" outlineLevel="0" collapsed="false">
      <c r="A718" s="11"/>
      <c r="C718" s="11"/>
      <c r="D718" s="11"/>
      <c r="E718" s="11"/>
      <c r="F718" s="11"/>
      <c r="G718" s="11"/>
      <c r="H718" s="11"/>
      <c r="I718" s="11"/>
      <c r="J718" s="11"/>
      <c r="K718" s="11"/>
      <c r="L718" s="11"/>
      <c r="M718" s="11"/>
      <c r="N718" s="11"/>
      <c r="O718" s="11"/>
    </row>
    <row r="719" customFormat="false" ht="12.75" hidden="false" customHeight="true" outlineLevel="0" collapsed="false">
      <c r="A719" s="11"/>
      <c r="C719" s="11"/>
      <c r="D719" s="11"/>
      <c r="E719" s="11"/>
      <c r="F719" s="11"/>
      <c r="G719" s="11"/>
      <c r="H719" s="11"/>
      <c r="I719" s="11"/>
      <c r="J719" s="11"/>
      <c r="K719" s="11"/>
      <c r="L719" s="11"/>
      <c r="M719" s="11"/>
      <c r="N719" s="11"/>
      <c r="O719" s="11"/>
    </row>
    <row r="720" customFormat="false" ht="12.75" hidden="false" customHeight="true" outlineLevel="0" collapsed="false">
      <c r="A720" s="11"/>
      <c r="C720" s="11"/>
      <c r="D720" s="11"/>
      <c r="E720" s="11"/>
      <c r="F720" s="11"/>
      <c r="G720" s="11"/>
      <c r="H720" s="11"/>
      <c r="I720" s="11"/>
      <c r="J720" s="11"/>
      <c r="K720" s="11"/>
      <c r="L720" s="11"/>
      <c r="M720" s="11"/>
      <c r="N720" s="11"/>
      <c r="O720" s="11"/>
    </row>
    <row r="721" customFormat="false" ht="12.75" hidden="false" customHeight="true" outlineLevel="0" collapsed="false">
      <c r="A721" s="11"/>
      <c r="C721" s="11"/>
      <c r="D721" s="11"/>
      <c r="E721" s="11"/>
      <c r="F721" s="11"/>
      <c r="G721" s="11"/>
      <c r="H721" s="11"/>
      <c r="I721" s="11"/>
      <c r="J721" s="11"/>
      <c r="K721" s="11"/>
      <c r="L721" s="11"/>
      <c r="M721" s="11"/>
      <c r="N721" s="11"/>
      <c r="O721" s="11"/>
    </row>
    <row r="722" customFormat="false" ht="12.75" hidden="false" customHeight="true" outlineLevel="0" collapsed="false">
      <c r="A722" s="11"/>
      <c r="C722" s="11"/>
      <c r="D722" s="11"/>
      <c r="E722" s="11"/>
      <c r="F722" s="11"/>
      <c r="G722" s="11"/>
      <c r="H722" s="11"/>
      <c r="I722" s="11"/>
      <c r="J722" s="11"/>
      <c r="K722" s="11"/>
      <c r="L722" s="11"/>
      <c r="M722" s="11"/>
      <c r="N722" s="11"/>
      <c r="O722" s="11"/>
    </row>
    <row r="723" customFormat="false" ht="12.75" hidden="false" customHeight="true" outlineLevel="0" collapsed="false">
      <c r="A723" s="11"/>
      <c r="C723" s="11"/>
      <c r="D723" s="11"/>
      <c r="E723" s="11"/>
      <c r="F723" s="11"/>
      <c r="G723" s="11"/>
      <c r="H723" s="11"/>
      <c r="I723" s="11"/>
      <c r="J723" s="11"/>
      <c r="K723" s="11"/>
      <c r="L723" s="11"/>
      <c r="M723" s="11"/>
      <c r="N723" s="11"/>
      <c r="O723" s="11"/>
    </row>
    <row r="724" customFormat="false" ht="12.75" hidden="false" customHeight="true" outlineLevel="0" collapsed="false">
      <c r="A724" s="11"/>
      <c r="C724" s="11"/>
      <c r="D724" s="11"/>
      <c r="E724" s="11"/>
      <c r="F724" s="11"/>
      <c r="G724" s="11"/>
      <c r="H724" s="11"/>
      <c r="I724" s="11"/>
      <c r="J724" s="11"/>
      <c r="K724" s="11"/>
      <c r="L724" s="11"/>
      <c r="M724" s="11"/>
      <c r="N724" s="11"/>
      <c r="O724" s="11"/>
    </row>
    <row r="725" customFormat="false" ht="12.75" hidden="false" customHeight="true" outlineLevel="0" collapsed="false">
      <c r="A725" s="11"/>
      <c r="C725" s="11"/>
      <c r="D725" s="11"/>
      <c r="E725" s="11"/>
      <c r="F725" s="11"/>
      <c r="G725" s="11"/>
      <c r="H725" s="11"/>
      <c r="I725" s="11"/>
      <c r="J725" s="11"/>
      <c r="K725" s="11"/>
      <c r="L725" s="11"/>
      <c r="M725" s="11"/>
      <c r="N725" s="11"/>
      <c r="O725" s="11"/>
    </row>
    <row r="726" customFormat="false" ht="12.75" hidden="false" customHeight="true" outlineLevel="0" collapsed="false">
      <c r="A726" s="11"/>
      <c r="C726" s="11"/>
      <c r="D726" s="11"/>
      <c r="E726" s="11"/>
      <c r="F726" s="11"/>
      <c r="G726" s="11"/>
      <c r="H726" s="11"/>
      <c r="I726" s="11"/>
      <c r="J726" s="11"/>
      <c r="K726" s="11"/>
      <c r="L726" s="11"/>
      <c r="M726" s="11"/>
      <c r="N726" s="11"/>
      <c r="O726" s="11"/>
    </row>
    <row r="727" customFormat="false" ht="12.75" hidden="false" customHeight="true" outlineLevel="0" collapsed="false">
      <c r="A727" s="11"/>
      <c r="C727" s="11"/>
      <c r="D727" s="11"/>
      <c r="E727" s="11"/>
      <c r="F727" s="11"/>
      <c r="G727" s="11"/>
      <c r="H727" s="11"/>
      <c r="I727" s="11"/>
      <c r="J727" s="11"/>
      <c r="K727" s="11"/>
      <c r="L727" s="11"/>
      <c r="M727" s="11"/>
      <c r="N727" s="11"/>
      <c r="O727" s="11"/>
    </row>
    <row r="728" customFormat="false" ht="12.75" hidden="false" customHeight="true" outlineLevel="0" collapsed="false">
      <c r="A728" s="11"/>
      <c r="C728" s="11"/>
      <c r="D728" s="11"/>
      <c r="E728" s="11"/>
      <c r="F728" s="11"/>
      <c r="G728" s="11"/>
      <c r="H728" s="11"/>
      <c r="I728" s="11"/>
      <c r="J728" s="11"/>
      <c r="K728" s="11"/>
      <c r="L728" s="11"/>
      <c r="M728" s="11"/>
      <c r="N728" s="11"/>
      <c r="O728" s="11"/>
    </row>
    <row r="729" customFormat="false" ht="12.75" hidden="false" customHeight="true" outlineLevel="0" collapsed="false">
      <c r="A729" s="11"/>
      <c r="C729" s="11"/>
      <c r="D729" s="11"/>
      <c r="E729" s="11"/>
      <c r="F729" s="11"/>
      <c r="G729" s="11"/>
      <c r="H729" s="11"/>
      <c r="I729" s="11"/>
      <c r="J729" s="11"/>
      <c r="K729" s="11"/>
      <c r="L729" s="11"/>
      <c r="M729" s="11"/>
      <c r="N729" s="11"/>
      <c r="O729" s="11"/>
    </row>
    <row r="730" customFormat="false" ht="12.75" hidden="false" customHeight="true" outlineLevel="0" collapsed="false">
      <c r="A730" s="11"/>
      <c r="C730" s="11"/>
      <c r="D730" s="11"/>
      <c r="E730" s="11"/>
      <c r="F730" s="11"/>
      <c r="G730" s="11"/>
      <c r="H730" s="11"/>
      <c r="I730" s="11"/>
      <c r="J730" s="11"/>
      <c r="K730" s="11"/>
      <c r="L730" s="11"/>
      <c r="M730" s="11"/>
      <c r="N730" s="11"/>
      <c r="O730" s="11"/>
    </row>
    <row r="731" customFormat="false" ht="12.75" hidden="false" customHeight="true" outlineLevel="0" collapsed="false">
      <c r="A731" s="11"/>
      <c r="C731" s="11"/>
      <c r="D731" s="11"/>
      <c r="E731" s="11"/>
      <c r="F731" s="11"/>
      <c r="G731" s="11"/>
      <c r="H731" s="11"/>
      <c r="I731" s="11"/>
      <c r="J731" s="11"/>
      <c r="K731" s="11"/>
      <c r="L731" s="11"/>
      <c r="M731" s="11"/>
      <c r="N731" s="11"/>
      <c r="O731" s="11"/>
    </row>
    <row r="732" customFormat="false" ht="12.75" hidden="false" customHeight="true" outlineLevel="0" collapsed="false">
      <c r="A732" s="11"/>
      <c r="C732" s="11"/>
      <c r="D732" s="11"/>
      <c r="E732" s="11"/>
      <c r="F732" s="11"/>
      <c r="G732" s="11"/>
      <c r="H732" s="11"/>
      <c r="I732" s="11"/>
      <c r="J732" s="11"/>
      <c r="K732" s="11"/>
      <c r="L732" s="11"/>
      <c r="M732" s="11"/>
      <c r="N732" s="11"/>
      <c r="O732" s="11"/>
    </row>
    <row r="733" customFormat="false" ht="12.75" hidden="false" customHeight="true" outlineLevel="0" collapsed="false">
      <c r="A733" s="11"/>
      <c r="C733" s="11"/>
      <c r="D733" s="11"/>
      <c r="E733" s="11"/>
      <c r="F733" s="11"/>
      <c r="G733" s="11"/>
      <c r="H733" s="11"/>
      <c r="I733" s="11"/>
      <c r="J733" s="11"/>
      <c r="K733" s="11"/>
      <c r="L733" s="11"/>
      <c r="M733" s="11"/>
      <c r="N733" s="11"/>
      <c r="O733" s="11"/>
    </row>
    <row r="734" customFormat="false" ht="12.75" hidden="false" customHeight="true" outlineLevel="0" collapsed="false">
      <c r="A734" s="11"/>
      <c r="C734" s="11"/>
      <c r="D734" s="11"/>
      <c r="E734" s="11"/>
      <c r="F734" s="11"/>
      <c r="G734" s="11"/>
      <c r="H734" s="11"/>
      <c r="I734" s="11"/>
      <c r="J734" s="11"/>
      <c r="K734" s="11"/>
      <c r="L734" s="11"/>
      <c r="M734" s="11"/>
      <c r="N734" s="11"/>
      <c r="O734" s="11"/>
    </row>
    <row r="735" customFormat="false" ht="12.75" hidden="false" customHeight="true" outlineLevel="0" collapsed="false">
      <c r="A735" s="11"/>
      <c r="C735" s="11"/>
      <c r="D735" s="11"/>
      <c r="E735" s="11"/>
      <c r="F735" s="11"/>
      <c r="G735" s="11"/>
      <c r="H735" s="11"/>
      <c r="I735" s="11"/>
      <c r="J735" s="11"/>
      <c r="K735" s="11"/>
      <c r="L735" s="11"/>
      <c r="M735" s="11"/>
      <c r="N735" s="11"/>
      <c r="O735" s="11"/>
    </row>
    <row r="736" customFormat="false" ht="12.75" hidden="false" customHeight="true" outlineLevel="0" collapsed="false">
      <c r="A736" s="11"/>
      <c r="C736" s="11"/>
      <c r="D736" s="11"/>
      <c r="E736" s="11"/>
      <c r="F736" s="11"/>
      <c r="G736" s="11"/>
      <c r="H736" s="11"/>
      <c r="I736" s="11"/>
      <c r="J736" s="11"/>
      <c r="K736" s="11"/>
      <c r="L736" s="11"/>
      <c r="M736" s="11"/>
      <c r="N736" s="11"/>
      <c r="O736" s="11"/>
    </row>
    <row r="737" customFormat="false" ht="12.75" hidden="false" customHeight="true" outlineLevel="0" collapsed="false">
      <c r="A737" s="11"/>
      <c r="C737" s="11"/>
      <c r="D737" s="11"/>
      <c r="E737" s="11"/>
      <c r="F737" s="11"/>
      <c r="G737" s="11"/>
      <c r="H737" s="11"/>
      <c r="I737" s="11"/>
      <c r="J737" s="11"/>
      <c r="K737" s="11"/>
      <c r="L737" s="11"/>
      <c r="M737" s="11"/>
      <c r="N737" s="11"/>
      <c r="O737" s="11"/>
    </row>
    <row r="738" customFormat="false" ht="12.75" hidden="false" customHeight="true" outlineLevel="0" collapsed="false">
      <c r="A738" s="11"/>
      <c r="C738" s="11"/>
      <c r="D738" s="11"/>
      <c r="E738" s="11"/>
      <c r="F738" s="11"/>
      <c r="G738" s="11"/>
      <c r="H738" s="11"/>
      <c r="I738" s="11"/>
      <c r="J738" s="11"/>
      <c r="K738" s="11"/>
      <c r="L738" s="11"/>
      <c r="M738" s="11"/>
      <c r="N738" s="11"/>
      <c r="O738" s="11"/>
    </row>
    <row r="739" customFormat="false" ht="12.75" hidden="false" customHeight="true" outlineLevel="0" collapsed="false">
      <c r="A739" s="11"/>
      <c r="C739" s="11"/>
      <c r="D739" s="11"/>
      <c r="E739" s="11"/>
      <c r="F739" s="11"/>
      <c r="G739" s="11"/>
      <c r="H739" s="11"/>
      <c r="I739" s="11"/>
      <c r="J739" s="11"/>
      <c r="K739" s="11"/>
      <c r="L739" s="11"/>
      <c r="M739" s="11"/>
      <c r="N739" s="11"/>
      <c r="O739" s="11"/>
    </row>
    <row r="740" customFormat="false" ht="12.75" hidden="false" customHeight="true" outlineLevel="0" collapsed="false">
      <c r="A740" s="11"/>
      <c r="C740" s="11"/>
      <c r="D740" s="11"/>
      <c r="E740" s="11"/>
      <c r="F740" s="11"/>
      <c r="G740" s="11"/>
      <c r="H740" s="11"/>
      <c r="I740" s="11"/>
      <c r="J740" s="11"/>
      <c r="K740" s="11"/>
      <c r="L740" s="11"/>
      <c r="M740" s="11"/>
      <c r="N740" s="11"/>
      <c r="O740" s="11"/>
    </row>
    <row r="741" customFormat="false" ht="12.75" hidden="false" customHeight="true" outlineLevel="0" collapsed="false">
      <c r="A741" s="11"/>
      <c r="C741" s="11"/>
      <c r="D741" s="11"/>
      <c r="E741" s="11"/>
      <c r="F741" s="11"/>
      <c r="G741" s="11"/>
      <c r="H741" s="11"/>
      <c r="I741" s="11"/>
      <c r="J741" s="11"/>
      <c r="K741" s="11"/>
      <c r="L741" s="11"/>
      <c r="M741" s="11"/>
      <c r="N741" s="11"/>
      <c r="O741" s="11"/>
    </row>
    <row r="742" customFormat="false" ht="12.75" hidden="false" customHeight="true" outlineLevel="0" collapsed="false">
      <c r="A742" s="11"/>
      <c r="C742" s="11"/>
      <c r="D742" s="11"/>
      <c r="E742" s="11"/>
      <c r="F742" s="11"/>
      <c r="G742" s="11"/>
      <c r="H742" s="11"/>
      <c r="I742" s="11"/>
      <c r="J742" s="11"/>
      <c r="K742" s="11"/>
      <c r="L742" s="11"/>
      <c r="M742" s="11"/>
      <c r="N742" s="11"/>
      <c r="O742" s="11"/>
    </row>
    <row r="743" customFormat="false" ht="12.75" hidden="false" customHeight="true" outlineLevel="0" collapsed="false">
      <c r="A743" s="11"/>
      <c r="C743" s="11"/>
      <c r="D743" s="11"/>
      <c r="E743" s="11"/>
      <c r="F743" s="11"/>
      <c r="G743" s="11"/>
      <c r="H743" s="11"/>
      <c r="I743" s="11"/>
      <c r="J743" s="11"/>
      <c r="K743" s="11"/>
      <c r="L743" s="11"/>
      <c r="M743" s="11"/>
      <c r="N743" s="11"/>
      <c r="O743" s="11"/>
    </row>
    <row r="744" customFormat="false" ht="12.75" hidden="false" customHeight="true" outlineLevel="0" collapsed="false">
      <c r="A744" s="11"/>
      <c r="C744" s="11"/>
      <c r="D744" s="11"/>
      <c r="E744" s="11"/>
      <c r="F744" s="11"/>
      <c r="G744" s="11"/>
      <c r="H744" s="11"/>
      <c r="I744" s="11"/>
      <c r="J744" s="11"/>
      <c r="K744" s="11"/>
      <c r="L744" s="11"/>
      <c r="M744" s="11"/>
      <c r="N744" s="11"/>
      <c r="O744" s="11"/>
    </row>
    <row r="745" customFormat="false" ht="12.75" hidden="false" customHeight="true" outlineLevel="0" collapsed="false">
      <c r="A745" s="11"/>
      <c r="C745" s="11"/>
      <c r="D745" s="11"/>
      <c r="E745" s="11"/>
      <c r="F745" s="11"/>
      <c r="G745" s="11"/>
      <c r="H745" s="11"/>
      <c r="I745" s="11"/>
      <c r="J745" s="11"/>
      <c r="K745" s="11"/>
      <c r="L745" s="11"/>
      <c r="M745" s="11"/>
      <c r="N745" s="11"/>
      <c r="O745" s="11"/>
    </row>
    <row r="746" customFormat="false" ht="12.75" hidden="false" customHeight="true" outlineLevel="0" collapsed="false">
      <c r="A746" s="11"/>
      <c r="C746" s="11"/>
      <c r="D746" s="11"/>
      <c r="E746" s="11"/>
      <c r="F746" s="11"/>
      <c r="G746" s="11"/>
      <c r="H746" s="11"/>
      <c r="I746" s="11"/>
      <c r="J746" s="11"/>
      <c r="K746" s="11"/>
      <c r="L746" s="11"/>
      <c r="M746" s="11"/>
      <c r="N746" s="11"/>
      <c r="O746" s="11"/>
    </row>
    <row r="747" customFormat="false" ht="12.75" hidden="false" customHeight="true" outlineLevel="0" collapsed="false">
      <c r="A747" s="11"/>
      <c r="C747" s="11"/>
      <c r="D747" s="11"/>
      <c r="E747" s="11"/>
      <c r="F747" s="11"/>
      <c r="G747" s="11"/>
      <c r="H747" s="11"/>
      <c r="I747" s="11"/>
      <c r="J747" s="11"/>
      <c r="K747" s="11"/>
      <c r="L747" s="11"/>
      <c r="M747" s="11"/>
      <c r="N747" s="11"/>
      <c r="O747" s="11"/>
    </row>
    <row r="748" customFormat="false" ht="12.75" hidden="false" customHeight="true" outlineLevel="0" collapsed="false">
      <c r="A748" s="11"/>
      <c r="C748" s="11"/>
      <c r="D748" s="11"/>
      <c r="E748" s="11"/>
      <c r="F748" s="11"/>
      <c r="G748" s="11"/>
      <c r="H748" s="11"/>
      <c r="I748" s="11"/>
      <c r="J748" s="11"/>
      <c r="K748" s="11"/>
      <c r="L748" s="11"/>
      <c r="M748" s="11"/>
      <c r="N748" s="11"/>
      <c r="O748" s="11"/>
    </row>
    <row r="749" customFormat="false" ht="12.75" hidden="false" customHeight="true" outlineLevel="0" collapsed="false">
      <c r="A749" s="11"/>
      <c r="C749" s="11"/>
      <c r="D749" s="11"/>
      <c r="E749" s="11"/>
      <c r="F749" s="11"/>
      <c r="G749" s="11"/>
      <c r="H749" s="11"/>
      <c r="I749" s="11"/>
      <c r="J749" s="11"/>
      <c r="K749" s="11"/>
      <c r="L749" s="11"/>
      <c r="M749" s="11"/>
      <c r="N749" s="11"/>
      <c r="O749" s="11"/>
    </row>
    <row r="750" customFormat="false" ht="12.75" hidden="false" customHeight="true" outlineLevel="0" collapsed="false">
      <c r="A750" s="11"/>
      <c r="C750" s="11"/>
      <c r="D750" s="11"/>
      <c r="E750" s="11"/>
      <c r="F750" s="11"/>
      <c r="G750" s="11"/>
      <c r="H750" s="11"/>
      <c r="I750" s="11"/>
      <c r="J750" s="11"/>
      <c r="K750" s="11"/>
      <c r="L750" s="11"/>
      <c r="M750" s="11"/>
      <c r="N750" s="11"/>
      <c r="O750" s="11"/>
    </row>
    <row r="751" customFormat="false" ht="12.75" hidden="false" customHeight="true" outlineLevel="0" collapsed="false">
      <c r="A751" s="11"/>
      <c r="C751" s="11"/>
      <c r="D751" s="11"/>
      <c r="E751" s="11"/>
      <c r="F751" s="11"/>
      <c r="G751" s="11"/>
      <c r="H751" s="11"/>
      <c r="I751" s="11"/>
      <c r="J751" s="11"/>
      <c r="K751" s="11"/>
      <c r="L751" s="11"/>
      <c r="M751" s="11"/>
      <c r="N751" s="11"/>
      <c r="O751" s="11"/>
    </row>
    <row r="752" customFormat="false" ht="12.75" hidden="false" customHeight="true" outlineLevel="0" collapsed="false">
      <c r="A752" s="11"/>
      <c r="C752" s="11"/>
      <c r="D752" s="11"/>
      <c r="E752" s="11"/>
      <c r="F752" s="11"/>
      <c r="G752" s="11"/>
      <c r="H752" s="11"/>
      <c r="I752" s="11"/>
      <c r="J752" s="11"/>
      <c r="K752" s="11"/>
      <c r="L752" s="11"/>
      <c r="M752" s="11"/>
      <c r="N752" s="11"/>
      <c r="O752" s="11"/>
    </row>
    <row r="753" customFormat="false" ht="12.75" hidden="false" customHeight="true" outlineLevel="0" collapsed="false">
      <c r="A753" s="11"/>
      <c r="C753" s="11"/>
      <c r="D753" s="11"/>
      <c r="E753" s="11"/>
      <c r="F753" s="11"/>
      <c r="G753" s="11"/>
      <c r="H753" s="11"/>
      <c r="I753" s="11"/>
      <c r="J753" s="11"/>
      <c r="K753" s="11"/>
      <c r="L753" s="11"/>
      <c r="M753" s="11"/>
      <c r="N753" s="11"/>
      <c r="O753" s="11"/>
    </row>
    <row r="754" customFormat="false" ht="12.75" hidden="false" customHeight="true" outlineLevel="0" collapsed="false">
      <c r="A754" s="11"/>
      <c r="C754" s="11"/>
      <c r="D754" s="11"/>
      <c r="E754" s="11"/>
      <c r="F754" s="11"/>
      <c r="G754" s="11"/>
      <c r="H754" s="11"/>
      <c r="I754" s="11"/>
      <c r="J754" s="11"/>
      <c r="K754" s="11"/>
      <c r="L754" s="11"/>
      <c r="M754" s="11"/>
      <c r="N754" s="11"/>
      <c r="O754" s="11"/>
    </row>
    <row r="755" customFormat="false" ht="12.75" hidden="false" customHeight="true" outlineLevel="0" collapsed="false">
      <c r="A755" s="11"/>
      <c r="C755" s="11"/>
      <c r="D755" s="11"/>
      <c r="E755" s="11"/>
      <c r="F755" s="11"/>
      <c r="G755" s="11"/>
      <c r="H755" s="11"/>
      <c r="I755" s="11"/>
      <c r="J755" s="11"/>
      <c r="K755" s="11"/>
      <c r="L755" s="11"/>
      <c r="M755" s="11"/>
      <c r="N755" s="11"/>
      <c r="O755" s="11"/>
    </row>
    <row r="756" customFormat="false" ht="12.75" hidden="false" customHeight="true" outlineLevel="0" collapsed="false">
      <c r="A756" s="11"/>
      <c r="C756" s="11"/>
      <c r="D756" s="11"/>
      <c r="E756" s="11"/>
      <c r="F756" s="11"/>
      <c r="G756" s="11"/>
      <c r="H756" s="11"/>
      <c r="I756" s="11"/>
      <c r="J756" s="11"/>
      <c r="K756" s="11"/>
      <c r="L756" s="11"/>
      <c r="M756" s="11"/>
      <c r="N756" s="11"/>
      <c r="O756" s="11"/>
    </row>
    <row r="757" customFormat="false" ht="12.75" hidden="false" customHeight="true" outlineLevel="0" collapsed="false">
      <c r="A757" s="11"/>
      <c r="C757" s="11"/>
      <c r="D757" s="11"/>
      <c r="E757" s="11"/>
      <c r="F757" s="11"/>
      <c r="G757" s="11"/>
      <c r="H757" s="11"/>
      <c r="I757" s="11"/>
      <c r="J757" s="11"/>
      <c r="K757" s="11"/>
      <c r="L757" s="11"/>
      <c r="M757" s="11"/>
      <c r="N757" s="11"/>
      <c r="O757" s="11"/>
    </row>
    <row r="758" customFormat="false" ht="12.75" hidden="false" customHeight="true" outlineLevel="0" collapsed="false">
      <c r="A758" s="11"/>
      <c r="C758" s="11"/>
      <c r="D758" s="11"/>
      <c r="E758" s="11"/>
      <c r="F758" s="11"/>
      <c r="G758" s="11"/>
      <c r="H758" s="11"/>
      <c r="I758" s="11"/>
      <c r="J758" s="11"/>
      <c r="K758" s="11"/>
      <c r="L758" s="11"/>
      <c r="M758" s="11"/>
      <c r="N758" s="11"/>
      <c r="O758" s="11"/>
    </row>
    <row r="759" customFormat="false" ht="12.75" hidden="false" customHeight="true" outlineLevel="0" collapsed="false">
      <c r="A759" s="11"/>
      <c r="C759" s="11"/>
      <c r="D759" s="11"/>
      <c r="E759" s="11"/>
      <c r="F759" s="11"/>
      <c r="G759" s="11"/>
      <c r="H759" s="11"/>
      <c r="I759" s="11"/>
      <c r="J759" s="11"/>
      <c r="K759" s="11"/>
      <c r="L759" s="11"/>
      <c r="M759" s="11"/>
      <c r="N759" s="11"/>
      <c r="O759" s="11"/>
    </row>
    <row r="760" customFormat="false" ht="12.75" hidden="false" customHeight="true" outlineLevel="0" collapsed="false">
      <c r="A760" s="11"/>
      <c r="C760" s="11"/>
      <c r="D760" s="11"/>
      <c r="E760" s="11"/>
      <c r="F760" s="11"/>
      <c r="G760" s="11"/>
      <c r="H760" s="11"/>
      <c r="I760" s="11"/>
      <c r="J760" s="11"/>
      <c r="K760" s="11"/>
      <c r="L760" s="11"/>
      <c r="M760" s="11"/>
      <c r="N760" s="11"/>
      <c r="O760" s="11"/>
    </row>
    <row r="761" customFormat="false" ht="12.75" hidden="false" customHeight="true" outlineLevel="0" collapsed="false">
      <c r="A761" s="11"/>
      <c r="C761" s="11"/>
      <c r="D761" s="11"/>
      <c r="E761" s="11"/>
      <c r="F761" s="11"/>
      <c r="G761" s="11"/>
      <c r="H761" s="11"/>
      <c r="I761" s="11"/>
      <c r="J761" s="11"/>
      <c r="K761" s="11"/>
      <c r="L761" s="11"/>
      <c r="M761" s="11"/>
      <c r="N761" s="11"/>
      <c r="O761" s="11"/>
    </row>
    <row r="762" customFormat="false" ht="12.75" hidden="false" customHeight="true" outlineLevel="0" collapsed="false">
      <c r="A762" s="11"/>
      <c r="C762" s="11"/>
      <c r="D762" s="11"/>
      <c r="E762" s="11"/>
      <c r="F762" s="11"/>
      <c r="G762" s="11"/>
      <c r="H762" s="11"/>
      <c r="I762" s="11"/>
      <c r="J762" s="11"/>
      <c r="K762" s="11"/>
      <c r="L762" s="11"/>
      <c r="M762" s="11"/>
      <c r="N762" s="11"/>
      <c r="O762" s="11"/>
    </row>
    <row r="763" customFormat="false" ht="12.75" hidden="false" customHeight="true" outlineLevel="0" collapsed="false">
      <c r="A763" s="11"/>
      <c r="C763" s="11"/>
      <c r="D763" s="11"/>
      <c r="E763" s="11"/>
      <c r="F763" s="11"/>
      <c r="G763" s="11"/>
      <c r="H763" s="11"/>
      <c r="I763" s="11"/>
      <c r="J763" s="11"/>
      <c r="K763" s="11"/>
      <c r="L763" s="11"/>
      <c r="M763" s="11"/>
      <c r="N763" s="11"/>
      <c r="O763" s="11"/>
    </row>
    <row r="764" customFormat="false" ht="12.75" hidden="false" customHeight="true" outlineLevel="0" collapsed="false">
      <c r="A764" s="11"/>
      <c r="C764" s="11"/>
      <c r="D764" s="11"/>
      <c r="E764" s="11"/>
      <c r="F764" s="11"/>
      <c r="G764" s="11"/>
      <c r="H764" s="11"/>
      <c r="I764" s="11"/>
      <c r="J764" s="11"/>
      <c r="K764" s="11"/>
      <c r="L764" s="11"/>
      <c r="M764" s="11"/>
      <c r="N764" s="11"/>
      <c r="O764" s="11"/>
    </row>
    <row r="765" customFormat="false" ht="12.75" hidden="false" customHeight="true" outlineLevel="0" collapsed="false">
      <c r="A765" s="11"/>
      <c r="C765" s="11"/>
      <c r="D765" s="11"/>
      <c r="E765" s="11"/>
      <c r="F765" s="11"/>
      <c r="G765" s="11"/>
      <c r="H765" s="11"/>
      <c r="I765" s="11"/>
      <c r="J765" s="11"/>
      <c r="K765" s="11"/>
      <c r="L765" s="11"/>
      <c r="M765" s="11"/>
      <c r="N765" s="11"/>
      <c r="O765" s="11"/>
    </row>
    <row r="766" customFormat="false" ht="12.75" hidden="false" customHeight="true" outlineLevel="0" collapsed="false">
      <c r="A766" s="11"/>
      <c r="C766" s="11"/>
      <c r="D766" s="11"/>
      <c r="E766" s="11"/>
      <c r="F766" s="11"/>
      <c r="G766" s="11"/>
      <c r="H766" s="11"/>
      <c r="I766" s="11"/>
      <c r="J766" s="11"/>
      <c r="K766" s="11"/>
      <c r="L766" s="11"/>
      <c r="M766" s="11"/>
      <c r="N766" s="11"/>
      <c r="O766" s="11"/>
    </row>
    <row r="767" customFormat="false" ht="12.75" hidden="false" customHeight="true" outlineLevel="0" collapsed="false">
      <c r="A767" s="11"/>
      <c r="C767" s="11"/>
      <c r="D767" s="11"/>
      <c r="E767" s="11"/>
      <c r="F767" s="11"/>
      <c r="G767" s="11"/>
      <c r="H767" s="11"/>
      <c r="I767" s="11"/>
      <c r="J767" s="11"/>
      <c r="K767" s="11"/>
      <c r="L767" s="11"/>
      <c r="M767" s="11"/>
      <c r="N767" s="11"/>
      <c r="O767" s="11"/>
    </row>
    <row r="768" customFormat="false" ht="12.75" hidden="false" customHeight="true" outlineLevel="0" collapsed="false">
      <c r="A768" s="11"/>
      <c r="C768" s="11"/>
      <c r="D768" s="11"/>
      <c r="E768" s="11"/>
      <c r="F768" s="11"/>
      <c r="G768" s="11"/>
      <c r="H768" s="11"/>
      <c r="I768" s="11"/>
      <c r="J768" s="11"/>
      <c r="K768" s="11"/>
      <c r="L768" s="11"/>
      <c r="M768" s="11"/>
      <c r="N768" s="11"/>
      <c r="O768" s="11"/>
    </row>
    <row r="769" customFormat="false" ht="12.75" hidden="false" customHeight="true" outlineLevel="0" collapsed="false">
      <c r="A769" s="11"/>
      <c r="C769" s="11"/>
      <c r="D769" s="11"/>
      <c r="E769" s="11"/>
      <c r="F769" s="11"/>
      <c r="G769" s="11"/>
      <c r="H769" s="11"/>
      <c r="I769" s="11"/>
      <c r="J769" s="11"/>
      <c r="K769" s="11"/>
      <c r="L769" s="11"/>
      <c r="M769" s="11"/>
      <c r="N769" s="11"/>
      <c r="O769" s="11"/>
    </row>
    <row r="770" customFormat="false" ht="12.75" hidden="false" customHeight="true" outlineLevel="0" collapsed="false">
      <c r="A770" s="11"/>
      <c r="C770" s="11"/>
      <c r="D770" s="11"/>
      <c r="E770" s="11"/>
      <c r="F770" s="11"/>
      <c r="G770" s="11"/>
      <c r="H770" s="11"/>
      <c r="I770" s="11"/>
      <c r="J770" s="11"/>
      <c r="K770" s="11"/>
      <c r="L770" s="11"/>
      <c r="M770" s="11"/>
      <c r="N770" s="11"/>
      <c r="O770" s="11"/>
    </row>
    <row r="771" customFormat="false" ht="12.75" hidden="false" customHeight="true" outlineLevel="0" collapsed="false">
      <c r="A771" s="11"/>
      <c r="C771" s="11"/>
      <c r="D771" s="11"/>
      <c r="E771" s="11"/>
      <c r="F771" s="11"/>
      <c r="G771" s="11"/>
      <c r="H771" s="11"/>
      <c r="I771" s="11"/>
      <c r="J771" s="11"/>
      <c r="K771" s="11"/>
      <c r="L771" s="11"/>
      <c r="M771" s="11"/>
      <c r="N771" s="11"/>
      <c r="O771" s="11"/>
    </row>
    <row r="772" customFormat="false" ht="12.75" hidden="false" customHeight="true" outlineLevel="0" collapsed="false">
      <c r="A772" s="11"/>
      <c r="C772" s="11"/>
      <c r="D772" s="11"/>
      <c r="E772" s="11"/>
      <c r="F772" s="11"/>
      <c r="G772" s="11"/>
      <c r="H772" s="11"/>
      <c r="I772" s="11"/>
      <c r="J772" s="11"/>
      <c r="K772" s="11"/>
      <c r="L772" s="11"/>
      <c r="M772" s="11"/>
      <c r="N772" s="11"/>
      <c r="O772" s="11"/>
    </row>
    <row r="773" customFormat="false" ht="12.75" hidden="false" customHeight="true" outlineLevel="0" collapsed="false">
      <c r="A773" s="11"/>
      <c r="C773" s="11"/>
      <c r="D773" s="11"/>
      <c r="E773" s="11"/>
      <c r="F773" s="11"/>
      <c r="G773" s="11"/>
      <c r="H773" s="11"/>
      <c r="I773" s="11"/>
      <c r="J773" s="11"/>
      <c r="K773" s="11"/>
      <c r="L773" s="11"/>
      <c r="M773" s="11"/>
      <c r="N773" s="11"/>
      <c r="O773" s="11"/>
    </row>
    <row r="774" customFormat="false" ht="12.75" hidden="false" customHeight="true" outlineLevel="0" collapsed="false">
      <c r="A774" s="11"/>
      <c r="C774" s="11"/>
      <c r="D774" s="11"/>
      <c r="E774" s="11"/>
      <c r="F774" s="11"/>
      <c r="G774" s="11"/>
      <c r="H774" s="11"/>
      <c r="I774" s="11"/>
      <c r="J774" s="11"/>
      <c r="K774" s="11"/>
      <c r="L774" s="11"/>
      <c r="M774" s="11"/>
      <c r="N774" s="11"/>
      <c r="O774" s="11"/>
    </row>
    <row r="775" customFormat="false" ht="12.75" hidden="false" customHeight="true" outlineLevel="0" collapsed="false">
      <c r="A775" s="11"/>
      <c r="C775" s="11"/>
      <c r="D775" s="11"/>
      <c r="E775" s="11"/>
      <c r="F775" s="11"/>
      <c r="G775" s="11"/>
      <c r="H775" s="11"/>
      <c r="I775" s="11"/>
      <c r="J775" s="11"/>
      <c r="K775" s="11"/>
      <c r="L775" s="11"/>
      <c r="M775" s="11"/>
      <c r="N775" s="11"/>
      <c r="O775" s="11"/>
    </row>
    <row r="776" customFormat="false" ht="12.75" hidden="false" customHeight="true" outlineLevel="0" collapsed="false">
      <c r="A776" s="11"/>
      <c r="C776" s="11"/>
      <c r="D776" s="11"/>
      <c r="E776" s="11"/>
      <c r="F776" s="11"/>
      <c r="G776" s="11"/>
      <c r="H776" s="11"/>
      <c r="I776" s="11"/>
      <c r="J776" s="11"/>
      <c r="K776" s="11"/>
      <c r="L776" s="11"/>
      <c r="M776" s="11"/>
      <c r="N776" s="11"/>
      <c r="O776" s="11"/>
    </row>
    <row r="777" customFormat="false" ht="12.75" hidden="false" customHeight="true" outlineLevel="0" collapsed="false">
      <c r="A777" s="11"/>
      <c r="C777" s="11"/>
      <c r="D777" s="11"/>
      <c r="E777" s="11"/>
      <c r="F777" s="11"/>
      <c r="G777" s="11"/>
      <c r="H777" s="11"/>
      <c r="I777" s="11"/>
      <c r="J777" s="11"/>
      <c r="K777" s="11"/>
      <c r="L777" s="11"/>
      <c r="M777" s="11"/>
      <c r="N777" s="11"/>
      <c r="O777" s="11"/>
    </row>
    <row r="778" customFormat="false" ht="12.75" hidden="false" customHeight="true" outlineLevel="0" collapsed="false">
      <c r="A778" s="11"/>
      <c r="C778" s="11"/>
      <c r="D778" s="11"/>
      <c r="E778" s="11"/>
      <c r="F778" s="11"/>
      <c r="G778" s="11"/>
      <c r="H778" s="11"/>
      <c r="I778" s="11"/>
      <c r="J778" s="11"/>
      <c r="K778" s="11"/>
      <c r="L778" s="11"/>
      <c r="M778" s="11"/>
      <c r="N778" s="11"/>
      <c r="O778" s="11"/>
    </row>
    <row r="779" customFormat="false" ht="12.75" hidden="false" customHeight="true" outlineLevel="0" collapsed="false">
      <c r="A779" s="11"/>
      <c r="C779" s="11"/>
      <c r="D779" s="11"/>
      <c r="E779" s="11"/>
      <c r="F779" s="11"/>
      <c r="G779" s="11"/>
      <c r="H779" s="11"/>
      <c r="I779" s="11"/>
      <c r="J779" s="11"/>
      <c r="K779" s="11"/>
      <c r="L779" s="11"/>
      <c r="M779" s="11"/>
      <c r="N779" s="11"/>
      <c r="O779" s="11"/>
    </row>
    <row r="780" customFormat="false" ht="12.75" hidden="false" customHeight="true" outlineLevel="0" collapsed="false">
      <c r="A780" s="11"/>
      <c r="C780" s="11"/>
      <c r="D780" s="11"/>
      <c r="E780" s="11"/>
      <c r="F780" s="11"/>
      <c r="G780" s="11"/>
      <c r="H780" s="11"/>
      <c r="I780" s="11"/>
      <c r="J780" s="11"/>
      <c r="K780" s="11"/>
      <c r="L780" s="11"/>
      <c r="M780" s="11"/>
      <c r="N780" s="11"/>
      <c r="O780" s="11"/>
    </row>
    <row r="781" customFormat="false" ht="12.75" hidden="false" customHeight="true" outlineLevel="0" collapsed="false">
      <c r="A781" s="11"/>
      <c r="C781" s="11"/>
      <c r="D781" s="11"/>
      <c r="E781" s="11"/>
      <c r="F781" s="11"/>
      <c r="G781" s="11"/>
      <c r="H781" s="11"/>
      <c r="I781" s="11"/>
      <c r="J781" s="11"/>
      <c r="K781" s="11"/>
      <c r="L781" s="11"/>
      <c r="M781" s="11"/>
      <c r="N781" s="11"/>
      <c r="O781" s="11"/>
    </row>
    <row r="782" customFormat="false" ht="12.75" hidden="false" customHeight="true" outlineLevel="0" collapsed="false">
      <c r="A782" s="11"/>
      <c r="C782" s="11"/>
      <c r="D782" s="11"/>
      <c r="E782" s="11"/>
      <c r="F782" s="11"/>
      <c r="G782" s="11"/>
      <c r="H782" s="11"/>
      <c r="I782" s="11"/>
      <c r="J782" s="11"/>
      <c r="K782" s="11"/>
      <c r="L782" s="11"/>
      <c r="M782" s="11"/>
      <c r="N782" s="11"/>
      <c r="O782" s="11"/>
    </row>
    <row r="783" customFormat="false" ht="12.75" hidden="false" customHeight="true" outlineLevel="0" collapsed="false">
      <c r="A783" s="11"/>
      <c r="C783" s="11"/>
      <c r="D783" s="11"/>
      <c r="E783" s="11"/>
      <c r="F783" s="11"/>
      <c r="G783" s="11"/>
      <c r="H783" s="11"/>
      <c r="I783" s="11"/>
      <c r="J783" s="11"/>
      <c r="K783" s="11"/>
      <c r="L783" s="11"/>
      <c r="M783" s="11"/>
      <c r="N783" s="11"/>
      <c r="O783" s="11"/>
    </row>
    <row r="784" customFormat="false" ht="12.75" hidden="false" customHeight="true" outlineLevel="0" collapsed="false">
      <c r="A784" s="11"/>
      <c r="C784" s="11"/>
      <c r="D784" s="11"/>
      <c r="E784" s="11"/>
      <c r="F784" s="11"/>
      <c r="G784" s="11"/>
      <c r="H784" s="11"/>
      <c r="I784" s="11"/>
      <c r="J784" s="11"/>
      <c r="K784" s="11"/>
      <c r="L784" s="11"/>
      <c r="M784" s="11"/>
      <c r="N784" s="11"/>
      <c r="O784" s="11"/>
    </row>
    <row r="785" customFormat="false" ht="12.75" hidden="false" customHeight="true" outlineLevel="0" collapsed="false">
      <c r="A785" s="11"/>
      <c r="C785" s="11"/>
      <c r="D785" s="11"/>
      <c r="E785" s="11"/>
      <c r="F785" s="11"/>
      <c r="G785" s="11"/>
      <c r="H785" s="11"/>
      <c r="I785" s="11"/>
      <c r="J785" s="11"/>
      <c r="K785" s="11"/>
      <c r="L785" s="11"/>
      <c r="M785" s="11"/>
      <c r="N785" s="11"/>
      <c r="O785" s="11"/>
    </row>
    <row r="786" customFormat="false" ht="12.75" hidden="false" customHeight="true" outlineLevel="0" collapsed="false">
      <c r="A786" s="11"/>
      <c r="C786" s="11"/>
      <c r="D786" s="11"/>
      <c r="E786" s="11"/>
      <c r="F786" s="11"/>
      <c r="G786" s="11"/>
      <c r="H786" s="11"/>
      <c r="I786" s="11"/>
      <c r="J786" s="11"/>
      <c r="K786" s="11"/>
      <c r="L786" s="11"/>
      <c r="M786" s="11"/>
      <c r="N786" s="11"/>
      <c r="O786" s="11"/>
    </row>
    <row r="787" customFormat="false" ht="12.75" hidden="false" customHeight="true" outlineLevel="0" collapsed="false">
      <c r="A787" s="11"/>
      <c r="C787" s="11"/>
      <c r="D787" s="11"/>
      <c r="E787" s="11"/>
      <c r="F787" s="11"/>
      <c r="G787" s="11"/>
      <c r="H787" s="11"/>
      <c r="I787" s="11"/>
      <c r="J787" s="11"/>
      <c r="K787" s="11"/>
      <c r="L787" s="11"/>
      <c r="M787" s="11"/>
      <c r="N787" s="11"/>
      <c r="O787" s="11"/>
    </row>
    <row r="788" customFormat="false" ht="12.75" hidden="false" customHeight="true" outlineLevel="0" collapsed="false">
      <c r="A788" s="11"/>
      <c r="C788" s="11"/>
      <c r="D788" s="11"/>
      <c r="E788" s="11"/>
      <c r="F788" s="11"/>
      <c r="G788" s="11"/>
      <c r="H788" s="11"/>
      <c r="I788" s="11"/>
      <c r="J788" s="11"/>
      <c r="K788" s="11"/>
      <c r="L788" s="11"/>
      <c r="M788" s="11"/>
      <c r="N788" s="11"/>
      <c r="O788" s="11"/>
    </row>
    <row r="789" customFormat="false" ht="12.75" hidden="false" customHeight="true" outlineLevel="0" collapsed="false">
      <c r="A789" s="11"/>
      <c r="C789" s="11"/>
      <c r="D789" s="11"/>
      <c r="E789" s="11"/>
      <c r="F789" s="11"/>
      <c r="G789" s="11"/>
      <c r="H789" s="11"/>
      <c r="I789" s="11"/>
      <c r="J789" s="11"/>
      <c r="K789" s="11"/>
      <c r="L789" s="11"/>
      <c r="M789" s="11"/>
      <c r="N789" s="11"/>
      <c r="O789" s="11"/>
    </row>
    <row r="790" customFormat="false" ht="12.75" hidden="false" customHeight="true" outlineLevel="0" collapsed="false">
      <c r="A790" s="11"/>
      <c r="C790" s="11"/>
      <c r="D790" s="11"/>
      <c r="E790" s="11"/>
      <c r="F790" s="11"/>
      <c r="G790" s="11"/>
      <c r="H790" s="11"/>
      <c r="I790" s="11"/>
      <c r="J790" s="11"/>
      <c r="K790" s="11"/>
      <c r="L790" s="11"/>
      <c r="M790" s="11"/>
      <c r="N790" s="11"/>
      <c r="O790" s="11"/>
    </row>
    <row r="791" customFormat="false" ht="12.75" hidden="false" customHeight="true" outlineLevel="0" collapsed="false">
      <c r="A791" s="11"/>
      <c r="C791" s="11"/>
      <c r="D791" s="11"/>
      <c r="E791" s="11"/>
      <c r="F791" s="11"/>
      <c r="G791" s="11"/>
      <c r="H791" s="11"/>
      <c r="I791" s="11"/>
      <c r="J791" s="11"/>
      <c r="K791" s="11"/>
      <c r="L791" s="11"/>
      <c r="M791" s="11"/>
      <c r="N791" s="11"/>
      <c r="O791" s="11"/>
    </row>
    <row r="792" customFormat="false" ht="12.75" hidden="false" customHeight="true" outlineLevel="0" collapsed="false">
      <c r="A792" s="11"/>
      <c r="C792" s="11"/>
      <c r="D792" s="11"/>
      <c r="E792" s="11"/>
      <c r="F792" s="11"/>
      <c r="G792" s="11"/>
      <c r="H792" s="11"/>
      <c r="I792" s="11"/>
      <c r="J792" s="11"/>
      <c r="K792" s="11"/>
      <c r="L792" s="11"/>
      <c r="M792" s="11"/>
      <c r="N792" s="11"/>
      <c r="O792" s="11"/>
    </row>
    <row r="793" customFormat="false" ht="12.75" hidden="false" customHeight="true" outlineLevel="0" collapsed="false">
      <c r="A793" s="11"/>
      <c r="C793" s="11"/>
      <c r="D793" s="11"/>
      <c r="E793" s="11"/>
      <c r="F793" s="11"/>
      <c r="G793" s="11"/>
      <c r="H793" s="11"/>
      <c r="I793" s="11"/>
      <c r="J793" s="11"/>
      <c r="K793" s="11"/>
      <c r="L793" s="11"/>
      <c r="M793" s="11"/>
      <c r="N793" s="11"/>
      <c r="O793" s="11"/>
    </row>
    <row r="794" customFormat="false" ht="12.75" hidden="false" customHeight="true" outlineLevel="0" collapsed="false">
      <c r="A794" s="11"/>
      <c r="C794" s="11"/>
      <c r="D794" s="11"/>
      <c r="E794" s="11"/>
      <c r="F794" s="11"/>
      <c r="G794" s="11"/>
      <c r="H794" s="11"/>
      <c r="I794" s="11"/>
      <c r="J794" s="11"/>
      <c r="K794" s="11"/>
      <c r="L794" s="11"/>
      <c r="M794" s="11"/>
      <c r="N794" s="11"/>
      <c r="O794" s="11"/>
    </row>
    <row r="795" customFormat="false" ht="12.75" hidden="false" customHeight="true" outlineLevel="0" collapsed="false">
      <c r="A795" s="11"/>
      <c r="C795" s="11"/>
      <c r="D795" s="11"/>
      <c r="E795" s="11"/>
      <c r="F795" s="11"/>
      <c r="G795" s="11"/>
      <c r="H795" s="11"/>
      <c r="I795" s="11"/>
      <c r="J795" s="11"/>
      <c r="K795" s="11"/>
      <c r="L795" s="11"/>
      <c r="M795" s="11"/>
      <c r="N795" s="11"/>
      <c r="O795" s="11"/>
    </row>
    <row r="796" customFormat="false" ht="12.75" hidden="false" customHeight="true" outlineLevel="0" collapsed="false">
      <c r="A796" s="11"/>
      <c r="C796" s="11"/>
      <c r="D796" s="11"/>
      <c r="E796" s="11"/>
      <c r="F796" s="11"/>
      <c r="G796" s="11"/>
      <c r="H796" s="11"/>
      <c r="I796" s="11"/>
      <c r="J796" s="11"/>
      <c r="K796" s="11"/>
      <c r="L796" s="11"/>
      <c r="M796" s="11"/>
      <c r="N796" s="11"/>
      <c r="O796" s="11"/>
    </row>
    <row r="797" customFormat="false" ht="12.75" hidden="false" customHeight="true" outlineLevel="0" collapsed="false">
      <c r="A797" s="11"/>
      <c r="C797" s="11"/>
      <c r="D797" s="11"/>
      <c r="E797" s="11"/>
      <c r="F797" s="11"/>
      <c r="G797" s="11"/>
      <c r="H797" s="11"/>
      <c r="I797" s="11"/>
      <c r="J797" s="11"/>
      <c r="K797" s="11"/>
      <c r="L797" s="11"/>
      <c r="M797" s="11"/>
      <c r="N797" s="11"/>
      <c r="O797" s="11"/>
    </row>
    <row r="798" customFormat="false" ht="12.75" hidden="false" customHeight="true" outlineLevel="0" collapsed="false">
      <c r="A798" s="11"/>
      <c r="C798" s="11"/>
      <c r="D798" s="11"/>
      <c r="E798" s="11"/>
      <c r="F798" s="11"/>
      <c r="G798" s="11"/>
      <c r="H798" s="11"/>
      <c r="I798" s="11"/>
      <c r="J798" s="11"/>
      <c r="K798" s="11"/>
      <c r="L798" s="11"/>
      <c r="M798" s="11"/>
      <c r="N798" s="11"/>
      <c r="O798" s="11"/>
    </row>
    <row r="799" customFormat="false" ht="12.75" hidden="false" customHeight="true" outlineLevel="0" collapsed="false">
      <c r="A799" s="11"/>
      <c r="C799" s="11"/>
      <c r="D799" s="11"/>
      <c r="E799" s="11"/>
      <c r="F799" s="11"/>
      <c r="G799" s="11"/>
      <c r="H799" s="11"/>
      <c r="I799" s="11"/>
      <c r="J799" s="11"/>
      <c r="K799" s="11"/>
      <c r="L799" s="11"/>
      <c r="M799" s="11"/>
      <c r="N799" s="11"/>
      <c r="O799" s="11"/>
    </row>
    <row r="800" customFormat="false" ht="12.75" hidden="false" customHeight="true" outlineLevel="0" collapsed="false">
      <c r="A800" s="11"/>
      <c r="C800" s="11"/>
      <c r="D800" s="11"/>
      <c r="E800" s="11"/>
      <c r="F800" s="11"/>
      <c r="G800" s="11"/>
      <c r="H800" s="11"/>
      <c r="I800" s="11"/>
      <c r="J800" s="11"/>
      <c r="K800" s="11"/>
      <c r="L800" s="11"/>
      <c r="M800" s="11"/>
      <c r="N800" s="11"/>
      <c r="O800" s="11"/>
    </row>
    <row r="801" customFormat="false" ht="12.75" hidden="false" customHeight="true" outlineLevel="0" collapsed="false">
      <c r="A801" s="11"/>
      <c r="C801" s="11"/>
      <c r="D801" s="11"/>
      <c r="E801" s="11"/>
      <c r="F801" s="11"/>
      <c r="G801" s="11"/>
      <c r="H801" s="11"/>
      <c r="I801" s="11"/>
      <c r="J801" s="11"/>
      <c r="K801" s="11"/>
      <c r="L801" s="11"/>
      <c r="M801" s="11"/>
      <c r="N801" s="11"/>
      <c r="O801" s="11"/>
    </row>
    <row r="802" customFormat="false" ht="12.75" hidden="false" customHeight="true" outlineLevel="0" collapsed="false">
      <c r="A802" s="11"/>
      <c r="C802" s="11"/>
      <c r="D802" s="11"/>
      <c r="E802" s="11"/>
      <c r="F802" s="11"/>
      <c r="G802" s="11"/>
      <c r="H802" s="11"/>
      <c r="I802" s="11"/>
      <c r="J802" s="11"/>
      <c r="K802" s="11"/>
      <c r="L802" s="11"/>
      <c r="M802" s="11"/>
      <c r="N802" s="11"/>
      <c r="O802" s="11"/>
    </row>
    <row r="803" customFormat="false" ht="12.75" hidden="false" customHeight="true" outlineLevel="0" collapsed="false">
      <c r="A803" s="11"/>
      <c r="C803" s="11"/>
      <c r="D803" s="11"/>
      <c r="E803" s="11"/>
      <c r="F803" s="11"/>
      <c r="G803" s="11"/>
      <c r="H803" s="11"/>
      <c r="I803" s="11"/>
      <c r="J803" s="11"/>
      <c r="K803" s="11"/>
      <c r="L803" s="11"/>
      <c r="M803" s="11"/>
      <c r="N803" s="11"/>
      <c r="O803" s="11"/>
    </row>
    <row r="804" customFormat="false" ht="12.75" hidden="false" customHeight="true" outlineLevel="0" collapsed="false">
      <c r="A804" s="11"/>
      <c r="C804" s="11"/>
      <c r="D804" s="11"/>
      <c r="E804" s="11"/>
      <c r="F804" s="11"/>
      <c r="G804" s="11"/>
      <c r="H804" s="11"/>
      <c r="I804" s="11"/>
      <c r="J804" s="11"/>
      <c r="K804" s="11"/>
      <c r="L804" s="11"/>
      <c r="M804" s="11"/>
      <c r="N804" s="11"/>
      <c r="O804" s="11"/>
    </row>
    <row r="805" customFormat="false" ht="12.75" hidden="false" customHeight="true" outlineLevel="0" collapsed="false">
      <c r="A805" s="11"/>
      <c r="C805" s="11"/>
      <c r="D805" s="11"/>
      <c r="E805" s="11"/>
      <c r="F805" s="11"/>
      <c r="G805" s="11"/>
      <c r="H805" s="11"/>
      <c r="I805" s="11"/>
      <c r="J805" s="11"/>
      <c r="K805" s="11"/>
      <c r="L805" s="11"/>
      <c r="M805" s="11"/>
      <c r="N805" s="11"/>
      <c r="O805" s="11"/>
    </row>
    <row r="806" customFormat="false" ht="12.75" hidden="false" customHeight="true" outlineLevel="0" collapsed="false">
      <c r="A806" s="11"/>
      <c r="C806" s="11"/>
      <c r="D806" s="11"/>
      <c r="E806" s="11"/>
      <c r="F806" s="11"/>
      <c r="G806" s="11"/>
      <c r="H806" s="11"/>
      <c r="I806" s="11"/>
      <c r="J806" s="11"/>
      <c r="K806" s="11"/>
      <c r="L806" s="11"/>
      <c r="M806" s="11"/>
      <c r="N806" s="11"/>
      <c r="O806" s="11"/>
    </row>
    <row r="807" customFormat="false" ht="12.75" hidden="false" customHeight="true" outlineLevel="0" collapsed="false">
      <c r="A807" s="11"/>
      <c r="C807" s="11"/>
      <c r="D807" s="11"/>
      <c r="E807" s="11"/>
      <c r="F807" s="11"/>
      <c r="G807" s="11"/>
      <c r="H807" s="11"/>
      <c r="I807" s="11"/>
      <c r="J807" s="11"/>
      <c r="K807" s="11"/>
      <c r="L807" s="11"/>
      <c r="M807" s="11"/>
      <c r="N807" s="11"/>
      <c r="O807" s="11"/>
    </row>
    <row r="808" customFormat="false" ht="12.75" hidden="false" customHeight="true" outlineLevel="0" collapsed="false">
      <c r="A808" s="11"/>
      <c r="C808" s="11"/>
      <c r="D808" s="11"/>
      <c r="E808" s="11"/>
      <c r="F808" s="11"/>
      <c r="G808" s="11"/>
      <c r="H808" s="11"/>
      <c r="I808" s="11"/>
      <c r="J808" s="11"/>
      <c r="K808" s="11"/>
      <c r="L808" s="11"/>
      <c r="M808" s="11"/>
      <c r="N808" s="11"/>
      <c r="O808" s="11"/>
    </row>
    <row r="809" customFormat="false" ht="12.75" hidden="false" customHeight="true" outlineLevel="0" collapsed="false">
      <c r="A809" s="11"/>
      <c r="C809" s="11"/>
      <c r="D809" s="11"/>
      <c r="E809" s="11"/>
      <c r="F809" s="11"/>
      <c r="G809" s="11"/>
      <c r="H809" s="11"/>
      <c r="I809" s="11"/>
      <c r="J809" s="11"/>
      <c r="K809" s="11"/>
      <c r="L809" s="11"/>
      <c r="M809" s="11"/>
      <c r="N809" s="11"/>
      <c r="O809" s="11"/>
    </row>
    <row r="810" customFormat="false" ht="12.75" hidden="false" customHeight="true" outlineLevel="0" collapsed="false">
      <c r="A810" s="11"/>
      <c r="C810" s="11"/>
      <c r="D810" s="11"/>
      <c r="E810" s="11"/>
      <c r="F810" s="11"/>
      <c r="G810" s="11"/>
      <c r="H810" s="11"/>
      <c r="I810" s="11"/>
      <c r="J810" s="11"/>
      <c r="K810" s="11"/>
      <c r="L810" s="11"/>
      <c r="M810" s="11"/>
      <c r="N810" s="11"/>
      <c r="O810" s="11"/>
    </row>
    <row r="811" customFormat="false" ht="12.75" hidden="false" customHeight="true" outlineLevel="0" collapsed="false">
      <c r="A811" s="11"/>
      <c r="C811" s="11"/>
      <c r="D811" s="11"/>
      <c r="E811" s="11"/>
      <c r="F811" s="11"/>
      <c r="G811" s="11"/>
      <c r="H811" s="11"/>
      <c r="I811" s="11"/>
      <c r="J811" s="11"/>
      <c r="K811" s="11"/>
      <c r="L811" s="11"/>
      <c r="M811" s="11"/>
      <c r="N811" s="11"/>
      <c r="O811" s="11"/>
    </row>
    <row r="812" customFormat="false" ht="12.75" hidden="false" customHeight="true" outlineLevel="0" collapsed="false">
      <c r="A812" s="11"/>
      <c r="C812" s="11"/>
      <c r="D812" s="11"/>
      <c r="E812" s="11"/>
      <c r="F812" s="11"/>
      <c r="G812" s="11"/>
      <c r="H812" s="11"/>
      <c r="I812" s="11"/>
      <c r="J812" s="11"/>
      <c r="K812" s="11"/>
      <c r="L812" s="11"/>
      <c r="M812" s="11"/>
      <c r="N812" s="11"/>
      <c r="O812" s="11"/>
    </row>
    <row r="813" customFormat="false" ht="12.75" hidden="false" customHeight="true" outlineLevel="0" collapsed="false">
      <c r="A813" s="11"/>
      <c r="C813" s="11"/>
      <c r="D813" s="11"/>
      <c r="E813" s="11"/>
      <c r="F813" s="11"/>
      <c r="G813" s="11"/>
      <c r="H813" s="11"/>
      <c r="I813" s="11"/>
      <c r="J813" s="11"/>
      <c r="K813" s="11"/>
      <c r="L813" s="11"/>
      <c r="M813" s="11"/>
      <c r="N813" s="11"/>
      <c r="O813" s="11"/>
    </row>
    <row r="814" customFormat="false" ht="12.75" hidden="false" customHeight="true" outlineLevel="0" collapsed="false">
      <c r="A814" s="11"/>
      <c r="C814" s="11"/>
      <c r="D814" s="11"/>
      <c r="E814" s="11"/>
      <c r="F814" s="11"/>
      <c r="G814" s="11"/>
      <c r="H814" s="11"/>
      <c r="I814" s="11"/>
      <c r="J814" s="11"/>
      <c r="K814" s="11"/>
      <c r="L814" s="11"/>
      <c r="M814" s="11"/>
      <c r="N814" s="11"/>
      <c r="O814" s="11"/>
    </row>
    <row r="815" customFormat="false" ht="12.75" hidden="false" customHeight="true" outlineLevel="0" collapsed="false">
      <c r="A815" s="11"/>
      <c r="C815" s="11"/>
      <c r="D815" s="11"/>
      <c r="E815" s="11"/>
      <c r="F815" s="11"/>
      <c r="G815" s="11"/>
      <c r="H815" s="11"/>
      <c r="I815" s="11"/>
      <c r="J815" s="11"/>
      <c r="K815" s="11"/>
      <c r="L815" s="11"/>
      <c r="M815" s="11"/>
      <c r="N815" s="11"/>
      <c r="O815" s="11"/>
    </row>
    <row r="816" customFormat="false" ht="12.75" hidden="false" customHeight="true" outlineLevel="0" collapsed="false">
      <c r="A816" s="11"/>
      <c r="C816" s="11"/>
      <c r="D816" s="11"/>
      <c r="E816" s="11"/>
      <c r="F816" s="11"/>
      <c r="G816" s="11"/>
      <c r="H816" s="11"/>
      <c r="I816" s="11"/>
      <c r="J816" s="11"/>
      <c r="K816" s="11"/>
      <c r="L816" s="11"/>
      <c r="M816" s="11"/>
      <c r="N816" s="11"/>
      <c r="O816" s="11"/>
    </row>
    <row r="817" customFormat="false" ht="12.75" hidden="false" customHeight="true" outlineLevel="0" collapsed="false">
      <c r="A817" s="11"/>
      <c r="C817" s="11"/>
      <c r="D817" s="11"/>
      <c r="E817" s="11"/>
      <c r="F817" s="11"/>
      <c r="G817" s="11"/>
      <c r="H817" s="11"/>
      <c r="I817" s="11"/>
      <c r="J817" s="11"/>
      <c r="K817" s="11"/>
      <c r="L817" s="11"/>
      <c r="M817" s="11"/>
      <c r="N817" s="11"/>
      <c r="O817" s="11"/>
    </row>
    <row r="818" customFormat="false" ht="12.75" hidden="false" customHeight="true" outlineLevel="0" collapsed="false">
      <c r="A818" s="11"/>
      <c r="C818" s="11"/>
      <c r="D818" s="11"/>
      <c r="E818" s="11"/>
      <c r="F818" s="11"/>
      <c r="G818" s="11"/>
      <c r="H818" s="11"/>
      <c r="I818" s="11"/>
      <c r="J818" s="11"/>
      <c r="K818" s="11"/>
      <c r="L818" s="11"/>
      <c r="M818" s="11"/>
      <c r="N818" s="11"/>
      <c r="O818" s="11"/>
    </row>
    <row r="819" customFormat="false" ht="12.75" hidden="false" customHeight="true" outlineLevel="0" collapsed="false">
      <c r="A819" s="11"/>
      <c r="C819" s="11"/>
      <c r="D819" s="11"/>
      <c r="E819" s="11"/>
      <c r="F819" s="11"/>
      <c r="G819" s="11"/>
      <c r="H819" s="11"/>
      <c r="I819" s="11"/>
      <c r="J819" s="11"/>
      <c r="K819" s="11"/>
      <c r="L819" s="11"/>
      <c r="M819" s="11"/>
      <c r="N819" s="11"/>
      <c r="O819" s="11"/>
    </row>
    <row r="820" customFormat="false" ht="12.75" hidden="false" customHeight="true" outlineLevel="0" collapsed="false">
      <c r="A820" s="11"/>
      <c r="C820" s="11"/>
      <c r="D820" s="11"/>
      <c r="E820" s="11"/>
      <c r="F820" s="11"/>
      <c r="G820" s="11"/>
      <c r="H820" s="11"/>
      <c r="I820" s="11"/>
      <c r="J820" s="11"/>
      <c r="K820" s="11"/>
      <c r="L820" s="11"/>
      <c r="M820" s="11"/>
      <c r="N820" s="11"/>
      <c r="O820" s="11"/>
    </row>
    <row r="821" customFormat="false" ht="12.75" hidden="false" customHeight="true" outlineLevel="0" collapsed="false">
      <c r="A821" s="11"/>
      <c r="C821" s="11"/>
      <c r="D821" s="11"/>
      <c r="E821" s="11"/>
      <c r="F821" s="11"/>
      <c r="G821" s="11"/>
      <c r="H821" s="11"/>
      <c r="I821" s="11"/>
      <c r="J821" s="11"/>
      <c r="K821" s="11"/>
      <c r="L821" s="11"/>
      <c r="M821" s="11"/>
      <c r="N821" s="11"/>
      <c r="O821" s="11"/>
    </row>
    <row r="822" customFormat="false" ht="12.75" hidden="false" customHeight="true" outlineLevel="0" collapsed="false">
      <c r="A822" s="11"/>
      <c r="C822" s="11"/>
      <c r="D822" s="11"/>
      <c r="E822" s="11"/>
      <c r="F822" s="11"/>
      <c r="G822" s="11"/>
      <c r="H822" s="11"/>
      <c r="I822" s="11"/>
      <c r="J822" s="11"/>
      <c r="K822" s="11"/>
      <c r="L822" s="11"/>
      <c r="M822" s="11"/>
      <c r="N822" s="11"/>
      <c r="O822" s="11"/>
    </row>
    <row r="823" customFormat="false" ht="12.75" hidden="false" customHeight="true" outlineLevel="0" collapsed="false">
      <c r="A823" s="11"/>
      <c r="C823" s="11"/>
      <c r="D823" s="11"/>
      <c r="E823" s="11"/>
      <c r="F823" s="11"/>
      <c r="G823" s="11"/>
      <c r="H823" s="11"/>
      <c r="I823" s="11"/>
      <c r="J823" s="11"/>
      <c r="K823" s="11"/>
      <c r="L823" s="11"/>
      <c r="M823" s="11"/>
      <c r="N823" s="11"/>
      <c r="O823" s="11"/>
    </row>
    <row r="824" customFormat="false" ht="12.75" hidden="false" customHeight="true" outlineLevel="0" collapsed="false">
      <c r="A824" s="11"/>
      <c r="C824" s="11"/>
      <c r="D824" s="11"/>
      <c r="E824" s="11"/>
      <c r="F824" s="11"/>
      <c r="G824" s="11"/>
      <c r="H824" s="11"/>
      <c r="I824" s="11"/>
      <c r="J824" s="11"/>
      <c r="K824" s="11"/>
      <c r="L824" s="11"/>
      <c r="M824" s="11"/>
      <c r="N824" s="11"/>
      <c r="O824" s="11"/>
    </row>
    <row r="825" customFormat="false" ht="12.75" hidden="false" customHeight="true" outlineLevel="0" collapsed="false">
      <c r="A825" s="11"/>
      <c r="C825" s="11"/>
      <c r="D825" s="11"/>
      <c r="E825" s="11"/>
      <c r="F825" s="11"/>
      <c r="G825" s="11"/>
      <c r="H825" s="11"/>
      <c r="I825" s="11"/>
      <c r="J825" s="11"/>
      <c r="K825" s="11"/>
      <c r="L825" s="11"/>
      <c r="M825" s="11"/>
      <c r="N825" s="11"/>
      <c r="O825" s="11"/>
    </row>
    <row r="826" customFormat="false" ht="12.75" hidden="false" customHeight="true" outlineLevel="0" collapsed="false">
      <c r="A826" s="11"/>
      <c r="C826" s="11"/>
      <c r="D826" s="11"/>
      <c r="E826" s="11"/>
      <c r="F826" s="11"/>
      <c r="G826" s="11"/>
      <c r="H826" s="11"/>
      <c r="I826" s="11"/>
      <c r="J826" s="11"/>
      <c r="K826" s="11"/>
      <c r="L826" s="11"/>
      <c r="M826" s="11"/>
      <c r="N826" s="11"/>
      <c r="O826" s="11"/>
    </row>
    <row r="827" customFormat="false" ht="12.75" hidden="false" customHeight="true" outlineLevel="0" collapsed="false">
      <c r="A827" s="11"/>
      <c r="C827" s="11"/>
      <c r="D827" s="11"/>
      <c r="E827" s="11"/>
      <c r="F827" s="11"/>
      <c r="G827" s="11"/>
      <c r="H827" s="11"/>
      <c r="I827" s="11"/>
      <c r="J827" s="11"/>
      <c r="K827" s="11"/>
      <c r="L827" s="11"/>
      <c r="M827" s="11"/>
      <c r="N827" s="11"/>
      <c r="O827" s="11"/>
    </row>
    <row r="828" customFormat="false" ht="12.75" hidden="false" customHeight="true" outlineLevel="0" collapsed="false">
      <c r="A828" s="11"/>
      <c r="C828" s="11"/>
      <c r="D828" s="11"/>
      <c r="E828" s="11"/>
      <c r="F828" s="11"/>
      <c r="G828" s="11"/>
      <c r="H828" s="11"/>
      <c r="I828" s="11"/>
      <c r="J828" s="11"/>
      <c r="K828" s="11"/>
      <c r="L828" s="11"/>
      <c r="M828" s="11"/>
      <c r="N828" s="11"/>
      <c r="O828" s="11"/>
    </row>
    <row r="829" customFormat="false" ht="12.75" hidden="false" customHeight="true" outlineLevel="0" collapsed="false">
      <c r="A829" s="11"/>
      <c r="C829" s="11"/>
      <c r="D829" s="11"/>
      <c r="E829" s="11"/>
      <c r="F829" s="11"/>
      <c r="G829" s="11"/>
      <c r="H829" s="11"/>
      <c r="I829" s="11"/>
      <c r="J829" s="11"/>
      <c r="K829" s="11"/>
      <c r="L829" s="11"/>
      <c r="M829" s="11"/>
      <c r="N829" s="11"/>
      <c r="O829" s="11"/>
    </row>
    <row r="830" customFormat="false" ht="12.75" hidden="false" customHeight="true" outlineLevel="0" collapsed="false">
      <c r="A830" s="11"/>
      <c r="C830" s="11"/>
      <c r="D830" s="11"/>
      <c r="E830" s="11"/>
      <c r="F830" s="11"/>
      <c r="G830" s="11"/>
      <c r="H830" s="11"/>
      <c r="I830" s="11"/>
      <c r="J830" s="11"/>
      <c r="K830" s="11"/>
      <c r="L830" s="11"/>
      <c r="M830" s="11"/>
      <c r="N830" s="11"/>
      <c r="O830" s="11"/>
    </row>
    <row r="831" customFormat="false" ht="12.75" hidden="false" customHeight="true" outlineLevel="0" collapsed="false">
      <c r="A831" s="11"/>
      <c r="C831" s="11"/>
      <c r="D831" s="11"/>
      <c r="E831" s="11"/>
      <c r="F831" s="11"/>
      <c r="G831" s="11"/>
      <c r="H831" s="11"/>
      <c r="I831" s="11"/>
      <c r="J831" s="11"/>
      <c r="K831" s="11"/>
      <c r="L831" s="11"/>
      <c r="M831" s="11"/>
      <c r="N831" s="11"/>
      <c r="O831" s="11"/>
    </row>
    <row r="832" customFormat="false" ht="12.75" hidden="false" customHeight="true" outlineLevel="0" collapsed="false">
      <c r="A832" s="11"/>
      <c r="C832" s="11"/>
      <c r="D832" s="11"/>
      <c r="E832" s="11"/>
      <c r="F832" s="11"/>
      <c r="G832" s="11"/>
      <c r="H832" s="11"/>
      <c r="I832" s="11"/>
      <c r="J832" s="11"/>
      <c r="K832" s="11"/>
      <c r="L832" s="11"/>
      <c r="M832" s="11"/>
      <c r="N832" s="11"/>
      <c r="O832" s="11"/>
    </row>
    <row r="833" customFormat="false" ht="12.75" hidden="false" customHeight="true" outlineLevel="0" collapsed="false">
      <c r="A833" s="11"/>
      <c r="C833" s="11"/>
      <c r="D833" s="11"/>
      <c r="E833" s="11"/>
      <c r="F833" s="11"/>
      <c r="G833" s="11"/>
      <c r="H833" s="11"/>
      <c r="I833" s="11"/>
      <c r="J833" s="11"/>
      <c r="K833" s="11"/>
      <c r="L833" s="11"/>
      <c r="M833" s="11"/>
      <c r="N833" s="11"/>
      <c r="O833" s="11"/>
    </row>
    <row r="834" customFormat="false" ht="12.75" hidden="false" customHeight="true" outlineLevel="0" collapsed="false">
      <c r="A834" s="11"/>
      <c r="C834" s="11"/>
      <c r="D834" s="11"/>
      <c r="E834" s="11"/>
      <c r="F834" s="11"/>
      <c r="G834" s="11"/>
      <c r="H834" s="11"/>
      <c r="I834" s="11"/>
      <c r="J834" s="11"/>
      <c r="K834" s="11"/>
      <c r="L834" s="11"/>
      <c r="M834" s="11"/>
      <c r="N834" s="11"/>
      <c r="O834" s="11"/>
    </row>
    <row r="835" customFormat="false" ht="12.75" hidden="false" customHeight="true" outlineLevel="0" collapsed="false">
      <c r="A835" s="11"/>
      <c r="C835" s="11"/>
      <c r="D835" s="11"/>
      <c r="E835" s="11"/>
      <c r="F835" s="11"/>
      <c r="G835" s="11"/>
      <c r="H835" s="11"/>
      <c r="I835" s="11"/>
      <c r="J835" s="11"/>
      <c r="K835" s="11"/>
      <c r="L835" s="11"/>
      <c r="M835" s="11"/>
      <c r="N835" s="11"/>
      <c r="O835" s="11"/>
    </row>
    <row r="836" customFormat="false" ht="12.75" hidden="false" customHeight="true" outlineLevel="0" collapsed="false">
      <c r="A836" s="11"/>
      <c r="C836" s="11"/>
      <c r="D836" s="11"/>
      <c r="E836" s="11"/>
      <c r="F836" s="11"/>
      <c r="G836" s="11"/>
      <c r="H836" s="11"/>
      <c r="I836" s="11"/>
      <c r="J836" s="11"/>
      <c r="K836" s="11"/>
      <c r="L836" s="11"/>
      <c r="M836" s="11"/>
      <c r="N836" s="11"/>
      <c r="O836" s="11"/>
    </row>
    <row r="837" customFormat="false" ht="12.75" hidden="false" customHeight="true" outlineLevel="0" collapsed="false">
      <c r="A837" s="11"/>
      <c r="C837" s="11"/>
      <c r="D837" s="11"/>
      <c r="E837" s="11"/>
      <c r="F837" s="11"/>
      <c r="G837" s="11"/>
      <c r="H837" s="11"/>
      <c r="I837" s="11"/>
      <c r="J837" s="11"/>
      <c r="K837" s="11"/>
      <c r="L837" s="11"/>
      <c r="M837" s="11"/>
      <c r="N837" s="11"/>
      <c r="O837" s="11"/>
    </row>
    <row r="838" customFormat="false" ht="12.75" hidden="false" customHeight="true" outlineLevel="0" collapsed="false">
      <c r="A838" s="11"/>
      <c r="C838" s="11"/>
      <c r="D838" s="11"/>
      <c r="E838" s="11"/>
      <c r="F838" s="11"/>
      <c r="G838" s="11"/>
      <c r="H838" s="11"/>
      <c r="I838" s="11"/>
      <c r="J838" s="11"/>
      <c r="K838" s="11"/>
      <c r="L838" s="11"/>
      <c r="M838" s="11"/>
      <c r="N838" s="11"/>
      <c r="O838" s="11"/>
    </row>
    <row r="839" customFormat="false" ht="12.75" hidden="false" customHeight="true" outlineLevel="0" collapsed="false">
      <c r="A839" s="11"/>
      <c r="C839" s="11"/>
      <c r="D839" s="11"/>
      <c r="E839" s="11"/>
      <c r="F839" s="11"/>
      <c r="G839" s="11"/>
      <c r="H839" s="11"/>
      <c r="I839" s="11"/>
      <c r="J839" s="11"/>
      <c r="K839" s="11"/>
      <c r="L839" s="11"/>
      <c r="M839" s="11"/>
      <c r="N839" s="11"/>
      <c r="O839" s="11"/>
    </row>
    <row r="840" customFormat="false" ht="12.75" hidden="false" customHeight="true" outlineLevel="0" collapsed="false">
      <c r="A840" s="11"/>
      <c r="C840" s="11"/>
      <c r="D840" s="11"/>
      <c r="E840" s="11"/>
      <c r="F840" s="11"/>
      <c r="G840" s="11"/>
      <c r="H840" s="11"/>
      <c r="I840" s="11"/>
      <c r="J840" s="11"/>
      <c r="K840" s="11"/>
      <c r="L840" s="11"/>
      <c r="M840" s="11"/>
      <c r="N840" s="11"/>
      <c r="O840" s="11"/>
    </row>
    <row r="841" customFormat="false" ht="12.75" hidden="false" customHeight="true" outlineLevel="0" collapsed="false">
      <c r="A841" s="11"/>
      <c r="C841" s="11"/>
      <c r="D841" s="11"/>
      <c r="E841" s="11"/>
      <c r="F841" s="11"/>
      <c r="G841" s="11"/>
      <c r="H841" s="11"/>
      <c r="I841" s="11"/>
      <c r="J841" s="11"/>
      <c r="K841" s="11"/>
      <c r="L841" s="11"/>
      <c r="M841" s="11"/>
      <c r="N841" s="11"/>
      <c r="O841" s="11"/>
    </row>
    <row r="842" customFormat="false" ht="12.75" hidden="false" customHeight="true" outlineLevel="0" collapsed="false">
      <c r="A842" s="11"/>
      <c r="C842" s="11"/>
      <c r="D842" s="11"/>
      <c r="E842" s="11"/>
      <c r="F842" s="11"/>
      <c r="G842" s="11"/>
      <c r="H842" s="11"/>
      <c r="I842" s="11"/>
      <c r="J842" s="11"/>
      <c r="K842" s="11"/>
      <c r="L842" s="11"/>
      <c r="M842" s="11"/>
      <c r="N842" s="11"/>
      <c r="O842" s="11"/>
    </row>
    <row r="843" customFormat="false" ht="12.75" hidden="false" customHeight="true" outlineLevel="0" collapsed="false">
      <c r="A843" s="11"/>
      <c r="C843" s="11"/>
      <c r="D843" s="11"/>
      <c r="E843" s="11"/>
      <c r="F843" s="11"/>
      <c r="G843" s="11"/>
      <c r="H843" s="11"/>
      <c r="I843" s="11"/>
      <c r="J843" s="11"/>
      <c r="K843" s="11"/>
      <c r="L843" s="11"/>
      <c r="M843" s="11"/>
      <c r="N843" s="11"/>
      <c r="O843" s="11"/>
    </row>
    <row r="844" customFormat="false" ht="12.75" hidden="false" customHeight="true" outlineLevel="0" collapsed="false">
      <c r="A844" s="11"/>
      <c r="C844" s="11"/>
      <c r="D844" s="11"/>
      <c r="E844" s="11"/>
      <c r="F844" s="11"/>
      <c r="G844" s="11"/>
      <c r="H844" s="11"/>
      <c r="I844" s="11"/>
      <c r="J844" s="11"/>
      <c r="K844" s="11"/>
      <c r="L844" s="11"/>
      <c r="M844" s="11"/>
      <c r="N844" s="11"/>
      <c r="O844" s="11"/>
    </row>
    <row r="845" customFormat="false" ht="12.75" hidden="false" customHeight="true" outlineLevel="0" collapsed="false">
      <c r="A845" s="11"/>
      <c r="C845" s="11"/>
      <c r="D845" s="11"/>
      <c r="E845" s="11"/>
      <c r="F845" s="11"/>
      <c r="G845" s="11"/>
      <c r="H845" s="11"/>
      <c r="I845" s="11"/>
      <c r="J845" s="11"/>
      <c r="K845" s="11"/>
      <c r="L845" s="11"/>
      <c r="M845" s="11"/>
      <c r="N845" s="11"/>
      <c r="O845" s="11"/>
    </row>
    <row r="846" customFormat="false" ht="12.75" hidden="false" customHeight="true" outlineLevel="0" collapsed="false">
      <c r="A846" s="11"/>
      <c r="C846" s="11"/>
      <c r="D846" s="11"/>
      <c r="E846" s="11"/>
      <c r="F846" s="11"/>
      <c r="G846" s="11"/>
      <c r="H846" s="11"/>
      <c r="I846" s="11"/>
      <c r="J846" s="11"/>
      <c r="K846" s="11"/>
      <c r="L846" s="11"/>
      <c r="M846" s="11"/>
      <c r="N846" s="11"/>
      <c r="O846" s="11"/>
    </row>
    <row r="847" customFormat="false" ht="12.75" hidden="false" customHeight="true" outlineLevel="0" collapsed="false">
      <c r="A847" s="11"/>
      <c r="C847" s="11"/>
      <c r="D847" s="11"/>
      <c r="E847" s="11"/>
      <c r="F847" s="11"/>
      <c r="G847" s="11"/>
      <c r="H847" s="11"/>
      <c r="I847" s="11"/>
      <c r="J847" s="11"/>
      <c r="K847" s="11"/>
      <c r="L847" s="11"/>
      <c r="M847" s="11"/>
      <c r="N847" s="11"/>
      <c r="O847" s="11"/>
    </row>
    <row r="848" customFormat="false" ht="12.75" hidden="false" customHeight="true" outlineLevel="0" collapsed="false">
      <c r="A848" s="11"/>
      <c r="C848" s="11"/>
      <c r="D848" s="11"/>
      <c r="E848" s="11"/>
      <c r="F848" s="11"/>
      <c r="G848" s="11"/>
      <c r="H848" s="11"/>
      <c r="I848" s="11"/>
      <c r="J848" s="11"/>
      <c r="K848" s="11"/>
      <c r="L848" s="11"/>
      <c r="M848" s="11"/>
      <c r="N848" s="11"/>
      <c r="O848" s="11"/>
    </row>
    <row r="849" customFormat="false" ht="12.75" hidden="false" customHeight="true" outlineLevel="0" collapsed="false">
      <c r="A849" s="11"/>
      <c r="C849" s="11"/>
      <c r="D849" s="11"/>
      <c r="E849" s="11"/>
      <c r="F849" s="11"/>
      <c r="G849" s="11"/>
      <c r="H849" s="11"/>
      <c r="I849" s="11"/>
      <c r="J849" s="11"/>
      <c r="K849" s="11"/>
      <c r="L849" s="11"/>
      <c r="M849" s="11"/>
      <c r="N849" s="11"/>
      <c r="O849" s="11"/>
    </row>
    <row r="850" customFormat="false" ht="12.75" hidden="false" customHeight="true" outlineLevel="0" collapsed="false">
      <c r="A850" s="11"/>
      <c r="C850" s="11"/>
      <c r="D850" s="11"/>
      <c r="E850" s="11"/>
      <c r="F850" s="11"/>
      <c r="G850" s="11"/>
      <c r="H850" s="11"/>
      <c r="I850" s="11"/>
      <c r="J850" s="11"/>
      <c r="K850" s="11"/>
      <c r="L850" s="11"/>
      <c r="M850" s="11"/>
      <c r="N850" s="11"/>
      <c r="O850" s="11"/>
    </row>
    <row r="851" customFormat="false" ht="12.75" hidden="false" customHeight="true" outlineLevel="0" collapsed="false">
      <c r="A851" s="11"/>
      <c r="C851" s="11"/>
      <c r="D851" s="11"/>
      <c r="E851" s="11"/>
      <c r="F851" s="11"/>
      <c r="G851" s="11"/>
      <c r="H851" s="11"/>
      <c r="I851" s="11"/>
      <c r="J851" s="11"/>
      <c r="K851" s="11"/>
      <c r="L851" s="11"/>
      <c r="M851" s="11"/>
      <c r="N851" s="11"/>
      <c r="O851" s="11"/>
    </row>
    <row r="852" customFormat="false" ht="12.75" hidden="false" customHeight="true" outlineLevel="0" collapsed="false">
      <c r="A852" s="11"/>
      <c r="C852" s="11"/>
      <c r="D852" s="11"/>
      <c r="E852" s="11"/>
      <c r="F852" s="11"/>
      <c r="G852" s="11"/>
      <c r="H852" s="11"/>
      <c r="I852" s="11"/>
      <c r="J852" s="11"/>
      <c r="K852" s="11"/>
      <c r="L852" s="11"/>
      <c r="M852" s="11"/>
      <c r="N852" s="11"/>
      <c r="O852" s="11"/>
    </row>
    <row r="853" customFormat="false" ht="12.75" hidden="false" customHeight="true" outlineLevel="0" collapsed="false">
      <c r="A853" s="11"/>
      <c r="C853" s="11"/>
      <c r="D853" s="11"/>
      <c r="E853" s="11"/>
      <c r="F853" s="11"/>
      <c r="G853" s="11"/>
      <c r="H853" s="11"/>
      <c r="I853" s="11"/>
      <c r="J853" s="11"/>
      <c r="K853" s="11"/>
      <c r="L853" s="11"/>
      <c r="M853" s="11"/>
      <c r="N853" s="11"/>
      <c r="O853" s="11"/>
    </row>
    <row r="854" customFormat="false" ht="12.75" hidden="false" customHeight="true" outlineLevel="0" collapsed="false">
      <c r="A854" s="11"/>
      <c r="C854" s="11"/>
      <c r="D854" s="11"/>
      <c r="E854" s="11"/>
      <c r="F854" s="11"/>
      <c r="G854" s="11"/>
      <c r="H854" s="11"/>
      <c r="I854" s="11"/>
      <c r="J854" s="11"/>
      <c r="K854" s="11"/>
      <c r="L854" s="11"/>
      <c r="M854" s="11"/>
      <c r="N854" s="11"/>
      <c r="O854" s="11"/>
    </row>
    <row r="855" customFormat="false" ht="12.75" hidden="false" customHeight="true" outlineLevel="0" collapsed="false">
      <c r="A855" s="11"/>
      <c r="C855" s="11"/>
      <c r="D855" s="11"/>
      <c r="E855" s="11"/>
      <c r="F855" s="11"/>
      <c r="G855" s="11"/>
      <c r="H855" s="11"/>
      <c r="I855" s="11"/>
      <c r="J855" s="11"/>
      <c r="K855" s="11"/>
      <c r="L855" s="11"/>
      <c r="M855" s="11"/>
      <c r="N855" s="11"/>
      <c r="O855" s="11"/>
    </row>
    <row r="856" customFormat="false" ht="12.75" hidden="false" customHeight="true" outlineLevel="0" collapsed="false">
      <c r="A856" s="11"/>
      <c r="C856" s="11"/>
      <c r="D856" s="11"/>
      <c r="E856" s="11"/>
      <c r="F856" s="11"/>
      <c r="G856" s="11"/>
      <c r="H856" s="11"/>
      <c r="I856" s="11"/>
      <c r="J856" s="11"/>
      <c r="K856" s="11"/>
      <c r="L856" s="11"/>
      <c r="M856" s="11"/>
      <c r="N856" s="11"/>
      <c r="O856" s="11"/>
    </row>
    <row r="857" customFormat="false" ht="12.75" hidden="false" customHeight="true" outlineLevel="0" collapsed="false">
      <c r="A857" s="11"/>
      <c r="C857" s="11"/>
      <c r="D857" s="11"/>
      <c r="E857" s="11"/>
      <c r="F857" s="11"/>
      <c r="G857" s="11"/>
      <c r="H857" s="11"/>
      <c r="I857" s="11"/>
      <c r="J857" s="11"/>
      <c r="K857" s="11"/>
      <c r="L857" s="11"/>
      <c r="M857" s="11"/>
      <c r="N857" s="11"/>
      <c r="O857" s="11"/>
    </row>
    <row r="858" customFormat="false" ht="12.75" hidden="false" customHeight="true" outlineLevel="0" collapsed="false">
      <c r="A858" s="11"/>
      <c r="C858" s="11"/>
      <c r="D858" s="11"/>
      <c r="E858" s="11"/>
      <c r="F858" s="11"/>
      <c r="G858" s="11"/>
      <c r="H858" s="11"/>
      <c r="I858" s="11"/>
      <c r="J858" s="11"/>
      <c r="K858" s="11"/>
      <c r="L858" s="11"/>
      <c r="M858" s="11"/>
      <c r="N858" s="11"/>
      <c r="O858" s="11"/>
    </row>
    <row r="859" customFormat="false" ht="12.75" hidden="false" customHeight="true" outlineLevel="0" collapsed="false">
      <c r="A859" s="11"/>
      <c r="C859" s="11"/>
      <c r="D859" s="11"/>
      <c r="E859" s="11"/>
      <c r="F859" s="11"/>
      <c r="G859" s="11"/>
      <c r="H859" s="11"/>
      <c r="I859" s="11"/>
      <c r="J859" s="11"/>
      <c r="K859" s="11"/>
      <c r="L859" s="11"/>
      <c r="M859" s="11"/>
      <c r="N859" s="11"/>
      <c r="O859" s="11"/>
    </row>
    <row r="860" customFormat="false" ht="12.75" hidden="false" customHeight="true" outlineLevel="0" collapsed="false">
      <c r="A860" s="11"/>
      <c r="C860" s="11"/>
      <c r="D860" s="11"/>
      <c r="E860" s="11"/>
      <c r="F860" s="11"/>
      <c r="G860" s="11"/>
      <c r="H860" s="11"/>
      <c r="I860" s="11"/>
      <c r="J860" s="11"/>
      <c r="K860" s="11"/>
      <c r="L860" s="11"/>
      <c r="M860" s="11"/>
      <c r="N860" s="11"/>
      <c r="O860" s="11"/>
    </row>
    <row r="861" customFormat="false" ht="12.75" hidden="false" customHeight="true" outlineLevel="0" collapsed="false">
      <c r="A861" s="11"/>
      <c r="C861" s="11"/>
      <c r="D861" s="11"/>
      <c r="E861" s="11"/>
      <c r="F861" s="11"/>
      <c r="G861" s="11"/>
      <c r="H861" s="11"/>
      <c r="I861" s="11"/>
      <c r="J861" s="11"/>
      <c r="K861" s="11"/>
      <c r="L861" s="11"/>
      <c r="M861" s="11"/>
      <c r="N861" s="11"/>
      <c r="O861" s="11"/>
    </row>
    <row r="862" customFormat="false" ht="12.75" hidden="false" customHeight="true" outlineLevel="0" collapsed="false">
      <c r="A862" s="11"/>
      <c r="C862" s="11"/>
      <c r="D862" s="11"/>
      <c r="E862" s="11"/>
      <c r="F862" s="11"/>
      <c r="G862" s="11"/>
      <c r="H862" s="11"/>
      <c r="I862" s="11"/>
      <c r="J862" s="11"/>
      <c r="K862" s="11"/>
      <c r="L862" s="11"/>
      <c r="M862" s="11"/>
      <c r="N862" s="11"/>
      <c r="O862" s="11"/>
    </row>
    <row r="863" customFormat="false" ht="12.75" hidden="false" customHeight="true" outlineLevel="0" collapsed="false">
      <c r="A863" s="11"/>
      <c r="C863" s="11"/>
      <c r="D863" s="11"/>
      <c r="E863" s="11"/>
      <c r="F863" s="11"/>
      <c r="G863" s="11"/>
      <c r="H863" s="11"/>
      <c r="I863" s="11"/>
      <c r="J863" s="11"/>
      <c r="K863" s="11"/>
      <c r="L863" s="11"/>
      <c r="M863" s="11"/>
      <c r="N863" s="11"/>
      <c r="O863" s="11"/>
    </row>
    <row r="864" customFormat="false" ht="12.75" hidden="false" customHeight="true" outlineLevel="0" collapsed="false">
      <c r="A864" s="11"/>
      <c r="C864" s="11"/>
      <c r="D864" s="11"/>
      <c r="E864" s="11"/>
      <c r="F864" s="11"/>
      <c r="G864" s="11"/>
      <c r="H864" s="11"/>
      <c r="I864" s="11"/>
      <c r="J864" s="11"/>
      <c r="K864" s="11"/>
      <c r="L864" s="11"/>
      <c r="M864" s="11"/>
      <c r="N864" s="11"/>
      <c r="O864" s="11"/>
    </row>
    <row r="865" customFormat="false" ht="12.75" hidden="false" customHeight="true" outlineLevel="0" collapsed="false">
      <c r="A865" s="11"/>
      <c r="C865" s="11"/>
      <c r="D865" s="11"/>
      <c r="E865" s="11"/>
      <c r="F865" s="11"/>
      <c r="G865" s="11"/>
      <c r="H865" s="11"/>
      <c r="I865" s="11"/>
      <c r="J865" s="11"/>
      <c r="K865" s="11"/>
      <c r="L865" s="11"/>
      <c r="M865" s="11"/>
      <c r="N865" s="11"/>
      <c r="O865" s="11"/>
    </row>
    <row r="866" customFormat="false" ht="12.75" hidden="false" customHeight="true" outlineLevel="0" collapsed="false">
      <c r="A866" s="11"/>
      <c r="C866" s="11"/>
      <c r="D866" s="11"/>
      <c r="E866" s="11"/>
      <c r="F866" s="11"/>
      <c r="G866" s="11"/>
      <c r="H866" s="11"/>
      <c r="I866" s="11"/>
      <c r="J866" s="11"/>
      <c r="K866" s="11"/>
      <c r="L866" s="11"/>
      <c r="M866" s="11"/>
      <c r="N866" s="11"/>
      <c r="O866" s="11"/>
    </row>
    <row r="867" customFormat="false" ht="12.75" hidden="false" customHeight="true" outlineLevel="0" collapsed="false">
      <c r="A867" s="11"/>
      <c r="C867" s="11"/>
      <c r="D867" s="11"/>
      <c r="E867" s="11"/>
      <c r="F867" s="11"/>
      <c r="G867" s="11"/>
      <c r="H867" s="11"/>
      <c r="I867" s="11"/>
      <c r="J867" s="11"/>
      <c r="K867" s="11"/>
      <c r="L867" s="11"/>
      <c r="M867" s="11"/>
      <c r="N867" s="11"/>
      <c r="O867" s="11"/>
    </row>
    <row r="868" customFormat="false" ht="12.75" hidden="false" customHeight="true" outlineLevel="0" collapsed="false">
      <c r="A868" s="11"/>
      <c r="C868" s="11"/>
      <c r="D868" s="11"/>
      <c r="E868" s="11"/>
      <c r="F868" s="11"/>
      <c r="G868" s="11"/>
      <c r="H868" s="11"/>
      <c r="I868" s="11"/>
      <c r="J868" s="11"/>
      <c r="K868" s="11"/>
      <c r="L868" s="11"/>
      <c r="M868" s="11"/>
      <c r="N868" s="11"/>
      <c r="O868" s="11"/>
    </row>
    <row r="869" customFormat="false" ht="12.75" hidden="false" customHeight="true" outlineLevel="0" collapsed="false">
      <c r="A869" s="11"/>
      <c r="C869" s="11"/>
      <c r="D869" s="11"/>
      <c r="E869" s="11"/>
      <c r="F869" s="11"/>
      <c r="G869" s="11"/>
      <c r="H869" s="11"/>
      <c r="I869" s="11"/>
      <c r="J869" s="11"/>
      <c r="K869" s="11"/>
      <c r="L869" s="11"/>
      <c r="M869" s="11"/>
      <c r="N869" s="11"/>
      <c r="O869" s="11"/>
    </row>
    <row r="870" customFormat="false" ht="12.75" hidden="false" customHeight="true" outlineLevel="0" collapsed="false">
      <c r="A870" s="11"/>
      <c r="C870" s="11"/>
      <c r="D870" s="11"/>
      <c r="E870" s="11"/>
      <c r="F870" s="11"/>
      <c r="G870" s="11"/>
      <c r="H870" s="11"/>
      <c r="I870" s="11"/>
      <c r="J870" s="11"/>
      <c r="K870" s="11"/>
      <c r="L870" s="11"/>
      <c r="M870" s="11"/>
      <c r="N870" s="11"/>
      <c r="O870" s="11"/>
    </row>
    <row r="871" customFormat="false" ht="12.75" hidden="false" customHeight="true" outlineLevel="0" collapsed="false">
      <c r="A871" s="11"/>
      <c r="C871" s="11"/>
      <c r="D871" s="11"/>
      <c r="E871" s="11"/>
      <c r="F871" s="11"/>
      <c r="G871" s="11"/>
      <c r="H871" s="11"/>
      <c r="I871" s="11"/>
      <c r="J871" s="11"/>
      <c r="K871" s="11"/>
      <c r="L871" s="11"/>
      <c r="M871" s="11"/>
      <c r="N871" s="11"/>
      <c r="O871" s="11"/>
    </row>
    <row r="872" customFormat="false" ht="12.75" hidden="false" customHeight="true" outlineLevel="0" collapsed="false">
      <c r="A872" s="11"/>
      <c r="C872" s="11"/>
      <c r="D872" s="11"/>
      <c r="E872" s="11"/>
      <c r="F872" s="11"/>
      <c r="G872" s="11"/>
      <c r="H872" s="11"/>
      <c r="I872" s="11"/>
      <c r="J872" s="11"/>
      <c r="K872" s="11"/>
      <c r="L872" s="11"/>
      <c r="M872" s="11"/>
      <c r="N872" s="11"/>
      <c r="O872" s="11"/>
    </row>
    <row r="873" customFormat="false" ht="12.75" hidden="false" customHeight="true" outlineLevel="0" collapsed="false">
      <c r="A873" s="11"/>
      <c r="C873" s="11"/>
      <c r="D873" s="11"/>
      <c r="E873" s="11"/>
      <c r="F873" s="11"/>
      <c r="G873" s="11"/>
      <c r="H873" s="11"/>
      <c r="I873" s="11"/>
      <c r="J873" s="11"/>
      <c r="K873" s="11"/>
      <c r="L873" s="11"/>
      <c r="M873" s="11"/>
      <c r="N873" s="11"/>
      <c r="O873" s="11"/>
    </row>
    <row r="874" customFormat="false" ht="12.75" hidden="false" customHeight="true" outlineLevel="0" collapsed="false">
      <c r="A874" s="11"/>
      <c r="C874" s="11"/>
      <c r="D874" s="11"/>
      <c r="E874" s="11"/>
      <c r="F874" s="11"/>
      <c r="G874" s="11"/>
      <c r="H874" s="11"/>
      <c r="I874" s="11"/>
      <c r="J874" s="11"/>
      <c r="K874" s="11"/>
      <c r="L874" s="11"/>
      <c r="M874" s="11"/>
      <c r="N874" s="11"/>
      <c r="O874" s="11"/>
    </row>
    <row r="875" customFormat="false" ht="12.75" hidden="false" customHeight="true" outlineLevel="0" collapsed="false">
      <c r="A875" s="11"/>
      <c r="C875" s="11"/>
      <c r="D875" s="11"/>
      <c r="E875" s="11"/>
      <c r="F875" s="11"/>
      <c r="G875" s="11"/>
      <c r="H875" s="11"/>
      <c r="I875" s="11"/>
      <c r="J875" s="11"/>
      <c r="K875" s="11"/>
      <c r="L875" s="11"/>
      <c r="M875" s="11"/>
      <c r="N875" s="11"/>
      <c r="O875" s="11"/>
    </row>
    <row r="876" customFormat="false" ht="12.75" hidden="false" customHeight="true" outlineLevel="0" collapsed="false">
      <c r="A876" s="11"/>
      <c r="C876" s="11"/>
      <c r="D876" s="11"/>
      <c r="E876" s="11"/>
      <c r="F876" s="11"/>
      <c r="G876" s="11"/>
      <c r="H876" s="11"/>
      <c r="I876" s="11"/>
      <c r="J876" s="11"/>
      <c r="K876" s="11"/>
      <c r="L876" s="11"/>
      <c r="M876" s="11"/>
      <c r="N876" s="11"/>
      <c r="O876" s="11"/>
    </row>
    <row r="877" customFormat="false" ht="12.75" hidden="false" customHeight="true" outlineLevel="0" collapsed="false">
      <c r="A877" s="11"/>
      <c r="C877" s="11"/>
      <c r="D877" s="11"/>
      <c r="E877" s="11"/>
      <c r="F877" s="11"/>
      <c r="G877" s="11"/>
      <c r="H877" s="11"/>
      <c r="I877" s="11"/>
      <c r="J877" s="11"/>
      <c r="K877" s="11"/>
      <c r="L877" s="11"/>
      <c r="M877" s="11"/>
      <c r="N877" s="11"/>
      <c r="O877" s="11"/>
    </row>
    <row r="878" customFormat="false" ht="12.75" hidden="false" customHeight="true" outlineLevel="0" collapsed="false">
      <c r="A878" s="11"/>
      <c r="C878" s="11"/>
      <c r="D878" s="11"/>
      <c r="E878" s="11"/>
      <c r="F878" s="11"/>
      <c r="G878" s="11"/>
      <c r="H878" s="11"/>
      <c r="I878" s="11"/>
      <c r="J878" s="11"/>
      <c r="K878" s="11"/>
      <c r="L878" s="11"/>
      <c r="M878" s="11"/>
      <c r="N878" s="11"/>
      <c r="O878" s="11"/>
    </row>
    <row r="879" customFormat="false" ht="12.75" hidden="false" customHeight="true" outlineLevel="0" collapsed="false">
      <c r="A879" s="11"/>
      <c r="C879" s="11"/>
      <c r="D879" s="11"/>
      <c r="E879" s="11"/>
      <c r="F879" s="11"/>
      <c r="G879" s="11"/>
      <c r="H879" s="11"/>
      <c r="I879" s="11"/>
      <c r="J879" s="11"/>
      <c r="K879" s="11"/>
      <c r="L879" s="11"/>
      <c r="M879" s="11"/>
      <c r="N879" s="11"/>
      <c r="O879" s="11"/>
    </row>
    <row r="880" customFormat="false" ht="12.75" hidden="false" customHeight="true" outlineLevel="0" collapsed="false">
      <c r="A880" s="11"/>
      <c r="C880" s="11"/>
      <c r="D880" s="11"/>
      <c r="E880" s="11"/>
      <c r="F880" s="11"/>
      <c r="G880" s="11"/>
      <c r="H880" s="11"/>
      <c r="I880" s="11"/>
      <c r="J880" s="11"/>
      <c r="K880" s="11"/>
      <c r="L880" s="11"/>
      <c r="M880" s="11"/>
      <c r="N880" s="11"/>
      <c r="O880" s="11"/>
    </row>
    <row r="881" customFormat="false" ht="12.75" hidden="false" customHeight="true" outlineLevel="0" collapsed="false">
      <c r="A881" s="11"/>
      <c r="C881" s="11"/>
      <c r="D881" s="11"/>
      <c r="E881" s="11"/>
      <c r="F881" s="11"/>
      <c r="G881" s="11"/>
      <c r="H881" s="11"/>
      <c r="I881" s="11"/>
      <c r="J881" s="11"/>
      <c r="K881" s="11"/>
      <c r="L881" s="11"/>
      <c r="M881" s="11"/>
      <c r="N881" s="11"/>
      <c r="O881" s="11"/>
    </row>
    <row r="882" customFormat="false" ht="12.75" hidden="false" customHeight="true" outlineLevel="0" collapsed="false">
      <c r="A882" s="11"/>
      <c r="C882" s="11"/>
      <c r="D882" s="11"/>
      <c r="E882" s="11"/>
      <c r="F882" s="11"/>
      <c r="G882" s="11"/>
      <c r="H882" s="11"/>
      <c r="I882" s="11"/>
      <c r="J882" s="11"/>
      <c r="K882" s="11"/>
      <c r="L882" s="11"/>
      <c r="M882" s="11"/>
      <c r="N882" s="11"/>
      <c r="O882" s="11"/>
    </row>
    <row r="883" customFormat="false" ht="12.75" hidden="false" customHeight="true" outlineLevel="0" collapsed="false">
      <c r="A883" s="11"/>
      <c r="C883" s="11"/>
      <c r="D883" s="11"/>
      <c r="E883" s="11"/>
      <c r="F883" s="11"/>
      <c r="G883" s="11"/>
      <c r="H883" s="11"/>
      <c r="I883" s="11"/>
      <c r="J883" s="11"/>
      <c r="K883" s="11"/>
      <c r="L883" s="11"/>
      <c r="M883" s="11"/>
      <c r="N883" s="11"/>
      <c r="O883" s="11"/>
    </row>
    <row r="884" customFormat="false" ht="12.75" hidden="false" customHeight="true" outlineLevel="0" collapsed="false">
      <c r="A884" s="11"/>
      <c r="C884" s="11"/>
      <c r="D884" s="11"/>
      <c r="E884" s="11"/>
      <c r="F884" s="11"/>
      <c r="G884" s="11"/>
      <c r="H884" s="11"/>
      <c r="I884" s="11"/>
      <c r="J884" s="11"/>
      <c r="K884" s="11"/>
      <c r="L884" s="11"/>
      <c r="M884" s="11"/>
      <c r="N884" s="11"/>
      <c r="O884" s="11"/>
    </row>
    <row r="885" customFormat="false" ht="12.75" hidden="false" customHeight="true" outlineLevel="0" collapsed="false">
      <c r="A885" s="11"/>
      <c r="C885" s="11"/>
      <c r="D885" s="11"/>
      <c r="E885" s="11"/>
      <c r="F885" s="11"/>
      <c r="G885" s="11"/>
      <c r="H885" s="11"/>
      <c r="I885" s="11"/>
      <c r="J885" s="11"/>
      <c r="K885" s="11"/>
      <c r="L885" s="11"/>
      <c r="M885" s="11"/>
      <c r="N885" s="11"/>
      <c r="O885" s="11"/>
    </row>
    <row r="886" customFormat="false" ht="12.75" hidden="false" customHeight="true" outlineLevel="0" collapsed="false">
      <c r="A886" s="11"/>
      <c r="C886" s="11"/>
      <c r="D886" s="11"/>
      <c r="E886" s="11"/>
      <c r="F886" s="11"/>
      <c r="G886" s="11"/>
      <c r="H886" s="11"/>
      <c r="I886" s="11"/>
      <c r="J886" s="11"/>
      <c r="K886" s="11"/>
      <c r="L886" s="11"/>
      <c r="M886" s="11"/>
      <c r="N886" s="11"/>
      <c r="O886" s="11"/>
    </row>
    <row r="887" customFormat="false" ht="12.75" hidden="false" customHeight="true" outlineLevel="0" collapsed="false">
      <c r="A887" s="11"/>
      <c r="C887" s="11"/>
      <c r="D887" s="11"/>
      <c r="E887" s="11"/>
      <c r="F887" s="11"/>
      <c r="G887" s="11"/>
      <c r="H887" s="11"/>
      <c r="I887" s="11"/>
      <c r="J887" s="11"/>
      <c r="K887" s="11"/>
      <c r="L887" s="11"/>
      <c r="M887" s="11"/>
      <c r="N887" s="11"/>
      <c r="O887" s="11"/>
    </row>
    <row r="888" customFormat="false" ht="12.75" hidden="false" customHeight="true" outlineLevel="0" collapsed="false">
      <c r="A888" s="11"/>
      <c r="C888" s="11"/>
      <c r="D888" s="11"/>
      <c r="E888" s="11"/>
      <c r="F888" s="11"/>
      <c r="G888" s="11"/>
      <c r="H888" s="11"/>
      <c r="I888" s="11"/>
      <c r="J888" s="11"/>
      <c r="K888" s="11"/>
      <c r="L888" s="11"/>
      <c r="M888" s="11"/>
      <c r="N888" s="11"/>
      <c r="O888" s="11"/>
    </row>
    <row r="889" customFormat="false" ht="12.75" hidden="false" customHeight="true" outlineLevel="0" collapsed="false">
      <c r="A889" s="11"/>
      <c r="C889" s="11"/>
      <c r="D889" s="11"/>
      <c r="E889" s="11"/>
      <c r="F889" s="11"/>
      <c r="G889" s="11"/>
      <c r="H889" s="11"/>
      <c r="I889" s="11"/>
      <c r="J889" s="11"/>
      <c r="K889" s="11"/>
      <c r="L889" s="11"/>
      <c r="M889" s="11"/>
      <c r="N889" s="11"/>
      <c r="O889" s="11"/>
    </row>
    <row r="890" customFormat="false" ht="12.75" hidden="false" customHeight="true" outlineLevel="0" collapsed="false">
      <c r="A890" s="11"/>
      <c r="C890" s="11"/>
      <c r="D890" s="11"/>
      <c r="E890" s="11"/>
      <c r="F890" s="11"/>
      <c r="G890" s="11"/>
      <c r="H890" s="11"/>
      <c r="I890" s="11"/>
      <c r="J890" s="11"/>
      <c r="K890" s="11"/>
      <c r="L890" s="11"/>
      <c r="M890" s="11"/>
      <c r="N890" s="11"/>
      <c r="O890" s="11"/>
    </row>
    <row r="891" customFormat="false" ht="12.75" hidden="false" customHeight="true" outlineLevel="0" collapsed="false">
      <c r="A891" s="11"/>
      <c r="C891" s="11"/>
      <c r="D891" s="11"/>
      <c r="E891" s="11"/>
      <c r="F891" s="11"/>
      <c r="G891" s="11"/>
      <c r="H891" s="11"/>
      <c r="I891" s="11"/>
      <c r="J891" s="11"/>
      <c r="K891" s="11"/>
      <c r="L891" s="11"/>
      <c r="M891" s="11"/>
      <c r="N891" s="11"/>
      <c r="O891" s="11"/>
    </row>
    <row r="892" customFormat="false" ht="12.75" hidden="false" customHeight="true" outlineLevel="0" collapsed="false">
      <c r="A892" s="11"/>
      <c r="C892" s="11"/>
      <c r="D892" s="11"/>
      <c r="E892" s="11"/>
      <c r="F892" s="11"/>
      <c r="G892" s="11"/>
      <c r="H892" s="11"/>
      <c r="I892" s="11"/>
      <c r="J892" s="11"/>
      <c r="K892" s="11"/>
      <c r="L892" s="11"/>
      <c r="M892" s="11"/>
      <c r="N892" s="11"/>
      <c r="O892" s="11"/>
    </row>
    <row r="893" customFormat="false" ht="12.75" hidden="false" customHeight="true" outlineLevel="0" collapsed="false">
      <c r="A893" s="11"/>
      <c r="C893" s="11"/>
      <c r="D893" s="11"/>
      <c r="E893" s="11"/>
      <c r="F893" s="11"/>
      <c r="G893" s="11"/>
      <c r="H893" s="11"/>
      <c r="I893" s="11"/>
      <c r="J893" s="11"/>
      <c r="K893" s="11"/>
      <c r="L893" s="11"/>
      <c r="M893" s="11"/>
      <c r="N893" s="11"/>
      <c r="O893" s="11"/>
    </row>
    <row r="894" customFormat="false" ht="12.75" hidden="false" customHeight="true" outlineLevel="0" collapsed="false">
      <c r="A894" s="11"/>
      <c r="C894" s="11"/>
      <c r="D894" s="11"/>
      <c r="E894" s="11"/>
      <c r="F894" s="11"/>
      <c r="G894" s="11"/>
      <c r="H894" s="11"/>
      <c r="I894" s="11"/>
      <c r="J894" s="11"/>
      <c r="K894" s="11"/>
      <c r="L894" s="11"/>
      <c r="M894" s="11"/>
      <c r="N894" s="11"/>
      <c r="O894" s="11"/>
    </row>
    <row r="895" customFormat="false" ht="12.75" hidden="false" customHeight="true" outlineLevel="0" collapsed="false">
      <c r="A895" s="11"/>
      <c r="C895" s="11"/>
      <c r="D895" s="11"/>
      <c r="E895" s="11"/>
      <c r="F895" s="11"/>
      <c r="G895" s="11"/>
      <c r="H895" s="11"/>
      <c r="I895" s="11"/>
      <c r="J895" s="11"/>
      <c r="K895" s="11"/>
      <c r="L895" s="11"/>
      <c r="M895" s="11"/>
      <c r="N895" s="11"/>
      <c r="O895" s="11"/>
    </row>
    <row r="896" customFormat="false" ht="12.75" hidden="false" customHeight="true" outlineLevel="0" collapsed="false">
      <c r="A896" s="11"/>
      <c r="C896" s="11"/>
      <c r="D896" s="11"/>
      <c r="E896" s="11"/>
      <c r="F896" s="11"/>
      <c r="G896" s="11"/>
      <c r="H896" s="11"/>
      <c r="I896" s="11"/>
      <c r="J896" s="11"/>
      <c r="K896" s="11"/>
      <c r="L896" s="11"/>
      <c r="M896" s="11"/>
      <c r="N896" s="11"/>
      <c r="O896" s="11"/>
    </row>
    <row r="897" customFormat="false" ht="12.75" hidden="false" customHeight="true" outlineLevel="0" collapsed="false">
      <c r="A897" s="11"/>
      <c r="C897" s="11"/>
      <c r="D897" s="11"/>
      <c r="E897" s="11"/>
      <c r="F897" s="11"/>
      <c r="G897" s="11"/>
      <c r="H897" s="11"/>
      <c r="I897" s="11"/>
      <c r="J897" s="11"/>
      <c r="K897" s="11"/>
      <c r="L897" s="11"/>
      <c r="M897" s="11"/>
      <c r="N897" s="11"/>
      <c r="O897" s="11"/>
    </row>
    <row r="898" customFormat="false" ht="12.75" hidden="false" customHeight="true" outlineLevel="0" collapsed="false">
      <c r="A898" s="11"/>
      <c r="C898" s="11"/>
      <c r="D898" s="11"/>
      <c r="E898" s="11"/>
      <c r="F898" s="11"/>
      <c r="G898" s="11"/>
      <c r="H898" s="11"/>
      <c r="I898" s="11"/>
      <c r="J898" s="11"/>
      <c r="K898" s="11"/>
      <c r="L898" s="11"/>
      <c r="M898" s="11"/>
      <c r="N898" s="11"/>
      <c r="O898" s="11"/>
    </row>
    <row r="899" customFormat="false" ht="12.75" hidden="false" customHeight="true" outlineLevel="0" collapsed="false">
      <c r="A899" s="11"/>
      <c r="C899" s="11"/>
      <c r="D899" s="11"/>
      <c r="E899" s="11"/>
      <c r="F899" s="11"/>
      <c r="G899" s="11"/>
      <c r="H899" s="11"/>
      <c r="I899" s="11"/>
      <c r="J899" s="11"/>
      <c r="K899" s="11"/>
      <c r="L899" s="11"/>
      <c r="M899" s="11"/>
      <c r="N899" s="11"/>
      <c r="O899" s="11"/>
    </row>
    <row r="900" customFormat="false" ht="12.75" hidden="false" customHeight="true" outlineLevel="0" collapsed="false">
      <c r="A900" s="11"/>
      <c r="C900" s="11"/>
      <c r="D900" s="11"/>
      <c r="E900" s="11"/>
      <c r="F900" s="11"/>
      <c r="G900" s="11"/>
      <c r="H900" s="11"/>
      <c r="I900" s="11"/>
      <c r="J900" s="11"/>
      <c r="K900" s="11"/>
      <c r="L900" s="11"/>
      <c r="M900" s="11"/>
      <c r="N900" s="11"/>
      <c r="O900" s="11"/>
    </row>
    <row r="901" customFormat="false" ht="12.75" hidden="false" customHeight="true" outlineLevel="0" collapsed="false">
      <c r="A901" s="11"/>
      <c r="C901" s="11"/>
      <c r="D901" s="11"/>
      <c r="E901" s="11"/>
      <c r="F901" s="11"/>
      <c r="G901" s="11"/>
      <c r="H901" s="11"/>
      <c r="I901" s="11"/>
      <c r="J901" s="11"/>
      <c r="K901" s="11"/>
      <c r="L901" s="11"/>
      <c r="M901" s="11"/>
      <c r="N901" s="11"/>
      <c r="O901" s="11"/>
    </row>
    <row r="902" customFormat="false" ht="12.75" hidden="false" customHeight="true" outlineLevel="0" collapsed="false">
      <c r="A902" s="11"/>
      <c r="C902" s="11"/>
      <c r="D902" s="11"/>
      <c r="E902" s="11"/>
      <c r="F902" s="11"/>
      <c r="G902" s="11"/>
      <c r="H902" s="11"/>
      <c r="I902" s="11"/>
      <c r="J902" s="11"/>
      <c r="K902" s="11"/>
      <c r="L902" s="11"/>
      <c r="M902" s="11"/>
      <c r="N902" s="11"/>
      <c r="O902" s="11"/>
    </row>
    <row r="903" customFormat="false" ht="12.75" hidden="false" customHeight="true" outlineLevel="0" collapsed="false">
      <c r="A903" s="11"/>
      <c r="C903" s="11"/>
      <c r="D903" s="11"/>
      <c r="E903" s="11"/>
      <c r="F903" s="11"/>
      <c r="G903" s="11"/>
      <c r="H903" s="11"/>
      <c r="I903" s="11"/>
      <c r="J903" s="11"/>
      <c r="K903" s="11"/>
      <c r="L903" s="11"/>
      <c r="M903" s="11"/>
      <c r="N903" s="11"/>
      <c r="O903" s="11"/>
    </row>
    <row r="904" customFormat="false" ht="12.75" hidden="false" customHeight="true" outlineLevel="0" collapsed="false">
      <c r="A904" s="11"/>
      <c r="C904" s="11"/>
      <c r="D904" s="11"/>
      <c r="E904" s="11"/>
      <c r="F904" s="11"/>
      <c r="G904" s="11"/>
      <c r="H904" s="11"/>
      <c r="I904" s="11"/>
      <c r="J904" s="11"/>
      <c r="K904" s="11"/>
      <c r="L904" s="11"/>
      <c r="M904" s="11"/>
      <c r="N904" s="11"/>
      <c r="O904" s="11"/>
    </row>
    <row r="905" customFormat="false" ht="12.75" hidden="false" customHeight="true" outlineLevel="0" collapsed="false">
      <c r="A905" s="11"/>
      <c r="C905" s="11"/>
      <c r="D905" s="11"/>
      <c r="E905" s="11"/>
      <c r="F905" s="11"/>
      <c r="G905" s="11"/>
      <c r="H905" s="11"/>
      <c r="I905" s="11"/>
      <c r="J905" s="11"/>
      <c r="K905" s="11"/>
      <c r="L905" s="11"/>
      <c r="M905" s="11"/>
      <c r="N905" s="11"/>
      <c r="O905" s="11"/>
    </row>
    <row r="906" customFormat="false" ht="12.75" hidden="false" customHeight="true" outlineLevel="0" collapsed="false">
      <c r="A906" s="11"/>
      <c r="C906" s="11"/>
      <c r="D906" s="11"/>
      <c r="E906" s="11"/>
      <c r="F906" s="11"/>
      <c r="G906" s="11"/>
      <c r="H906" s="11"/>
      <c r="I906" s="11"/>
      <c r="J906" s="11"/>
      <c r="K906" s="11"/>
      <c r="L906" s="11"/>
      <c r="M906" s="11"/>
      <c r="N906" s="11"/>
      <c r="O906" s="11"/>
    </row>
    <row r="907" customFormat="false" ht="12.75" hidden="false" customHeight="true" outlineLevel="0" collapsed="false">
      <c r="A907" s="11"/>
      <c r="C907" s="11"/>
      <c r="D907" s="11"/>
      <c r="E907" s="11"/>
      <c r="F907" s="11"/>
      <c r="G907" s="11"/>
      <c r="H907" s="11"/>
      <c r="I907" s="11"/>
      <c r="J907" s="11"/>
      <c r="K907" s="11"/>
      <c r="L907" s="11"/>
      <c r="M907" s="11"/>
      <c r="N907" s="11"/>
      <c r="O907" s="11"/>
    </row>
    <row r="908" customFormat="false" ht="12.75" hidden="false" customHeight="true" outlineLevel="0" collapsed="false">
      <c r="A908" s="11"/>
      <c r="C908" s="11"/>
      <c r="D908" s="11"/>
      <c r="E908" s="11"/>
      <c r="F908" s="11"/>
      <c r="G908" s="11"/>
      <c r="H908" s="11"/>
      <c r="I908" s="11"/>
      <c r="J908" s="11"/>
      <c r="K908" s="11"/>
      <c r="L908" s="11"/>
      <c r="M908" s="11"/>
      <c r="N908" s="11"/>
      <c r="O908" s="11"/>
    </row>
    <row r="909" customFormat="false" ht="12.75" hidden="false" customHeight="true" outlineLevel="0" collapsed="false">
      <c r="A909" s="11"/>
      <c r="C909" s="11"/>
      <c r="D909" s="11"/>
      <c r="E909" s="11"/>
      <c r="F909" s="11"/>
      <c r="G909" s="11"/>
      <c r="H909" s="11"/>
      <c r="I909" s="11"/>
      <c r="J909" s="11"/>
      <c r="K909" s="11"/>
      <c r="L909" s="11"/>
      <c r="M909" s="11"/>
      <c r="N909" s="11"/>
      <c r="O909" s="11"/>
    </row>
    <row r="910" customFormat="false" ht="12.75" hidden="false" customHeight="true" outlineLevel="0" collapsed="false">
      <c r="A910" s="11"/>
      <c r="C910" s="11"/>
      <c r="D910" s="11"/>
      <c r="E910" s="11"/>
      <c r="F910" s="11"/>
      <c r="G910" s="11"/>
      <c r="H910" s="11"/>
      <c r="I910" s="11"/>
      <c r="J910" s="11"/>
      <c r="K910" s="11"/>
      <c r="L910" s="11"/>
      <c r="M910" s="11"/>
      <c r="N910" s="11"/>
      <c r="O910" s="11"/>
    </row>
    <row r="911" customFormat="false" ht="12.75" hidden="false" customHeight="true" outlineLevel="0" collapsed="false">
      <c r="A911" s="11"/>
      <c r="C911" s="11"/>
      <c r="D911" s="11"/>
      <c r="E911" s="11"/>
      <c r="F911" s="11"/>
      <c r="G911" s="11"/>
      <c r="H911" s="11"/>
      <c r="I911" s="11"/>
      <c r="J911" s="11"/>
      <c r="K911" s="11"/>
      <c r="L911" s="11"/>
      <c r="M911" s="11"/>
      <c r="N911" s="11"/>
      <c r="O911" s="11"/>
    </row>
    <row r="912" customFormat="false" ht="12.75" hidden="false" customHeight="true" outlineLevel="0" collapsed="false">
      <c r="A912" s="11"/>
      <c r="C912" s="11"/>
      <c r="D912" s="11"/>
      <c r="E912" s="11"/>
      <c r="F912" s="11"/>
      <c r="G912" s="11"/>
      <c r="H912" s="11"/>
      <c r="I912" s="11"/>
      <c r="J912" s="11"/>
      <c r="K912" s="11"/>
      <c r="L912" s="11"/>
      <c r="M912" s="11"/>
      <c r="N912" s="11"/>
      <c r="O912" s="11"/>
    </row>
    <row r="913" customFormat="false" ht="12.75" hidden="false" customHeight="true" outlineLevel="0" collapsed="false">
      <c r="A913" s="11"/>
      <c r="C913" s="11"/>
      <c r="D913" s="11"/>
      <c r="E913" s="11"/>
      <c r="F913" s="11"/>
      <c r="G913" s="11"/>
      <c r="H913" s="11"/>
      <c r="I913" s="11"/>
      <c r="J913" s="11"/>
      <c r="K913" s="11"/>
      <c r="L913" s="11"/>
      <c r="M913" s="11"/>
      <c r="N913" s="11"/>
      <c r="O913" s="11"/>
    </row>
    <row r="914" customFormat="false" ht="12.75" hidden="false" customHeight="true" outlineLevel="0" collapsed="false">
      <c r="A914" s="11"/>
      <c r="C914" s="11"/>
      <c r="D914" s="11"/>
      <c r="E914" s="11"/>
      <c r="F914" s="11"/>
      <c r="G914" s="11"/>
      <c r="H914" s="11"/>
      <c r="I914" s="11"/>
      <c r="J914" s="11"/>
      <c r="K914" s="11"/>
      <c r="L914" s="11"/>
      <c r="M914" s="11"/>
      <c r="N914" s="11"/>
      <c r="O914" s="11"/>
    </row>
    <row r="915" customFormat="false" ht="12.75" hidden="false" customHeight="true" outlineLevel="0" collapsed="false">
      <c r="A915" s="11"/>
      <c r="C915" s="11"/>
      <c r="D915" s="11"/>
      <c r="E915" s="11"/>
      <c r="F915" s="11"/>
      <c r="G915" s="11"/>
      <c r="H915" s="11"/>
      <c r="I915" s="11"/>
      <c r="J915" s="11"/>
      <c r="K915" s="11"/>
      <c r="L915" s="11"/>
      <c r="M915" s="11"/>
      <c r="N915" s="11"/>
      <c r="O915" s="11"/>
    </row>
    <row r="916" customFormat="false" ht="12.75" hidden="false" customHeight="true" outlineLevel="0" collapsed="false">
      <c r="A916" s="11"/>
      <c r="C916" s="11"/>
      <c r="D916" s="11"/>
      <c r="E916" s="11"/>
      <c r="F916" s="11"/>
      <c r="G916" s="11"/>
      <c r="H916" s="11"/>
      <c r="I916" s="11"/>
      <c r="J916" s="11"/>
      <c r="K916" s="11"/>
      <c r="L916" s="11"/>
      <c r="M916" s="11"/>
      <c r="N916" s="11"/>
      <c r="O916" s="11"/>
    </row>
    <row r="917" customFormat="false" ht="12.75" hidden="false" customHeight="true" outlineLevel="0" collapsed="false">
      <c r="A917" s="11"/>
      <c r="C917" s="11"/>
      <c r="D917" s="11"/>
      <c r="E917" s="11"/>
      <c r="F917" s="11"/>
      <c r="G917" s="11"/>
      <c r="H917" s="11"/>
      <c r="I917" s="11"/>
      <c r="J917" s="11"/>
      <c r="K917" s="11"/>
      <c r="L917" s="11"/>
      <c r="M917" s="11"/>
      <c r="N917" s="11"/>
      <c r="O917" s="11"/>
    </row>
    <row r="918" customFormat="false" ht="12.75" hidden="false" customHeight="true" outlineLevel="0" collapsed="false">
      <c r="A918" s="11"/>
      <c r="C918" s="11"/>
      <c r="D918" s="11"/>
      <c r="E918" s="11"/>
      <c r="F918" s="11"/>
      <c r="G918" s="11"/>
      <c r="H918" s="11"/>
      <c r="I918" s="11"/>
      <c r="J918" s="11"/>
      <c r="K918" s="11"/>
      <c r="L918" s="11"/>
      <c r="M918" s="11"/>
      <c r="N918" s="11"/>
      <c r="O918" s="11"/>
    </row>
    <row r="919" customFormat="false" ht="12.75" hidden="false" customHeight="true" outlineLevel="0" collapsed="false">
      <c r="A919" s="11"/>
      <c r="C919" s="11"/>
      <c r="D919" s="11"/>
      <c r="E919" s="11"/>
      <c r="F919" s="11"/>
      <c r="G919" s="11"/>
      <c r="H919" s="11"/>
      <c r="I919" s="11"/>
      <c r="J919" s="11"/>
      <c r="K919" s="11"/>
      <c r="L919" s="11"/>
      <c r="M919" s="11"/>
      <c r="N919" s="11"/>
      <c r="O919" s="11"/>
    </row>
    <row r="920" customFormat="false" ht="12.75" hidden="false" customHeight="true" outlineLevel="0" collapsed="false">
      <c r="A920" s="11"/>
      <c r="C920" s="11"/>
      <c r="D920" s="11"/>
      <c r="E920" s="11"/>
      <c r="F920" s="11"/>
      <c r="G920" s="11"/>
      <c r="H920" s="11"/>
      <c r="I920" s="11"/>
      <c r="J920" s="11"/>
      <c r="K920" s="11"/>
      <c r="L920" s="11"/>
      <c r="M920" s="11"/>
      <c r="N920" s="11"/>
      <c r="O920" s="11"/>
    </row>
    <row r="921" customFormat="false" ht="12.75" hidden="false" customHeight="true" outlineLevel="0" collapsed="false">
      <c r="A921" s="11"/>
      <c r="C921" s="11"/>
      <c r="D921" s="11"/>
      <c r="E921" s="11"/>
      <c r="F921" s="11"/>
      <c r="G921" s="11"/>
      <c r="H921" s="11"/>
      <c r="I921" s="11"/>
      <c r="J921" s="11"/>
      <c r="K921" s="11"/>
      <c r="L921" s="11"/>
      <c r="M921" s="11"/>
      <c r="N921" s="11"/>
      <c r="O921" s="11"/>
    </row>
    <row r="922" customFormat="false" ht="12.75" hidden="false" customHeight="true" outlineLevel="0" collapsed="false">
      <c r="A922" s="11"/>
      <c r="C922" s="11"/>
      <c r="D922" s="11"/>
      <c r="E922" s="11"/>
      <c r="F922" s="11"/>
      <c r="G922" s="11"/>
      <c r="H922" s="11"/>
      <c r="I922" s="11"/>
      <c r="J922" s="11"/>
      <c r="K922" s="11"/>
      <c r="L922" s="11"/>
      <c r="M922" s="11"/>
      <c r="N922" s="11"/>
      <c r="O922" s="11"/>
    </row>
    <row r="923" customFormat="false" ht="12.75" hidden="false" customHeight="true" outlineLevel="0" collapsed="false">
      <c r="A923" s="11"/>
      <c r="C923" s="11"/>
      <c r="D923" s="11"/>
      <c r="E923" s="11"/>
      <c r="F923" s="11"/>
      <c r="G923" s="11"/>
      <c r="H923" s="11"/>
      <c r="I923" s="11"/>
      <c r="J923" s="11"/>
      <c r="K923" s="11"/>
      <c r="L923" s="11"/>
      <c r="M923" s="11"/>
      <c r="N923" s="11"/>
      <c r="O923" s="11"/>
    </row>
    <row r="924" customFormat="false" ht="12.75" hidden="false" customHeight="true" outlineLevel="0" collapsed="false">
      <c r="A924" s="11"/>
      <c r="C924" s="11"/>
      <c r="D924" s="11"/>
      <c r="E924" s="11"/>
      <c r="F924" s="11"/>
      <c r="G924" s="11"/>
      <c r="H924" s="11"/>
      <c r="I924" s="11"/>
      <c r="J924" s="11"/>
      <c r="K924" s="11"/>
      <c r="L924" s="11"/>
      <c r="M924" s="11"/>
      <c r="N924" s="11"/>
      <c r="O924" s="11"/>
    </row>
    <row r="925" customFormat="false" ht="12.75" hidden="false" customHeight="true" outlineLevel="0" collapsed="false">
      <c r="A925" s="11"/>
      <c r="C925" s="11"/>
      <c r="D925" s="11"/>
      <c r="E925" s="11"/>
      <c r="F925" s="11"/>
      <c r="G925" s="11"/>
      <c r="H925" s="11"/>
      <c r="I925" s="11"/>
      <c r="J925" s="11"/>
      <c r="K925" s="11"/>
      <c r="L925" s="11"/>
      <c r="M925" s="11"/>
      <c r="N925" s="11"/>
      <c r="O925" s="11"/>
    </row>
    <row r="926" customFormat="false" ht="12.75" hidden="false" customHeight="true" outlineLevel="0" collapsed="false">
      <c r="A926" s="11"/>
      <c r="C926" s="11"/>
      <c r="D926" s="11"/>
      <c r="E926" s="11"/>
      <c r="F926" s="11"/>
      <c r="G926" s="11"/>
      <c r="H926" s="11"/>
      <c r="I926" s="11"/>
      <c r="J926" s="11"/>
      <c r="K926" s="11"/>
      <c r="L926" s="11"/>
      <c r="M926" s="11"/>
      <c r="N926" s="11"/>
      <c r="O926" s="11"/>
    </row>
    <row r="927" customFormat="false" ht="12.75" hidden="false" customHeight="true" outlineLevel="0" collapsed="false">
      <c r="A927" s="11"/>
      <c r="C927" s="11"/>
      <c r="D927" s="11"/>
      <c r="E927" s="11"/>
      <c r="F927" s="11"/>
      <c r="G927" s="11"/>
      <c r="H927" s="11"/>
      <c r="I927" s="11"/>
      <c r="J927" s="11"/>
      <c r="K927" s="11"/>
      <c r="L927" s="11"/>
      <c r="M927" s="11"/>
      <c r="N927" s="11"/>
      <c r="O927" s="11"/>
    </row>
    <row r="928" customFormat="false" ht="12.75" hidden="false" customHeight="true" outlineLevel="0" collapsed="false">
      <c r="A928" s="11"/>
      <c r="C928" s="11"/>
      <c r="D928" s="11"/>
      <c r="E928" s="11"/>
      <c r="F928" s="11"/>
      <c r="G928" s="11"/>
      <c r="H928" s="11"/>
      <c r="I928" s="11"/>
      <c r="J928" s="11"/>
      <c r="K928" s="11"/>
      <c r="L928" s="11"/>
      <c r="M928" s="11"/>
      <c r="N928" s="11"/>
      <c r="O928" s="11"/>
    </row>
    <row r="929" customFormat="false" ht="12.75" hidden="false" customHeight="true" outlineLevel="0" collapsed="false">
      <c r="A929" s="11"/>
      <c r="C929" s="11"/>
      <c r="D929" s="11"/>
      <c r="E929" s="11"/>
      <c r="F929" s="11"/>
      <c r="G929" s="11"/>
      <c r="H929" s="11"/>
      <c r="I929" s="11"/>
      <c r="J929" s="11"/>
      <c r="K929" s="11"/>
      <c r="L929" s="11"/>
      <c r="M929" s="11"/>
      <c r="N929" s="11"/>
      <c r="O929" s="11"/>
    </row>
    <row r="930" customFormat="false" ht="12.75" hidden="false" customHeight="true" outlineLevel="0" collapsed="false">
      <c r="A930" s="11"/>
      <c r="C930" s="11"/>
      <c r="D930" s="11"/>
      <c r="E930" s="11"/>
      <c r="F930" s="11"/>
      <c r="G930" s="11"/>
      <c r="H930" s="11"/>
      <c r="I930" s="11"/>
      <c r="J930" s="11"/>
      <c r="K930" s="11"/>
      <c r="L930" s="11"/>
      <c r="M930" s="11"/>
      <c r="N930" s="11"/>
      <c r="O930" s="11"/>
    </row>
    <row r="931" customFormat="false" ht="12.75" hidden="false" customHeight="true" outlineLevel="0" collapsed="false">
      <c r="A931" s="11"/>
      <c r="C931" s="11"/>
      <c r="D931" s="11"/>
      <c r="E931" s="11"/>
      <c r="F931" s="11"/>
      <c r="G931" s="11"/>
      <c r="H931" s="11"/>
      <c r="I931" s="11"/>
      <c r="J931" s="11"/>
      <c r="K931" s="11"/>
      <c r="L931" s="11"/>
      <c r="M931" s="11"/>
      <c r="N931" s="11"/>
      <c r="O931" s="11"/>
    </row>
    <row r="932" customFormat="false" ht="12.75" hidden="false" customHeight="true" outlineLevel="0" collapsed="false">
      <c r="A932" s="11"/>
      <c r="C932" s="11"/>
      <c r="D932" s="11"/>
      <c r="E932" s="11"/>
      <c r="F932" s="11"/>
      <c r="G932" s="11"/>
      <c r="H932" s="11"/>
      <c r="I932" s="11"/>
      <c r="J932" s="11"/>
      <c r="K932" s="11"/>
      <c r="L932" s="11"/>
      <c r="M932" s="11"/>
      <c r="N932" s="11"/>
      <c r="O932" s="11"/>
    </row>
    <row r="933" customFormat="false" ht="12.75" hidden="false" customHeight="true" outlineLevel="0" collapsed="false">
      <c r="A933" s="11"/>
      <c r="C933" s="11"/>
      <c r="D933" s="11"/>
      <c r="E933" s="11"/>
      <c r="F933" s="11"/>
      <c r="G933" s="11"/>
      <c r="H933" s="11"/>
      <c r="I933" s="11"/>
      <c r="J933" s="11"/>
      <c r="K933" s="11"/>
      <c r="L933" s="11"/>
      <c r="M933" s="11"/>
      <c r="N933" s="11"/>
      <c r="O933" s="11"/>
    </row>
    <row r="934" customFormat="false" ht="12.75" hidden="false" customHeight="true" outlineLevel="0" collapsed="false">
      <c r="A934" s="11"/>
      <c r="C934" s="11"/>
      <c r="D934" s="11"/>
      <c r="E934" s="11"/>
      <c r="F934" s="11"/>
      <c r="G934" s="11"/>
      <c r="H934" s="11"/>
      <c r="I934" s="11"/>
      <c r="J934" s="11"/>
      <c r="K934" s="11"/>
      <c r="L934" s="11"/>
      <c r="M934" s="11"/>
      <c r="N934" s="11"/>
      <c r="O934" s="11"/>
    </row>
    <row r="935" customFormat="false" ht="12.75" hidden="false" customHeight="true" outlineLevel="0" collapsed="false">
      <c r="A935" s="11"/>
      <c r="C935" s="11"/>
      <c r="D935" s="11"/>
      <c r="E935" s="11"/>
      <c r="F935" s="11"/>
      <c r="G935" s="11"/>
      <c r="H935" s="11"/>
      <c r="I935" s="11"/>
      <c r="J935" s="11"/>
      <c r="K935" s="11"/>
      <c r="L935" s="11"/>
      <c r="M935" s="11"/>
      <c r="N935" s="11"/>
      <c r="O935" s="11"/>
    </row>
    <row r="936" customFormat="false" ht="12.75" hidden="false" customHeight="true" outlineLevel="0" collapsed="false">
      <c r="A936" s="11"/>
      <c r="C936" s="11"/>
      <c r="D936" s="11"/>
      <c r="E936" s="11"/>
      <c r="F936" s="11"/>
      <c r="G936" s="11"/>
      <c r="H936" s="11"/>
      <c r="I936" s="11"/>
      <c r="J936" s="11"/>
      <c r="K936" s="11"/>
      <c r="L936" s="11"/>
      <c r="M936" s="11"/>
      <c r="N936" s="11"/>
      <c r="O936" s="11"/>
    </row>
    <row r="937" customFormat="false" ht="12.75" hidden="false" customHeight="true" outlineLevel="0" collapsed="false">
      <c r="A937" s="11"/>
      <c r="C937" s="11"/>
      <c r="D937" s="11"/>
      <c r="E937" s="11"/>
      <c r="F937" s="11"/>
      <c r="G937" s="11"/>
      <c r="H937" s="11"/>
      <c r="I937" s="11"/>
      <c r="J937" s="11"/>
      <c r="K937" s="11"/>
      <c r="L937" s="11"/>
      <c r="M937" s="11"/>
      <c r="N937" s="11"/>
      <c r="O937" s="11"/>
    </row>
    <row r="938" customFormat="false" ht="12.75" hidden="false" customHeight="true" outlineLevel="0" collapsed="false">
      <c r="A938" s="11"/>
      <c r="C938" s="11"/>
      <c r="D938" s="11"/>
      <c r="E938" s="11"/>
      <c r="F938" s="11"/>
      <c r="G938" s="11"/>
      <c r="H938" s="11"/>
      <c r="I938" s="11"/>
      <c r="J938" s="11"/>
      <c r="K938" s="11"/>
      <c r="L938" s="11"/>
      <c r="M938" s="11"/>
      <c r="N938" s="11"/>
      <c r="O938" s="11"/>
    </row>
    <row r="939" customFormat="false" ht="12.75" hidden="false" customHeight="true" outlineLevel="0" collapsed="false">
      <c r="A939" s="11"/>
      <c r="C939" s="11"/>
      <c r="D939" s="11"/>
      <c r="E939" s="11"/>
      <c r="F939" s="11"/>
      <c r="G939" s="11"/>
      <c r="H939" s="11"/>
      <c r="I939" s="11"/>
      <c r="J939" s="11"/>
      <c r="K939" s="11"/>
      <c r="L939" s="11"/>
      <c r="M939" s="11"/>
      <c r="N939" s="11"/>
      <c r="O939" s="11"/>
    </row>
    <row r="940" customFormat="false" ht="12.75" hidden="false" customHeight="true" outlineLevel="0" collapsed="false">
      <c r="A940" s="11"/>
      <c r="C940" s="11"/>
      <c r="D940" s="11"/>
      <c r="E940" s="11"/>
      <c r="F940" s="11"/>
      <c r="G940" s="11"/>
      <c r="H940" s="11"/>
      <c r="I940" s="11"/>
      <c r="J940" s="11"/>
      <c r="K940" s="11"/>
      <c r="L940" s="11"/>
      <c r="M940" s="11"/>
      <c r="N940" s="11"/>
      <c r="O940" s="11"/>
    </row>
    <row r="941" customFormat="false" ht="12.75" hidden="false" customHeight="true" outlineLevel="0" collapsed="false">
      <c r="A941" s="11"/>
      <c r="C941" s="11"/>
      <c r="D941" s="11"/>
      <c r="E941" s="11"/>
      <c r="F941" s="11"/>
      <c r="G941" s="11"/>
      <c r="H941" s="11"/>
      <c r="I941" s="11"/>
      <c r="J941" s="11"/>
      <c r="K941" s="11"/>
      <c r="L941" s="11"/>
      <c r="M941" s="11"/>
      <c r="N941" s="11"/>
      <c r="O941" s="11"/>
    </row>
    <row r="942" customFormat="false" ht="12.75" hidden="false" customHeight="true" outlineLevel="0" collapsed="false">
      <c r="A942" s="11"/>
      <c r="C942" s="11"/>
      <c r="D942" s="11"/>
      <c r="E942" s="11"/>
      <c r="F942" s="11"/>
      <c r="G942" s="11"/>
      <c r="H942" s="11"/>
      <c r="I942" s="11"/>
      <c r="J942" s="11"/>
      <c r="K942" s="11"/>
      <c r="L942" s="11"/>
      <c r="M942" s="11"/>
      <c r="N942" s="11"/>
      <c r="O942" s="11"/>
    </row>
    <row r="943" customFormat="false" ht="12.75" hidden="false" customHeight="true" outlineLevel="0" collapsed="false">
      <c r="A943" s="11"/>
      <c r="C943" s="11"/>
      <c r="D943" s="11"/>
      <c r="E943" s="11"/>
      <c r="F943" s="11"/>
      <c r="G943" s="11"/>
      <c r="H943" s="11"/>
      <c r="I943" s="11"/>
      <c r="J943" s="11"/>
      <c r="K943" s="11"/>
      <c r="L943" s="11"/>
      <c r="M943" s="11"/>
      <c r="N943" s="11"/>
      <c r="O943" s="11"/>
    </row>
    <row r="944" customFormat="false" ht="12.75" hidden="false" customHeight="true" outlineLevel="0" collapsed="false">
      <c r="A944" s="11"/>
      <c r="C944" s="11"/>
      <c r="D944" s="11"/>
      <c r="E944" s="11"/>
      <c r="F944" s="11"/>
      <c r="G944" s="11"/>
      <c r="H944" s="11"/>
      <c r="I944" s="11"/>
      <c r="J944" s="11"/>
      <c r="K944" s="11"/>
      <c r="L944" s="11"/>
      <c r="M944" s="11"/>
      <c r="N944" s="11"/>
      <c r="O944" s="11"/>
    </row>
    <row r="945" customFormat="false" ht="12.75" hidden="false" customHeight="true" outlineLevel="0" collapsed="false">
      <c r="A945" s="11"/>
      <c r="C945" s="11"/>
      <c r="D945" s="11"/>
      <c r="E945" s="11"/>
      <c r="F945" s="11"/>
      <c r="G945" s="11"/>
      <c r="H945" s="11"/>
      <c r="I945" s="11"/>
      <c r="J945" s="11"/>
      <c r="K945" s="11"/>
      <c r="L945" s="11"/>
      <c r="M945" s="11"/>
      <c r="N945" s="11"/>
      <c r="O945" s="11"/>
    </row>
    <row r="946" customFormat="false" ht="12.75" hidden="false" customHeight="true" outlineLevel="0" collapsed="false">
      <c r="A946" s="11"/>
      <c r="C946" s="11"/>
      <c r="D946" s="11"/>
      <c r="E946" s="11"/>
      <c r="F946" s="11"/>
      <c r="G946" s="11"/>
      <c r="H946" s="11"/>
      <c r="I946" s="11"/>
      <c r="J946" s="11"/>
      <c r="K946" s="11"/>
      <c r="L946" s="11"/>
      <c r="M946" s="11"/>
      <c r="N946" s="11"/>
      <c r="O946" s="11"/>
    </row>
    <row r="947" customFormat="false" ht="12.75" hidden="false" customHeight="true" outlineLevel="0" collapsed="false">
      <c r="A947" s="11"/>
      <c r="C947" s="11"/>
      <c r="D947" s="11"/>
      <c r="E947" s="11"/>
      <c r="F947" s="11"/>
      <c r="G947" s="11"/>
      <c r="H947" s="11"/>
      <c r="I947" s="11"/>
      <c r="J947" s="11"/>
      <c r="K947" s="11"/>
      <c r="L947" s="11"/>
      <c r="M947" s="11"/>
      <c r="N947" s="11"/>
      <c r="O947" s="11"/>
    </row>
    <row r="948" customFormat="false" ht="12.75" hidden="false" customHeight="true" outlineLevel="0" collapsed="false">
      <c r="A948" s="11"/>
      <c r="C948" s="11"/>
      <c r="D948" s="11"/>
      <c r="E948" s="11"/>
      <c r="F948" s="11"/>
      <c r="G948" s="11"/>
      <c r="H948" s="11"/>
      <c r="I948" s="11"/>
      <c r="J948" s="11"/>
      <c r="K948" s="11"/>
      <c r="L948" s="11"/>
      <c r="M948" s="11"/>
      <c r="N948" s="11"/>
      <c r="O948" s="11"/>
    </row>
    <row r="949" customFormat="false" ht="12.75" hidden="false" customHeight="true" outlineLevel="0" collapsed="false">
      <c r="A949" s="11"/>
      <c r="C949" s="11"/>
      <c r="D949" s="11"/>
      <c r="E949" s="11"/>
      <c r="F949" s="11"/>
      <c r="G949" s="11"/>
      <c r="H949" s="11"/>
      <c r="I949" s="11"/>
      <c r="J949" s="11"/>
      <c r="K949" s="11"/>
      <c r="L949" s="11"/>
      <c r="M949" s="11"/>
      <c r="N949" s="11"/>
      <c r="O949" s="11"/>
    </row>
    <row r="950" customFormat="false" ht="12.75" hidden="false" customHeight="true" outlineLevel="0" collapsed="false">
      <c r="A950" s="11"/>
      <c r="C950" s="11"/>
      <c r="D950" s="11"/>
      <c r="E950" s="11"/>
      <c r="F950" s="11"/>
      <c r="G950" s="11"/>
      <c r="H950" s="11"/>
      <c r="I950" s="11"/>
      <c r="J950" s="11"/>
      <c r="K950" s="11"/>
      <c r="L950" s="11"/>
      <c r="M950" s="11"/>
      <c r="N950" s="11"/>
      <c r="O950" s="11"/>
    </row>
    <row r="951" customFormat="false" ht="12.75" hidden="false" customHeight="true" outlineLevel="0" collapsed="false">
      <c r="A951" s="11"/>
      <c r="C951" s="11"/>
      <c r="D951" s="11"/>
      <c r="E951" s="11"/>
      <c r="F951" s="11"/>
      <c r="G951" s="11"/>
      <c r="H951" s="11"/>
      <c r="I951" s="11"/>
      <c r="J951" s="11"/>
      <c r="K951" s="11"/>
      <c r="L951" s="11"/>
      <c r="M951" s="11"/>
      <c r="N951" s="11"/>
      <c r="O951" s="11"/>
    </row>
    <row r="952" customFormat="false" ht="12.75" hidden="false" customHeight="true" outlineLevel="0" collapsed="false">
      <c r="A952" s="11"/>
      <c r="C952" s="11"/>
      <c r="D952" s="11"/>
      <c r="E952" s="11"/>
      <c r="F952" s="11"/>
      <c r="G952" s="11"/>
      <c r="H952" s="11"/>
      <c r="I952" s="11"/>
      <c r="J952" s="11"/>
      <c r="K952" s="11"/>
      <c r="L952" s="11"/>
      <c r="M952" s="11"/>
      <c r="N952" s="11"/>
      <c r="O952" s="11"/>
    </row>
    <row r="953" customFormat="false" ht="12.75" hidden="false" customHeight="true" outlineLevel="0" collapsed="false">
      <c r="A953" s="11"/>
      <c r="C953" s="11"/>
      <c r="D953" s="11"/>
      <c r="E953" s="11"/>
      <c r="F953" s="11"/>
      <c r="G953" s="11"/>
      <c r="H953" s="11"/>
      <c r="I953" s="11"/>
      <c r="J953" s="11"/>
      <c r="K953" s="11"/>
      <c r="L953" s="11"/>
      <c r="M953" s="11"/>
      <c r="N953" s="11"/>
      <c r="O953" s="11"/>
    </row>
    <row r="954" customFormat="false" ht="12.75" hidden="false" customHeight="true" outlineLevel="0" collapsed="false">
      <c r="A954" s="11"/>
      <c r="C954" s="11"/>
      <c r="D954" s="11"/>
      <c r="E954" s="11"/>
      <c r="F954" s="11"/>
      <c r="G954" s="11"/>
      <c r="H954" s="11"/>
      <c r="I954" s="11"/>
      <c r="J954" s="11"/>
      <c r="K954" s="11"/>
      <c r="L954" s="11"/>
      <c r="M954" s="11"/>
      <c r="N954" s="11"/>
      <c r="O954" s="11"/>
    </row>
    <row r="955" customFormat="false" ht="12.75" hidden="false" customHeight="true" outlineLevel="0" collapsed="false">
      <c r="A955" s="11"/>
      <c r="C955" s="11"/>
      <c r="D955" s="11"/>
      <c r="E955" s="11"/>
      <c r="F955" s="11"/>
      <c r="G955" s="11"/>
      <c r="H955" s="11"/>
      <c r="I955" s="11"/>
      <c r="J955" s="11"/>
      <c r="K955" s="11"/>
      <c r="L955" s="11"/>
      <c r="M955" s="11"/>
      <c r="N955" s="11"/>
      <c r="O955" s="11"/>
    </row>
    <row r="956" customFormat="false" ht="12.75" hidden="false" customHeight="true" outlineLevel="0" collapsed="false">
      <c r="A956" s="11"/>
      <c r="C956" s="11"/>
      <c r="D956" s="11"/>
      <c r="E956" s="11"/>
      <c r="F956" s="11"/>
      <c r="G956" s="11"/>
      <c r="H956" s="11"/>
      <c r="I956" s="11"/>
      <c r="J956" s="11"/>
      <c r="K956" s="11"/>
      <c r="L956" s="11"/>
      <c r="M956" s="11"/>
      <c r="N956" s="11"/>
      <c r="O956" s="11"/>
    </row>
    <row r="957" customFormat="false" ht="12.75" hidden="false" customHeight="true" outlineLevel="0" collapsed="false">
      <c r="A957" s="11"/>
      <c r="C957" s="11"/>
      <c r="D957" s="11"/>
      <c r="E957" s="11"/>
      <c r="F957" s="11"/>
      <c r="G957" s="11"/>
      <c r="H957" s="11"/>
      <c r="I957" s="11"/>
      <c r="J957" s="11"/>
      <c r="K957" s="11"/>
      <c r="L957" s="11"/>
      <c r="M957" s="11"/>
      <c r="N957" s="11"/>
      <c r="O957" s="11"/>
    </row>
    <row r="958" customFormat="false" ht="12.75" hidden="false" customHeight="true" outlineLevel="0" collapsed="false">
      <c r="A958" s="11"/>
      <c r="C958" s="11"/>
      <c r="D958" s="11"/>
      <c r="E958" s="11"/>
      <c r="F958" s="11"/>
      <c r="G958" s="11"/>
      <c r="H958" s="11"/>
      <c r="I958" s="11"/>
      <c r="J958" s="11"/>
      <c r="K958" s="11"/>
      <c r="L958" s="11"/>
      <c r="M958" s="11"/>
      <c r="N958" s="11"/>
      <c r="O958" s="11"/>
    </row>
    <row r="959" customFormat="false" ht="12.75" hidden="false" customHeight="true" outlineLevel="0" collapsed="false">
      <c r="A959" s="11"/>
      <c r="C959" s="11"/>
      <c r="D959" s="11"/>
      <c r="E959" s="11"/>
      <c r="F959" s="11"/>
      <c r="G959" s="11"/>
      <c r="H959" s="11"/>
      <c r="I959" s="11"/>
      <c r="J959" s="11"/>
      <c r="K959" s="11"/>
      <c r="L959" s="11"/>
      <c r="M959" s="11"/>
      <c r="N959" s="11"/>
      <c r="O959" s="11"/>
    </row>
    <row r="960" customFormat="false" ht="12.75" hidden="false" customHeight="true" outlineLevel="0" collapsed="false">
      <c r="A960" s="11"/>
      <c r="C960" s="11"/>
      <c r="D960" s="11"/>
      <c r="E960" s="11"/>
      <c r="F960" s="11"/>
      <c r="G960" s="11"/>
      <c r="H960" s="11"/>
      <c r="I960" s="11"/>
      <c r="J960" s="11"/>
      <c r="K960" s="11"/>
      <c r="L960" s="11"/>
      <c r="M960" s="11"/>
      <c r="N960" s="11"/>
      <c r="O960" s="11"/>
    </row>
    <row r="961" customFormat="false" ht="12.75" hidden="false" customHeight="true" outlineLevel="0" collapsed="false">
      <c r="A961" s="11"/>
      <c r="C961" s="11"/>
      <c r="D961" s="11"/>
      <c r="E961" s="11"/>
      <c r="F961" s="11"/>
      <c r="G961" s="11"/>
      <c r="H961" s="11"/>
      <c r="I961" s="11"/>
      <c r="J961" s="11"/>
      <c r="K961" s="11"/>
      <c r="L961" s="11"/>
      <c r="M961" s="11"/>
      <c r="N961" s="11"/>
      <c r="O961" s="11"/>
    </row>
    <row r="962" customFormat="false" ht="12.75" hidden="false" customHeight="true" outlineLevel="0" collapsed="false">
      <c r="A962" s="11"/>
      <c r="C962" s="11"/>
      <c r="D962" s="11"/>
      <c r="E962" s="11"/>
      <c r="F962" s="11"/>
      <c r="G962" s="11"/>
      <c r="H962" s="11"/>
      <c r="I962" s="11"/>
      <c r="J962" s="11"/>
      <c r="K962" s="11"/>
      <c r="L962" s="11"/>
      <c r="M962" s="11"/>
      <c r="N962" s="11"/>
      <c r="O962" s="11"/>
    </row>
    <row r="963" customFormat="false" ht="12.75" hidden="false" customHeight="true" outlineLevel="0" collapsed="false">
      <c r="A963" s="11"/>
      <c r="C963" s="11"/>
      <c r="D963" s="11"/>
      <c r="E963" s="11"/>
      <c r="F963" s="11"/>
      <c r="G963" s="11"/>
      <c r="H963" s="11"/>
      <c r="I963" s="11"/>
      <c r="J963" s="11"/>
      <c r="K963" s="11"/>
      <c r="L963" s="11"/>
      <c r="M963" s="11"/>
      <c r="N963" s="11"/>
      <c r="O963" s="11"/>
    </row>
    <row r="964" customFormat="false" ht="12.75" hidden="false" customHeight="true" outlineLevel="0" collapsed="false">
      <c r="A964" s="11"/>
      <c r="C964" s="11"/>
      <c r="D964" s="11"/>
      <c r="E964" s="11"/>
      <c r="F964" s="11"/>
      <c r="G964" s="11"/>
      <c r="H964" s="11"/>
      <c r="I964" s="11"/>
      <c r="J964" s="11"/>
      <c r="K964" s="11"/>
      <c r="L964" s="11"/>
      <c r="M964" s="11"/>
      <c r="N964" s="11"/>
      <c r="O964" s="11"/>
    </row>
    <row r="965" customFormat="false" ht="12.75" hidden="false" customHeight="true" outlineLevel="0" collapsed="false">
      <c r="A965" s="11"/>
      <c r="C965" s="11"/>
      <c r="D965" s="11"/>
      <c r="E965" s="11"/>
      <c r="F965" s="11"/>
      <c r="G965" s="11"/>
      <c r="H965" s="11"/>
      <c r="I965" s="11"/>
      <c r="J965" s="11"/>
      <c r="K965" s="11"/>
      <c r="L965" s="11"/>
      <c r="M965" s="11"/>
      <c r="N965" s="11"/>
      <c r="O965" s="11"/>
    </row>
    <row r="966" customFormat="false" ht="12.75" hidden="false" customHeight="true" outlineLevel="0" collapsed="false">
      <c r="A966" s="11"/>
      <c r="C966" s="11"/>
      <c r="D966" s="11"/>
      <c r="E966" s="11"/>
      <c r="F966" s="11"/>
      <c r="G966" s="11"/>
      <c r="H966" s="11"/>
      <c r="I966" s="11"/>
      <c r="J966" s="11"/>
      <c r="K966" s="11"/>
      <c r="L966" s="11"/>
      <c r="M966" s="11"/>
      <c r="N966" s="11"/>
      <c r="O966" s="11"/>
    </row>
    <row r="967" customFormat="false" ht="12.75" hidden="false" customHeight="true" outlineLevel="0" collapsed="false">
      <c r="A967" s="11"/>
      <c r="C967" s="11"/>
      <c r="D967" s="11"/>
      <c r="E967" s="11"/>
      <c r="F967" s="11"/>
      <c r="G967" s="11"/>
      <c r="H967" s="11"/>
      <c r="I967" s="11"/>
      <c r="J967" s="11"/>
      <c r="K967" s="11"/>
      <c r="L967" s="11"/>
      <c r="M967" s="11"/>
      <c r="N967" s="11"/>
      <c r="O967" s="11"/>
    </row>
    <row r="968" customFormat="false" ht="12.75" hidden="false" customHeight="true" outlineLevel="0" collapsed="false">
      <c r="A968" s="11"/>
      <c r="C968" s="11"/>
      <c r="D968" s="11"/>
      <c r="E968" s="11"/>
      <c r="F968" s="11"/>
      <c r="G968" s="11"/>
      <c r="H968" s="11"/>
      <c r="I968" s="11"/>
      <c r="J968" s="11"/>
      <c r="K968" s="11"/>
      <c r="L968" s="11"/>
      <c r="M968" s="11"/>
      <c r="N968" s="11"/>
      <c r="O968" s="11"/>
    </row>
    <row r="969" customFormat="false" ht="12.75" hidden="false" customHeight="true" outlineLevel="0" collapsed="false">
      <c r="A969" s="11"/>
      <c r="C969" s="11"/>
      <c r="D969" s="11"/>
      <c r="E969" s="11"/>
      <c r="F969" s="11"/>
      <c r="G969" s="11"/>
      <c r="H969" s="11"/>
      <c r="I969" s="11"/>
      <c r="J969" s="11"/>
      <c r="K969" s="11"/>
      <c r="L969" s="11"/>
      <c r="M969" s="11"/>
      <c r="N969" s="11"/>
      <c r="O969" s="11"/>
    </row>
    <row r="970" customFormat="false" ht="12.75" hidden="false" customHeight="true" outlineLevel="0" collapsed="false">
      <c r="A970" s="11"/>
      <c r="C970" s="11"/>
      <c r="D970" s="11"/>
      <c r="E970" s="11"/>
      <c r="F970" s="11"/>
      <c r="G970" s="11"/>
      <c r="H970" s="11"/>
      <c r="I970" s="11"/>
      <c r="J970" s="11"/>
      <c r="K970" s="11"/>
      <c r="L970" s="11"/>
      <c r="M970" s="11"/>
      <c r="N970" s="11"/>
      <c r="O970" s="11"/>
    </row>
    <row r="971" customFormat="false" ht="12.75" hidden="false" customHeight="true" outlineLevel="0" collapsed="false">
      <c r="A971" s="11"/>
      <c r="C971" s="11"/>
      <c r="D971" s="11"/>
      <c r="E971" s="11"/>
      <c r="F971" s="11"/>
      <c r="G971" s="11"/>
      <c r="H971" s="11"/>
      <c r="I971" s="11"/>
      <c r="J971" s="11"/>
      <c r="K971" s="11"/>
      <c r="L971" s="11"/>
      <c r="M971" s="11"/>
      <c r="N971" s="11"/>
      <c r="O971" s="11"/>
    </row>
    <row r="972" customFormat="false" ht="12.75" hidden="false" customHeight="true" outlineLevel="0" collapsed="false">
      <c r="A972" s="11"/>
      <c r="C972" s="11"/>
      <c r="D972" s="11"/>
      <c r="E972" s="11"/>
      <c r="F972" s="11"/>
      <c r="G972" s="11"/>
      <c r="H972" s="11"/>
      <c r="I972" s="11"/>
      <c r="J972" s="11"/>
      <c r="K972" s="11"/>
      <c r="L972" s="11"/>
      <c r="M972" s="11"/>
      <c r="N972" s="11"/>
      <c r="O972" s="11"/>
    </row>
    <row r="973" customFormat="false" ht="12.75" hidden="false" customHeight="true" outlineLevel="0" collapsed="false">
      <c r="A973" s="11"/>
      <c r="C973" s="11"/>
      <c r="D973" s="11"/>
      <c r="E973" s="11"/>
      <c r="F973" s="11"/>
      <c r="G973" s="11"/>
      <c r="H973" s="11"/>
      <c r="I973" s="11"/>
      <c r="J973" s="11"/>
      <c r="K973" s="11"/>
      <c r="L973" s="11"/>
      <c r="M973" s="11"/>
      <c r="N973" s="11"/>
      <c r="O973" s="11"/>
    </row>
    <row r="974" customFormat="false" ht="12.75" hidden="false" customHeight="true" outlineLevel="0" collapsed="false">
      <c r="A974" s="11"/>
      <c r="C974" s="11"/>
      <c r="D974" s="11"/>
      <c r="E974" s="11"/>
      <c r="F974" s="11"/>
      <c r="G974" s="11"/>
      <c r="H974" s="11"/>
      <c r="I974" s="11"/>
      <c r="J974" s="11"/>
      <c r="K974" s="11"/>
      <c r="L974" s="11"/>
      <c r="M974" s="11"/>
      <c r="N974" s="11"/>
      <c r="O974" s="11"/>
    </row>
    <row r="975" customFormat="false" ht="12.75" hidden="false" customHeight="true" outlineLevel="0" collapsed="false">
      <c r="A975" s="11"/>
      <c r="C975" s="11"/>
      <c r="D975" s="11"/>
      <c r="E975" s="11"/>
      <c r="F975" s="11"/>
      <c r="G975" s="11"/>
      <c r="H975" s="11"/>
      <c r="I975" s="11"/>
      <c r="J975" s="11"/>
      <c r="K975" s="11"/>
      <c r="L975" s="11"/>
      <c r="M975" s="11"/>
      <c r="N975" s="11"/>
      <c r="O975" s="11"/>
    </row>
    <row r="976" customFormat="false" ht="12.75" hidden="false" customHeight="true" outlineLevel="0" collapsed="false">
      <c r="A976" s="11"/>
      <c r="C976" s="11"/>
      <c r="D976" s="11"/>
      <c r="E976" s="11"/>
      <c r="F976" s="11"/>
      <c r="G976" s="11"/>
      <c r="H976" s="11"/>
      <c r="I976" s="11"/>
      <c r="J976" s="11"/>
      <c r="K976" s="11"/>
      <c r="L976" s="11"/>
      <c r="M976" s="11"/>
      <c r="N976" s="11"/>
      <c r="O976" s="11"/>
    </row>
    <row r="977" customFormat="false" ht="12.75" hidden="false" customHeight="true" outlineLevel="0" collapsed="false">
      <c r="A977" s="11"/>
      <c r="C977" s="11"/>
      <c r="D977" s="11"/>
      <c r="E977" s="11"/>
      <c r="F977" s="11"/>
      <c r="G977" s="11"/>
      <c r="H977" s="11"/>
      <c r="I977" s="11"/>
      <c r="J977" s="11"/>
      <c r="K977" s="11"/>
      <c r="L977" s="11"/>
      <c r="M977" s="11"/>
      <c r="N977" s="11"/>
      <c r="O977" s="11"/>
    </row>
    <row r="978" customFormat="false" ht="12.75" hidden="false" customHeight="true" outlineLevel="0" collapsed="false">
      <c r="A978" s="11"/>
      <c r="C978" s="11"/>
      <c r="D978" s="11"/>
      <c r="E978" s="11"/>
      <c r="F978" s="11"/>
      <c r="G978" s="11"/>
      <c r="H978" s="11"/>
      <c r="I978" s="11"/>
      <c r="J978" s="11"/>
      <c r="K978" s="11"/>
      <c r="L978" s="11"/>
      <c r="M978" s="11"/>
      <c r="N978" s="11"/>
      <c r="O978" s="11"/>
    </row>
    <row r="979" customFormat="false" ht="12.75" hidden="false" customHeight="true" outlineLevel="0" collapsed="false">
      <c r="A979" s="11"/>
      <c r="C979" s="11"/>
      <c r="D979" s="11"/>
      <c r="E979" s="11"/>
      <c r="F979" s="11"/>
      <c r="G979" s="11"/>
      <c r="H979" s="11"/>
      <c r="I979" s="11"/>
      <c r="J979" s="11"/>
      <c r="K979" s="11"/>
      <c r="L979" s="11"/>
      <c r="M979" s="11"/>
      <c r="N979" s="11"/>
      <c r="O979" s="11"/>
    </row>
    <row r="980" customFormat="false" ht="12.75" hidden="false" customHeight="true" outlineLevel="0" collapsed="false">
      <c r="A980" s="11"/>
      <c r="C980" s="11"/>
      <c r="D980" s="11"/>
      <c r="E980" s="11"/>
      <c r="F980" s="11"/>
      <c r="G980" s="11"/>
      <c r="H980" s="11"/>
      <c r="I980" s="11"/>
      <c r="J980" s="11"/>
      <c r="K980" s="11"/>
      <c r="L980" s="11"/>
      <c r="M980" s="11"/>
      <c r="N980" s="11"/>
      <c r="O980" s="11"/>
    </row>
    <row r="981" customFormat="false" ht="12.75" hidden="false" customHeight="true" outlineLevel="0" collapsed="false">
      <c r="A981" s="11"/>
      <c r="C981" s="11"/>
      <c r="D981" s="11"/>
      <c r="E981" s="11"/>
      <c r="F981" s="11"/>
      <c r="G981" s="11"/>
      <c r="H981" s="11"/>
      <c r="I981" s="11"/>
      <c r="J981" s="11"/>
      <c r="K981" s="11"/>
      <c r="L981" s="11"/>
      <c r="M981" s="11"/>
      <c r="N981" s="11"/>
      <c r="O981" s="11"/>
    </row>
    <row r="982" customFormat="false" ht="12.75" hidden="false" customHeight="true" outlineLevel="0" collapsed="false">
      <c r="A982" s="11"/>
      <c r="C982" s="11"/>
      <c r="D982" s="11"/>
      <c r="E982" s="11"/>
      <c r="F982" s="11"/>
      <c r="G982" s="11"/>
      <c r="H982" s="11"/>
      <c r="I982" s="11"/>
      <c r="J982" s="11"/>
      <c r="K982" s="11"/>
      <c r="L982" s="11"/>
      <c r="M982" s="11"/>
      <c r="N982" s="11"/>
      <c r="O982" s="11"/>
    </row>
    <row r="983" customFormat="false" ht="12.75" hidden="false" customHeight="true" outlineLevel="0" collapsed="false">
      <c r="A983" s="11"/>
      <c r="C983" s="11"/>
      <c r="D983" s="11"/>
      <c r="E983" s="11"/>
      <c r="F983" s="11"/>
      <c r="G983" s="11"/>
      <c r="H983" s="11"/>
      <c r="I983" s="11"/>
      <c r="J983" s="11"/>
      <c r="K983" s="11"/>
      <c r="L983" s="11"/>
      <c r="M983" s="11"/>
      <c r="N983" s="11"/>
      <c r="O983" s="11"/>
    </row>
    <row r="984" customFormat="false" ht="12.75" hidden="false" customHeight="true" outlineLevel="0" collapsed="false">
      <c r="A984" s="11"/>
      <c r="C984" s="11"/>
      <c r="D984" s="11"/>
      <c r="E984" s="11"/>
      <c r="F984" s="11"/>
      <c r="G984" s="11"/>
      <c r="H984" s="11"/>
      <c r="I984" s="11"/>
      <c r="J984" s="11"/>
      <c r="K984" s="11"/>
      <c r="L984" s="11"/>
      <c r="M984" s="11"/>
      <c r="N984" s="11"/>
      <c r="O984" s="11"/>
    </row>
    <row r="985" customFormat="false" ht="12.75" hidden="false" customHeight="true" outlineLevel="0" collapsed="false">
      <c r="A985" s="11"/>
      <c r="C985" s="11"/>
      <c r="D985" s="11"/>
      <c r="E985" s="11"/>
      <c r="F985" s="11"/>
      <c r="G985" s="11"/>
      <c r="H985" s="11"/>
      <c r="I985" s="11"/>
      <c r="J985" s="11"/>
      <c r="K985" s="11"/>
      <c r="L985" s="11"/>
      <c r="M985" s="11"/>
      <c r="N985" s="11"/>
      <c r="O985" s="11"/>
    </row>
    <row r="986" customFormat="false" ht="12.75" hidden="false" customHeight="true" outlineLevel="0" collapsed="false">
      <c r="A986" s="11"/>
      <c r="C986" s="11"/>
      <c r="D986" s="11"/>
      <c r="E986" s="11"/>
      <c r="F986" s="11"/>
      <c r="G986" s="11"/>
      <c r="H986" s="11"/>
      <c r="I986" s="11"/>
      <c r="J986" s="11"/>
      <c r="K986" s="11"/>
      <c r="L986" s="11"/>
      <c r="M986" s="11"/>
      <c r="N986" s="11"/>
      <c r="O986" s="11"/>
    </row>
    <row r="987" customFormat="false" ht="12.75" hidden="false" customHeight="true" outlineLevel="0" collapsed="false">
      <c r="A987" s="11"/>
      <c r="C987" s="11"/>
      <c r="D987" s="11"/>
      <c r="E987" s="11"/>
      <c r="F987" s="11"/>
      <c r="G987" s="11"/>
      <c r="H987" s="11"/>
      <c r="I987" s="11"/>
      <c r="J987" s="11"/>
      <c r="K987" s="11"/>
      <c r="L987" s="11"/>
      <c r="M987" s="11"/>
      <c r="N987" s="11"/>
      <c r="O987" s="11"/>
    </row>
    <row r="988" customFormat="false" ht="12.75" hidden="false" customHeight="true" outlineLevel="0" collapsed="false">
      <c r="A988" s="11"/>
      <c r="C988" s="11"/>
      <c r="D988" s="11"/>
      <c r="E988" s="11"/>
      <c r="F988" s="11"/>
      <c r="G988" s="11"/>
      <c r="H988" s="11"/>
      <c r="I988" s="11"/>
      <c r="J988" s="11"/>
      <c r="K988" s="11"/>
      <c r="L988" s="11"/>
      <c r="M988" s="11"/>
      <c r="N988" s="11"/>
      <c r="O988" s="11"/>
    </row>
    <row r="989" customFormat="false" ht="12.75" hidden="false" customHeight="true" outlineLevel="0" collapsed="false">
      <c r="A989" s="11"/>
      <c r="C989" s="11"/>
      <c r="D989" s="11"/>
      <c r="E989" s="11"/>
      <c r="F989" s="11"/>
      <c r="G989" s="11"/>
      <c r="H989" s="11"/>
      <c r="I989" s="11"/>
      <c r="J989" s="11"/>
      <c r="K989" s="11"/>
      <c r="L989" s="11"/>
      <c r="M989" s="11"/>
      <c r="N989" s="11"/>
      <c r="O989" s="11"/>
    </row>
    <row r="990" customFormat="false" ht="12.75" hidden="false" customHeight="true" outlineLevel="0" collapsed="false">
      <c r="A990" s="11"/>
      <c r="C990" s="11"/>
      <c r="D990" s="11"/>
      <c r="E990" s="11"/>
      <c r="F990" s="11"/>
      <c r="G990" s="11"/>
      <c r="H990" s="11"/>
      <c r="I990" s="11"/>
      <c r="J990" s="11"/>
      <c r="K990" s="11"/>
      <c r="L990" s="11"/>
      <c r="M990" s="11"/>
      <c r="N990" s="11"/>
      <c r="O990" s="11"/>
    </row>
    <row r="991" customFormat="false" ht="12.75" hidden="false" customHeight="true" outlineLevel="0" collapsed="false">
      <c r="A991" s="11"/>
      <c r="C991" s="11"/>
      <c r="D991" s="11"/>
      <c r="E991" s="11"/>
      <c r="F991" s="11"/>
      <c r="G991" s="11"/>
      <c r="H991" s="11"/>
      <c r="I991" s="11"/>
      <c r="J991" s="11"/>
      <c r="K991" s="11"/>
      <c r="L991" s="11"/>
      <c r="M991" s="11"/>
      <c r="N991" s="11"/>
      <c r="O991" s="11"/>
    </row>
    <row r="992" customFormat="false" ht="12.75" hidden="false" customHeight="true" outlineLevel="0" collapsed="false">
      <c r="A992" s="11"/>
      <c r="C992" s="11"/>
      <c r="D992" s="11"/>
      <c r="E992" s="11"/>
      <c r="F992" s="11"/>
      <c r="G992" s="11"/>
      <c r="H992" s="11"/>
      <c r="I992" s="11"/>
      <c r="J992" s="11"/>
      <c r="K992" s="11"/>
      <c r="L992" s="11"/>
      <c r="M992" s="11"/>
      <c r="N992" s="11"/>
      <c r="O992" s="11"/>
    </row>
    <row r="993" customFormat="false" ht="12.75" hidden="false" customHeight="true" outlineLevel="0" collapsed="false">
      <c r="A993" s="11"/>
      <c r="C993" s="11"/>
      <c r="D993" s="11"/>
      <c r="E993" s="11"/>
      <c r="F993" s="11"/>
      <c r="G993" s="11"/>
      <c r="H993" s="11"/>
      <c r="I993" s="11"/>
      <c r="J993" s="11"/>
      <c r="K993" s="11"/>
      <c r="L993" s="11"/>
      <c r="M993" s="11"/>
      <c r="N993" s="11"/>
      <c r="O993" s="11"/>
    </row>
    <row r="994" customFormat="false" ht="12.75" hidden="false" customHeight="true" outlineLevel="0" collapsed="false">
      <c r="A994" s="11"/>
      <c r="C994" s="11"/>
      <c r="D994" s="11"/>
      <c r="E994" s="11"/>
      <c r="F994" s="11"/>
      <c r="G994" s="11"/>
      <c r="H994" s="11"/>
      <c r="I994" s="11"/>
      <c r="J994" s="11"/>
      <c r="K994" s="11"/>
      <c r="L994" s="11"/>
      <c r="M994" s="11"/>
      <c r="N994" s="11"/>
      <c r="O994" s="11"/>
    </row>
    <row r="995" customFormat="false" ht="12.75" hidden="false" customHeight="true" outlineLevel="0" collapsed="false">
      <c r="A995" s="11"/>
      <c r="C995" s="11"/>
      <c r="D995" s="11"/>
      <c r="E995" s="11"/>
      <c r="F995" s="11"/>
      <c r="G995" s="11"/>
      <c r="H995" s="11"/>
      <c r="I995" s="11"/>
      <c r="J995" s="11"/>
      <c r="K995" s="11"/>
      <c r="L995" s="11"/>
      <c r="M995" s="11"/>
      <c r="N995" s="11"/>
      <c r="O995" s="11"/>
    </row>
    <row r="996" customFormat="false" ht="12.75" hidden="false" customHeight="true" outlineLevel="0" collapsed="false">
      <c r="A996" s="11"/>
      <c r="C996" s="11"/>
      <c r="D996" s="11"/>
      <c r="E996" s="11"/>
      <c r="F996" s="11"/>
      <c r="G996" s="11"/>
      <c r="H996" s="11"/>
      <c r="I996" s="11"/>
      <c r="J996" s="11"/>
      <c r="K996" s="11"/>
      <c r="L996" s="11"/>
      <c r="M996" s="11"/>
      <c r="N996" s="11"/>
      <c r="O996" s="11"/>
    </row>
    <row r="997" customFormat="false" ht="12.75" hidden="false" customHeight="true" outlineLevel="0" collapsed="false">
      <c r="A997" s="11"/>
      <c r="C997" s="11"/>
      <c r="D997" s="11"/>
      <c r="E997" s="11"/>
      <c r="F997" s="11"/>
      <c r="G997" s="11"/>
      <c r="H997" s="11"/>
      <c r="I997" s="11"/>
      <c r="J997" s="11"/>
      <c r="K997" s="11"/>
      <c r="L997" s="11"/>
      <c r="M997" s="11"/>
      <c r="N997" s="11"/>
      <c r="O997" s="11"/>
    </row>
    <row r="998" customFormat="false" ht="12.75" hidden="false" customHeight="true" outlineLevel="0" collapsed="false">
      <c r="A998" s="11"/>
      <c r="C998" s="11"/>
      <c r="D998" s="11"/>
      <c r="E998" s="11"/>
      <c r="F998" s="11"/>
      <c r="G998" s="11"/>
      <c r="H998" s="11"/>
      <c r="I998" s="11"/>
      <c r="J998" s="11"/>
      <c r="K998" s="11"/>
      <c r="L998" s="11"/>
      <c r="M998" s="11"/>
      <c r="N998" s="11"/>
      <c r="O998" s="11"/>
    </row>
    <row r="999" customFormat="false" ht="12.75" hidden="false" customHeight="true" outlineLevel="0" collapsed="false">
      <c r="A999" s="11"/>
      <c r="C999" s="11"/>
      <c r="D999" s="11"/>
      <c r="E999" s="11"/>
      <c r="F999" s="11"/>
      <c r="G999" s="11"/>
      <c r="H999" s="11"/>
      <c r="I999" s="11"/>
      <c r="J999" s="11"/>
      <c r="K999" s="11"/>
      <c r="L999" s="11"/>
      <c r="M999" s="11"/>
      <c r="N999" s="11"/>
      <c r="O999" s="11"/>
    </row>
    <row r="1000" customFormat="false" ht="12.75" hidden="false" customHeight="true" outlineLevel="0" collapsed="false">
      <c r="A1000" s="11"/>
      <c r="C1000" s="11"/>
      <c r="D1000" s="11"/>
      <c r="E1000" s="11"/>
      <c r="F1000" s="11"/>
      <c r="G1000" s="11"/>
      <c r="H1000" s="11"/>
      <c r="I1000" s="11"/>
      <c r="J1000" s="11"/>
      <c r="K1000" s="11"/>
      <c r="L1000" s="11"/>
      <c r="M1000" s="11"/>
      <c r="N1000" s="11"/>
      <c r="O1000" s="11"/>
    </row>
  </sheetData>
  <mergeCells count="59">
    <mergeCell ref="B3:J3"/>
    <mergeCell ref="B8:D8"/>
    <mergeCell ref="D9:E9"/>
    <mergeCell ref="L10:O10"/>
    <mergeCell ref="B11:D11"/>
    <mergeCell ref="D12:E12"/>
    <mergeCell ref="D15:E15"/>
    <mergeCell ref="D16:E16"/>
    <mergeCell ref="C19:C21"/>
    <mergeCell ref="D19:D21"/>
    <mergeCell ref="C22:C24"/>
    <mergeCell ref="D22:D24"/>
    <mergeCell ref="D28:E28"/>
    <mergeCell ref="D31:E31"/>
    <mergeCell ref="D34:E34"/>
    <mergeCell ref="D35:E35"/>
    <mergeCell ref="D36:E36"/>
    <mergeCell ref="D37:E37"/>
    <mergeCell ref="D38:E38"/>
    <mergeCell ref="D39:E39"/>
    <mergeCell ref="D40:E40"/>
    <mergeCell ref="D41:E41"/>
    <mergeCell ref="D42:E42"/>
    <mergeCell ref="D43:E43"/>
    <mergeCell ref="D44:E44"/>
    <mergeCell ref="D46:E46"/>
    <mergeCell ref="D47:E47"/>
    <mergeCell ref="D48:E48"/>
    <mergeCell ref="D50:E50"/>
    <mergeCell ref="D51:E51"/>
    <mergeCell ref="D54:E54"/>
    <mergeCell ref="D55:E55"/>
    <mergeCell ref="D56:E56"/>
    <mergeCell ref="D57:E57"/>
    <mergeCell ref="D60:E60"/>
    <mergeCell ref="D61:E61"/>
    <mergeCell ref="B65:D65"/>
    <mergeCell ref="D68:E68"/>
    <mergeCell ref="D71:E71"/>
    <mergeCell ref="D72:E72"/>
    <mergeCell ref="D73:E73"/>
    <mergeCell ref="D74:E74"/>
    <mergeCell ref="D75:E75"/>
    <mergeCell ref="D76:E76"/>
    <mergeCell ref="D77:E77"/>
    <mergeCell ref="D83:E83"/>
    <mergeCell ref="D84:E84"/>
    <mergeCell ref="D85:E85"/>
    <mergeCell ref="D86:E86"/>
    <mergeCell ref="D87:E87"/>
    <mergeCell ref="D91:E91"/>
    <mergeCell ref="D96:E96"/>
    <mergeCell ref="D97:E97"/>
    <mergeCell ref="D98:E98"/>
    <mergeCell ref="D99:E99"/>
    <mergeCell ref="D100:E100"/>
    <mergeCell ref="D101:E101"/>
    <mergeCell ref="D102:E102"/>
    <mergeCell ref="D105:E10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E6" activeCellId="0" sqref="E6"/>
    </sheetView>
  </sheetViews>
  <sheetFormatPr defaultColWidth="14.4296875" defaultRowHeight="15" zeroHeight="false" outlineLevelRow="0" outlineLevelCol="0"/>
  <cols>
    <col collapsed="false" customWidth="true" hidden="false" outlineLevel="0" max="1" min="1" style="1" width="5.29"/>
    <col collapsed="false" customWidth="true" hidden="false" outlineLevel="0" max="2" min="2" style="1" width="6.29"/>
    <col collapsed="false" customWidth="true" hidden="false" outlineLevel="0" max="3" min="3" style="1" width="24.29"/>
    <col collapsed="false" customWidth="true" hidden="false" outlineLevel="0" max="4" min="4" style="1" width="4.14"/>
    <col collapsed="false" customWidth="true" hidden="false" outlineLevel="0" max="5" min="5" style="1" width="17.72"/>
    <col collapsed="false" customWidth="true" hidden="false" outlineLevel="0" max="6" min="6" style="1" width="14.71"/>
    <col collapsed="false" customWidth="true" hidden="false" outlineLevel="0" max="7" min="7" style="1" width="11.29"/>
    <col collapsed="false" customWidth="true" hidden="false" outlineLevel="0" max="8" min="8" style="1" width="1.29"/>
    <col collapsed="false" customWidth="true" hidden="false" outlineLevel="0" max="9" min="9" style="1" width="11.29"/>
    <col collapsed="false" customWidth="true" hidden="false" outlineLevel="0" max="10" min="10" style="1" width="38.71"/>
    <col collapsed="false" customWidth="true" hidden="false" outlineLevel="0" max="11" min="11" style="1" width="1"/>
    <col collapsed="false" customWidth="true" hidden="false" outlineLevel="0" max="26" min="12" style="1" width="12.71"/>
  </cols>
  <sheetData>
    <row r="1" customFormat="false" ht="12.75" hidden="false" customHeight="true" outlineLevel="0" collapsed="false">
      <c r="A1" s="157" t="s">
        <v>399</v>
      </c>
      <c r="B1" s="157" t="s">
        <v>400</v>
      </c>
      <c r="C1" s="157"/>
      <c r="D1" s="158" t="s">
        <v>147</v>
      </c>
      <c r="E1" s="159" t="e">
        <f aca="false">SUM(E3:E8)</f>
        <v>#DIV/0!</v>
      </c>
      <c r="F1" s="140"/>
      <c r="G1" s="157"/>
      <c r="H1" s="157"/>
      <c r="I1" s="157"/>
      <c r="J1" s="157"/>
      <c r="K1" s="157"/>
    </row>
    <row r="2" customFormat="false" ht="13.5" hidden="false" customHeight="true" outlineLevel="0" collapsed="false">
      <c r="A2" s="160"/>
      <c r="B2" s="118"/>
      <c r="C2" s="118"/>
      <c r="D2" s="161"/>
      <c r="E2" s="119"/>
      <c r="F2" s="119"/>
      <c r="G2" s="119"/>
      <c r="H2" s="119"/>
      <c r="I2" s="119"/>
      <c r="J2" s="119"/>
      <c r="K2" s="119"/>
    </row>
    <row r="3" customFormat="false" ht="15.75" hidden="false" customHeight="true" outlineLevel="0" collapsed="false">
      <c r="A3" s="160"/>
      <c r="B3" s="118" t="s">
        <v>401</v>
      </c>
      <c r="C3" s="118" t="s">
        <v>402</v>
      </c>
      <c r="D3" s="162" t="s">
        <v>147</v>
      </c>
      <c r="E3" s="163" t="n">
        <f aca="false">'2.1.c Insumos'!F9*'2.1.a Combustível'!C73</f>
        <v>0</v>
      </c>
      <c r="F3" s="164"/>
      <c r="G3" s="164"/>
      <c r="H3" s="15" t="s">
        <v>17</v>
      </c>
      <c r="I3" s="15"/>
      <c r="J3" s="15"/>
      <c r="K3" s="15"/>
    </row>
    <row r="4" customFormat="false" ht="15" hidden="false" customHeight="true" outlineLevel="0" collapsed="false">
      <c r="A4" s="160"/>
      <c r="B4" s="118" t="s">
        <v>403</v>
      </c>
      <c r="C4" s="118" t="s">
        <v>227</v>
      </c>
      <c r="D4" s="162" t="s">
        <v>147</v>
      </c>
      <c r="E4" s="163" t="n">
        <f aca="false">'2.1.c Insumos'!F9*'2.1.c Insumos'!F12*'1.4 Indicadores'!E9</f>
        <v>55373.2075</v>
      </c>
      <c r="F4" s="164"/>
      <c r="G4" s="164"/>
      <c r="H4" s="17"/>
      <c r="I4" s="18"/>
      <c r="J4" s="18"/>
      <c r="K4" s="19"/>
    </row>
    <row r="5" customFormat="false" ht="15" hidden="false" customHeight="true" outlineLevel="0" collapsed="false">
      <c r="A5" s="160"/>
      <c r="B5" s="118" t="s">
        <v>404</v>
      </c>
      <c r="C5" s="118" t="s">
        <v>405</v>
      </c>
      <c r="D5" s="162" t="s">
        <v>147</v>
      </c>
      <c r="E5" s="163" t="n">
        <f aca="false">'2.1.c Insumos'!F15*'2.1.c Insumos'!F16*'2.1.a Combustível'!C73</f>
        <v>0</v>
      </c>
      <c r="F5" s="164"/>
      <c r="G5" s="164"/>
      <c r="H5" s="20"/>
      <c r="I5" s="21"/>
      <c r="J5" s="22" t="s">
        <v>19</v>
      </c>
      <c r="K5" s="23"/>
    </row>
    <row r="6" customFormat="false" ht="15" hidden="false" customHeight="true" outlineLevel="0" collapsed="false">
      <c r="A6" s="160"/>
      <c r="B6" s="118" t="s">
        <v>406</v>
      </c>
      <c r="C6" s="118" t="s">
        <v>407</v>
      </c>
      <c r="D6" s="162" t="s">
        <v>147</v>
      </c>
      <c r="E6" s="163" t="e">
        <f aca="false">('1.4 Indicadores'!E9/'1.4 Indicadores'!E16)*SUM('A.VI. Rodagem'!E54:F60)</f>
        <v>#DIV/0!</v>
      </c>
      <c r="F6" s="164"/>
      <c r="G6" s="164"/>
      <c r="H6" s="20"/>
      <c r="I6" s="27"/>
      <c r="J6" s="22" t="s">
        <v>21</v>
      </c>
      <c r="K6" s="23"/>
    </row>
    <row r="7" customFormat="false" ht="15" hidden="false" customHeight="true" outlineLevel="0" collapsed="false">
      <c r="A7" s="160"/>
      <c r="B7" s="118" t="s">
        <v>408</v>
      </c>
      <c r="C7" s="118" t="s">
        <v>409</v>
      </c>
      <c r="D7" s="162" t="s">
        <v>147</v>
      </c>
      <c r="E7" s="163" t="n">
        <f aca="false">((((SUM('1.3 Frota Total'!E31:H33)+SUM('1.3 Frota Total'!E37:H39)+SUM('1.3 Frota Total'!E43:H45)+SUM('1.3 Frota Total'!E52:H54)+SUM('1.3 Frota Total'!E61:H63)+SUM('1.3 Frota Total'!E72:H74)+SUM('1.3 Frota Total'!E85:H87))*'A.VII. Peças e acessórios '!F7)+((SUM('1.3 Frota Total'!E34:H35)+SUM('1.3 Frota Total'!E40:H41)+SUM('1.3 Frota Total'!E46:H47)+SUM('1.3 Frota Total'!E55:H56)+SUM('1.3 Frota Total'!E64:H65)+SUM('1.3 Frota Total'!E75:H76)+SUM('1.3 Frota Total'!E88:H89))*'A.VII. Peças e acessórios '!F8)+((SUM('1.3 Frota Total'!E36:H36)+SUM('1.3 Frota Total'!E42:H42)+SUM('1.3 Frota Total'!E48:H49)+SUM('1.3 Frota Total'!E57:H58)+SUM('1.3 Frota Total'!E66:H67)+SUM('1.3 Frota Total'!E77:H78)+SUM('1.3 Frota Total'!E90:H91))*'A.VII. Peças e acessórios '!F9)+((SUM('1.3 Frota Total'!E50:H51)+SUM('1.3 Frota Total'!E59:H60)+SUM('1.3 Frota Total'!E68:H69)+SUM('1.3 Frota Total'!E79:H80)+SUM('1.3 Frota Total'!E92:H93))*'A.VII. Peças e acessórios '!F10)+((SUM('1.3 Frota Total'!E70:H71)+SUM('1.3 Frota Total'!E81:H82)+SUM('1.3 Frota Total'!E94:H95))*'A.VII. Peças e acessórios '!F11)+((SUM('1.3 Frota Total'!E83:H84)+SUM('1.3 Frota Total'!E96:H97))*'A.VII. Peças e acessórios '!F12))*('2.1.b Veículos'!D58/12))</f>
        <v>0</v>
      </c>
      <c r="F7" s="164"/>
      <c r="G7" s="164"/>
      <c r="H7" s="20"/>
      <c r="I7" s="28"/>
      <c r="J7" s="22" t="s">
        <v>23</v>
      </c>
      <c r="K7" s="23"/>
    </row>
    <row r="8" customFormat="false" ht="15.75" hidden="false" customHeight="true" outlineLevel="0" collapsed="false">
      <c r="A8" s="160"/>
      <c r="B8" s="118" t="s">
        <v>410</v>
      </c>
      <c r="C8" s="118" t="s">
        <v>252</v>
      </c>
      <c r="D8" s="162" t="s">
        <v>147</v>
      </c>
      <c r="E8" s="163" t="n">
        <f aca="false">'2.1.c Insumos'!F28*'2.1.b Veículos'!D58*'1.4 Indicadores'!E16/12</f>
        <v>0</v>
      </c>
      <c r="F8" s="164"/>
      <c r="G8" s="164"/>
      <c r="H8" s="29"/>
      <c r="I8" s="30"/>
      <c r="J8" s="30"/>
      <c r="K8" s="31"/>
    </row>
    <row r="9" customFormat="false" ht="12.75" hidden="false" customHeight="true" outlineLevel="0" collapsed="false">
      <c r="A9" s="160"/>
      <c r="B9" s="118"/>
      <c r="C9" s="118"/>
      <c r="D9" s="161"/>
      <c r="E9" s="119"/>
      <c r="F9" s="119"/>
      <c r="G9" s="119"/>
      <c r="H9" s="119"/>
      <c r="I9" s="119"/>
      <c r="J9" s="119"/>
      <c r="K9" s="119"/>
    </row>
    <row r="10" customFormat="false" ht="12.75" hidden="false" customHeight="true" outlineLevel="0" collapsed="false">
      <c r="A10" s="160"/>
      <c r="B10" s="118"/>
      <c r="C10" s="118"/>
      <c r="D10" s="161"/>
      <c r="E10" s="119"/>
      <c r="F10" s="119"/>
      <c r="G10" s="119"/>
      <c r="H10" s="119"/>
      <c r="I10" s="119"/>
      <c r="J10" s="119"/>
      <c r="K10" s="119"/>
    </row>
    <row r="11" customFormat="false" ht="12.75" hidden="false" customHeight="true" outlineLevel="0" collapsed="false">
      <c r="A11" s="160"/>
      <c r="B11" s="118"/>
      <c r="C11" s="118"/>
      <c r="D11" s="161"/>
      <c r="E11" s="119"/>
      <c r="F11" s="119"/>
      <c r="G11" s="119"/>
      <c r="H11" s="119"/>
      <c r="I11" s="119"/>
      <c r="J11" s="119"/>
      <c r="K11" s="119"/>
    </row>
    <row r="12" customFormat="false" ht="12.75" hidden="false" customHeight="true" outlineLevel="0" collapsed="false">
      <c r="A12" s="160"/>
      <c r="B12" s="118"/>
      <c r="C12" s="118"/>
      <c r="D12" s="161"/>
      <c r="E12" s="119"/>
      <c r="F12" s="165"/>
      <c r="G12" s="119"/>
      <c r="H12" s="119"/>
      <c r="I12" s="119"/>
      <c r="J12" s="119"/>
      <c r="K12" s="119"/>
    </row>
    <row r="13" customFormat="false" ht="12.75" hidden="false" customHeight="true" outlineLevel="0" collapsed="false">
      <c r="A13" s="160"/>
      <c r="B13" s="118"/>
      <c r="C13" s="118"/>
      <c r="D13" s="161"/>
      <c r="E13" s="119"/>
      <c r="F13" s="119"/>
      <c r="G13" s="119"/>
      <c r="H13" s="119"/>
      <c r="I13" s="119"/>
      <c r="J13" s="119"/>
      <c r="K13" s="119"/>
    </row>
    <row r="14" customFormat="false" ht="12.75" hidden="false" customHeight="true" outlineLevel="0" collapsed="false">
      <c r="A14" s="160"/>
      <c r="B14" s="118"/>
      <c r="C14" s="118"/>
      <c r="D14" s="161"/>
      <c r="E14" s="119"/>
      <c r="F14" s="119"/>
      <c r="G14" s="119"/>
      <c r="H14" s="119"/>
      <c r="I14" s="119"/>
      <c r="J14" s="119"/>
      <c r="K14" s="119"/>
    </row>
    <row r="15" customFormat="false" ht="12.75" hidden="false" customHeight="true" outlineLevel="0" collapsed="false">
      <c r="A15" s="160"/>
      <c r="B15" s="118"/>
      <c r="C15" s="118"/>
      <c r="D15" s="161"/>
      <c r="E15" s="119"/>
      <c r="F15" s="119"/>
      <c r="G15" s="119"/>
      <c r="H15" s="119"/>
      <c r="I15" s="119"/>
      <c r="J15" s="119"/>
      <c r="K15" s="119"/>
    </row>
    <row r="16" customFormat="false" ht="12.75" hidden="false" customHeight="true" outlineLevel="0" collapsed="false">
      <c r="A16" s="160"/>
      <c r="B16" s="118"/>
      <c r="C16" s="118"/>
      <c r="D16" s="161"/>
      <c r="E16" s="119"/>
      <c r="F16" s="119"/>
      <c r="G16" s="119"/>
      <c r="H16" s="119"/>
      <c r="I16" s="119"/>
      <c r="J16" s="119"/>
      <c r="K16" s="119"/>
    </row>
    <row r="17" customFormat="false" ht="12.75" hidden="false" customHeight="true" outlineLevel="0" collapsed="false">
      <c r="A17" s="160"/>
      <c r="B17" s="118"/>
      <c r="C17" s="118"/>
      <c r="D17" s="161"/>
      <c r="E17" s="119"/>
      <c r="F17" s="119"/>
      <c r="G17" s="119"/>
      <c r="H17" s="119"/>
      <c r="I17" s="119"/>
      <c r="J17" s="119"/>
      <c r="K17" s="119"/>
    </row>
    <row r="18" customFormat="false" ht="12.75" hidden="false" customHeight="true" outlineLevel="0" collapsed="false">
      <c r="A18" s="160"/>
      <c r="B18" s="118"/>
      <c r="C18" s="118"/>
      <c r="D18" s="161"/>
      <c r="E18" s="119"/>
      <c r="F18" s="119"/>
      <c r="G18" s="119"/>
      <c r="H18" s="119"/>
      <c r="I18" s="166"/>
      <c r="J18" s="119"/>
      <c r="K18" s="119"/>
    </row>
    <row r="19" customFormat="false" ht="12.75" hidden="false" customHeight="true" outlineLevel="0" collapsed="false">
      <c r="A19" s="160"/>
      <c r="B19" s="118"/>
      <c r="C19" s="118"/>
      <c r="D19" s="161"/>
      <c r="E19" s="119"/>
      <c r="F19" s="119"/>
      <c r="G19" s="119"/>
      <c r="H19" s="119"/>
      <c r="I19" s="166"/>
      <c r="J19" s="119"/>
      <c r="K19" s="119"/>
    </row>
    <row r="20" customFormat="false" ht="12.75" hidden="false" customHeight="true" outlineLevel="0" collapsed="false">
      <c r="A20" s="160"/>
      <c r="B20" s="118"/>
      <c r="C20" s="118"/>
      <c r="D20" s="161"/>
      <c r="E20" s="119"/>
      <c r="F20" s="119"/>
      <c r="G20" s="119"/>
      <c r="H20" s="119"/>
      <c r="I20" s="119"/>
      <c r="J20" s="119"/>
      <c r="K20" s="119"/>
    </row>
    <row r="21" customFormat="false" ht="12.75" hidden="false" customHeight="true" outlineLevel="0" collapsed="false">
      <c r="A21" s="160"/>
      <c r="B21" s="118"/>
      <c r="C21" s="118"/>
      <c r="D21" s="161"/>
      <c r="E21" s="119"/>
      <c r="F21" s="119"/>
      <c r="G21" s="119"/>
      <c r="H21" s="119"/>
      <c r="I21" s="119"/>
      <c r="J21" s="119"/>
      <c r="K21" s="119"/>
    </row>
    <row r="22" customFormat="false" ht="12.75" hidden="false" customHeight="true" outlineLevel="0" collapsed="false">
      <c r="A22" s="160"/>
      <c r="B22" s="118"/>
      <c r="C22" s="118"/>
      <c r="D22" s="161"/>
      <c r="E22" s="119"/>
      <c r="F22" s="119"/>
      <c r="G22" s="119"/>
      <c r="H22" s="119"/>
      <c r="I22" s="119"/>
      <c r="J22" s="119"/>
      <c r="K22" s="119"/>
    </row>
    <row r="23" customFormat="false" ht="12.75" hidden="false" customHeight="true" outlineLevel="0" collapsed="false">
      <c r="A23" s="160"/>
      <c r="B23" s="118"/>
      <c r="C23" s="118"/>
      <c r="D23" s="161"/>
      <c r="E23" s="119"/>
      <c r="F23" s="119"/>
      <c r="G23" s="119"/>
      <c r="H23" s="119"/>
      <c r="I23" s="119"/>
      <c r="J23" s="119"/>
      <c r="K23" s="119"/>
    </row>
    <row r="24" customFormat="false" ht="12.75" hidden="false" customHeight="true" outlineLevel="0" collapsed="false">
      <c r="A24" s="160"/>
      <c r="B24" s="118"/>
      <c r="C24" s="118"/>
      <c r="D24" s="161"/>
      <c r="E24" s="119"/>
      <c r="F24" s="119"/>
      <c r="G24" s="119"/>
      <c r="H24" s="119"/>
      <c r="I24" s="119"/>
      <c r="J24" s="119"/>
      <c r="K24" s="119"/>
    </row>
    <row r="25" customFormat="false" ht="12.75" hidden="false" customHeight="true" outlineLevel="0" collapsed="false">
      <c r="A25" s="160"/>
      <c r="B25" s="118"/>
      <c r="C25" s="118"/>
      <c r="D25" s="161"/>
      <c r="E25" s="119"/>
      <c r="F25" s="119"/>
      <c r="G25" s="119"/>
      <c r="H25" s="119"/>
      <c r="I25" s="119"/>
      <c r="J25" s="119"/>
      <c r="K25" s="119"/>
    </row>
    <row r="26" customFormat="false" ht="12.75" hidden="false" customHeight="true" outlineLevel="0" collapsed="false">
      <c r="A26" s="160"/>
      <c r="B26" s="118"/>
      <c r="C26" s="118"/>
      <c r="D26" s="161"/>
      <c r="E26" s="119"/>
      <c r="F26" s="119"/>
      <c r="G26" s="119"/>
      <c r="H26" s="119"/>
      <c r="I26" s="119"/>
      <c r="J26" s="119"/>
      <c r="K26" s="119"/>
    </row>
    <row r="27" customFormat="false" ht="12.75" hidden="false" customHeight="true" outlineLevel="0" collapsed="false">
      <c r="A27" s="160"/>
      <c r="B27" s="118"/>
      <c r="C27" s="118"/>
      <c r="D27" s="161"/>
      <c r="E27" s="119"/>
      <c r="F27" s="119"/>
      <c r="G27" s="119"/>
      <c r="H27" s="119"/>
      <c r="I27" s="119"/>
      <c r="J27" s="119"/>
      <c r="K27" s="119"/>
    </row>
    <row r="28" customFormat="false" ht="12.75" hidden="false" customHeight="true" outlineLevel="0" collapsed="false">
      <c r="A28" s="160"/>
      <c r="B28" s="118"/>
      <c r="C28" s="118"/>
      <c r="D28" s="161"/>
      <c r="E28" s="119"/>
      <c r="F28" s="119"/>
      <c r="G28" s="119"/>
      <c r="H28" s="119"/>
      <c r="I28" s="119"/>
      <c r="J28" s="119"/>
      <c r="K28" s="119"/>
    </row>
    <row r="29" customFormat="false" ht="12.75" hidden="false" customHeight="true" outlineLevel="0" collapsed="false">
      <c r="A29" s="160"/>
      <c r="B29" s="118"/>
      <c r="C29" s="118"/>
      <c r="D29" s="161"/>
      <c r="E29" s="119"/>
      <c r="F29" s="119"/>
      <c r="G29" s="119"/>
      <c r="H29" s="119"/>
      <c r="I29" s="119"/>
      <c r="J29" s="119"/>
      <c r="K29" s="119"/>
    </row>
    <row r="30" customFormat="false" ht="12.75" hidden="false" customHeight="true" outlineLevel="0" collapsed="false">
      <c r="A30" s="160"/>
      <c r="B30" s="118"/>
      <c r="C30" s="118"/>
      <c r="D30" s="161"/>
      <c r="E30" s="119"/>
      <c r="F30" s="119"/>
      <c r="G30" s="119"/>
      <c r="H30" s="119"/>
      <c r="I30" s="119"/>
      <c r="J30" s="119"/>
      <c r="K30" s="119"/>
    </row>
    <row r="31" customFormat="false" ht="12.75" hidden="false" customHeight="true" outlineLevel="0" collapsed="false">
      <c r="A31" s="160"/>
      <c r="B31" s="118"/>
      <c r="C31" s="118"/>
      <c r="D31" s="161"/>
      <c r="E31" s="119"/>
      <c r="F31" s="119"/>
      <c r="G31" s="119"/>
      <c r="H31" s="119"/>
      <c r="I31" s="119"/>
      <c r="J31" s="119"/>
      <c r="K31" s="119"/>
    </row>
    <row r="32" customFormat="false" ht="12.75" hidden="false" customHeight="true" outlineLevel="0" collapsed="false">
      <c r="A32" s="160"/>
      <c r="B32" s="118"/>
      <c r="C32" s="118"/>
      <c r="D32" s="161"/>
      <c r="E32" s="119"/>
      <c r="F32" s="119"/>
      <c r="G32" s="119"/>
      <c r="H32" s="119"/>
      <c r="I32" s="119"/>
      <c r="J32" s="119"/>
      <c r="K32" s="119"/>
    </row>
    <row r="33" customFormat="false" ht="12.75" hidden="false" customHeight="true" outlineLevel="0" collapsed="false">
      <c r="A33" s="160"/>
      <c r="B33" s="118"/>
      <c r="C33" s="118"/>
      <c r="D33" s="161"/>
      <c r="E33" s="119"/>
      <c r="F33" s="119"/>
      <c r="G33" s="119"/>
      <c r="H33" s="119"/>
      <c r="I33" s="119"/>
      <c r="J33" s="119"/>
      <c r="K33" s="119"/>
    </row>
    <row r="34" customFormat="false" ht="12.75" hidden="false" customHeight="true" outlineLevel="0" collapsed="false">
      <c r="A34" s="160"/>
      <c r="B34" s="118"/>
      <c r="C34" s="118"/>
      <c r="D34" s="161"/>
      <c r="E34" s="119"/>
      <c r="F34" s="119"/>
      <c r="G34" s="119"/>
      <c r="H34" s="119"/>
      <c r="I34" s="119"/>
      <c r="J34" s="119"/>
      <c r="K34" s="119"/>
    </row>
    <row r="35" customFormat="false" ht="12.75" hidden="false" customHeight="true" outlineLevel="0" collapsed="false">
      <c r="A35" s="160"/>
      <c r="B35" s="118"/>
      <c r="C35" s="118"/>
      <c r="D35" s="161"/>
      <c r="E35" s="119"/>
      <c r="F35" s="119"/>
      <c r="G35" s="119"/>
      <c r="H35" s="119"/>
      <c r="I35" s="119"/>
      <c r="J35" s="119"/>
      <c r="K35" s="119"/>
    </row>
    <row r="36" customFormat="false" ht="12.75" hidden="false" customHeight="true" outlineLevel="0" collapsed="false">
      <c r="A36" s="160"/>
      <c r="B36" s="118"/>
      <c r="C36" s="118"/>
      <c r="D36" s="161"/>
      <c r="E36" s="119"/>
      <c r="F36" s="119"/>
      <c r="G36" s="119"/>
      <c r="H36" s="119"/>
      <c r="I36" s="119"/>
      <c r="J36" s="119"/>
      <c r="K36" s="119"/>
    </row>
    <row r="37" customFormat="false" ht="12.75" hidden="false" customHeight="true" outlineLevel="0" collapsed="false">
      <c r="A37" s="160"/>
      <c r="B37" s="118"/>
      <c r="C37" s="118"/>
      <c r="D37" s="161"/>
      <c r="E37" s="119"/>
      <c r="F37" s="119"/>
      <c r="G37" s="119"/>
      <c r="H37" s="119"/>
      <c r="I37" s="119"/>
      <c r="J37" s="119"/>
      <c r="K37" s="119"/>
    </row>
    <row r="38" customFormat="false" ht="12.75" hidden="false" customHeight="true" outlineLevel="0" collapsed="false">
      <c r="A38" s="160"/>
      <c r="B38" s="118"/>
      <c r="C38" s="118"/>
      <c r="D38" s="161"/>
      <c r="E38" s="119"/>
      <c r="F38" s="119"/>
      <c r="G38" s="119"/>
      <c r="H38" s="119"/>
      <c r="I38" s="119"/>
      <c r="J38" s="119"/>
      <c r="K38" s="119"/>
    </row>
    <row r="39" customFormat="false" ht="12.75" hidden="false" customHeight="true" outlineLevel="0" collapsed="false">
      <c r="A39" s="160"/>
      <c r="B39" s="118"/>
      <c r="C39" s="118"/>
      <c r="D39" s="161"/>
      <c r="E39" s="119"/>
      <c r="F39" s="119"/>
      <c r="G39" s="119"/>
      <c r="H39" s="119"/>
      <c r="I39" s="119"/>
      <c r="J39" s="119"/>
      <c r="K39" s="119"/>
    </row>
    <row r="40" customFormat="false" ht="15" hidden="false" customHeight="true" outlineLevel="0" collapsed="false">
      <c r="A40" s="160"/>
      <c r="B40" s="118"/>
      <c r="C40" s="118"/>
      <c r="D40" s="161"/>
      <c r="E40" s="119"/>
      <c r="F40" s="119"/>
      <c r="G40" s="119"/>
      <c r="H40" s="119"/>
      <c r="I40" s="119"/>
      <c r="J40" s="13"/>
      <c r="K40" s="119"/>
    </row>
    <row r="41" customFormat="false" ht="12.75" hidden="false" customHeight="true" outlineLevel="0" collapsed="false">
      <c r="A41" s="160"/>
      <c r="B41" s="118"/>
      <c r="C41" s="118"/>
      <c r="D41" s="161"/>
      <c r="E41" s="119"/>
      <c r="F41" s="119"/>
      <c r="G41" s="119"/>
      <c r="H41" s="119"/>
      <c r="I41" s="119"/>
      <c r="J41" s="119"/>
      <c r="K41" s="119"/>
    </row>
    <row r="42" customFormat="false" ht="12.75" hidden="false" customHeight="true" outlineLevel="0" collapsed="false">
      <c r="A42" s="160"/>
      <c r="B42" s="118"/>
      <c r="C42" s="118"/>
      <c r="D42" s="161"/>
      <c r="E42" s="119"/>
      <c r="F42" s="119"/>
      <c r="G42" s="119"/>
      <c r="H42" s="119"/>
      <c r="I42" s="119"/>
      <c r="J42" s="119"/>
      <c r="K42" s="119"/>
    </row>
    <row r="43" customFormat="false" ht="12.75" hidden="false" customHeight="true" outlineLevel="0" collapsed="false">
      <c r="A43" s="160"/>
      <c r="B43" s="118"/>
      <c r="C43" s="118"/>
      <c r="D43" s="161"/>
      <c r="E43" s="119"/>
      <c r="F43" s="119"/>
      <c r="G43" s="119"/>
      <c r="H43" s="119"/>
      <c r="I43" s="119"/>
      <c r="J43" s="119"/>
      <c r="K43" s="119"/>
    </row>
    <row r="44" customFormat="false" ht="12.75" hidden="false" customHeight="true" outlineLevel="0" collapsed="false">
      <c r="A44" s="160"/>
      <c r="B44" s="118"/>
      <c r="C44" s="118"/>
      <c r="D44" s="161"/>
      <c r="E44" s="119"/>
      <c r="F44" s="119"/>
      <c r="G44" s="119"/>
      <c r="H44" s="119"/>
      <c r="I44" s="119"/>
      <c r="J44" s="119"/>
      <c r="K44" s="119"/>
    </row>
    <row r="45" customFormat="false" ht="12.75" hidden="false" customHeight="true" outlineLevel="0" collapsed="false">
      <c r="A45" s="160"/>
      <c r="B45" s="118"/>
      <c r="C45" s="118"/>
      <c r="D45" s="161"/>
      <c r="E45" s="119"/>
      <c r="F45" s="119"/>
      <c r="G45" s="119"/>
      <c r="H45" s="119"/>
      <c r="I45" s="119"/>
      <c r="J45" s="119"/>
      <c r="K45" s="119"/>
    </row>
    <row r="46" customFormat="false" ht="12.75" hidden="false" customHeight="true" outlineLevel="0" collapsed="false">
      <c r="A46" s="160"/>
      <c r="B46" s="118"/>
      <c r="C46" s="118"/>
      <c r="D46" s="161"/>
      <c r="E46" s="119"/>
      <c r="F46" s="119"/>
      <c r="G46" s="119"/>
      <c r="H46" s="119"/>
      <c r="I46" s="119"/>
      <c r="J46" s="119"/>
      <c r="K46" s="119"/>
    </row>
    <row r="47" customFormat="false" ht="12.75" hidden="false" customHeight="true" outlineLevel="0" collapsed="false">
      <c r="A47" s="160"/>
      <c r="B47" s="118"/>
      <c r="C47" s="118"/>
      <c r="D47" s="161"/>
      <c r="E47" s="119"/>
      <c r="F47" s="119"/>
      <c r="G47" s="119"/>
      <c r="H47" s="119"/>
      <c r="I47" s="119"/>
      <c r="J47" s="119"/>
      <c r="K47" s="119"/>
    </row>
    <row r="48" customFormat="false" ht="12.75" hidden="false" customHeight="true" outlineLevel="0" collapsed="false">
      <c r="A48" s="160"/>
      <c r="B48" s="118"/>
      <c r="C48" s="118"/>
      <c r="D48" s="161"/>
      <c r="E48" s="119"/>
      <c r="F48" s="119"/>
      <c r="G48" s="119"/>
      <c r="H48" s="119"/>
      <c r="I48" s="119"/>
      <c r="J48" s="119"/>
      <c r="K48" s="119"/>
    </row>
    <row r="49" customFormat="false" ht="12.75" hidden="false" customHeight="true" outlineLevel="0" collapsed="false">
      <c r="A49" s="160"/>
      <c r="B49" s="118"/>
      <c r="C49" s="118"/>
      <c r="D49" s="161"/>
      <c r="E49" s="119"/>
      <c r="F49" s="119"/>
      <c r="G49" s="119"/>
      <c r="H49" s="119"/>
      <c r="I49" s="119"/>
      <c r="J49" s="119"/>
      <c r="K49" s="119"/>
    </row>
    <row r="50" customFormat="false" ht="12.75" hidden="false" customHeight="true" outlineLevel="0" collapsed="false">
      <c r="A50" s="160"/>
      <c r="B50" s="118"/>
      <c r="C50" s="118"/>
      <c r="D50" s="161"/>
      <c r="E50" s="119"/>
      <c r="F50" s="119"/>
      <c r="G50" s="119"/>
      <c r="H50" s="119"/>
      <c r="I50" s="119"/>
      <c r="J50" s="119"/>
      <c r="K50" s="119"/>
    </row>
    <row r="51" customFormat="false" ht="12.75" hidden="false" customHeight="true" outlineLevel="0" collapsed="false">
      <c r="A51" s="160"/>
      <c r="B51" s="118"/>
      <c r="C51" s="118"/>
      <c r="D51" s="161"/>
      <c r="E51" s="119"/>
      <c r="F51" s="119"/>
      <c r="G51" s="119"/>
      <c r="H51" s="119"/>
      <c r="I51" s="119"/>
      <c r="J51" s="119"/>
      <c r="K51" s="119"/>
    </row>
    <row r="52" customFormat="false" ht="12.75" hidden="false" customHeight="true" outlineLevel="0" collapsed="false">
      <c r="A52" s="160"/>
      <c r="B52" s="118"/>
      <c r="C52" s="118"/>
      <c r="D52" s="161"/>
      <c r="E52" s="119"/>
      <c r="F52" s="119"/>
      <c r="G52" s="119"/>
      <c r="H52" s="119"/>
      <c r="I52" s="119"/>
      <c r="J52" s="119"/>
      <c r="K52" s="119"/>
    </row>
    <row r="53" customFormat="false" ht="12.75" hidden="false" customHeight="true" outlineLevel="0" collapsed="false">
      <c r="A53" s="160"/>
      <c r="B53" s="118"/>
      <c r="C53" s="118"/>
      <c r="D53" s="161"/>
      <c r="E53" s="119"/>
      <c r="F53" s="119"/>
      <c r="G53" s="119"/>
      <c r="H53" s="119"/>
      <c r="I53" s="119"/>
      <c r="J53" s="119"/>
      <c r="K53" s="119"/>
    </row>
    <row r="54" customFormat="false" ht="12.75" hidden="false" customHeight="true" outlineLevel="0" collapsed="false">
      <c r="A54" s="160"/>
      <c r="B54" s="118"/>
      <c r="C54" s="118"/>
      <c r="D54" s="161"/>
      <c r="E54" s="119"/>
      <c r="F54" s="119"/>
      <c r="G54" s="119"/>
      <c r="H54" s="119"/>
      <c r="I54" s="119"/>
      <c r="J54" s="119"/>
      <c r="K54" s="119"/>
    </row>
    <row r="55" customFormat="false" ht="12.75" hidden="false" customHeight="true" outlineLevel="0" collapsed="false">
      <c r="A55" s="160"/>
      <c r="B55" s="118"/>
      <c r="C55" s="118"/>
      <c r="D55" s="161"/>
      <c r="E55" s="119"/>
      <c r="F55" s="119"/>
      <c r="G55" s="119"/>
      <c r="H55" s="119"/>
      <c r="I55" s="119"/>
      <c r="J55" s="119"/>
      <c r="K55" s="119"/>
    </row>
    <row r="56" customFormat="false" ht="12.75" hidden="false" customHeight="true" outlineLevel="0" collapsed="false">
      <c r="A56" s="160"/>
      <c r="B56" s="118"/>
      <c r="C56" s="118"/>
      <c r="D56" s="161"/>
      <c r="E56" s="119"/>
      <c r="F56" s="119"/>
      <c r="G56" s="119"/>
      <c r="H56" s="119"/>
      <c r="I56" s="119"/>
      <c r="J56" s="119"/>
      <c r="K56" s="119"/>
    </row>
    <row r="57" customFormat="false" ht="12.75" hidden="false" customHeight="true" outlineLevel="0" collapsed="false">
      <c r="A57" s="160"/>
      <c r="B57" s="118"/>
      <c r="C57" s="118"/>
      <c r="D57" s="161"/>
      <c r="E57" s="119"/>
      <c r="F57" s="119"/>
      <c r="G57" s="119"/>
      <c r="H57" s="119"/>
      <c r="I57" s="119"/>
      <c r="J57" s="119"/>
      <c r="K57" s="119"/>
    </row>
    <row r="58" customFormat="false" ht="12.75" hidden="false" customHeight="true" outlineLevel="0" collapsed="false">
      <c r="A58" s="160"/>
      <c r="B58" s="118"/>
      <c r="C58" s="118"/>
      <c r="D58" s="161"/>
      <c r="E58" s="119"/>
      <c r="F58" s="119"/>
      <c r="G58" s="119"/>
      <c r="H58" s="119"/>
      <c r="I58" s="119"/>
      <c r="J58" s="119"/>
      <c r="K58" s="119"/>
    </row>
    <row r="59" customFormat="false" ht="12.75" hidden="false" customHeight="true" outlineLevel="0" collapsed="false">
      <c r="A59" s="160"/>
      <c r="B59" s="118"/>
      <c r="C59" s="118"/>
      <c r="D59" s="161"/>
      <c r="E59" s="119"/>
      <c r="F59" s="119"/>
      <c r="G59" s="119"/>
      <c r="H59" s="119"/>
      <c r="I59" s="119"/>
      <c r="J59" s="119"/>
      <c r="K59" s="119"/>
    </row>
    <row r="60" customFormat="false" ht="12.75" hidden="false" customHeight="true" outlineLevel="0" collapsed="false">
      <c r="A60" s="160"/>
      <c r="B60" s="118"/>
      <c r="C60" s="118"/>
      <c r="D60" s="161"/>
      <c r="E60" s="119"/>
      <c r="F60" s="119"/>
      <c r="G60" s="119"/>
      <c r="H60" s="119"/>
      <c r="I60" s="119"/>
      <c r="J60" s="119"/>
      <c r="K60" s="119"/>
    </row>
    <row r="61" customFormat="false" ht="12.75" hidden="false" customHeight="true" outlineLevel="0" collapsed="false">
      <c r="A61" s="160"/>
      <c r="B61" s="118"/>
      <c r="C61" s="118"/>
      <c r="D61" s="161"/>
      <c r="E61" s="119"/>
      <c r="F61" s="119"/>
      <c r="G61" s="119"/>
      <c r="H61" s="119"/>
      <c r="I61" s="119"/>
      <c r="J61" s="119"/>
      <c r="K61" s="119"/>
    </row>
    <row r="62" customFormat="false" ht="12.75" hidden="false" customHeight="true" outlineLevel="0" collapsed="false">
      <c r="A62" s="160"/>
      <c r="B62" s="118"/>
      <c r="C62" s="118"/>
      <c r="D62" s="161"/>
      <c r="E62" s="119"/>
      <c r="F62" s="119"/>
      <c r="G62" s="119"/>
      <c r="H62" s="119"/>
      <c r="I62" s="119"/>
      <c r="J62" s="119"/>
      <c r="K62" s="119"/>
    </row>
    <row r="63" customFormat="false" ht="12.75" hidden="false" customHeight="true" outlineLevel="0" collapsed="false">
      <c r="A63" s="160"/>
      <c r="B63" s="118"/>
      <c r="C63" s="118"/>
      <c r="D63" s="161"/>
      <c r="E63" s="119"/>
      <c r="F63" s="119"/>
      <c r="G63" s="119"/>
      <c r="H63" s="119"/>
      <c r="I63" s="119"/>
      <c r="J63" s="119"/>
      <c r="K63" s="119"/>
    </row>
    <row r="64" customFormat="false" ht="12.75" hidden="false" customHeight="true" outlineLevel="0" collapsed="false">
      <c r="A64" s="160"/>
      <c r="B64" s="118"/>
      <c r="C64" s="118"/>
      <c r="D64" s="161"/>
      <c r="E64" s="119"/>
      <c r="F64" s="119"/>
      <c r="G64" s="119"/>
      <c r="H64" s="119"/>
      <c r="I64" s="119"/>
      <c r="J64" s="119"/>
      <c r="K64" s="119"/>
    </row>
    <row r="65" customFormat="false" ht="12.75" hidden="false" customHeight="true" outlineLevel="0" collapsed="false">
      <c r="A65" s="160"/>
      <c r="B65" s="118"/>
      <c r="C65" s="118"/>
      <c r="D65" s="161"/>
      <c r="E65" s="119"/>
      <c r="F65" s="119"/>
      <c r="G65" s="119"/>
      <c r="H65" s="119"/>
      <c r="I65" s="119"/>
      <c r="J65" s="119"/>
      <c r="K65" s="119"/>
    </row>
    <row r="66" customFormat="false" ht="12.75" hidden="false" customHeight="true" outlineLevel="0" collapsed="false">
      <c r="A66" s="160"/>
      <c r="B66" s="118"/>
      <c r="C66" s="118"/>
      <c r="D66" s="161"/>
      <c r="E66" s="119"/>
      <c r="F66" s="119"/>
      <c r="G66" s="119"/>
      <c r="H66" s="119"/>
      <c r="I66" s="119"/>
      <c r="J66" s="119"/>
      <c r="K66" s="119"/>
    </row>
    <row r="67" customFormat="false" ht="12.75" hidden="false" customHeight="true" outlineLevel="0" collapsed="false">
      <c r="A67" s="160"/>
      <c r="B67" s="118"/>
      <c r="C67" s="118"/>
      <c r="D67" s="161"/>
      <c r="E67" s="119"/>
      <c r="F67" s="119"/>
      <c r="G67" s="119"/>
      <c r="H67" s="119"/>
      <c r="I67" s="119"/>
      <c r="J67" s="119"/>
      <c r="K67" s="119"/>
    </row>
    <row r="68" customFormat="false" ht="12.75" hidden="false" customHeight="true" outlineLevel="0" collapsed="false">
      <c r="A68" s="160"/>
      <c r="B68" s="118"/>
      <c r="C68" s="118"/>
      <c r="D68" s="161"/>
      <c r="E68" s="119"/>
      <c r="F68" s="119"/>
      <c r="G68" s="119"/>
      <c r="H68" s="119"/>
      <c r="I68" s="119"/>
      <c r="J68" s="119"/>
      <c r="K68" s="119"/>
    </row>
    <row r="69" customFormat="false" ht="12.75" hidden="false" customHeight="true" outlineLevel="0" collapsed="false">
      <c r="A69" s="160"/>
      <c r="B69" s="118"/>
      <c r="C69" s="118"/>
      <c r="D69" s="161"/>
      <c r="E69" s="119"/>
      <c r="F69" s="119"/>
      <c r="G69" s="119"/>
      <c r="H69" s="119"/>
      <c r="I69" s="119"/>
      <c r="J69" s="119"/>
      <c r="K69" s="119"/>
    </row>
    <row r="70" customFormat="false" ht="12.75" hidden="false" customHeight="true" outlineLevel="0" collapsed="false">
      <c r="A70" s="160"/>
      <c r="B70" s="118"/>
      <c r="C70" s="118"/>
      <c r="D70" s="161"/>
      <c r="E70" s="119"/>
      <c r="F70" s="119"/>
      <c r="G70" s="119"/>
      <c r="H70" s="119"/>
      <c r="I70" s="119"/>
      <c r="J70" s="119"/>
      <c r="K70" s="119"/>
    </row>
    <row r="71" customFormat="false" ht="12.75" hidden="false" customHeight="true" outlineLevel="0" collapsed="false">
      <c r="A71" s="160"/>
      <c r="B71" s="118"/>
      <c r="C71" s="118"/>
      <c r="D71" s="161"/>
      <c r="E71" s="119"/>
      <c r="F71" s="119"/>
      <c r="G71" s="119"/>
      <c r="H71" s="119"/>
      <c r="I71" s="119"/>
      <c r="J71" s="119"/>
      <c r="K71" s="119"/>
    </row>
    <row r="72" customFormat="false" ht="12.75" hidden="false" customHeight="true" outlineLevel="0" collapsed="false">
      <c r="A72" s="160"/>
      <c r="B72" s="118"/>
      <c r="C72" s="118"/>
      <c r="D72" s="161"/>
      <c r="E72" s="119"/>
      <c r="F72" s="119"/>
      <c r="G72" s="119"/>
      <c r="H72" s="119"/>
      <c r="I72" s="119"/>
      <c r="J72" s="119"/>
      <c r="K72" s="119"/>
    </row>
    <row r="73" customFormat="false" ht="12.75" hidden="false" customHeight="true" outlineLevel="0" collapsed="false">
      <c r="A73" s="160"/>
      <c r="B73" s="118"/>
      <c r="C73" s="118"/>
      <c r="D73" s="161"/>
      <c r="E73" s="119"/>
      <c r="F73" s="119"/>
      <c r="G73" s="119"/>
      <c r="H73" s="119"/>
      <c r="I73" s="119"/>
      <c r="J73" s="119"/>
      <c r="K73" s="119"/>
    </row>
    <row r="74" customFormat="false" ht="12.75" hidden="false" customHeight="true" outlineLevel="0" collapsed="false">
      <c r="A74" s="160"/>
      <c r="B74" s="118"/>
      <c r="C74" s="118"/>
      <c r="D74" s="161"/>
      <c r="E74" s="119"/>
      <c r="F74" s="119"/>
      <c r="G74" s="119"/>
      <c r="H74" s="119"/>
      <c r="I74" s="119"/>
      <c r="J74" s="119"/>
      <c r="K74" s="119"/>
    </row>
    <row r="75" customFormat="false" ht="12.75" hidden="false" customHeight="true" outlineLevel="0" collapsed="false">
      <c r="A75" s="160"/>
      <c r="B75" s="118"/>
      <c r="C75" s="118"/>
      <c r="D75" s="161"/>
      <c r="E75" s="119"/>
      <c r="F75" s="119"/>
      <c r="G75" s="119"/>
      <c r="H75" s="119"/>
      <c r="I75" s="119"/>
      <c r="J75" s="119"/>
      <c r="K75" s="119"/>
    </row>
    <row r="76" customFormat="false" ht="12.75" hidden="false" customHeight="true" outlineLevel="0" collapsed="false">
      <c r="A76" s="160"/>
      <c r="B76" s="118"/>
      <c r="C76" s="118"/>
      <c r="D76" s="161"/>
      <c r="E76" s="119"/>
      <c r="F76" s="119"/>
      <c r="G76" s="119"/>
      <c r="H76" s="119"/>
      <c r="I76" s="119"/>
      <c r="J76" s="119"/>
      <c r="K76" s="119"/>
    </row>
    <row r="77" customFormat="false" ht="12.75" hidden="false" customHeight="true" outlineLevel="0" collapsed="false">
      <c r="A77" s="160"/>
      <c r="B77" s="118"/>
      <c r="C77" s="118"/>
      <c r="D77" s="161"/>
      <c r="E77" s="119"/>
      <c r="F77" s="119"/>
      <c r="G77" s="119"/>
      <c r="H77" s="119"/>
      <c r="I77" s="119"/>
      <c r="J77" s="119"/>
      <c r="K77" s="119"/>
    </row>
    <row r="78" customFormat="false" ht="12.75" hidden="false" customHeight="true" outlineLevel="0" collapsed="false">
      <c r="A78" s="160"/>
      <c r="B78" s="118"/>
      <c r="C78" s="118"/>
      <c r="D78" s="161"/>
      <c r="E78" s="119"/>
      <c r="F78" s="119"/>
      <c r="G78" s="119"/>
      <c r="H78" s="119"/>
      <c r="I78" s="119"/>
      <c r="J78" s="119"/>
      <c r="K78" s="119"/>
    </row>
    <row r="79" customFormat="false" ht="12.75" hidden="false" customHeight="true" outlineLevel="0" collapsed="false">
      <c r="A79" s="160"/>
      <c r="B79" s="118"/>
      <c r="C79" s="118"/>
      <c r="D79" s="161"/>
      <c r="E79" s="119"/>
      <c r="F79" s="119"/>
      <c r="G79" s="119"/>
      <c r="H79" s="119"/>
      <c r="I79" s="119"/>
      <c r="J79" s="119"/>
      <c r="K79" s="119"/>
    </row>
    <row r="80" customFormat="false" ht="12.75" hidden="false" customHeight="true" outlineLevel="0" collapsed="false">
      <c r="A80" s="160"/>
      <c r="B80" s="118"/>
      <c r="C80" s="118"/>
      <c r="D80" s="161"/>
      <c r="E80" s="119"/>
      <c r="F80" s="119"/>
      <c r="G80" s="119"/>
      <c r="H80" s="119"/>
      <c r="I80" s="119"/>
      <c r="J80" s="119"/>
      <c r="K80" s="119"/>
    </row>
    <row r="81" customFormat="false" ht="12.75" hidden="false" customHeight="true" outlineLevel="0" collapsed="false">
      <c r="A81" s="160"/>
      <c r="B81" s="118"/>
      <c r="C81" s="118"/>
      <c r="D81" s="161"/>
      <c r="E81" s="119"/>
      <c r="F81" s="119"/>
      <c r="G81" s="119"/>
      <c r="H81" s="119"/>
      <c r="I81" s="119"/>
      <c r="J81" s="119"/>
      <c r="K81" s="119"/>
    </row>
    <row r="82" customFormat="false" ht="12.75" hidden="false" customHeight="true" outlineLevel="0" collapsed="false">
      <c r="A82" s="160"/>
      <c r="B82" s="118"/>
      <c r="C82" s="118"/>
      <c r="D82" s="161"/>
      <c r="E82" s="119"/>
      <c r="F82" s="119"/>
      <c r="G82" s="119"/>
      <c r="H82" s="119"/>
      <c r="I82" s="119"/>
      <c r="J82" s="119"/>
      <c r="K82" s="119"/>
    </row>
    <row r="83" customFormat="false" ht="12.75" hidden="false" customHeight="true" outlineLevel="0" collapsed="false">
      <c r="A83" s="160"/>
      <c r="B83" s="118"/>
      <c r="C83" s="118"/>
      <c r="D83" s="161"/>
      <c r="E83" s="119"/>
      <c r="F83" s="119"/>
      <c r="G83" s="119"/>
      <c r="H83" s="119"/>
      <c r="I83" s="119"/>
      <c r="J83" s="119"/>
      <c r="K83" s="119"/>
    </row>
    <row r="84" customFormat="false" ht="12.75" hidden="false" customHeight="true" outlineLevel="0" collapsed="false">
      <c r="A84" s="160"/>
      <c r="B84" s="118"/>
      <c r="C84" s="118"/>
      <c r="D84" s="161"/>
      <c r="E84" s="119"/>
      <c r="F84" s="119"/>
      <c r="G84" s="119"/>
      <c r="H84" s="119"/>
      <c r="I84" s="119"/>
      <c r="J84" s="119"/>
      <c r="K84" s="119"/>
    </row>
    <row r="85" customFormat="false" ht="12.75" hidden="false" customHeight="true" outlineLevel="0" collapsed="false">
      <c r="A85" s="160"/>
      <c r="B85" s="118"/>
      <c r="C85" s="118"/>
      <c r="D85" s="161"/>
      <c r="E85" s="119"/>
      <c r="F85" s="119"/>
      <c r="G85" s="119"/>
      <c r="H85" s="119"/>
      <c r="I85" s="119"/>
      <c r="J85" s="119"/>
      <c r="K85" s="119"/>
    </row>
    <row r="86" customFormat="false" ht="12.75" hidden="false" customHeight="true" outlineLevel="0" collapsed="false">
      <c r="A86" s="160"/>
      <c r="B86" s="118"/>
      <c r="C86" s="118"/>
      <c r="D86" s="161"/>
      <c r="E86" s="119"/>
      <c r="F86" s="119"/>
      <c r="G86" s="119"/>
      <c r="H86" s="119"/>
      <c r="I86" s="119"/>
      <c r="J86" s="119"/>
      <c r="K86" s="119"/>
    </row>
    <row r="87" customFormat="false" ht="12.75" hidden="false" customHeight="true" outlineLevel="0" collapsed="false">
      <c r="A87" s="160"/>
      <c r="B87" s="118"/>
      <c r="C87" s="118"/>
      <c r="D87" s="161"/>
      <c r="E87" s="119"/>
      <c r="F87" s="119"/>
      <c r="G87" s="119"/>
      <c r="H87" s="119"/>
      <c r="I87" s="119"/>
      <c r="J87" s="119"/>
      <c r="K87" s="119"/>
    </row>
    <row r="88" customFormat="false" ht="12.75" hidden="false" customHeight="true" outlineLevel="0" collapsed="false">
      <c r="A88" s="160"/>
      <c r="B88" s="118"/>
      <c r="C88" s="118"/>
      <c r="D88" s="161"/>
      <c r="E88" s="119"/>
      <c r="F88" s="119"/>
      <c r="G88" s="119"/>
      <c r="H88" s="119"/>
      <c r="I88" s="119"/>
      <c r="J88" s="119"/>
      <c r="K88" s="119"/>
    </row>
    <row r="89" customFormat="false" ht="12.75" hidden="false" customHeight="true" outlineLevel="0" collapsed="false">
      <c r="A89" s="160"/>
      <c r="B89" s="118"/>
      <c r="C89" s="118"/>
      <c r="D89" s="161"/>
      <c r="E89" s="119"/>
      <c r="F89" s="119"/>
      <c r="G89" s="119"/>
      <c r="H89" s="119"/>
      <c r="I89" s="119"/>
      <c r="J89" s="119"/>
      <c r="K89" s="119"/>
    </row>
    <row r="90" customFormat="false" ht="12.75" hidden="false" customHeight="true" outlineLevel="0" collapsed="false">
      <c r="A90" s="160"/>
      <c r="B90" s="118"/>
      <c r="C90" s="118"/>
      <c r="D90" s="161"/>
      <c r="E90" s="119"/>
      <c r="F90" s="119"/>
      <c r="G90" s="119"/>
      <c r="H90" s="119"/>
      <c r="I90" s="119"/>
      <c r="J90" s="119"/>
      <c r="K90" s="119"/>
    </row>
    <row r="91" customFormat="false" ht="12.75" hidden="false" customHeight="true" outlineLevel="0" collapsed="false">
      <c r="A91" s="160"/>
      <c r="B91" s="118"/>
      <c r="C91" s="118"/>
      <c r="D91" s="161"/>
      <c r="E91" s="119"/>
      <c r="F91" s="119"/>
      <c r="G91" s="119"/>
      <c r="H91" s="119"/>
      <c r="I91" s="119"/>
      <c r="J91" s="119"/>
      <c r="K91" s="119"/>
    </row>
    <row r="92" customFormat="false" ht="12.75" hidden="false" customHeight="true" outlineLevel="0" collapsed="false">
      <c r="A92" s="160"/>
      <c r="B92" s="118"/>
      <c r="C92" s="118"/>
      <c r="D92" s="161"/>
      <c r="E92" s="119"/>
      <c r="F92" s="119"/>
      <c r="G92" s="119"/>
      <c r="H92" s="119"/>
      <c r="I92" s="119"/>
      <c r="J92" s="119"/>
      <c r="K92" s="119"/>
    </row>
    <row r="93" customFormat="false" ht="12.75" hidden="false" customHeight="true" outlineLevel="0" collapsed="false">
      <c r="A93" s="160"/>
      <c r="B93" s="118"/>
      <c r="C93" s="118"/>
      <c r="D93" s="161"/>
      <c r="E93" s="119"/>
      <c r="F93" s="119"/>
      <c r="G93" s="119"/>
      <c r="H93" s="119"/>
      <c r="I93" s="119"/>
      <c r="J93" s="119"/>
      <c r="K93" s="119"/>
    </row>
    <row r="94" customFormat="false" ht="12.75" hidden="false" customHeight="true" outlineLevel="0" collapsed="false">
      <c r="A94" s="160"/>
      <c r="B94" s="118"/>
      <c r="C94" s="118"/>
      <c r="D94" s="161"/>
      <c r="E94" s="119"/>
      <c r="F94" s="119"/>
      <c r="G94" s="119"/>
      <c r="H94" s="119"/>
      <c r="I94" s="119"/>
      <c r="J94" s="119"/>
      <c r="K94" s="119"/>
    </row>
    <row r="95" customFormat="false" ht="12.75" hidden="false" customHeight="true" outlineLevel="0" collapsed="false">
      <c r="A95" s="160"/>
      <c r="B95" s="118"/>
      <c r="C95" s="118"/>
      <c r="D95" s="161"/>
      <c r="E95" s="119"/>
      <c r="F95" s="119"/>
      <c r="G95" s="119"/>
      <c r="H95" s="119"/>
      <c r="I95" s="119"/>
      <c r="J95" s="119"/>
      <c r="K95" s="119"/>
    </row>
    <row r="96" customFormat="false" ht="12.75" hidden="false" customHeight="true" outlineLevel="0" collapsed="false">
      <c r="A96" s="160"/>
      <c r="B96" s="118"/>
      <c r="C96" s="118"/>
      <c r="D96" s="161"/>
      <c r="E96" s="119"/>
      <c r="F96" s="119"/>
      <c r="G96" s="119"/>
      <c r="H96" s="119"/>
      <c r="I96" s="119"/>
      <c r="J96" s="119"/>
      <c r="K96" s="119"/>
    </row>
    <row r="97" customFormat="false" ht="12.75" hidden="false" customHeight="true" outlineLevel="0" collapsed="false">
      <c r="A97" s="160"/>
      <c r="B97" s="118"/>
      <c r="C97" s="118"/>
      <c r="D97" s="161"/>
      <c r="E97" s="119"/>
      <c r="F97" s="119"/>
      <c r="G97" s="119"/>
      <c r="H97" s="119"/>
      <c r="I97" s="119"/>
      <c r="J97" s="119"/>
      <c r="K97" s="119"/>
    </row>
    <row r="98" customFormat="false" ht="12.75" hidden="false" customHeight="true" outlineLevel="0" collapsed="false">
      <c r="A98" s="160"/>
      <c r="B98" s="118"/>
      <c r="C98" s="118"/>
      <c r="D98" s="161"/>
      <c r="E98" s="119"/>
      <c r="F98" s="119"/>
      <c r="G98" s="119"/>
      <c r="H98" s="119"/>
      <c r="I98" s="119"/>
      <c r="J98" s="119"/>
      <c r="K98" s="119"/>
    </row>
    <row r="99" customFormat="false" ht="12.75" hidden="false" customHeight="true" outlineLevel="0" collapsed="false">
      <c r="A99" s="160"/>
      <c r="B99" s="118"/>
      <c r="C99" s="118"/>
      <c r="D99" s="161"/>
      <c r="E99" s="119"/>
      <c r="F99" s="119"/>
      <c r="G99" s="119"/>
      <c r="H99" s="119"/>
      <c r="I99" s="119"/>
      <c r="J99" s="119"/>
      <c r="K99" s="119"/>
    </row>
    <row r="100" customFormat="false" ht="12.75" hidden="false" customHeight="true" outlineLevel="0" collapsed="false">
      <c r="A100" s="160"/>
      <c r="B100" s="118"/>
      <c r="C100" s="118"/>
      <c r="D100" s="161"/>
      <c r="E100" s="119"/>
      <c r="F100" s="119"/>
      <c r="G100" s="119"/>
      <c r="H100" s="119"/>
      <c r="I100" s="119"/>
      <c r="J100" s="119"/>
      <c r="K100" s="119"/>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1">
    <mergeCell ref="H3:K3"/>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T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H33" activeCellId="0" sqref="H33"/>
    </sheetView>
  </sheetViews>
  <sheetFormatPr defaultColWidth="14.4296875" defaultRowHeight="15" zeroHeight="false" outlineLevelRow="0" outlineLevelCol="0"/>
  <cols>
    <col collapsed="false" customWidth="true" hidden="false" outlineLevel="0" max="1" min="1" style="1" width="5.29"/>
    <col collapsed="false" customWidth="true" hidden="false" outlineLevel="0" max="2" min="2" style="1" width="6.14"/>
    <col collapsed="false" customWidth="true" hidden="false" outlineLevel="0" max="3" min="3" style="1" width="3.71"/>
    <col collapsed="false" customWidth="true" hidden="false" outlineLevel="0" max="4" min="4" style="1" width="7.85"/>
    <col collapsed="false" customWidth="true" hidden="false" outlineLevel="0" max="5" min="5" style="1" width="53.71"/>
    <col collapsed="false" customWidth="true" hidden="false" outlineLevel="0" max="7" min="6" style="1" width="3.29"/>
    <col collapsed="false" customWidth="true" hidden="false" outlineLevel="0" max="8" min="8" style="1" width="16.29"/>
    <col collapsed="false" customWidth="true" hidden="false" outlineLevel="0" max="9" min="9" style="1" width="11.29"/>
    <col collapsed="false" customWidth="true" hidden="false" outlineLevel="0" max="10" min="10" style="1" width="1.71"/>
    <col collapsed="false" customWidth="true" hidden="false" outlineLevel="0" max="11" min="11" style="1" width="11.71"/>
    <col collapsed="false" customWidth="true" hidden="false" outlineLevel="0" max="12" min="12" style="1" width="38.71"/>
    <col collapsed="false" customWidth="true" hidden="false" outlineLevel="0" max="13" min="13" style="1" width="1.29"/>
    <col collapsed="false" customWidth="true" hidden="false" outlineLevel="0" max="14" min="14" style="1" width="10.29"/>
    <col collapsed="false" customWidth="true" hidden="false" outlineLevel="0" max="15" min="15" style="1" width="13.71"/>
    <col collapsed="false" customWidth="true" hidden="false" outlineLevel="0" max="16" min="16" style="1" width="17.72"/>
    <col collapsed="false" customWidth="true" hidden="false" outlineLevel="0" max="17" min="17" style="1" width="11.29"/>
    <col collapsed="false" customWidth="true" hidden="false" outlineLevel="0" max="18" min="18" style="1" width="11.71"/>
    <col collapsed="false" customWidth="true" hidden="false" outlineLevel="0" max="20" min="19" style="1" width="11.29"/>
    <col collapsed="false" customWidth="true" hidden="false" outlineLevel="0" max="26" min="21" style="1" width="12.71"/>
  </cols>
  <sheetData>
    <row r="1" customFormat="false" ht="12.75" hidden="false" customHeight="true" outlineLevel="0" collapsed="false">
      <c r="A1" s="157" t="s">
        <v>411</v>
      </c>
      <c r="B1" s="167" t="s">
        <v>412</v>
      </c>
      <c r="C1" s="167"/>
      <c r="D1" s="167"/>
      <c r="E1" s="167"/>
      <c r="F1" s="168" t="s">
        <v>147</v>
      </c>
      <c r="G1" s="169"/>
      <c r="H1" s="170" t="e">
        <f aca="false">H3+H10+H18+H22+H30+H31+H32</f>
        <v>#DIV/0!</v>
      </c>
      <c r="I1" s="119"/>
      <c r="J1" s="119"/>
      <c r="K1" s="119"/>
      <c r="L1" s="119"/>
      <c r="M1" s="119"/>
      <c r="N1" s="119"/>
      <c r="O1" s="119"/>
      <c r="P1" s="171"/>
      <c r="Q1" s="119"/>
      <c r="R1" s="119"/>
      <c r="S1" s="119"/>
      <c r="T1" s="119"/>
    </row>
    <row r="2" customFormat="false" ht="13.5" hidden="false" customHeight="true" outlineLevel="0" collapsed="false">
      <c r="A2" s="119"/>
      <c r="B2" s="118"/>
      <c r="C2" s="118"/>
      <c r="D2" s="118"/>
      <c r="E2" s="118"/>
      <c r="F2" s="161"/>
      <c r="G2" s="161"/>
      <c r="H2" s="171"/>
      <c r="I2" s="119"/>
      <c r="J2" s="119"/>
      <c r="K2" s="119"/>
      <c r="L2" s="119"/>
      <c r="M2" s="119"/>
      <c r="N2" s="119"/>
      <c r="O2" s="119"/>
      <c r="P2" s="119"/>
      <c r="Q2" s="119"/>
      <c r="R2" s="119"/>
      <c r="S2" s="119"/>
      <c r="T2" s="119"/>
    </row>
    <row r="3" customFormat="false" ht="15.75" hidden="false" customHeight="true" outlineLevel="0" collapsed="false">
      <c r="A3" s="119"/>
      <c r="B3" s="117" t="s">
        <v>413</v>
      </c>
      <c r="C3" s="172" t="s">
        <v>414</v>
      </c>
      <c r="D3" s="172"/>
      <c r="E3" s="172"/>
      <c r="F3" s="173" t="s">
        <v>147</v>
      </c>
      <c r="G3" s="174"/>
      <c r="H3" s="175" t="e">
        <f aca="false">SUM(H4:H8)</f>
        <v>#DIV/0!</v>
      </c>
      <c r="I3" s="119"/>
      <c r="J3" s="15" t="s">
        <v>17</v>
      </c>
      <c r="K3" s="15"/>
      <c r="L3" s="15"/>
      <c r="M3" s="15"/>
      <c r="N3" s="119"/>
      <c r="O3" s="119"/>
      <c r="P3" s="119"/>
      <c r="Q3" s="119"/>
      <c r="R3" s="119"/>
      <c r="S3" s="119"/>
      <c r="T3" s="119"/>
    </row>
    <row r="4" customFormat="false" ht="15" hidden="false" customHeight="true" outlineLevel="0" collapsed="false">
      <c r="A4" s="119"/>
      <c r="B4" s="118"/>
      <c r="C4" s="118"/>
      <c r="D4" s="118" t="s">
        <v>415</v>
      </c>
      <c r="E4" s="118" t="s">
        <v>416</v>
      </c>
      <c r="F4" s="176"/>
      <c r="G4" s="177" t="s">
        <v>147</v>
      </c>
      <c r="H4" s="178" t="n">
        <f aca="false">'A.IX.a. Deprec. veículos'!G248</f>
        <v>0</v>
      </c>
      <c r="I4" s="119"/>
      <c r="J4" s="17"/>
      <c r="K4" s="18"/>
      <c r="L4" s="18"/>
      <c r="M4" s="19"/>
      <c r="N4" s="119"/>
      <c r="O4" s="119"/>
      <c r="P4" s="119"/>
      <c r="Q4" s="119"/>
      <c r="R4" s="119"/>
      <c r="S4" s="119"/>
      <c r="T4" s="119"/>
    </row>
    <row r="5" customFormat="false" ht="15" hidden="false" customHeight="true" outlineLevel="0" collapsed="false">
      <c r="A5" s="119"/>
      <c r="B5" s="118"/>
      <c r="C5" s="118"/>
      <c r="D5" s="118" t="s">
        <v>417</v>
      </c>
      <c r="E5" s="118" t="s">
        <v>418</v>
      </c>
      <c r="F5" s="179"/>
      <c r="G5" s="177" t="s">
        <v>147</v>
      </c>
      <c r="H5" s="178" t="e">
        <f aca="false">((((IF('2.1.c Insumos'!F72="",'A.IX.b. Deprec. garagem equip. '!H13,'A.IX.b. Deprec. garagem equip. '!D13)))*(IF('2.1.c Insumos'!F73="",(1/'A.IX.b. Deprec. garagem equip. '!E8),(1/IF('2.1.c Insumos'!F73=0,'A.IX.b. Deprec. garagem equip. '!E8,'2.1.c Insumos'!F73)))))+(IF('2.1.c Insumos'!F75="",'A.IX.b. Deprec. garagem equip. '!H17,'A.IX.b. Deprec. garagem equip. '!D17))*(IF('2.1.c Insumos'!F76="",(1/'A.IX.b. Deprec. garagem equip. '!E9),(1/IF('2.1.c Insumos'!F76=0,'A.IX.b. Deprec. garagem equip. '!E9,'2.1.c Insumos'!F76)))))*'2.1.b Veículos'!D58*(SUM('1.3 Frota Total'!C19:F25))/12</f>
        <v>#DIV/0!</v>
      </c>
      <c r="I5" s="119"/>
      <c r="J5" s="20"/>
      <c r="K5" s="21"/>
      <c r="L5" s="22" t="s">
        <v>19</v>
      </c>
      <c r="M5" s="23"/>
      <c r="N5" s="119"/>
      <c r="O5" s="119"/>
      <c r="P5" s="119"/>
      <c r="Q5" s="119"/>
      <c r="R5" s="119"/>
      <c r="S5" s="119"/>
      <c r="T5" s="119"/>
    </row>
    <row r="6" customFormat="false" ht="15" hidden="false" customHeight="true" outlineLevel="0" collapsed="false">
      <c r="A6" s="119"/>
      <c r="B6" s="118"/>
      <c r="C6" s="118"/>
      <c r="D6" s="118" t="s">
        <v>419</v>
      </c>
      <c r="E6" s="118" t="s">
        <v>420</v>
      </c>
      <c r="F6" s="179"/>
      <c r="G6" s="177" t="s">
        <v>147</v>
      </c>
      <c r="H6" s="178" t="e">
        <f aca="false">(IF('2.1.c Insumos'!F78="",'A.IX.b. Deprec. garagem equip. '!H26,'A.IX.b. Deprec. garagem equip. '!D26))*(IF('2.1.c Insumos'!F79="",(1/'A.IX.b. Deprec. garagem equip. '!E22),(1/IF('2.1.c Insumos'!F79=0,'A.IX.b. Deprec. garagem equip. '!E22,'2.1.c Insumos'!F79))))*'2.1.b Veículos'!D58*(SUM('1.3 Frota Total'!C19:F25))/12</f>
        <v>#DIV/0!</v>
      </c>
      <c r="I6" s="119"/>
      <c r="J6" s="20"/>
      <c r="K6" s="27"/>
      <c r="L6" s="22" t="s">
        <v>21</v>
      </c>
      <c r="M6" s="23"/>
      <c r="N6" s="119"/>
      <c r="O6" s="119"/>
      <c r="P6" s="171"/>
      <c r="Q6" s="119"/>
      <c r="R6" s="119"/>
      <c r="S6" s="119"/>
      <c r="T6" s="119"/>
    </row>
    <row r="7" customFormat="false" ht="15" hidden="false" customHeight="true" outlineLevel="0" collapsed="false">
      <c r="A7" s="119"/>
      <c r="B7" s="118"/>
      <c r="C7" s="118"/>
      <c r="D7" s="118" t="s">
        <v>421</v>
      </c>
      <c r="E7" s="118" t="s">
        <v>422</v>
      </c>
      <c r="F7" s="179"/>
      <c r="G7" s="177" t="s">
        <v>147</v>
      </c>
      <c r="H7" s="178" t="n">
        <f aca="false">(('2.1.b Veículos'!D17*(1/'A.IX.b. Deprec. garagem equip. '!E31)*(1-'A.IX.b. Deprec. garagem equip. '!F31))+('2.1.b Veículos'!D18*(1/'A.IX.b. Deprec. garagem equip. '!E32)*(1-'A.IX.b. Deprec. garagem equip. '!F32))+('2.1.b Veículos'!D19*(1/'A.IX.b. Deprec. garagem equip. '!E33)*(1-'A.IX.b. Deprec. garagem equip. '!F33))+('2.1.b Veículos'!D20*(1/'A.IX.b. Deprec. garagem equip. '!E34)*(1-'A.IX.b. Deprec. garagem equip. '!F34))+('2.1.b Veículos'!D21*(1/'A.IX.b. Deprec. garagem equip. '!E35)*(1-'A.IX.b. Deprec. garagem equip. '!F35)))/12</f>
        <v>0</v>
      </c>
      <c r="I7" s="119"/>
      <c r="J7" s="20"/>
      <c r="K7" s="28"/>
      <c r="L7" s="22" t="s">
        <v>23</v>
      </c>
      <c r="M7" s="23"/>
      <c r="N7" s="119"/>
      <c r="O7" s="119"/>
      <c r="P7" s="171"/>
      <c r="Q7" s="119"/>
      <c r="R7" s="119"/>
      <c r="S7" s="119"/>
      <c r="T7" s="119"/>
    </row>
    <row r="8" customFormat="false" ht="15.75" hidden="false" customHeight="true" outlineLevel="0" collapsed="false">
      <c r="A8" s="119"/>
      <c r="B8" s="118"/>
      <c r="C8" s="118"/>
      <c r="D8" s="118" t="s">
        <v>423</v>
      </c>
      <c r="E8" s="118" t="s">
        <v>424</v>
      </c>
      <c r="F8" s="180"/>
      <c r="G8" s="177" t="s">
        <v>147</v>
      </c>
      <c r="H8" s="178" t="n">
        <f aca="false">IF('2.1.c Insumos'!F60=0,0,('2.1.c Insumos'!F61/(('2.1.c Insumos'!F60)*12)))</f>
        <v>0</v>
      </c>
      <c r="I8" s="119"/>
      <c r="J8" s="29"/>
      <c r="K8" s="30"/>
      <c r="L8" s="30"/>
      <c r="M8" s="31"/>
      <c r="N8" s="119"/>
      <c r="O8" s="119"/>
      <c r="P8" s="171"/>
      <c r="Q8" s="119"/>
      <c r="R8" s="119"/>
      <c r="S8" s="119"/>
      <c r="T8" s="119"/>
    </row>
    <row r="9" customFormat="false" ht="12.75" hidden="false" customHeight="true" outlineLevel="0" collapsed="false">
      <c r="A9" s="119"/>
      <c r="B9" s="118"/>
      <c r="C9" s="118"/>
      <c r="D9" s="118"/>
      <c r="E9" s="118"/>
      <c r="F9" s="161"/>
      <c r="G9" s="161"/>
      <c r="H9" s="171"/>
      <c r="I9" s="119"/>
      <c r="J9" s="119"/>
      <c r="K9" s="119"/>
      <c r="L9" s="119"/>
      <c r="M9" s="119"/>
      <c r="N9" s="119"/>
      <c r="O9" s="119"/>
      <c r="P9" s="119"/>
      <c r="Q9" s="119"/>
      <c r="R9" s="119"/>
      <c r="S9" s="119"/>
      <c r="T9" s="119"/>
    </row>
    <row r="10" customFormat="false" ht="12.75" hidden="false" customHeight="true" outlineLevel="0" collapsed="false">
      <c r="A10" s="119"/>
      <c r="B10" s="117" t="s">
        <v>425</v>
      </c>
      <c r="C10" s="172" t="s">
        <v>426</v>
      </c>
      <c r="D10" s="172"/>
      <c r="E10" s="172"/>
      <c r="F10" s="173" t="s">
        <v>147</v>
      </c>
      <c r="G10" s="174"/>
      <c r="H10" s="181" t="e">
        <f aca="false">SUM(H11:H16)</f>
        <v>#DIV/0!</v>
      </c>
      <c r="I10" s="119"/>
      <c r="J10" s="119"/>
      <c r="K10" s="119"/>
      <c r="L10" s="165"/>
      <c r="M10" s="119"/>
      <c r="N10" s="119"/>
      <c r="O10" s="119"/>
      <c r="P10" s="119"/>
      <c r="Q10" s="119"/>
      <c r="R10" s="171"/>
      <c r="S10" s="119"/>
      <c r="T10" s="165"/>
    </row>
    <row r="11" customFormat="false" ht="12.75" hidden="false" customHeight="true" outlineLevel="0" collapsed="false">
      <c r="A11" s="119"/>
      <c r="B11" s="118"/>
      <c r="C11" s="118"/>
      <c r="D11" s="118" t="s">
        <v>427</v>
      </c>
      <c r="E11" s="118" t="s">
        <v>428</v>
      </c>
      <c r="F11" s="176"/>
      <c r="G11" s="177" t="s">
        <v>147</v>
      </c>
      <c r="H11" s="178" t="n">
        <f aca="false">'A.X.a. Remun. veículos '!G231</f>
        <v>0</v>
      </c>
      <c r="I11" s="119"/>
      <c r="J11" s="119"/>
      <c r="K11" s="119"/>
      <c r="L11" s="119"/>
      <c r="M11" s="119"/>
      <c r="N11" s="119"/>
      <c r="O11" s="119"/>
      <c r="P11" s="119"/>
      <c r="Q11" s="119"/>
      <c r="R11" s="119"/>
      <c r="S11" s="119"/>
      <c r="T11" s="119"/>
    </row>
    <row r="12" customFormat="false" ht="12.75" hidden="false" customHeight="true" outlineLevel="0" collapsed="false">
      <c r="A12" s="119"/>
      <c r="B12" s="118"/>
      <c r="C12" s="118"/>
      <c r="D12" s="118" t="s">
        <v>429</v>
      </c>
      <c r="E12" s="118" t="s">
        <v>430</v>
      </c>
      <c r="F12" s="179"/>
      <c r="G12" s="177" t="s">
        <v>147</v>
      </c>
      <c r="H12" s="178" t="e">
        <f aca="false">'A.X.b.  Remun. garagem equip.'!D20</f>
        <v>#DIV/0!</v>
      </c>
      <c r="I12" s="119"/>
      <c r="J12" s="119"/>
      <c r="K12" s="119"/>
      <c r="L12" s="119"/>
      <c r="M12" s="119"/>
      <c r="N12" s="119"/>
      <c r="O12" s="119"/>
      <c r="P12" s="119"/>
      <c r="Q12" s="119"/>
      <c r="R12" s="119"/>
      <c r="S12" s="119"/>
      <c r="T12" s="119"/>
    </row>
    <row r="13" customFormat="false" ht="12.75" hidden="false" customHeight="true" outlineLevel="0" collapsed="false">
      <c r="A13" s="119"/>
      <c r="B13" s="118"/>
      <c r="C13" s="118"/>
      <c r="D13" s="118" t="s">
        <v>431</v>
      </c>
      <c r="E13" s="118" t="s">
        <v>432</v>
      </c>
      <c r="F13" s="179"/>
      <c r="G13" s="177" t="s">
        <v>147</v>
      </c>
      <c r="H13" s="178" t="n">
        <f aca="false">'2.1.c Insumos'!F63*'2.1. Custo Variável'!E7*('2.1.c Insumos'!F68/100)/12</f>
        <v>0</v>
      </c>
      <c r="I13" s="119"/>
      <c r="J13" s="119"/>
      <c r="K13" s="119"/>
      <c r="L13" s="119"/>
      <c r="M13" s="119"/>
      <c r="N13" s="119"/>
      <c r="O13" s="182"/>
      <c r="P13" s="119"/>
      <c r="Q13" s="119"/>
      <c r="R13" s="119"/>
      <c r="S13" s="119"/>
      <c r="T13" s="119"/>
    </row>
    <row r="14" customFormat="false" ht="12.75" hidden="false" customHeight="true" outlineLevel="0" collapsed="false">
      <c r="A14" s="119"/>
      <c r="B14" s="118"/>
      <c r="C14" s="118"/>
      <c r="D14" s="118" t="s">
        <v>433</v>
      </c>
      <c r="E14" s="118" t="s">
        <v>434</v>
      </c>
      <c r="F14" s="179"/>
      <c r="G14" s="177" t="s">
        <v>147</v>
      </c>
      <c r="H14" s="178" t="e">
        <f aca="false">IF('2.1.c Insumos'!F78="",('A.X.c. Remun. Eq. Bilhet. ITS'!D9*('2.1.c Insumos'!F68/100)*'2.1.b Veículos'!D58*SUM('1.3 Frota Total'!C19:F25)/12),('A.X.c. Remun. Eq. Bilhet. ITS'!D7*('2.1.c Insumos'!F68/100)*'2.1.b Veículos'!D58*SUM('1.3 Frota Total'!C19:F25)/12))</f>
        <v>#DIV/0!</v>
      </c>
      <c r="I14" s="119"/>
      <c r="J14" s="119"/>
      <c r="K14" s="119"/>
      <c r="L14" s="119"/>
      <c r="M14" s="119"/>
      <c r="N14" s="119"/>
      <c r="O14" s="119"/>
      <c r="P14" s="171"/>
      <c r="Q14" s="119"/>
      <c r="R14" s="119"/>
      <c r="S14" s="119"/>
      <c r="T14" s="119"/>
    </row>
    <row r="15" customFormat="false" ht="12.75" hidden="false" customHeight="true" outlineLevel="0" collapsed="false">
      <c r="A15" s="119"/>
      <c r="B15" s="118"/>
      <c r="C15" s="118"/>
      <c r="D15" s="118" t="s">
        <v>435</v>
      </c>
      <c r="E15" s="118" t="s">
        <v>436</v>
      </c>
      <c r="F15" s="179"/>
      <c r="G15" s="177" t="s">
        <v>147</v>
      </c>
      <c r="H15" s="178" t="e">
        <f aca="false">SUM('1.3 Frota Total'!C19:F25)*'2.1.c Insumos'!F31*('2.1.c Insumos'!F68/100)*'A.X.d. Remun. Vec. Apoio'!D7/12</f>
        <v>#DIV/0!</v>
      </c>
      <c r="I15" s="119"/>
      <c r="J15" s="119"/>
      <c r="K15" s="119"/>
      <c r="L15" s="119"/>
      <c r="M15" s="119"/>
      <c r="N15" s="119"/>
      <c r="O15" s="119"/>
      <c r="P15" s="171"/>
      <c r="Q15" s="119"/>
      <c r="R15" s="119"/>
      <c r="S15" s="119"/>
      <c r="T15" s="119"/>
    </row>
    <row r="16" customFormat="false" ht="12.75" hidden="false" customHeight="true" outlineLevel="0" collapsed="false">
      <c r="A16" s="119"/>
      <c r="B16" s="118"/>
      <c r="C16" s="118"/>
      <c r="D16" s="118" t="s">
        <v>437</v>
      </c>
      <c r="E16" s="118" t="s">
        <v>438</v>
      </c>
      <c r="F16" s="180"/>
      <c r="G16" s="177" t="s">
        <v>147</v>
      </c>
      <c r="H16" s="178" t="n">
        <f aca="false">'2.1.c Insumos'!F61*('2.1.c Insumos'!F68/100)*'A.X.e. Remun. Infraes'!C7/12</f>
        <v>0</v>
      </c>
      <c r="I16" s="119"/>
      <c r="J16" s="119"/>
      <c r="K16" s="119"/>
      <c r="L16" s="119"/>
      <c r="M16" s="119"/>
      <c r="N16" s="119"/>
      <c r="O16" s="119"/>
      <c r="P16" s="171"/>
      <c r="Q16" s="119"/>
      <c r="R16" s="119"/>
      <c r="S16" s="119"/>
      <c r="T16" s="119"/>
    </row>
    <row r="17" customFormat="false" ht="12.75" hidden="false" customHeight="true" outlineLevel="0" collapsed="false">
      <c r="A17" s="119"/>
      <c r="B17" s="118"/>
      <c r="C17" s="118"/>
      <c r="D17" s="118"/>
      <c r="E17" s="118"/>
      <c r="F17" s="161"/>
      <c r="G17" s="161"/>
      <c r="H17" s="171"/>
      <c r="I17" s="119"/>
      <c r="J17" s="119"/>
      <c r="K17" s="119"/>
      <c r="L17" s="119"/>
      <c r="M17" s="119"/>
      <c r="N17" s="119"/>
      <c r="O17" s="119"/>
      <c r="P17" s="119"/>
      <c r="Q17" s="119"/>
      <c r="R17" s="119"/>
      <c r="S17" s="119"/>
      <c r="T17" s="119"/>
    </row>
    <row r="18" customFormat="false" ht="12.75" hidden="false" customHeight="true" outlineLevel="0" collapsed="false">
      <c r="A18" s="119"/>
      <c r="B18" s="117" t="s">
        <v>439</v>
      </c>
      <c r="C18" s="172" t="s">
        <v>440</v>
      </c>
      <c r="D18" s="172"/>
      <c r="E18" s="172"/>
      <c r="F18" s="173" t="s">
        <v>147</v>
      </c>
      <c r="G18" s="174"/>
      <c r="H18" s="175" t="n">
        <f aca="false">SUM(H19:H20)</f>
        <v>0</v>
      </c>
      <c r="I18" s="119"/>
      <c r="J18" s="119"/>
      <c r="K18" s="119"/>
      <c r="L18" s="119"/>
      <c r="M18" s="119"/>
      <c r="N18" s="119"/>
      <c r="O18" s="119"/>
      <c r="P18" s="119"/>
      <c r="Q18" s="119"/>
      <c r="R18" s="119"/>
      <c r="S18" s="119"/>
      <c r="T18" s="119"/>
    </row>
    <row r="19" customFormat="false" ht="12.75" hidden="false" customHeight="true" outlineLevel="0" collapsed="false">
      <c r="A19" s="119"/>
      <c r="B19" s="118"/>
      <c r="C19" s="118"/>
      <c r="D19" s="118" t="s">
        <v>441</v>
      </c>
      <c r="E19" s="118" t="s">
        <v>442</v>
      </c>
      <c r="F19" s="176"/>
      <c r="G19" s="177" t="s">
        <v>147</v>
      </c>
      <c r="H19" s="178" t="n">
        <f aca="false">(((('2.1.c Insumos'!F34*'2.1.c Insumos'!F42)+('2.1.c Insumos'!F35*'2.1.c Insumos'!F43)+('2.1.c Insumos'!F36*'2.1.c Insumos'!F44)+('2.1.c Insumos'!F37*'2.1.c Insumos'!F45))*((1+('2.1.c Insumos'!F50/100)))+(('2.1.c Insumos'!F38*'2.1.c Insumos'!F46)+('2.1.c Insumos'!F39*'2.1.c Insumos'!F47)+('2.1.c Insumos'!F40*'2.1.c Insumos'!F48)+('2.1.c Insumos'!F41*'2.1.c Insumos'!F49)))*'1.4 Indicadores'!E17)</f>
        <v>0</v>
      </c>
      <c r="I19" s="119"/>
      <c r="J19" s="119"/>
      <c r="K19" s="119"/>
      <c r="L19" s="119"/>
      <c r="M19" s="119"/>
      <c r="N19" s="165"/>
      <c r="O19" s="119"/>
      <c r="P19" s="183"/>
      <c r="Q19" s="119"/>
      <c r="R19" s="119"/>
      <c r="S19" s="119"/>
      <c r="T19" s="119"/>
    </row>
    <row r="20" customFormat="false" ht="12.75" hidden="false" customHeight="true" outlineLevel="0" collapsed="false">
      <c r="A20" s="119"/>
      <c r="B20" s="118"/>
      <c r="C20" s="118"/>
      <c r="D20" s="118" t="s">
        <v>443</v>
      </c>
      <c r="E20" s="118" t="s">
        <v>444</v>
      </c>
      <c r="F20" s="180"/>
      <c r="G20" s="177" t="s">
        <v>147</v>
      </c>
      <c r="H20" s="178" t="n">
        <f aca="false">H19*('2.1.c Insumos'!F51/100)</f>
        <v>0</v>
      </c>
      <c r="I20" s="119"/>
      <c r="J20" s="119"/>
      <c r="K20" s="119"/>
      <c r="L20" s="119"/>
      <c r="M20" s="119"/>
      <c r="N20" s="119"/>
      <c r="O20" s="119"/>
      <c r="P20" s="119"/>
      <c r="Q20" s="119"/>
      <c r="R20" s="119"/>
      <c r="S20" s="119"/>
      <c r="T20" s="119"/>
    </row>
    <row r="21" customFormat="false" ht="12.75" hidden="false" customHeight="true" outlineLevel="0" collapsed="false">
      <c r="A21" s="119"/>
      <c r="B21" s="118"/>
      <c r="C21" s="118"/>
      <c r="D21" s="118"/>
      <c r="E21" s="118"/>
      <c r="F21" s="161"/>
      <c r="G21" s="161"/>
      <c r="H21" s="171"/>
      <c r="I21" s="119"/>
      <c r="J21" s="119"/>
      <c r="K21" s="119"/>
      <c r="L21" s="119"/>
      <c r="M21" s="119"/>
      <c r="N21" s="183"/>
      <c r="O21" s="119"/>
      <c r="P21" s="119"/>
      <c r="Q21" s="119"/>
      <c r="R21" s="119"/>
      <c r="S21" s="119"/>
      <c r="T21" s="119"/>
    </row>
    <row r="22" customFormat="false" ht="12.75" hidden="false" customHeight="true" outlineLevel="0" collapsed="false">
      <c r="A22" s="119"/>
      <c r="B22" s="157" t="s">
        <v>445</v>
      </c>
      <c r="C22" s="172" t="s">
        <v>446</v>
      </c>
      <c r="D22" s="172"/>
      <c r="E22" s="172"/>
      <c r="F22" s="173" t="s">
        <v>147</v>
      </c>
      <c r="G22" s="174"/>
      <c r="H22" s="175" t="n">
        <f aca="false">SUM(H23:H27)</f>
        <v>282078.819166667</v>
      </c>
      <c r="I22" s="119"/>
      <c r="J22" s="119"/>
      <c r="K22" s="119"/>
      <c r="L22" s="119"/>
      <c r="M22" s="119"/>
      <c r="N22" s="119"/>
      <c r="O22" s="119"/>
      <c r="P22" s="119"/>
      <c r="Q22" s="119"/>
      <c r="R22" s="119"/>
      <c r="S22" s="119"/>
      <c r="T22" s="119"/>
    </row>
    <row r="23" customFormat="false" ht="12.75" hidden="false" customHeight="true" outlineLevel="0" collapsed="false">
      <c r="A23" s="119"/>
      <c r="B23" s="118"/>
      <c r="C23" s="118"/>
      <c r="D23" s="118" t="s">
        <v>447</v>
      </c>
      <c r="E23" s="118" t="s">
        <v>448</v>
      </c>
      <c r="F23" s="176"/>
      <c r="G23" s="177" t="s">
        <v>147</v>
      </c>
      <c r="H23" s="178" t="n">
        <f aca="false">'2.1.c Insumos'!F93/12</f>
        <v>207078.819166667</v>
      </c>
      <c r="I23" s="119"/>
      <c r="J23" s="119"/>
      <c r="K23" s="119"/>
      <c r="L23" s="119"/>
      <c r="M23" s="119"/>
      <c r="N23" s="119"/>
      <c r="O23" s="119"/>
      <c r="P23" s="119"/>
      <c r="Q23" s="119"/>
      <c r="R23" s="119"/>
      <c r="S23" s="119"/>
      <c r="T23" s="119"/>
    </row>
    <row r="24" customFormat="false" ht="12.75" hidden="false" customHeight="true" outlineLevel="0" collapsed="false">
      <c r="A24" s="119"/>
      <c r="B24" s="118"/>
      <c r="C24" s="118"/>
      <c r="D24" s="118" t="s">
        <v>449</v>
      </c>
      <c r="E24" s="118" t="s">
        <v>450</v>
      </c>
      <c r="F24" s="179"/>
      <c r="G24" s="177" t="s">
        <v>147</v>
      </c>
      <c r="H24" s="178" t="n">
        <f aca="false">('2.1.c Insumos'!F54+'2.1.c Insumos'!F55)*SUM('1.3 Frota Total'!C19:F25)/12</f>
        <v>0</v>
      </c>
      <c r="I24" s="119"/>
      <c r="J24" s="119"/>
      <c r="K24" s="119"/>
      <c r="L24" s="119"/>
      <c r="M24" s="119"/>
      <c r="N24" s="119"/>
      <c r="O24" s="119"/>
      <c r="P24" s="119"/>
      <c r="Q24" s="119"/>
      <c r="R24" s="119"/>
      <c r="S24" s="119"/>
      <c r="T24" s="119"/>
    </row>
    <row r="25" customFormat="false" ht="12.75" hidden="false" customHeight="true" outlineLevel="0" collapsed="false">
      <c r="A25" s="119"/>
      <c r="B25" s="118"/>
      <c r="C25" s="118"/>
      <c r="D25" s="118" t="s">
        <v>451</v>
      </c>
      <c r="E25" s="118" t="s">
        <v>452</v>
      </c>
      <c r="F25" s="179"/>
      <c r="G25" s="177" t="s">
        <v>147</v>
      </c>
      <c r="H25" s="178" t="n">
        <f aca="false">'2.1.c Insumos'!F56/12</f>
        <v>0</v>
      </c>
      <c r="I25" s="119"/>
      <c r="J25" s="119"/>
      <c r="K25" s="119"/>
      <c r="L25" s="119"/>
      <c r="M25" s="119"/>
      <c r="N25" s="119"/>
      <c r="O25" s="119"/>
      <c r="P25" s="119"/>
      <c r="Q25" s="119"/>
      <c r="R25" s="119"/>
      <c r="S25" s="119"/>
      <c r="T25" s="119"/>
    </row>
    <row r="26" customFormat="false" ht="12.75" hidden="false" customHeight="true" outlineLevel="0" collapsed="false">
      <c r="A26" s="119"/>
      <c r="B26" s="118"/>
      <c r="C26" s="118"/>
      <c r="D26" s="118" t="s">
        <v>453</v>
      </c>
      <c r="E26" s="118" t="s">
        <v>454</v>
      </c>
      <c r="F26" s="179"/>
      <c r="G26" s="177" t="s">
        <v>147</v>
      </c>
      <c r="H26" s="178" t="n">
        <f aca="false">'2.1.c Insumos'!F57/12</f>
        <v>0</v>
      </c>
      <c r="I26" s="119"/>
      <c r="J26" s="119"/>
      <c r="K26" s="119"/>
      <c r="L26" s="119"/>
      <c r="M26" s="119"/>
      <c r="N26" s="119"/>
      <c r="O26" s="119"/>
      <c r="P26" s="119"/>
      <c r="Q26" s="119"/>
      <c r="R26" s="119"/>
      <c r="S26" s="119"/>
      <c r="T26" s="119"/>
    </row>
    <row r="27" customFormat="false" ht="12.75" hidden="false" customHeight="true" outlineLevel="0" collapsed="false">
      <c r="A27" s="119"/>
      <c r="B27" s="118"/>
      <c r="C27" s="118"/>
      <c r="D27" s="118" t="s">
        <v>455</v>
      </c>
      <c r="E27" s="118" t="s">
        <v>456</v>
      </c>
      <c r="F27" s="180"/>
      <c r="G27" s="177" t="s">
        <v>147</v>
      </c>
      <c r="H27" s="178" t="n">
        <f aca="false">'2.1.c Insumos'!F83</f>
        <v>75000</v>
      </c>
      <c r="I27" s="119"/>
      <c r="J27" s="119"/>
      <c r="K27" s="119"/>
      <c r="L27" s="119"/>
      <c r="M27" s="119"/>
      <c r="N27" s="119"/>
      <c r="O27" s="119"/>
      <c r="P27" s="119"/>
      <c r="Q27" s="119"/>
      <c r="R27" s="119"/>
      <c r="S27" s="119"/>
      <c r="T27" s="119"/>
    </row>
    <row r="28" customFormat="false" ht="12.75" hidden="false" customHeight="true" outlineLevel="0" collapsed="false">
      <c r="A28" s="119"/>
      <c r="B28" s="118"/>
      <c r="C28" s="118"/>
      <c r="D28" s="118"/>
      <c r="E28" s="118"/>
      <c r="F28" s="161"/>
      <c r="G28" s="161"/>
      <c r="H28" s="171"/>
      <c r="I28" s="119"/>
      <c r="J28" s="119"/>
      <c r="K28" s="119"/>
      <c r="L28" s="119"/>
      <c r="M28" s="119"/>
      <c r="N28" s="119"/>
      <c r="O28" s="119"/>
      <c r="P28" s="119"/>
      <c r="Q28" s="119"/>
      <c r="R28" s="119"/>
      <c r="S28" s="119"/>
      <c r="T28" s="119"/>
    </row>
    <row r="29" customFormat="false" ht="12.75" hidden="false" customHeight="true" outlineLevel="0" collapsed="false">
      <c r="A29" s="147"/>
      <c r="B29" s="147"/>
      <c r="C29" s="147"/>
      <c r="D29" s="147"/>
      <c r="E29" s="147"/>
      <c r="F29" s="147"/>
      <c r="G29" s="147"/>
      <c r="H29" s="147"/>
      <c r="I29" s="147"/>
      <c r="J29" s="147"/>
      <c r="K29" s="147"/>
      <c r="L29" s="147"/>
      <c r="M29" s="147"/>
      <c r="N29" s="147"/>
      <c r="O29" s="147"/>
      <c r="P29" s="147"/>
      <c r="Q29" s="147"/>
      <c r="R29" s="147"/>
      <c r="S29" s="147"/>
      <c r="T29" s="147"/>
    </row>
    <row r="30" customFormat="false" ht="12.75" hidden="false" customHeight="true" outlineLevel="0" collapsed="false">
      <c r="A30" s="119"/>
      <c r="B30" s="117" t="s">
        <v>457</v>
      </c>
      <c r="C30" s="172" t="s">
        <v>458</v>
      </c>
      <c r="D30" s="172"/>
      <c r="E30" s="172"/>
      <c r="F30" s="184" t="s">
        <v>147</v>
      </c>
      <c r="G30" s="174"/>
      <c r="H30" s="175" t="n">
        <f aca="false">(1/12)*(('2.1.c Insumos'!F84*SUM('1.3 Frota Total'!C19:F25))+('2.1.c Insumos'!F85*'2.1.c Insumos'!F86))</f>
        <v>0</v>
      </c>
      <c r="I30" s="119"/>
      <c r="J30" s="119"/>
      <c r="K30" s="119"/>
      <c r="L30" s="119"/>
      <c r="M30" s="119"/>
      <c r="N30" s="119"/>
      <c r="O30" s="119"/>
      <c r="P30" s="119"/>
      <c r="Q30" s="119"/>
      <c r="R30" s="119"/>
      <c r="S30" s="119"/>
      <c r="T30" s="119"/>
    </row>
    <row r="31" customFormat="false" ht="12.75" hidden="false" customHeight="true" outlineLevel="0" collapsed="false">
      <c r="A31" s="119"/>
      <c r="B31" s="117" t="s">
        <v>459</v>
      </c>
      <c r="C31" s="172" t="s">
        <v>460</v>
      </c>
      <c r="D31" s="172"/>
      <c r="E31" s="172"/>
      <c r="F31" s="184" t="s">
        <v>147</v>
      </c>
      <c r="G31" s="174"/>
      <c r="H31" s="175" t="n">
        <f aca="false">'2.1.c Insumos'!F87</f>
        <v>0</v>
      </c>
      <c r="I31" s="119"/>
      <c r="J31" s="119"/>
      <c r="K31" s="119"/>
      <c r="L31" s="119"/>
      <c r="M31" s="119"/>
      <c r="N31" s="119"/>
      <c r="O31" s="119"/>
      <c r="P31" s="119"/>
      <c r="Q31" s="119"/>
      <c r="R31" s="119"/>
      <c r="S31" s="119"/>
      <c r="T31" s="119"/>
    </row>
    <row r="32" customFormat="false" ht="12.75" hidden="false" customHeight="true" outlineLevel="0" collapsed="false">
      <c r="A32" s="147"/>
      <c r="B32" s="144" t="s">
        <v>461</v>
      </c>
      <c r="C32" s="185" t="s">
        <v>462</v>
      </c>
      <c r="D32" s="145"/>
      <c r="E32" s="145"/>
      <c r="F32" s="184" t="s">
        <v>147</v>
      </c>
      <c r="G32" s="174"/>
      <c r="H32" s="175" t="n">
        <f aca="false">'2.1.c Insumos'!F88</f>
        <v>0</v>
      </c>
      <c r="I32" s="147"/>
      <c r="J32" s="147"/>
      <c r="K32" s="147"/>
      <c r="L32" s="147"/>
      <c r="M32" s="147"/>
      <c r="N32" s="147"/>
      <c r="O32" s="147"/>
      <c r="P32" s="147"/>
      <c r="Q32" s="147"/>
      <c r="R32" s="147"/>
      <c r="S32" s="147"/>
      <c r="T32" s="147"/>
    </row>
    <row r="33" customFormat="false" ht="12.75" hidden="false" customHeight="true" outlineLevel="0" collapsed="false">
      <c r="A33" s="119"/>
      <c r="B33" s="118"/>
      <c r="C33" s="118"/>
      <c r="D33" s="118"/>
      <c r="E33" s="118"/>
      <c r="F33" s="161"/>
      <c r="G33" s="161"/>
      <c r="H33" s="171"/>
      <c r="I33" s="119"/>
      <c r="J33" s="119"/>
      <c r="K33" s="119"/>
      <c r="L33" s="119"/>
      <c r="M33" s="119"/>
      <c r="N33" s="119"/>
      <c r="O33" s="119"/>
      <c r="P33" s="119"/>
      <c r="Q33" s="119"/>
      <c r="R33" s="119"/>
      <c r="S33" s="119"/>
      <c r="T33" s="119"/>
    </row>
    <row r="34" customFormat="false" ht="12.75" hidden="false" customHeight="true" outlineLevel="0" collapsed="false">
      <c r="A34" s="119"/>
      <c r="B34" s="118"/>
      <c r="C34" s="118"/>
      <c r="D34" s="118"/>
      <c r="E34" s="118"/>
      <c r="F34" s="161"/>
      <c r="G34" s="161"/>
      <c r="H34" s="171"/>
      <c r="I34" s="119"/>
      <c r="J34" s="119"/>
      <c r="K34" s="119"/>
      <c r="L34" s="119"/>
      <c r="M34" s="119"/>
      <c r="N34" s="119"/>
      <c r="O34" s="119"/>
      <c r="P34" s="119"/>
      <c r="Q34" s="119"/>
      <c r="R34" s="119"/>
      <c r="S34" s="119"/>
      <c r="T34" s="119"/>
    </row>
    <row r="35" customFormat="false" ht="12.75" hidden="false" customHeight="true" outlineLevel="0" collapsed="false">
      <c r="A35" s="119"/>
      <c r="B35" s="118"/>
      <c r="C35" s="118"/>
      <c r="D35" s="118"/>
      <c r="E35" s="118"/>
      <c r="F35" s="161"/>
      <c r="G35" s="161"/>
      <c r="H35" s="171"/>
      <c r="I35" s="119"/>
      <c r="J35" s="119"/>
      <c r="K35" s="119"/>
      <c r="L35" s="119"/>
      <c r="M35" s="119"/>
      <c r="N35" s="119"/>
      <c r="O35" s="119"/>
      <c r="P35" s="119"/>
      <c r="Q35" s="119"/>
      <c r="R35" s="119"/>
      <c r="S35" s="119"/>
      <c r="T35" s="119"/>
    </row>
    <row r="36" customFormat="false" ht="12.75" hidden="false" customHeight="true" outlineLevel="0" collapsed="false">
      <c r="A36" s="119"/>
      <c r="B36" s="144"/>
      <c r="C36" s="186"/>
      <c r="D36" s="186"/>
      <c r="E36" s="118"/>
      <c r="F36" s="161"/>
      <c r="G36" s="161"/>
      <c r="H36" s="171"/>
      <c r="I36" s="119"/>
      <c r="J36" s="119"/>
      <c r="K36" s="119"/>
      <c r="L36" s="119"/>
      <c r="M36" s="119"/>
      <c r="N36" s="119"/>
      <c r="O36" s="119"/>
      <c r="P36" s="119"/>
      <c r="Q36" s="119"/>
      <c r="R36" s="119"/>
      <c r="S36" s="119"/>
      <c r="T36" s="119"/>
    </row>
    <row r="37" customFormat="false" ht="12.75" hidden="false" customHeight="true" outlineLevel="0" collapsed="false">
      <c r="A37" s="119"/>
      <c r="B37" s="118"/>
      <c r="C37" s="118"/>
      <c r="D37" s="118"/>
      <c r="E37" s="118"/>
      <c r="F37" s="161"/>
      <c r="G37" s="161"/>
      <c r="H37" s="171"/>
      <c r="I37" s="119"/>
      <c r="J37" s="119"/>
      <c r="K37" s="119"/>
      <c r="L37" s="119"/>
      <c r="M37" s="119"/>
      <c r="N37" s="119"/>
      <c r="O37" s="119"/>
      <c r="P37" s="119"/>
      <c r="Q37" s="119"/>
      <c r="R37" s="119"/>
      <c r="S37" s="119"/>
      <c r="T37" s="119"/>
    </row>
    <row r="38" customFormat="false" ht="12.75" hidden="false" customHeight="true" outlineLevel="0" collapsed="false">
      <c r="A38" s="119"/>
      <c r="B38" s="118"/>
      <c r="C38" s="118"/>
      <c r="D38" s="118"/>
      <c r="E38" s="118"/>
      <c r="F38" s="161"/>
      <c r="G38" s="161"/>
      <c r="H38" s="171"/>
      <c r="I38" s="119"/>
      <c r="J38" s="119"/>
      <c r="K38" s="119"/>
      <c r="L38" s="119"/>
      <c r="M38" s="119"/>
      <c r="N38" s="119"/>
      <c r="O38" s="119"/>
      <c r="P38" s="119"/>
      <c r="Q38" s="119"/>
      <c r="R38" s="119"/>
      <c r="S38" s="119"/>
      <c r="T38" s="119"/>
    </row>
    <row r="39" customFormat="false" ht="12.75" hidden="false" customHeight="true" outlineLevel="0" collapsed="false">
      <c r="A39" s="119"/>
      <c r="B39" s="118"/>
      <c r="C39" s="118"/>
      <c r="D39" s="118"/>
      <c r="E39" s="118"/>
      <c r="F39" s="161"/>
      <c r="G39" s="161"/>
      <c r="H39" s="171"/>
      <c r="I39" s="119"/>
      <c r="J39" s="119"/>
      <c r="K39" s="119"/>
      <c r="L39" s="119"/>
      <c r="M39" s="119"/>
      <c r="N39" s="119"/>
      <c r="O39" s="119"/>
      <c r="P39" s="119"/>
      <c r="Q39" s="119"/>
      <c r="R39" s="119"/>
      <c r="S39" s="119"/>
      <c r="T39" s="119"/>
    </row>
    <row r="40" customFormat="false" ht="12.75" hidden="false" customHeight="true" outlineLevel="0" collapsed="false">
      <c r="A40" s="119"/>
      <c r="B40" s="118"/>
      <c r="C40" s="118"/>
      <c r="D40" s="118"/>
      <c r="E40" s="118"/>
      <c r="F40" s="161"/>
      <c r="G40" s="161"/>
      <c r="H40" s="171"/>
      <c r="I40" s="119"/>
      <c r="J40" s="119"/>
      <c r="K40" s="119"/>
      <c r="L40" s="119"/>
      <c r="M40" s="119"/>
      <c r="N40" s="119"/>
      <c r="O40" s="119"/>
      <c r="P40" s="119"/>
      <c r="Q40" s="119"/>
      <c r="R40" s="119"/>
      <c r="S40" s="119"/>
      <c r="T40" s="119"/>
    </row>
    <row r="41" customFormat="false" ht="12.75" hidden="false" customHeight="true" outlineLevel="0" collapsed="false">
      <c r="A41" s="119"/>
      <c r="B41" s="118"/>
      <c r="C41" s="118"/>
      <c r="D41" s="118"/>
      <c r="E41" s="118"/>
      <c r="F41" s="161"/>
      <c r="G41" s="161"/>
      <c r="H41" s="171"/>
      <c r="I41" s="119"/>
      <c r="J41" s="119"/>
      <c r="K41" s="119"/>
      <c r="L41" s="119"/>
      <c r="M41" s="119"/>
      <c r="N41" s="119"/>
      <c r="O41" s="119"/>
      <c r="P41" s="119"/>
      <c r="Q41" s="119"/>
      <c r="R41" s="119"/>
      <c r="S41" s="119"/>
      <c r="T41" s="119"/>
    </row>
    <row r="42" customFormat="false" ht="12.75" hidden="false" customHeight="true" outlineLevel="0" collapsed="false">
      <c r="A42" s="119"/>
      <c r="B42" s="118"/>
      <c r="C42" s="118"/>
      <c r="D42" s="118"/>
      <c r="E42" s="118"/>
      <c r="F42" s="161"/>
      <c r="G42" s="161"/>
      <c r="H42" s="171"/>
      <c r="I42" s="119"/>
      <c r="J42" s="119"/>
      <c r="K42" s="119"/>
      <c r="L42" s="119"/>
      <c r="M42" s="119"/>
      <c r="N42" s="119"/>
      <c r="O42" s="119"/>
      <c r="P42" s="119"/>
      <c r="Q42" s="119"/>
      <c r="R42" s="119"/>
      <c r="S42" s="119"/>
      <c r="T42" s="119"/>
    </row>
    <row r="43" customFormat="false" ht="12.75" hidden="false" customHeight="true" outlineLevel="0" collapsed="false">
      <c r="A43" s="119"/>
      <c r="B43" s="118"/>
      <c r="C43" s="118"/>
      <c r="D43" s="118"/>
      <c r="E43" s="118"/>
      <c r="F43" s="161"/>
      <c r="G43" s="161"/>
      <c r="H43" s="171"/>
      <c r="I43" s="119"/>
      <c r="J43" s="119"/>
      <c r="K43" s="119"/>
      <c r="L43" s="119"/>
      <c r="M43" s="119"/>
      <c r="N43" s="119"/>
      <c r="O43" s="119"/>
      <c r="P43" s="119"/>
      <c r="Q43" s="119"/>
      <c r="R43" s="119"/>
      <c r="S43" s="119"/>
      <c r="T43" s="119"/>
    </row>
    <row r="44" customFormat="false" ht="12.75" hidden="false" customHeight="true" outlineLevel="0" collapsed="false">
      <c r="A44" s="119"/>
      <c r="B44" s="118"/>
      <c r="C44" s="118"/>
      <c r="D44" s="118"/>
      <c r="E44" s="118"/>
      <c r="F44" s="161"/>
      <c r="G44" s="161"/>
      <c r="H44" s="171"/>
      <c r="I44" s="119"/>
      <c r="J44" s="119"/>
      <c r="K44" s="119"/>
      <c r="L44" s="119"/>
      <c r="M44" s="119"/>
      <c r="N44" s="119"/>
      <c r="O44" s="119"/>
      <c r="P44" s="119"/>
      <c r="Q44" s="119"/>
      <c r="R44" s="119"/>
      <c r="S44" s="119"/>
      <c r="T44" s="119"/>
    </row>
    <row r="45" customFormat="false" ht="12.75" hidden="false" customHeight="true" outlineLevel="0" collapsed="false">
      <c r="A45" s="119"/>
      <c r="B45" s="118"/>
      <c r="C45" s="118"/>
      <c r="D45" s="118"/>
      <c r="E45" s="118"/>
      <c r="F45" s="161"/>
      <c r="G45" s="161"/>
      <c r="H45" s="171"/>
      <c r="I45" s="119"/>
      <c r="J45" s="119"/>
      <c r="K45" s="119"/>
      <c r="L45" s="119"/>
      <c r="M45" s="119"/>
      <c r="N45" s="119"/>
      <c r="O45" s="119"/>
      <c r="P45" s="119"/>
      <c r="Q45" s="119"/>
      <c r="R45" s="119"/>
      <c r="S45" s="119"/>
      <c r="T45" s="119"/>
    </row>
    <row r="46" customFormat="false" ht="12.75" hidden="false" customHeight="true" outlineLevel="0" collapsed="false">
      <c r="A46" s="119"/>
      <c r="B46" s="118"/>
      <c r="C46" s="118"/>
      <c r="D46" s="118"/>
      <c r="E46" s="118"/>
      <c r="F46" s="161"/>
      <c r="G46" s="161"/>
      <c r="H46" s="171"/>
      <c r="I46" s="119"/>
      <c r="J46" s="119"/>
      <c r="K46" s="119"/>
      <c r="L46" s="119"/>
      <c r="M46" s="119"/>
      <c r="N46" s="119"/>
      <c r="O46" s="119"/>
      <c r="P46" s="119"/>
      <c r="Q46" s="119"/>
      <c r="R46" s="119"/>
      <c r="S46" s="119"/>
      <c r="T46" s="119"/>
    </row>
    <row r="47" customFormat="false" ht="12.75" hidden="false" customHeight="true" outlineLevel="0" collapsed="false">
      <c r="A47" s="119"/>
      <c r="B47" s="118"/>
      <c r="C47" s="118"/>
      <c r="D47" s="118"/>
      <c r="E47" s="118"/>
      <c r="F47" s="161"/>
      <c r="G47" s="161"/>
      <c r="H47" s="171"/>
      <c r="I47" s="119"/>
      <c r="J47" s="119"/>
      <c r="K47" s="119"/>
      <c r="L47" s="119"/>
      <c r="M47" s="119"/>
      <c r="N47" s="119"/>
      <c r="O47" s="119"/>
      <c r="P47" s="119"/>
      <c r="Q47" s="119"/>
      <c r="R47" s="119"/>
      <c r="S47" s="119"/>
      <c r="T47" s="119"/>
    </row>
    <row r="48" customFormat="false" ht="12.75" hidden="false" customHeight="true" outlineLevel="0" collapsed="false">
      <c r="A48" s="119"/>
      <c r="B48" s="118"/>
      <c r="C48" s="118"/>
      <c r="D48" s="118"/>
      <c r="E48" s="118"/>
      <c r="F48" s="161"/>
      <c r="G48" s="161"/>
      <c r="H48" s="171"/>
      <c r="I48" s="119"/>
      <c r="J48" s="119"/>
      <c r="K48" s="119"/>
      <c r="L48" s="119"/>
      <c r="M48" s="119"/>
      <c r="N48" s="119"/>
      <c r="O48" s="119"/>
      <c r="P48" s="119"/>
      <c r="Q48" s="119"/>
      <c r="R48" s="119"/>
      <c r="S48" s="119"/>
      <c r="T48" s="119"/>
    </row>
    <row r="49" customFormat="false" ht="12.75" hidden="false" customHeight="true" outlineLevel="0" collapsed="false">
      <c r="A49" s="119"/>
      <c r="B49" s="118"/>
      <c r="C49" s="118"/>
      <c r="D49" s="118"/>
      <c r="E49" s="118"/>
      <c r="F49" s="161"/>
      <c r="G49" s="161"/>
      <c r="H49" s="171"/>
      <c r="I49" s="119"/>
      <c r="J49" s="119"/>
      <c r="K49" s="119"/>
      <c r="L49" s="119"/>
      <c r="M49" s="119"/>
      <c r="N49" s="119"/>
      <c r="O49" s="119"/>
      <c r="P49" s="119"/>
      <c r="Q49" s="119"/>
      <c r="R49" s="119"/>
      <c r="S49" s="119"/>
      <c r="T49" s="119"/>
    </row>
    <row r="50" customFormat="false" ht="12.75" hidden="false" customHeight="true" outlineLevel="0" collapsed="false">
      <c r="A50" s="119"/>
      <c r="B50" s="118"/>
      <c r="C50" s="118"/>
      <c r="D50" s="118"/>
      <c r="E50" s="118"/>
      <c r="F50" s="161"/>
      <c r="G50" s="161"/>
      <c r="H50" s="171"/>
      <c r="I50" s="119"/>
      <c r="J50" s="119"/>
      <c r="K50" s="119"/>
      <c r="L50" s="119"/>
      <c r="M50" s="119"/>
      <c r="N50" s="119"/>
      <c r="O50" s="119"/>
      <c r="P50" s="119"/>
      <c r="Q50" s="119"/>
      <c r="R50" s="119"/>
      <c r="S50" s="119"/>
      <c r="T50" s="119"/>
    </row>
    <row r="51" customFormat="false" ht="12.75" hidden="false" customHeight="true" outlineLevel="0" collapsed="false">
      <c r="A51" s="119"/>
      <c r="B51" s="118"/>
      <c r="C51" s="118"/>
      <c r="D51" s="118"/>
      <c r="E51" s="118"/>
      <c r="F51" s="161"/>
      <c r="G51" s="161"/>
      <c r="H51" s="171"/>
      <c r="I51" s="119"/>
      <c r="J51" s="119"/>
      <c r="K51" s="119"/>
      <c r="L51" s="119"/>
      <c r="M51" s="119"/>
      <c r="N51" s="119"/>
      <c r="O51" s="119"/>
      <c r="P51" s="119"/>
      <c r="Q51" s="119"/>
      <c r="R51" s="119"/>
      <c r="S51" s="119"/>
      <c r="T51" s="119"/>
    </row>
    <row r="52" customFormat="false" ht="12.75" hidden="false" customHeight="true" outlineLevel="0" collapsed="false">
      <c r="A52" s="119"/>
      <c r="B52" s="118"/>
      <c r="C52" s="118"/>
      <c r="D52" s="118"/>
      <c r="E52" s="118"/>
      <c r="F52" s="161"/>
      <c r="G52" s="161"/>
      <c r="H52" s="171"/>
      <c r="I52" s="119"/>
      <c r="J52" s="119"/>
      <c r="K52" s="119"/>
      <c r="L52" s="119"/>
      <c r="M52" s="119"/>
      <c r="N52" s="119"/>
      <c r="O52" s="119"/>
      <c r="P52" s="119"/>
      <c r="Q52" s="119"/>
      <c r="R52" s="119"/>
      <c r="S52" s="119"/>
      <c r="T52" s="119"/>
    </row>
    <row r="53" customFormat="false" ht="12.75" hidden="false" customHeight="true" outlineLevel="0" collapsed="false">
      <c r="A53" s="119"/>
      <c r="B53" s="118"/>
      <c r="C53" s="118"/>
      <c r="D53" s="118"/>
      <c r="E53" s="118"/>
      <c r="F53" s="161"/>
      <c r="G53" s="161"/>
      <c r="H53" s="171"/>
      <c r="I53" s="119"/>
      <c r="J53" s="119"/>
      <c r="K53" s="119"/>
      <c r="L53" s="119"/>
      <c r="M53" s="119"/>
      <c r="N53" s="119"/>
      <c r="O53" s="119"/>
      <c r="P53" s="119"/>
      <c r="Q53" s="119"/>
      <c r="R53" s="119"/>
      <c r="S53" s="119"/>
      <c r="T53" s="119"/>
    </row>
    <row r="54" customFormat="false" ht="12.75" hidden="false" customHeight="true" outlineLevel="0" collapsed="false">
      <c r="A54" s="119"/>
      <c r="B54" s="118"/>
      <c r="C54" s="118"/>
      <c r="D54" s="118"/>
      <c r="E54" s="118"/>
      <c r="F54" s="161"/>
      <c r="G54" s="161"/>
      <c r="H54" s="171"/>
      <c r="I54" s="119"/>
      <c r="J54" s="119"/>
      <c r="K54" s="119"/>
      <c r="L54" s="119"/>
      <c r="M54" s="119"/>
      <c r="N54" s="119"/>
      <c r="O54" s="119"/>
      <c r="P54" s="119"/>
      <c r="Q54" s="119"/>
      <c r="R54" s="119"/>
      <c r="S54" s="119"/>
      <c r="T54" s="119"/>
    </row>
    <row r="55" customFormat="false" ht="12.75" hidden="false" customHeight="true" outlineLevel="0" collapsed="false">
      <c r="A55" s="119"/>
      <c r="B55" s="118"/>
      <c r="C55" s="118"/>
      <c r="D55" s="118"/>
      <c r="E55" s="118"/>
      <c r="F55" s="161"/>
      <c r="G55" s="161"/>
      <c r="H55" s="171"/>
      <c r="I55" s="119"/>
      <c r="J55" s="119"/>
      <c r="K55" s="119"/>
      <c r="L55" s="119"/>
      <c r="M55" s="119"/>
      <c r="N55" s="119"/>
      <c r="O55" s="119"/>
      <c r="P55" s="119"/>
      <c r="Q55" s="119"/>
      <c r="R55" s="119"/>
      <c r="S55" s="119"/>
      <c r="T55" s="119"/>
    </row>
    <row r="56" customFormat="false" ht="12.75" hidden="false" customHeight="true" outlineLevel="0" collapsed="false">
      <c r="A56" s="119"/>
      <c r="B56" s="118"/>
      <c r="C56" s="118"/>
      <c r="D56" s="118"/>
      <c r="E56" s="118"/>
      <c r="F56" s="161"/>
      <c r="G56" s="161"/>
      <c r="H56" s="171"/>
      <c r="I56" s="119"/>
      <c r="J56" s="119"/>
      <c r="K56" s="119"/>
      <c r="L56" s="119"/>
      <c r="M56" s="119"/>
      <c r="N56" s="119"/>
      <c r="O56" s="119"/>
      <c r="P56" s="119"/>
      <c r="Q56" s="119"/>
      <c r="R56" s="119"/>
      <c r="S56" s="119"/>
      <c r="T56" s="119"/>
    </row>
    <row r="57" customFormat="false" ht="12.75" hidden="false" customHeight="true" outlineLevel="0" collapsed="false">
      <c r="A57" s="119"/>
      <c r="B57" s="118"/>
      <c r="C57" s="118"/>
      <c r="D57" s="118"/>
      <c r="E57" s="118"/>
      <c r="F57" s="161"/>
      <c r="G57" s="161"/>
      <c r="H57" s="171"/>
      <c r="I57" s="119"/>
      <c r="J57" s="119"/>
      <c r="K57" s="119"/>
      <c r="L57" s="119"/>
      <c r="M57" s="119"/>
      <c r="N57" s="119"/>
      <c r="O57" s="119"/>
      <c r="P57" s="119"/>
      <c r="Q57" s="119"/>
      <c r="R57" s="119"/>
      <c r="S57" s="119"/>
      <c r="T57" s="119"/>
    </row>
    <row r="58" customFormat="false" ht="12.75" hidden="false" customHeight="true" outlineLevel="0" collapsed="false">
      <c r="A58" s="119"/>
      <c r="B58" s="118"/>
      <c r="C58" s="118"/>
      <c r="D58" s="118"/>
      <c r="E58" s="118"/>
      <c r="F58" s="161"/>
      <c r="G58" s="161"/>
      <c r="H58" s="171"/>
      <c r="I58" s="119"/>
      <c r="J58" s="119"/>
      <c r="K58" s="119"/>
      <c r="L58" s="119"/>
      <c r="M58" s="119"/>
      <c r="N58" s="119"/>
      <c r="O58" s="119"/>
      <c r="P58" s="119"/>
      <c r="Q58" s="119"/>
      <c r="R58" s="119"/>
      <c r="S58" s="119"/>
      <c r="T58" s="119"/>
    </row>
    <row r="59" customFormat="false" ht="12.75" hidden="false" customHeight="true" outlineLevel="0" collapsed="false">
      <c r="A59" s="119"/>
      <c r="B59" s="118"/>
      <c r="C59" s="118"/>
      <c r="D59" s="118"/>
      <c r="E59" s="118"/>
      <c r="F59" s="161"/>
      <c r="G59" s="161"/>
      <c r="H59" s="171"/>
      <c r="I59" s="119"/>
      <c r="J59" s="119"/>
      <c r="K59" s="119"/>
      <c r="L59" s="119"/>
      <c r="M59" s="119"/>
      <c r="N59" s="119"/>
      <c r="O59" s="119"/>
      <c r="P59" s="119"/>
      <c r="Q59" s="119"/>
      <c r="R59" s="119"/>
      <c r="S59" s="119"/>
      <c r="T59" s="119"/>
    </row>
    <row r="60" customFormat="false" ht="12.75" hidden="false" customHeight="true" outlineLevel="0" collapsed="false">
      <c r="A60" s="119"/>
      <c r="B60" s="118"/>
      <c r="C60" s="118"/>
      <c r="D60" s="118"/>
      <c r="E60" s="118"/>
      <c r="F60" s="161"/>
      <c r="G60" s="161"/>
      <c r="H60" s="171"/>
      <c r="I60" s="119"/>
      <c r="J60" s="119"/>
      <c r="K60" s="119"/>
      <c r="L60" s="119"/>
      <c r="M60" s="119"/>
      <c r="N60" s="119"/>
      <c r="O60" s="119"/>
      <c r="P60" s="119"/>
      <c r="Q60" s="119"/>
      <c r="R60" s="119"/>
      <c r="S60" s="119"/>
      <c r="T60" s="119"/>
    </row>
    <row r="61" customFormat="false" ht="12.75" hidden="false" customHeight="true" outlineLevel="0" collapsed="false">
      <c r="A61" s="119"/>
      <c r="B61" s="118"/>
      <c r="C61" s="118"/>
      <c r="D61" s="118"/>
      <c r="E61" s="118"/>
      <c r="F61" s="161"/>
      <c r="G61" s="161"/>
      <c r="H61" s="171"/>
      <c r="I61" s="119"/>
      <c r="J61" s="119"/>
      <c r="K61" s="119"/>
      <c r="L61" s="119"/>
      <c r="M61" s="119"/>
      <c r="N61" s="119"/>
      <c r="O61" s="119"/>
      <c r="P61" s="119"/>
      <c r="Q61" s="119"/>
      <c r="R61" s="119"/>
      <c r="S61" s="119"/>
      <c r="T61" s="119"/>
    </row>
    <row r="62" customFormat="false" ht="12.75" hidden="false" customHeight="true" outlineLevel="0" collapsed="false">
      <c r="A62" s="119"/>
      <c r="B62" s="118"/>
      <c r="C62" s="118"/>
      <c r="D62" s="118"/>
      <c r="E62" s="118"/>
      <c r="F62" s="161"/>
      <c r="G62" s="161"/>
      <c r="H62" s="171"/>
      <c r="I62" s="119"/>
      <c r="J62" s="119"/>
      <c r="K62" s="119"/>
      <c r="L62" s="119"/>
      <c r="M62" s="119"/>
      <c r="N62" s="119"/>
      <c r="O62" s="119"/>
      <c r="P62" s="119"/>
      <c r="Q62" s="119"/>
      <c r="R62" s="119"/>
      <c r="S62" s="119"/>
      <c r="T62" s="119"/>
    </row>
    <row r="63" customFormat="false" ht="12.75" hidden="false" customHeight="true" outlineLevel="0" collapsed="false">
      <c r="A63" s="119"/>
      <c r="B63" s="118"/>
      <c r="C63" s="118"/>
      <c r="D63" s="118"/>
      <c r="E63" s="118"/>
      <c r="F63" s="161"/>
      <c r="G63" s="161"/>
      <c r="H63" s="171"/>
      <c r="I63" s="119"/>
      <c r="J63" s="119"/>
      <c r="K63" s="119"/>
      <c r="L63" s="119"/>
      <c r="M63" s="119"/>
      <c r="N63" s="119"/>
      <c r="O63" s="119"/>
      <c r="P63" s="119"/>
      <c r="Q63" s="119"/>
      <c r="R63" s="119"/>
      <c r="S63" s="119"/>
      <c r="T63" s="119"/>
    </row>
    <row r="64" customFormat="false" ht="15" hidden="false" customHeight="true" outlineLevel="0" collapsed="false">
      <c r="A64" s="119"/>
      <c r="B64" s="118"/>
      <c r="C64" s="118"/>
      <c r="D64" s="118"/>
      <c r="E64" s="118"/>
      <c r="F64" s="161"/>
      <c r="G64" s="161"/>
      <c r="H64" s="171"/>
      <c r="I64" s="119"/>
      <c r="J64" s="119"/>
      <c r="K64" s="119"/>
      <c r="L64" s="13"/>
      <c r="M64" s="119"/>
      <c r="N64" s="119"/>
      <c r="O64" s="119"/>
      <c r="P64" s="119"/>
      <c r="Q64" s="119"/>
      <c r="R64" s="119"/>
      <c r="S64" s="119"/>
      <c r="T64" s="119"/>
    </row>
    <row r="65" customFormat="false" ht="12.75" hidden="false" customHeight="true" outlineLevel="0" collapsed="false">
      <c r="A65" s="119"/>
      <c r="B65" s="118"/>
      <c r="C65" s="118"/>
      <c r="D65" s="118"/>
      <c r="E65" s="118"/>
      <c r="F65" s="161"/>
      <c r="G65" s="161"/>
      <c r="H65" s="171"/>
      <c r="I65" s="119"/>
      <c r="J65" s="119"/>
      <c r="K65" s="119"/>
      <c r="L65" s="119"/>
      <c r="M65" s="119"/>
      <c r="N65" s="119"/>
      <c r="O65" s="119"/>
      <c r="P65" s="119"/>
      <c r="Q65" s="119"/>
      <c r="R65" s="119"/>
      <c r="S65" s="119"/>
      <c r="T65" s="119"/>
    </row>
    <row r="66" customFormat="false" ht="12.75" hidden="false" customHeight="true" outlineLevel="0" collapsed="false">
      <c r="A66" s="119"/>
      <c r="B66" s="118"/>
      <c r="C66" s="118"/>
      <c r="D66" s="118"/>
      <c r="E66" s="118"/>
      <c r="F66" s="161"/>
      <c r="G66" s="161"/>
      <c r="H66" s="171"/>
      <c r="I66" s="119"/>
      <c r="J66" s="119"/>
      <c r="K66" s="119"/>
      <c r="L66" s="119"/>
      <c r="M66" s="119"/>
      <c r="N66" s="119"/>
      <c r="O66" s="119"/>
      <c r="P66" s="119"/>
      <c r="Q66" s="119"/>
      <c r="R66" s="119"/>
      <c r="S66" s="119"/>
      <c r="T66" s="119"/>
    </row>
    <row r="67" customFormat="false" ht="12.75" hidden="false" customHeight="true" outlineLevel="0" collapsed="false">
      <c r="A67" s="119"/>
      <c r="B67" s="118"/>
      <c r="C67" s="118"/>
      <c r="D67" s="118"/>
      <c r="E67" s="118"/>
      <c r="F67" s="161"/>
      <c r="G67" s="161"/>
      <c r="H67" s="171"/>
      <c r="I67" s="119"/>
      <c r="J67" s="119"/>
      <c r="K67" s="119"/>
      <c r="L67" s="119"/>
      <c r="M67" s="119"/>
      <c r="N67" s="119"/>
      <c r="O67" s="119"/>
      <c r="P67" s="119"/>
      <c r="Q67" s="119"/>
      <c r="R67" s="119"/>
      <c r="S67" s="119"/>
      <c r="T67" s="119"/>
    </row>
    <row r="68" customFormat="false" ht="12.75" hidden="false" customHeight="true" outlineLevel="0" collapsed="false">
      <c r="A68" s="119"/>
      <c r="B68" s="118"/>
      <c r="C68" s="118"/>
      <c r="D68" s="118"/>
      <c r="E68" s="118"/>
      <c r="F68" s="161"/>
      <c r="G68" s="161"/>
      <c r="H68" s="171"/>
      <c r="I68" s="119"/>
      <c r="J68" s="119"/>
      <c r="K68" s="119"/>
      <c r="L68" s="119"/>
      <c r="M68" s="119"/>
      <c r="N68" s="119"/>
      <c r="O68" s="119"/>
      <c r="P68" s="119"/>
      <c r="Q68" s="119"/>
      <c r="R68" s="119"/>
      <c r="S68" s="119"/>
      <c r="T68" s="119"/>
    </row>
    <row r="69" customFormat="false" ht="12.75" hidden="false" customHeight="true" outlineLevel="0" collapsed="false">
      <c r="A69" s="119"/>
      <c r="B69" s="118"/>
      <c r="C69" s="118"/>
      <c r="D69" s="118"/>
      <c r="E69" s="118"/>
      <c r="F69" s="161"/>
      <c r="G69" s="161"/>
      <c r="H69" s="171"/>
      <c r="I69" s="119"/>
      <c r="J69" s="119"/>
      <c r="K69" s="119"/>
      <c r="L69" s="119"/>
      <c r="M69" s="119"/>
      <c r="N69" s="119"/>
      <c r="O69" s="119"/>
      <c r="P69" s="119"/>
      <c r="Q69" s="119"/>
      <c r="R69" s="119"/>
      <c r="S69" s="119"/>
      <c r="T69" s="119"/>
    </row>
    <row r="70" customFormat="false" ht="12.75" hidden="false" customHeight="true" outlineLevel="0" collapsed="false">
      <c r="A70" s="119"/>
      <c r="B70" s="118"/>
      <c r="C70" s="118"/>
      <c r="D70" s="118"/>
      <c r="E70" s="118"/>
      <c r="F70" s="161"/>
      <c r="G70" s="161"/>
      <c r="H70" s="171"/>
      <c r="I70" s="119"/>
      <c r="J70" s="119"/>
      <c r="K70" s="119"/>
      <c r="L70" s="119"/>
      <c r="M70" s="119"/>
      <c r="N70" s="119"/>
      <c r="O70" s="119"/>
      <c r="P70" s="119"/>
      <c r="Q70" s="119"/>
      <c r="R70" s="119"/>
      <c r="S70" s="119"/>
      <c r="T70" s="119"/>
    </row>
    <row r="71" customFormat="false" ht="12.75" hidden="false" customHeight="true" outlineLevel="0" collapsed="false">
      <c r="A71" s="119"/>
      <c r="B71" s="118"/>
      <c r="C71" s="118"/>
      <c r="D71" s="118"/>
      <c r="E71" s="118"/>
      <c r="F71" s="161"/>
      <c r="G71" s="161"/>
      <c r="H71" s="171"/>
      <c r="I71" s="119"/>
      <c r="J71" s="119"/>
      <c r="K71" s="119"/>
      <c r="L71" s="119"/>
      <c r="M71" s="119"/>
      <c r="N71" s="119"/>
      <c r="O71" s="119"/>
      <c r="P71" s="119"/>
      <c r="Q71" s="119"/>
      <c r="R71" s="119"/>
      <c r="S71" s="119"/>
      <c r="T71" s="119"/>
    </row>
    <row r="72" customFormat="false" ht="12.75" hidden="false" customHeight="true" outlineLevel="0" collapsed="false">
      <c r="A72" s="119"/>
      <c r="B72" s="118"/>
      <c r="C72" s="118"/>
      <c r="D72" s="118"/>
      <c r="E72" s="118"/>
      <c r="F72" s="161"/>
      <c r="G72" s="161"/>
      <c r="H72" s="171"/>
      <c r="I72" s="119"/>
      <c r="J72" s="119"/>
      <c r="K72" s="119"/>
      <c r="L72" s="119"/>
      <c r="M72" s="119"/>
      <c r="N72" s="119"/>
      <c r="O72" s="119"/>
      <c r="P72" s="119"/>
      <c r="Q72" s="119"/>
      <c r="R72" s="119"/>
      <c r="S72" s="119"/>
      <c r="T72" s="119"/>
    </row>
    <row r="73" customFormat="false" ht="12.75" hidden="false" customHeight="true" outlineLevel="0" collapsed="false">
      <c r="A73" s="119"/>
      <c r="B73" s="118"/>
      <c r="C73" s="118"/>
      <c r="D73" s="118"/>
      <c r="E73" s="118"/>
      <c r="F73" s="161"/>
      <c r="G73" s="161"/>
      <c r="H73" s="171"/>
      <c r="I73" s="119"/>
      <c r="J73" s="119"/>
      <c r="K73" s="119"/>
      <c r="L73" s="119"/>
      <c r="M73" s="119"/>
      <c r="N73" s="119"/>
      <c r="O73" s="119"/>
      <c r="P73" s="119"/>
      <c r="Q73" s="119"/>
      <c r="R73" s="119"/>
      <c r="S73" s="119"/>
      <c r="T73" s="119"/>
    </row>
    <row r="74" customFormat="false" ht="12.75" hidden="false" customHeight="true" outlineLevel="0" collapsed="false">
      <c r="A74" s="119"/>
      <c r="B74" s="118"/>
      <c r="C74" s="118"/>
      <c r="D74" s="118"/>
      <c r="E74" s="118"/>
      <c r="F74" s="161"/>
      <c r="G74" s="161"/>
      <c r="H74" s="171"/>
      <c r="I74" s="119"/>
      <c r="J74" s="119"/>
      <c r="K74" s="119"/>
      <c r="L74" s="119"/>
      <c r="M74" s="119"/>
      <c r="N74" s="119"/>
      <c r="O74" s="119"/>
      <c r="P74" s="119"/>
      <c r="Q74" s="119"/>
      <c r="R74" s="119"/>
      <c r="S74" s="119"/>
      <c r="T74" s="119"/>
    </row>
    <row r="75" customFormat="false" ht="12.75" hidden="false" customHeight="true" outlineLevel="0" collapsed="false">
      <c r="A75" s="119"/>
      <c r="B75" s="118"/>
      <c r="C75" s="118"/>
      <c r="D75" s="118"/>
      <c r="E75" s="118"/>
      <c r="F75" s="161"/>
      <c r="G75" s="161"/>
      <c r="H75" s="171"/>
      <c r="I75" s="119"/>
      <c r="J75" s="119"/>
      <c r="K75" s="119"/>
      <c r="L75" s="119"/>
      <c r="M75" s="119"/>
      <c r="N75" s="119"/>
      <c r="O75" s="119"/>
      <c r="P75" s="119"/>
      <c r="Q75" s="119"/>
      <c r="R75" s="119"/>
      <c r="S75" s="119"/>
      <c r="T75" s="119"/>
    </row>
    <row r="76" customFormat="false" ht="12.75" hidden="false" customHeight="true" outlineLevel="0" collapsed="false">
      <c r="A76" s="119"/>
      <c r="B76" s="118"/>
      <c r="C76" s="118"/>
      <c r="D76" s="118"/>
      <c r="E76" s="118"/>
      <c r="F76" s="161"/>
      <c r="G76" s="161"/>
      <c r="H76" s="171"/>
      <c r="I76" s="119"/>
      <c r="J76" s="119"/>
      <c r="K76" s="119"/>
      <c r="L76" s="119"/>
      <c r="M76" s="119"/>
      <c r="N76" s="119"/>
      <c r="O76" s="119"/>
      <c r="P76" s="119"/>
      <c r="Q76" s="119"/>
      <c r="R76" s="119"/>
      <c r="S76" s="119"/>
      <c r="T76" s="119"/>
    </row>
    <row r="77" customFormat="false" ht="12.75" hidden="false" customHeight="true" outlineLevel="0" collapsed="false">
      <c r="A77" s="119"/>
      <c r="B77" s="118"/>
      <c r="C77" s="118"/>
      <c r="D77" s="118"/>
      <c r="E77" s="118"/>
      <c r="F77" s="161"/>
      <c r="G77" s="161"/>
      <c r="H77" s="171"/>
      <c r="I77" s="119"/>
      <c r="J77" s="119"/>
      <c r="K77" s="119"/>
      <c r="L77" s="119"/>
      <c r="M77" s="119"/>
      <c r="N77" s="119"/>
      <c r="O77" s="119"/>
      <c r="P77" s="119"/>
      <c r="Q77" s="119"/>
      <c r="R77" s="119"/>
      <c r="S77" s="119"/>
      <c r="T77" s="119"/>
    </row>
    <row r="78" customFormat="false" ht="12.75" hidden="false" customHeight="true" outlineLevel="0" collapsed="false">
      <c r="A78" s="119"/>
      <c r="B78" s="118"/>
      <c r="C78" s="118"/>
      <c r="D78" s="118"/>
      <c r="E78" s="118"/>
      <c r="F78" s="161"/>
      <c r="G78" s="161"/>
      <c r="H78" s="171"/>
      <c r="I78" s="119"/>
      <c r="J78" s="119"/>
      <c r="K78" s="119"/>
      <c r="L78" s="119"/>
      <c r="M78" s="119"/>
      <c r="N78" s="119"/>
      <c r="O78" s="119"/>
      <c r="P78" s="119"/>
      <c r="Q78" s="119"/>
      <c r="R78" s="119"/>
      <c r="S78" s="119"/>
      <c r="T78" s="119"/>
    </row>
    <row r="79" customFormat="false" ht="12.75" hidden="false" customHeight="true" outlineLevel="0" collapsed="false">
      <c r="A79" s="119"/>
      <c r="B79" s="118"/>
      <c r="C79" s="118"/>
      <c r="D79" s="118"/>
      <c r="E79" s="118"/>
      <c r="F79" s="161"/>
      <c r="G79" s="161"/>
      <c r="H79" s="171"/>
      <c r="I79" s="119"/>
      <c r="J79" s="119"/>
      <c r="K79" s="119"/>
      <c r="L79" s="119"/>
      <c r="M79" s="119"/>
      <c r="N79" s="119"/>
      <c r="O79" s="119"/>
      <c r="P79" s="119"/>
      <c r="Q79" s="119"/>
      <c r="R79" s="119"/>
      <c r="S79" s="119"/>
      <c r="T79" s="119"/>
    </row>
    <row r="80" customFormat="false" ht="12.75" hidden="false" customHeight="true" outlineLevel="0" collapsed="false">
      <c r="A80" s="119"/>
      <c r="B80" s="118"/>
      <c r="C80" s="118"/>
      <c r="D80" s="118"/>
      <c r="E80" s="118"/>
      <c r="F80" s="161"/>
      <c r="G80" s="161"/>
      <c r="H80" s="171"/>
      <c r="I80" s="119"/>
      <c r="J80" s="119"/>
      <c r="K80" s="119"/>
      <c r="L80" s="119"/>
      <c r="M80" s="119"/>
      <c r="N80" s="119"/>
      <c r="O80" s="119"/>
      <c r="P80" s="119"/>
      <c r="Q80" s="119"/>
      <c r="R80" s="119"/>
      <c r="S80" s="119"/>
      <c r="T80" s="119"/>
    </row>
    <row r="81" customFormat="false" ht="12.75" hidden="false" customHeight="true" outlineLevel="0" collapsed="false">
      <c r="A81" s="119"/>
      <c r="B81" s="118"/>
      <c r="C81" s="118"/>
      <c r="D81" s="118"/>
      <c r="E81" s="118"/>
      <c r="F81" s="161"/>
      <c r="G81" s="161"/>
      <c r="H81" s="171"/>
      <c r="I81" s="119"/>
      <c r="J81" s="119"/>
      <c r="K81" s="119"/>
      <c r="L81" s="119"/>
      <c r="M81" s="119"/>
      <c r="N81" s="119"/>
      <c r="O81" s="119"/>
      <c r="P81" s="119"/>
      <c r="Q81" s="119"/>
      <c r="R81" s="119"/>
      <c r="S81" s="119"/>
      <c r="T81" s="119"/>
    </row>
    <row r="82" customFormat="false" ht="12.75" hidden="false" customHeight="true" outlineLevel="0" collapsed="false">
      <c r="A82" s="119"/>
      <c r="B82" s="118"/>
      <c r="C82" s="118"/>
      <c r="D82" s="118"/>
      <c r="E82" s="118"/>
      <c r="F82" s="161"/>
      <c r="G82" s="161"/>
      <c r="H82" s="171"/>
      <c r="I82" s="119"/>
      <c r="J82" s="119"/>
      <c r="K82" s="119"/>
      <c r="L82" s="119"/>
      <c r="M82" s="119"/>
      <c r="N82" s="119"/>
      <c r="O82" s="119"/>
      <c r="P82" s="119"/>
      <c r="Q82" s="119"/>
      <c r="R82" s="119"/>
      <c r="S82" s="119"/>
      <c r="T82" s="119"/>
    </row>
    <row r="83" customFormat="false" ht="12.75" hidden="false" customHeight="true" outlineLevel="0" collapsed="false">
      <c r="A83" s="119"/>
      <c r="B83" s="118"/>
      <c r="C83" s="118"/>
      <c r="D83" s="118"/>
      <c r="E83" s="118"/>
      <c r="F83" s="161"/>
      <c r="G83" s="161"/>
      <c r="H83" s="171"/>
      <c r="I83" s="119"/>
      <c r="J83" s="119"/>
      <c r="K83" s="119"/>
      <c r="L83" s="119"/>
      <c r="M83" s="119"/>
      <c r="N83" s="119"/>
      <c r="O83" s="119"/>
      <c r="P83" s="119"/>
      <c r="Q83" s="119"/>
      <c r="R83" s="119"/>
      <c r="S83" s="119"/>
      <c r="T83" s="119"/>
    </row>
    <row r="84" customFormat="false" ht="12.75" hidden="false" customHeight="true" outlineLevel="0" collapsed="false">
      <c r="A84" s="119"/>
      <c r="B84" s="118"/>
      <c r="C84" s="118"/>
      <c r="D84" s="118"/>
      <c r="E84" s="118"/>
      <c r="F84" s="161"/>
      <c r="G84" s="161"/>
      <c r="H84" s="171"/>
      <c r="I84" s="119"/>
      <c r="J84" s="119"/>
      <c r="K84" s="119"/>
      <c r="L84" s="119"/>
      <c r="M84" s="119"/>
      <c r="N84" s="119"/>
      <c r="O84" s="119"/>
      <c r="P84" s="119"/>
      <c r="Q84" s="119"/>
      <c r="R84" s="119"/>
      <c r="S84" s="119"/>
      <c r="T84" s="119"/>
    </row>
    <row r="85" customFormat="false" ht="12.75" hidden="false" customHeight="true" outlineLevel="0" collapsed="false">
      <c r="A85" s="119"/>
      <c r="B85" s="118"/>
      <c r="C85" s="118"/>
      <c r="D85" s="118"/>
      <c r="E85" s="118"/>
      <c r="F85" s="161"/>
      <c r="G85" s="161"/>
      <c r="H85" s="171"/>
      <c r="I85" s="119"/>
      <c r="J85" s="119"/>
      <c r="K85" s="119"/>
      <c r="L85" s="119"/>
      <c r="M85" s="119"/>
      <c r="N85" s="119"/>
      <c r="O85" s="119"/>
      <c r="P85" s="119"/>
      <c r="Q85" s="119"/>
      <c r="R85" s="119"/>
      <c r="S85" s="119"/>
      <c r="T85" s="119"/>
    </row>
    <row r="86" customFormat="false" ht="12.75" hidden="false" customHeight="true" outlineLevel="0" collapsed="false">
      <c r="A86" s="119"/>
      <c r="B86" s="118"/>
      <c r="C86" s="118"/>
      <c r="D86" s="118"/>
      <c r="E86" s="118"/>
      <c r="F86" s="161"/>
      <c r="G86" s="161"/>
      <c r="H86" s="171"/>
      <c r="I86" s="119"/>
      <c r="J86" s="119"/>
      <c r="K86" s="119"/>
      <c r="L86" s="119"/>
      <c r="M86" s="119"/>
      <c r="N86" s="119"/>
      <c r="O86" s="119"/>
      <c r="P86" s="119"/>
      <c r="Q86" s="119"/>
      <c r="R86" s="119"/>
      <c r="S86" s="119"/>
      <c r="T86" s="119"/>
    </row>
    <row r="87" customFormat="false" ht="12.75" hidden="false" customHeight="true" outlineLevel="0" collapsed="false">
      <c r="A87" s="119"/>
      <c r="B87" s="118"/>
      <c r="C87" s="118"/>
      <c r="D87" s="118"/>
      <c r="E87" s="118"/>
      <c r="F87" s="161"/>
      <c r="G87" s="161"/>
      <c r="H87" s="171"/>
      <c r="I87" s="119"/>
      <c r="J87" s="119"/>
      <c r="K87" s="119"/>
      <c r="L87" s="119"/>
      <c r="M87" s="119"/>
      <c r="N87" s="119"/>
      <c r="O87" s="119"/>
      <c r="P87" s="119"/>
      <c r="Q87" s="119"/>
      <c r="R87" s="119"/>
      <c r="S87" s="119"/>
      <c r="T87" s="119"/>
    </row>
    <row r="88" customFormat="false" ht="12.75" hidden="false" customHeight="true" outlineLevel="0" collapsed="false">
      <c r="A88" s="119"/>
      <c r="B88" s="118"/>
      <c r="C88" s="118"/>
      <c r="D88" s="118"/>
      <c r="E88" s="118"/>
      <c r="F88" s="161"/>
      <c r="G88" s="161"/>
      <c r="H88" s="171"/>
      <c r="I88" s="119"/>
      <c r="J88" s="119"/>
      <c r="K88" s="119"/>
      <c r="L88" s="119"/>
      <c r="M88" s="119"/>
      <c r="N88" s="119"/>
      <c r="O88" s="119"/>
      <c r="P88" s="119"/>
      <c r="Q88" s="119"/>
      <c r="R88" s="119"/>
      <c r="S88" s="119"/>
      <c r="T88" s="119"/>
    </row>
    <row r="89" customFormat="false" ht="12.75" hidden="false" customHeight="true" outlineLevel="0" collapsed="false">
      <c r="A89" s="119"/>
      <c r="B89" s="118"/>
      <c r="C89" s="118"/>
      <c r="D89" s="118"/>
      <c r="E89" s="118"/>
      <c r="F89" s="161"/>
      <c r="G89" s="161"/>
      <c r="H89" s="171"/>
      <c r="I89" s="119"/>
      <c r="J89" s="119"/>
      <c r="K89" s="119"/>
      <c r="L89" s="119"/>
      <c r="M89" s="119"/>
      <c r="N89" s="119"/>
      <c r="O89" s="119"/>
      <c r="P89" s="119"/>
      <c r="Q89" s="119"/>
      <c r="R89" s="119"/>
      <c r="S89" s="119"/>
      <c r="T89" s="119"/>
    </row>
    <row r="90" customFormat="false" ht="12.75" hidden="false" customHeight="true" outlineLevel="0" collapsed="false">
      <c r="A90" s="119"/>
      <c r="B90" s="118"/>
      <c r="C90" s="118"/>
      <c r="D90" s="118"/>
      <c r="E90" s="118"/>
      <c r="F90" s="161"/>
      <c r="G90" s="161"/>
      <c r="H90" s="171"/>
      <c r="I90" s="119"/>
      <c r="J90" s="119"/>
      <c r="K90" s="119"/>
      <c r="L90" s="119"/>
      <c r="M90" s="119"/>
      <c r="N90" s="119"/>
      <c r="O90" s="119"/>
      <c r="P90" s="119"/>
      <c r="Q90" s="119"/>
      <c r="R90" s="119"/>
      <c r="S90" s="119"/>
      <c r="T90" s="119"/>
    </row>
    <row r="91" customFormat="false" ht="12.75" hidden="false" customHeight="true" outlineLevel="0" collapsed="false">
      <c r="A91" s="119"/>
      <c r="B91" s="118"/>
      <c r="C91" s="118"/>
      <c r="D91" s="118"/>
      <c r="E91" s="118"/>
      <c r="F91" s="161"/>
      <c r="G91" s="161"/>
      <c r="H91" s="171"/>
      <c r="I91" s="119"/>
      <c r="J91" s="119"/>
      <c r="K91" s="119"/>
      <c r="L91" s="119"/>
      <c r="M91" s="119"/>
      <c r="N91" s="119"/>
      <c r="O91" s="119"/>
      <c r="P91" s="119"/>
      <c r="Q91" s="119"/>
      <c r="R91" s="119"/>
      <c r="S91" s="119"/>
      <c r="T91" s="119"/>
    </row>
    <row r="92" customFormat="false" ht="12.75" hidden="false" customHeight="true" outlineLevel="0" collapsed="false">
      <c r="A92" s="119"/>
      <c r="B92" s="118"/>
      <c r="C92" s="118"/>
      <c r="D92" s="118"/>
      <c r="E92" s="118"/>
      <c r="F92" s="161"/>
      <c r="G92" s="161"/>
      <c r="H92" s="171"/>
      <c r="I92" s="119"/>
      <c r="J92" s="119"/>
      <c r="K92" s="119"/>
      <c r="L92" s="119"/>
      <c r="M92" s="119"/>
      <c r="N92" s="119"/>
      <c r="O92" s="119"/>
      <c r="P92" s="119"/>
      <c r="Q92" s="119"/>
      <c r="R92" s="119"/>
      <c r="S92" s="119"/>
      <c r="T92" s="119"/>
    </row>
    <row r="93" customFormat="false" ht="12.75" hidden="false" customHeight="true" outlineLevel="0" collapsed="false">
      <c r="A93" s="119"/>
      <c r="B93" s="118"/>
      <c r="C93" s="118"/>
      <c r="D93" s="118"/>
      <c r="E93" s="118"/>
      <c r="F93" s="161"/>
      <c r="G93" s="161"/>
      <c r="H93" s="171"/>
      <c r="I93" s="119"/>
      <c r="J93" s="119"/>
      <c r="K93" s="119"/>
      <c r="L93" s="119"/>
      <c r="M93" s="119"/>
      <c r="N93" s="119"/>
      <c r="O93" s="119"/>
      <c r="P93" s="119"/>
      <c r="Q93" s="119"/>
      <c r="R93" s="119"/>
      <c r="S93" s="119"/>
      <c r="T93" s="119"/>
    </row>
    <row r="94" customFormat="false" ht="12.75" hidden="false" customHeight="true" outlineLevel="0" collapsed="false">
      <c r="A94" s="119"/>
      <c r="B94" s="118"/>
      <c r="C94" s="118"/>
      <c r="D94" s="118"/>
      <c r="E94" s="118"/>
      <c r="F94" s="161"/>
      <c r="G94" s="161"/>
      <c r="H94" s="171"/>
      <c r="I94" s="119"/>
      <c r="J94" s="119"/>
      <c r="K94" s="119"/>
      <c r="L94" s="119"/>
      <c r="M94" s="119"/>
      <c r="N94" s="119"/>
      <c r="O94" s="119"/>
      <c r="P94" s="119"/>
      <c r="Q94" s="119"/>
      <c r="R94" s="119"/>
      <c r="S94" s="119"/>
      <c r="T94" s="119"/>
    </row>
    <row r="95" customFormat="false" ht="12.75" hidden="false" customHeight="true" outlineLevel="0" collapsed="false">
      <c r="A95" s="119"/>
      <c r="B95" s="118"/>
      <c r="C95" s="118"/>
      <c r="D95" s="118"/>
      <c r="E95" s="118"/>
      <c r="F95" s="161"/>
      <c r="G95" s="161"/>
      <c r="H95" s="171"/>
      <c r="I95" s="119"/>
      <c r="J95" s="119"/>
      <c r="K95" s="119"/>
      <c r="L95" s="119"/>
      <c r="M95" s="119"/>
      <c r="N95" s="119"/>
      <c r="O95" s="119"/>
      <c r="P95" s="119"/>
      <c r="Q95" s="119"/>
      <c r="R95" s="119"/>
      <c r="S95" s="119"/>
      <c r="T95" s="119"/>
    </row>
    <row r="96" customFormat="false" ht="12.75" hidden="false" customHeight="true" outlineLevel="0" collapsed="false">
      <c r="A96" s="119"/>
      <c r="B96" s="118"/>
      <c r="C96" s="118"/>
      <c r="D96" s="118"/>
      <c r="E96" s="118"/>
      <c r="F96" s="161"/>
      <c r="G96" s="161"/>
      <c r="H96" s="171"/>
      <c r="I96" s="119"/>
      <c r="J96" s="119"/>
      <c r="K96" s="119"/>
      <c r="L96" s="119"/>
      <c r="M96" s="119"/>
      <c r="N96" s="119"/>
      <c r="O96" s="119"/>
      <c r="P96" s="119"/>
      <c r="Q96" s="119"/>
      <c r="R96" s="119"/>
      <c r="S96" s="119"/>
      <c r="T96" s="119"/>
    </row>
    <row r="97" customFormat="false" ht="12.75" hidden="false" customHeight="true" outlineLevel="0" collapsed="false">
      <c r="A97" s="119"/>
      <c r="B97" s="118"/>
      <c r="C97" s="118"/>
      <c r="D97" s="118"/>
      <c r="E97" s="118"/>
      <c r="F97" s="161"/>
      <c r="G97" s="161"/>
      <c r="H97" s="171"/>
      <c r="I97" s="119"/>
      <c r="J97" s="119"/>
      <c r="K97" s="119"/>
      <c r="L97" s="119"/>
      <c r="M97" s="119"/>
      <c r="N97" s="119"/>
      <c r="O97" s="119"/>
      <c r="P97" s="119"/>
      <c r="Q97" s="119"/>
      <c r="R97" s="119"/>
      <c r="S97" s="119"/>
      <c r="T97" s="119"/>
    </row>
    <row r="98" customFormat="false" ht="12.75" hidden="false" customHeight="true" outlineLevel="0" collapsed="false">
      <c r="A98" s="119"/>
      <c r="B98" s="118"/>
      <c r="C98" s="118"/>
      <c r="D98" s="118"/>
      <c r="E98" s="118"/>
      <c r="F98" s="161"/>
      <c r="G98" s="161"/>
      <c r="H98" s="171"/>
      <c r="I98" s="119"/>
      <c r="J98" s="119"/>
      <c r="K98" s="119"/>
      <c r="L98" s="119"/>
      <c r="M98" s="119"/>
      <c r="N98" s="119"/>
      <c r="O98" s="119"/>
      <c r="P98" s="119"/>
      <c r="Q98" s="119"/>
      <c r="R98" s="119"/>
      <c r="S98" s="119"/>
      <c r="T98" s="119"/>
    </row>
    <row r="99" customFormat="false" ht="12.75" hidden="false" customHeight="true" outlineLevel="0" collapsed="false">
      <c r="A99" s="119"/>
      <c r="B99" s="118"/>
      <c r="C99" s="118"/>
      <c r="D99" s="118"/>
      <c r="E99" s="118"/>
      <c r="F99" s="161"/>
      <c r="G99" s="161"/>
      <c r="H99" s="171"/>
      <c r="I99" s="119"/>
      <c r="J99" s="119"/>
      <c r="K99" s="119"/>
      <c r="L99" s="119"/>
      <c r="M99" s="119"/>
      <c r="N99" s="119"/>
      <c r="O99" s="119"/>
      <c r="P99" s="119"/>
      <c r="Q99" s="119"/>
      <c r="R99" s="119"/>
      <c r="S99" s="119"/>
      <c r="T99" s="119"/>
    </row>
    <row r="100" customFormat="false" ht="12.75" hidden="false" customHeight="true" outlineLevel="0" collapsed="false">
      <c r="A100" s="119"/>
      <c r="B100" s="118"/>
      <c r="C100" s="118"/>
      <c r="D100" s="118"/>
      <c r="E100" s="118"/>
      <c r="F100" s="161"/>
      <c r="G100" s="161"/>
      <c r="H100" s="171"/>
      <c r="I100" s="119"/>
      <c r="J100" s="119"/>
      <c r="K100" s="119"/>
      <c r="L100" s="119"/>
      <c r="M100" s="119"/>
      <c r="N100" s="119"/>
      <c r="O100" s="119"/>
      <c r="P100" s="119"/>
      <c r="Q100" s="119"/>
      <c r="R100" s="119"/>
      <c r="S100" s="119"/>
      <c r="T100" s="119"/>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c r="R101" s="11"/>
      <c r="S101" s="11"/>
      <c r="T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c r="R102" s="11"/>
      <c r="S102" s="11"/>
      <c r="T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c r="R103" s="11"/>
      <c r="S103" s="11"/>
      <c r="T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c r="R104" s="11"/>
      <c r="S104" s="11"/>
      <c r="T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c r="R105" s="11"/>
      <c r="S105" s="11"/>
      <c r="T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c r="R106" s="11"/>
      <c r="S106" s="11"/>
      <c r="T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c r="R107" s="11"/>
      <c r="S107" s="11"/>
      <c r="T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c r="R108" s="11"/>
      <c r="S108" s="11"/>
      <c r="T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c r="R109" s="11"/>
      <c r="S109" s="11"/>
      <c r="T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c r="R110" s="11"/>
      <c r="S110" s="11"/>
      <c r="T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c r="R111" s="11"/>
      <c r="S111" s="11"/>
      <c r="T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c r="R112" s="11"/>
      <c r="S112" s="11"/>
      <c r="T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c r="R113" s="11"/>
      <c r="S113" s="11"/>
      <c r="T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c r="R114" s="11"/>
      <c r="S114" s="11"/>
      <c r="T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c r="R115" s="11"/>
      <c r="S115" s="11"/>
      <c r="T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c r="R116" s="11"/>
      <c r="S116" s="11"/>
      <c r="T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c r="R117" s="11"/>
      <c r="S117" s="11"/>
      <c r="T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c r="R118" s="11"/>
      <c r="S118" s="11"/>
      <c r="T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c r="S119" s="11"/>
      <c r="T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c r="S120" s="11"/>
      <c r="T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c r="S121" s="11"/>
      <c r="T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c r="S122" s="11"/>
      <c r="T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c r="S123" s="11"/>
      <c r="T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c r="S124" s="11"/>
      <c r="T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c r="S125" s="11"/>
      <c r="T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c r="S126" s="11"/>
      <c r="T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c r="S127" s="11"/>
      <c r="T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c r="S128" s="11"/>
      <c r="T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c r="S129" s="11"/>
      <c r="T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c r="S130" s="11"/>
      <c r="T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c r="S131" s="11"/>
      <c r="T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c r="S132" s="11"/>
      <c r="T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c r="S133" s="11"/>
      <c r="T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c r="S134" s="11"/>
      <c r="T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c r="S135" s="11"/>
      <c r="T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c r="S136" s="11"/>
      <c r="T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c r="S137" s="11"/>
      <c r="T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c r="S138" s="11"/>
      <c r="T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c r="S139" s="11"/>
      <c r="T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c r="S140" s="11"/>
      <c r="T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c r="S141" s="11"/>
      <c r="T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c r="S142" s="11"/>
      <c r="T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c r="S143" s="11"/>
      <c r="T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c r="S144" s="11"/>
      <c r="T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c r="S145" s="11"/>
      <c r="T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c r="S146" s="11"/>
      <c r="T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c r="S147" s="11"/>
      <c r="T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c r="S148" s="11"/>
      <c r="T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c r="S149" s="11"/>
      <c r="T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c r="S150" s="11"/>
      <c r="T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c r="S151" s="11"/>
      <c r="T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c r="S152" s="11"/>
      <c r="T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c r="S153" s="11"/>
      <c r="T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c r="S154" s="11"/>
      <c r="T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c r="S155" s="11"/>
      <c r="T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c r="S156" s="11"/>
      <c r="T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c r="S157" s="11"/>
      <c r="T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c r="S158" s="11"/>
      <c r="T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c r="S159" s="11"/>
      <c r="T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c r="S160" s="11"/>
      <c r="T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c r="S161" s="11"/>
      <c r="T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c r="S162" s="11"/>
      <c r="T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c r="S163" s="11"/>
      <c r="T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c r="S164" s="11"/>
      <c r="T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c r="S165" s="11"/>
      <c r="T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c r="S166" s="11"/>
      <c r="T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c r="S167" s="11"/>
      <c r="T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c r="S168" s="11"/>
      <c r="T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c r="S169" s="11"/>
      <c r="T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c r="S170" s="11"/>
      <c r="T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c r="S171" s="11"/>
      <c r="T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c r="S172" s="11"/>
      <c r="T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c r="S173" s="11"/>
      <c r="T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c r="S174" s="11"/>
      <c r="T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c r="S175" s="11"/>
      <c r="T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c r="S176" s="11"/>
      <c r="T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c r="S177" s="11"/>
      <c r="T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c r="S178" s="11"/>
      <c r="T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c r="S179" s="11"/>
      <c r="T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c r="S180" s="11"/>
      <c r="T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c r="S181" s="11"/>
      <c r="T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c r="S182" s="11"/>
      <c r="T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c r="S183" s="11"/>
      <c r="T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c r="S184" s="11"/>
      <c r="T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c r="S185" s="11"/>
      <c r="T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c r="S186" s="11"/>
      <c r="T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c r="S187" s="11"/>
      <c r="T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c r="S188" s="11"/>
      <c r="T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c r="S189" s="11"/>
      <c r="T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c r="S190" s="11"/>
      <c r="T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c r="S191" s="11"/>
      <c r="T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c r="S192" s="11"/>
      <c r="T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c r="S193" s="11"/>
      <c r="T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c r="S194" s="11"/>
      <c r="T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c r="S195" s="11"/>
      <c r="T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c r="S196" s="11"/>
      <c r="T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c r="S197" s="11"/>
      <c r="T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c r="S198" s="11"/>
      <c r="T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c r="S199" s="11"/>
      <c r="T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c r="S200" s="11"/>
      <c r="T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c r="S201" s="11"/>
      <c r="T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c r="S202" s="11"/>
      <c r="T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c r="S203" s="11"/>
      <c r="T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c r="S204" s="11"/>
      <c r="T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c r="S205" s="11"/>
      <c r="T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c r="S206" s="11"/>
      <c r="T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c r="S207" s="11"/>
      <c r="T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c r="S208" s="11"/>
      <c r="T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c r="S209" s="11"/>
      <c r="T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c r="S210" s="11"/>
      <c r="T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c r="S211" s="11"/>
      <c r="T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c r="S212" s="11"/>
      <c r="T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c r="S213" s="11"/>
      <c r="T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c r="S214" s="11"/>
      <c r="T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c r="S215" s="11"/>
      <c r="T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c r="S216" s="11"/>
      <c r="T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c r="S217" s="11"/>
      <c r="T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c r="S218" s="11"/>
      <c r="T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c r="S219" s="11"/>
      <c r="T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c r="S220" s="11"/>
      <c r="T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c r="S221" s="11"/>
      <c r="T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c r="S222" s="11"/>
      <c r="T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c r="S223" s="11"/>
      <c r="T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c r="S224" s="11"/>
      <c r="T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c r="S225" s="11"/>
      <c r="T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c r="S226" s="11"/>
      <c r="T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c r="S227" s="11"/>
      <c r="T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c r="S228" s="11"/>
      <c r="T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c r="S229" s="11"/>
      <c r="T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c r="S230" s="11"/>
      <c r="T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c r="S231" s="11"/>
      <c r="T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c r="S232" s="11"/>
      <c r="T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c r="S233" s="11"/>
      <c r="T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c r="S234" s="11"/>
      <c r="T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c r="S235" s="11"/>
      <c r="T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c r="S236" s="11"/>
      <c r="T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c r="S237" s="11"/>
      <c r="T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c r="S238" s="11"/>
      <c r="T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c r="S239" s="11"/>
      <c r="T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c r="S240" s="11"/>
      <c r="T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c r="S241" s="11"/>
      <c r="T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c r="S242" s="11"/>
      <c r="T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c r="S243" s="11"/>
      <c r="T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c r="S244" s="11"/>
      <c r="T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c r="S245" s="11"/>
      <c r="T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c r="S246" s="11"/>
      <c r="T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c r="S247" s="11"/>
      <c r="T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c r="S248" s="11"/>
      <c r="T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c r="S249" s="11"/>
      <c r="T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c r="S250" s="11"/>
      <c r="T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c r="S251" s="11"/>
      <c r="T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c r="S252" s="11"/>
      <c r="T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c r="S253" s="11"/>
      <c r="T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c r="S254" s="11"/>
      <c r="T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c r="S255" s="11"/>
      <c r="T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c r="S256" s="11"/>
      <c r="T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c r="S257" s="11"/>
      <c r="T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c r="S258" s="11"/>
      <c r="T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c r="S259" s="11"/>
      <c r="T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c r="S260" s="11"/>
      <c r="T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c r="S261" s="11"/>
      <c r="T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c r="S262" s="11"/>
      <c r="T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c r="S263" s="11"/>
      <c r="T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c r="S264" s="11"/>
      <c r="T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c r="S265" s="11"/>
      <c r="T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c r="S266" s="11"/>
      <c r="T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c r="S267" s="11"/>
      <c r="T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c r="S268" s="11"/>
      <c r="T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c r="S269" s="11"/>
      <c r="T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c r="S270" s="11"/>
      <c r="T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c r="S271" s="11"/>
      <c r="T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c r="S272" s="11"/>
      <c r="T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c r="S273" s="11"/>
      <c r="T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c r="S274" s="11"/>
      <c r="T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c r="S275" s="11"/>
      <c r="T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c r="S276" s="11"/>
      <c r="T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c r="S277" s="11"/>
      <c r="T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c r="S278" s="11"/>
      <c r="T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c r="S279" s="11"/>
      <c r="T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c r="S280" s="11"/>
      <c r="T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c r="S281" s="11"/>
      <c r="T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c r="S282" s="11"/>
      <c r="T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c r="S283" s="11"/>
      <c r="T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c r="S284" s="11"/>
      <c r="T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c r="S285" s="11"/>
      <c r="T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c r="S286" s="11"/>
      <c r="T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c r="S287" s="11"/>
      <c r="T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c r="S288" s="11"/>
      <c r="T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c r="S289" s="11"/>
      <c r="T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c r="S290" s="11"/>
      <c r="T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c r="S291" s="11"/>
      <c r="T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c r="S292" s="11"/>
      <c r="T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c r="S293" s="11"/>
      <c r="T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c r="S294" s="11"/>
      <c r="T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c r="S295" s="11"/>
      <c r="T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c r="S296" s="11"/>
      <c r="T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c r="S297" s="11"/>
      <c r="T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c r="S298" s="11"/>
      <c r="T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c r="S299" s="11"/>
      <c r="T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c r="S300" s="11"/>
      <c r="T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c r="S301" s="11"/>
      <c r="T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c r="S302" s="11"/>
      <c r="T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c r="S303" s="11"/>
      <c r="T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c r="S304" s="11"/>
      <c r="T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c r="S305" s="11"/>
      <c r="T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c r="S306" s="11"/>
      <c r="T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c r="S307" s="11"/>
      <c r="T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c r="S308" s="11"/>
      <c r="T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c r="S309" s="11"/>
      <c r="T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c r="S310" s="11"/>
      <c r="T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c r="S311" s="11"/>
      <c r="T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c r="S312" s="11"/>
      <c r="T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c r="S313" s="11"/>
      <c r="T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c r="S314" s="11"/>
      <c r="T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c r="S315" s="11"/>
      <c r="T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c r="S316" s="11"/>
      <c r="T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c r="S317" s="11"/>
      <c r="T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c r="S318" s="11"/>
      <c r="T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c r="S319" s="11"/>
      <c r="T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c r="S320" s="11"/>
      <c r="T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c r="S321" s="11"/>
      <c r="T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c r="S322" s="11"/>
      <c r="T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c r="S323" s="11"/>
      <c r="T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c r="S324" s="11"/>
      <c r="T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c r="S325" s="11"/>
      <c r="T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c r="S326" s="11"/>
      <c r="T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c r="S327" s="11"/>
      <c r="T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c r="S328" s="11"/>
      <c r="T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c r="S329" s="11"/>
      <c r="T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c r="S330" s="11"/>
      <c r="T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c r="S331" s="11"/>
      <c r="T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c r="S332" s="11"/>
      <c r="T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c r="S333" s="11"/>
      <c r="T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c r="S334" s="11"/>
      <c r="T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c r="S335" s="11"/>
      <c r="T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c r="S336" s="11"/>
      <c r="T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c r="S337" s="11"/>
      <c r="T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c r="S338" s="11"/>
      <c r="T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c r="S339" s="11"/>
      <c r="T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c r="S340" s="11"/>
      <c r="T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c r="S341" s="11"/>
      <c r="T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c r="S342" s="11"/>
      <c r="T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c r="S343" s="11"/>
      <c r="T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c r="S344" s="11"/>
      <c r="T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c r="S345" s="11"/>
      <c r="T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c r="S346" s="11"/>
      <c r="T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c r="S347" s="11"/>
      <c r="T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c r="S348" s="11"/>
      <c r="T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c r="S349" s="11"/>
      <c r="T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c r="S350" s="11"/>
      <c r="T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c r="S351" s="11"/>
      <c r="T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c r="S352" s="11"/>
      <c r="T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c r="S353" s="11"/>
      <c r="T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c r="S354" s="11"/>
      <c r="T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c r="S355" s="11"/>
      <c r="T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c r="S356" s="11"/>
      <c r="T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c r="S357" s="11"/>
      <c r="T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c r="S358" s="11"/>
      <c r="T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c r="S359" s="11"/>
      <c r="T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c r="S360" s="11"/>
      <c r="T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c r="S361" s="11"/>
      <c r="T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c r="S362" s="11"/>
      <c r="T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c r="S363" s="11"/>
      <c r="T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c r="S364" s="11"/>
      <c r="T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c r="S365" s="11"/>
      <c r="T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c r="S366" s="11"/>
      <c r="T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c r="S367" s="11"/>
      <c r="T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c r="S368" s="11"/>
      <c r="T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c r="S369" s="11"/>
      <c r="T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c r="S370" s="11"/>
      <c r="T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c r="S371" s="11"/>
      <c r="T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c r="S372" s="11"/>
      <c r="T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c r="S373" s="11"/>
      <c r="T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c r="S374" s="11"/>
      <c r="T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c r="S375" s="11"/>
      <c r="T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c r="S376" s="11"/>
      <c r="T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c r="S377" s="11"/>
      <c r="T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c r="S378" s="11"/>
      <c r="T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c r="S379" s="11"/>
      <c r="T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c r="S380" s="11"/>
      <c r="T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c r="S381" s="11"/>
      <c r="T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c r="S382" s="11"/>
      <c r="T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c r="S383" s="11"/>
      <c r="T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c r="S384" s="11"/>
      <c r="T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c r="S385" s="11"/>
      <c r="T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c r="S386" s="11"/>
      <c r="T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c r="S387" s="11"/>
      <c r="T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c r="S388" s="11"/>
      <c r="T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c r="S389" s="11"/>
      <c r="T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c r="S390" s="11"/>
      <c r="T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c r="S391" s="11"/>
      <c r="T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c r="S392" s="11"/>
      <c r="T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c r="S393" s="11"/>
      <c r="T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c r="S394" s="11"/>
      <c r="T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c r="S395" s="11"/>
      <c r="T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c r="S396" s="11"/>
      <c r="T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c r="S397" s="11"/>
      <c r="T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c r="S398" s="11"/>
      <c r="T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c r="S399" s="11"/>
      <c r="T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c r="S400" s="11"/>
      <c r="T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c r="S401" s="11"/>
      <c r="T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c r="S402" s="11"/>
      <c r="T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c r="S403" s="11"/>
      <c r="T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c r="S404" s="11"/>
      <c r="T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c r="S405" s="11"/>
      <c r="T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c r="S406" s="11"/>
      <c r="T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c r="S407" s="11"/>
      <c r="T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c r="S408" s="11"/>
      <c r="T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c r="S409" s="11"/>
      <c r="T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c r="S410" s="11"/>
      <c r="T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c r="S411" s="11"/>
      <c r="T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c r="S412" s="11"/>
      <c r="T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c r="S413" s="11"/>
      <c r="T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c r="S414" s="11"/>
      <c r="T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c r="S415" s="11"/>
      <c r="T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c r="S416" s="11"/>
      <c r="T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c r="S417" s="11"/>
      <c r="T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c r="S418" s="11"/>
      <c r="T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c r="S419" s="11"/>
      <c r="T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c r="S420" s="11"/>
      <c r="T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c r="S421" s="11"/>
      <c r="T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c r="S422" s="11"/>
      <c r="T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c r="S423" s="11"/>
      <c r="T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c r="S424" s="11"/>
      <c r="T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c r="S425" s="11"/>
      <c r="T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c r="S426" s="11"/>
      <c r="T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c r="S427" s="11"/>
      <c r="T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c r="S428" s="11"/>
      <c r="T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c r="S429" s="11"/>
      <c r="T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c r="S430" s="11"/>
      <c r="T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c r="S431" s="11"/>
      <c r="T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c r="S432" s="11"/>
      <c r="T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c r="S433" s="11"/>
      <c r="T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c r="S434" s="11"/>
      <c r="T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c r="S435" s="11"/>
      <c r="T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c r="S436" s="11"/>
      <c r="T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c r="S437" s="11"/>
      <c r="T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c r="S438" s="11"/>
      <c r="T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c r="S439" s="11"/>
      <c r="T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c r="S440" s="11"/>
      <c r="T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c r="S441" s="11"/>
      <c r="T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c r="S442" s="11"/>
      <c r="T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c r="S443" s="11"/>
      <c r="T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c r="S444" s="11"/>
      <c r="T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c r="S445" s="11"/>
      <c r="T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c r="S446" s="11"/>
      <c r="T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c r="S447" s="11"/>
      <c r="T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c r="S448" s="11"/>
      <c r="T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c r="S449" s="11"/>
      <c r="T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c r="S450" s="11"/>
      <c r="T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c r="S451" s="11"/>
      <c r="T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c r="S452" s="11"/>
      <c r="T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c r="S453" s="11"/>
      <c r="T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c r="S454" s="11"/>
      <c r="T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c r="S455" s="11"/>
      <c r="T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c r="S456" s="11"/>
      <c r="T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c r="S457" s="11"/>
      <c r="T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c r="S458" s="11"/>
      <c r="T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c r="S459" s="11"/>
      <c r="T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c r="S460" s="11"/>
      <c r="T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c r="S461" s="11"/>
      <c r="T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c r="S462" s="11"/>
      <c r="T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c r="S463" s="11"/>
      <c r="T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c r="S464" s="11"/>
      <c r="T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c r="S465" s="11"/>
      <c r="T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c r="S466" s="11"/>
      <c r="T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c r="S467" s="11"/>
      <c r="T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c r="S468" s="11"/>
      <c r="T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c r="S469" s="11"/>
      <c r="T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c r="S470" s="11"/>
      <c r="T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c r="S471" s="11"/>
      <c r="T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c r="S472" s="11"/>
      <c r="T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c r="S473" s="11"/>
      <c r="T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c r="S474" s="11"/>
      <c r="T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c r="S475" s="11"/>
      <c r="T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c r="S476" s="11"/>
      <c r="T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c r="S477" s="11"/>
      <c r="T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c r="S478" s="11"/>
      <c r="T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c r="S479" s="11"/>
      <c r="T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c r="S480" s="11"/>
      <c r="T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c r="S481" s="11"/>
      <c r="T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c r="S482" s="11"/>
      <c r="T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c r="S483" s="11"/>
      <c r="T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c r="S484" s="11"/>
      <c r="T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c r="S485" s="11"/>
      <c r="T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c r="S486" s="11"/>
      <c r="T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c r="S487" s="11"/>
      <c r="T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c r="S488" s="11"/>
      <c r="T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c r="S489" s="11"/>
      <c r="T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c r="S490" s="11"/>
      <c r="T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c r="S491" s="11"/>
      <c r="T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c r="S492" s="11"/>
      <c r="T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c r="S493" s="11"/>
      <c r="T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c r="S494" s="11"/>
      <c r="T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c r="S495" s="11"/>
      <c r="T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c r="S496" s="11"/>
      <c r="T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c r="S497" s="11"/>
      <c r="T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c r="S498" s="11"/>
      <c r="T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c r="S499" s="11"/>
      <c r="T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c r="S500" s="11"/>
      <c r="T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c r="S501" s="11"/>
      <c r="T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c r="S502" s="11"/>
      <c r="T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c r="S503" s="11"/>
      <c r="T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c r="S504" s="11"/>
      <c r="T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c r="S505" s="11"/>
      <c r="T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c r="S506" s="11"/>
      <c r="T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c r="S507" s="11"/>
      <c r="T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c r="S508" s="11"/>
      <c r="T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c r="S509" s="11"/>
      <c r="T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c r="S510" s="11"/>
      <c r="T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c r="S511" s="11"/>
      <c r="T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c r="S512" s="11"/>
      <c r="T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c r="S513" s="11"/>
      <c r="T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c r="S514" s="11"/>
      <c r="T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c r="S515" s="11"/>
      <c r="T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c r="S516" s="11"/>
      <c r="T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c r="S517" s="11"/>
      <c r="T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c r="S518" s="11"/>
      <c r="T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c r="S519" s="11"/>
      <c r="T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c r="S520" s="11"/>
      <c r="T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c r="S521" s="11"/>
      <c r="T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c r="S522" s="11"/>
      <c r="T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c r="S523" s="11"/>
      <c r="T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c r="S524" s="11"/>
      <c r="T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c r="S525" s="11"/>
      <c r="T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c r="S526" s="11"/>
      <c r="T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c r="S527" s="11"/>
      <c r="T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c r="S528" s="11"/>
      <c r="T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c r="S529" s="11"/>
      <c r="T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c r="S530" s="11"/>
      <c r="T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c r="S531" s="11"/>
      <c r="T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c r="S532" s="11"/>
      <c r="T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c r="S533" s="11"/>
      <c r="T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c r="S534" s="11"/>
      <c r="T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c r="S535" s="11"/>
      <c r="T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c r="S536" s="11"/>
      <c r="T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c r="S537" s="11"/>
      <c r="T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c r="S538" s="11"/>
      <c r="T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c r="S539" s="11"/>
      <c r="T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c r="S540" s="11"/>
      <c r="T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c r="S541" s="11"/>
      <c r="T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c r="S542" s="11"/>
      <c r="T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c r="S543" s="11"/>
      <c r="T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c r="S544" s="11"/>
      <c r="T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c r="S545" s="11"/>
      <c r="T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c r="S546" s="11"/>
      <c r="T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c r="S547" s="11"/>
      <c r="T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c r="S548" s="11"/>
      <c r="T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c r="S549" s="11"/>
      <c r="T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c r="S550" s="11"/>
      <c r="T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c r="S551" s="11"/>
      <c r="T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c r="S552" s="11"/>
      <c r="T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c r="S553" s="11"/>
      <c r="T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c r="S554" s="11"/>
      <c r="T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c r="S555" s="11"/>
      <c r="T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c r="S556" s="11"/>
      <c r="T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c r="S557" s="11"/>
      <c r="T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c r="S558" s="11"/>
      <c r="T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c r="S559" s="11"/>
      <c r="T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c r="S560" s="11"/>
      <c r="T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c r="S561" s="11"/>
      <c r="T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c r="S562" s="11"/>
      <c r="T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c r="S563" s="11"/>
      <c r="T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c r="S564" s="11"/>
      <c r="T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c r="S565" s="11"/>
      <c r="T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c r="S566" s="11"/>
      <c r="T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c r="S567" s="11"/>
      <c r="T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c r="S568" s="11"/>
      <c r="T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c r="S569" s="11"/>
      <c r="T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c r="S570" s="11"/>
      <c r="T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c r="S571" s="11"/>
      <c r="T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c r="S572" s="11"/>
      <c r="T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c r="S573" s="11"/>
      <c r="T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c r="S574" s="11"/>
      <c r="T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c r="S575" s="11"/>
      <c r="T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c r="S576" s="11"/>
      <c r="T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c r="S577" s="11"/>
      <c r="T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c r="S578" s="11"/>
      <c r="T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c r="S579" s="11"/>
      <c r="T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c r="S580" s="11"/>
      <c r="T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c r="S581" s="11"/>
      <c r="T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c r="S582" s="11"/>
      <c r="T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c r="S583" s="11"/>
      <c r="T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c r="S584" s="11"/>
      <c r="T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c r="S585" s="11"/>
      <c r="T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c r="S586" s="11"/>
      <c r="T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c r="S587" s="11"/>
      <c r="T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c r="S588" s="11"/>
      <c r="T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c r="S589" s="11"/>
      <c r="T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c r="S590" s="11"/>
      <c r="T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c r="S591" s="11"/>
      <c r="T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c r="S592" s="11"/>
      <c r="T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c r="S593" s="11"/>
      <c r="T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c r="S594" s="11"/>
      <c r="T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c r="S595" s="11"/>
      <c r="T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c r="S596" s="11"/>
      <c r="T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c r="S597" s="11"/>
      <c r="T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c r="S598" s="11"/>
      <c r="T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c r="S599" s="11"/>
      <c r="T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c r="S600" s="11"/>
      <c r="T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c r="S601" s="11"/>
      <c r="T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c r="S602" s="11"/>
      <c r="T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c r="S603" s="11"/>
      <c r="T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c r="S604" s="11"/>
      <c r="T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c r="S605" s="11"/>
      <c r="T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c r="S606" s="11"/>
      <c r="T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c r="S607" s="11"/>
      <c r="T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c r="S608" s="11"/>
      <c r="T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c r="S609" s="11"/>
      <c r="T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c r="S610" s="11"/>
      <c r="T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c r="S611" s="11"/>
      <c r="T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c r="S612" s="11"/>
      <c r="T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c r="S613" s="11"/>
      <c r="T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c r="S614" s="11"/>
      <c r="T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c r="S615" s="11"/>
      <c r="T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c r="S616" s="11"/>
      <c r="T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c r="S617" s="11"/>
      <c r="T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c r="S618" s="11"/>
      <c r="T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c r="S619" s="11"/>
      <c r="T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c r="S620" s="11"/>
      <c r="T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c r="S621" s="11"/>
      <c r="T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c r="S622" s="11"/>
      <c r="T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c r="S623" s="11"/>
      <c r="T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c r="S624" s="11"/>
      <c r="T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c r="S625" s="11"/>
      <c r="T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c r="S626" s="11"/>
      <c r="T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c r="S627" s="11"/>
      <c r="T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c r="S628" s="11"/>
      <c r="T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c r="S629" s="11"/>
      <c r="T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c r="S630" s="11"/>
      <c r="T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c r="S631" s="11"/>
      <c r="T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c r="S632" s="11"/>
      <c r="T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c r="S633" s="11"/>
      <c r="T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c r="S634" s="11"/>
      <c r="T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c r="S635" s="11"/>
      <c r="T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c r="S636" s="11"/>
      <c r="T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c r="S637" s="11"/>
      <c r="T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c r="S638" s="11"/>
      <c r="T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c r="S639" s="11"/>
      <c r="T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c r="S640" s="11"/>
      <c r="T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c r="S641" s="11"/>
      <c r="T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c r="S642" s="11"/>
      <c r="T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c r="S643" s="11"/>
      <c r="T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c r="S644" s="11"/>
      <c r="T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c r="S645" s="11"/>
      <c r="T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c r="S646" s="11"/>
      <c r="T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c r="S647" s="11"/>
      <c r="T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c r="S648" s="11"/>
      <c r="T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c r="S649" s="11"/>
      <c r="T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c r="S650" s="11"/>
      <c r="T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c r="S651" s="11"/>
      <c r="T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c r="S652" s="11"/>
      <c r="T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c r="S653" s="11"/>
      <c r="T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c r="S654" s="11"/>
      <c r="T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c r="S655" s="11"/>
      <c r="T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c r="S656" s="11"/>
      <c r="T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c r="S657" s="11"/>
      <c r="T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c r="S658" s="11"/>
      <c r="T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c r="S659" s="11"/>
      <c r="T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c r="S660" s="11"/>
      <c r="T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c r="S661" s="11"/>
      <c r="T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c r="S662" s="11"/>
      <c r="T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c r="S663" s="11"/>
      <c r="T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c r="S664" s="11"/>
      <c r="T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c r="S665" s="11"/>
      <c r="T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c r="S666" s="11"/>
      <c r="T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c r="S667" s="11"/>
      <c r="T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c r="S668" s="11"/>
      <c r="T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c r="S669" s="11"/>
      <c r="T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c r="S670" s="11"/>
      <c r="T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c r="S671" s="11"/>
      <c r="T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c r="S672" s="11"/>
      <c r="T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c r="S673" s="11"/>
      <c r="T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c r="S674" s="11"/>
      <c r="T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c r="S675" s="11"/>
      <c r="T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c r="S676" s="11"/>
      <c r="T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c r="S677" s="11"/>
      <c r="T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c r="S678" s="11"/>
      <c r="T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c r="S679" s="11"/>
      <c r="T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c r="S680" s="11"/>
      <c r="T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c r="S681" s="11"/>
      <c r="T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c r="S682" s="11"/>
      <c r="T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c r="S683" s="11"/>
      <c r="T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c r="S684" s="11"/>
      <c r="T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c r="S685" s="11"/>
      <c r="T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c r="S686" s="11"/>
      <c r="T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c r="S687" s="11"/>
      <c r="T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c r="S688" s="11"/>
      <c r="T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c r="S689" s="11"/>
      <c r="T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c r="S690" s="11"/>
      <c r="T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c r="S691" s="11"/>
      <c r="T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c r="S692" s="11"/>
      <c r="T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c r="S693" s="11"/>
      <c r="T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c r="S694" s="11"/>
      <c r="T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c r="S695" s="11"/>
      <c r="T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c r="S696" s="11"/>
      <c r="T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c r="S697" s="11"/>
      <c r="T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c r="S698" s="11"/>
      <c r="T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c r="S699" s="11"/>
      <c r="T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c r="S700" s="11"/>
      <c r="T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c r="S701" s="11"/>
      <c r="T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c r="S702" s="11"/>
      <c r="T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c r="S703" s="11"/>
      <c r="T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c r="S704" s="11"/>
      <c r="T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c r="S705" s="11"/>
      <c r="T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c r="S706" s="11"/>
      <c r="T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c r="S707" s="11"/>
      <c r="T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c r="S708" s="11"/>
      <c r="T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c r="S709" s="11"/>
      <c r="T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c r="S710" s="11"/>
      <c r="T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c r="S711" s="11"/>
      <c r="T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c r="S712" s="11"/>
      <c r="T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c r="S713" s="11"/>
      <c r="T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c r="S714" s="11"/>
      <c r="T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c r="S715" s="11"/>
      <c r="T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c r="S716" s="11"/>
      <c r="T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c r="S717" s="11"/>
      <c r="T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c r="S718" s="11"/>
      <c r="T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c r="S719" s="11"/>
      <c r="T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c r="S720" s="11"/>
      <c r="T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c r="S721" s="11"/>
      <c r="T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c r="S722" s="11"/>
      <c r="T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c r="S723" s="11"/>
      <c r="T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c r="S724" s="11"/>
      <c r="T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c r="S725" s="11"/>
      <c r="T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c r="S726" s="11"/>
      <c r="T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c r="S727" s="11"/>
      <c r="T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c r="S728" s="11"/>
      <c r="T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c r="S729" s="11"/>
      <c r="T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c r="S730" s="11"/>
      <c r="T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c r="S731" s="11"/>
      <c r="T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c r="S732" s="11"/>
      <c r="T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c r="S733" s="11"/>
      <c r="T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c r="S734" s="11"/>
      <c r="T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c r="S735" s="11"/>
      <c r="T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c r="S736" s="11"/>
      <c r="T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c r="S737" s="11"/>
      <c r="T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c r="S738" s="11"/>
      <c r="T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c r="S739" s="11"/>
      <c r="T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c r="S740" s="11"/>
      <c r="T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c r="S741" s="11"/>
      <c r="T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c r="S742" s="11"/>
      <c r="T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c r="S743" s="11"/>
      <c r="T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c r="S744" s="11"/>
      <c r="T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c r="S745" s="11"/>
      <c r="T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c r="S746" s="11"/>
      <c r="T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c r="S747" s="11"/>
      <c r="T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c r="S748" s="11"/>
      <c r="T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c r="S749" s="11"/>
      <c r="T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c r="S750" s="11"/>
      <c r="T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c r="S751" s="11"/>
      <c r="T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c r="S752" s="11"/>
      <c r="T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c r="S753" s="11"/>
      <c r="T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c r="S754" s="11"/>
      <c r="T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c r="S755" s="11"/>
      <c r="T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c r="S756" s="11"/>
      <c r="T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c r="S757" s="11"/>
      <c r="T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c r="S758" s="11"/>
      <c r="T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c r="S759" s="11"/>
      <c r="T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c r="S760" s="11"/>
      <c r="T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c r="S761" s="11"/>
      <c r="T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c r="S762" s="11"/>
      <c r="T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c r="S763" s="11"/>
      <c r="T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c r="S764" s="11"/>
      <c r="T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c r="S765" s="11"/>
      <c r="T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c r="S766" s="11"/>
      <c r="T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c r="S767" s="11"/>
      <c r="T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c r="S768" s="11"/>
      <c r="T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c r="S769" s="11"/>
      <c r="T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c r="S770" s="11"/>
      <c r="T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c r="S771" s="11"/>
      <c r="T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c r="S772" s="11"/>
      <c r="T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c r="S773" s="11"/>
      <c r="T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c r="S774" s="11"/>
      <c r="T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c r="S775" s="11"/>
      <c r="T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c r="S776" s="11"/>
      <c r="T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c r="S777" s="11"/>
      <c r="T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c r="S778" s="11"/>
      <c r="T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c r="S779" s="11"/>
      <c r="T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c r="S780" s="11"/>
      <c r="T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c r="S781" s="11"/>
      <c r="T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c r="S782" s="11"/>
      <c r="T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c r="S783" s="11"/>
      <c r="T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c r="S784" s="11"/>
      <c r="T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c r="S785" s="11"/>
      <c r="T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c r="S786" s="11"/>
      <c r="T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c r="S787" s="11"/>
      <c r="T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c r="S788" s="11"/>
      <c r="T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c r="S789" s="11"/>
      <c r="T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c r="S790" s="11"/>
      <c r="T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c r="S791" s="11"/>
      <c r="T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c r="S792" s="11"/>
      <c r="T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c r="S793" s="11"/>
      <c r="T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c r="S794" s="11"/>
      <c r="T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c r="S795" s="11"/>
      <c r="T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c r="S796" s="11"/>
      <c r="T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c r="S797" s="11"/>
      <c r="T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c r="S798" s="11"/>
      <c r="T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c r="S799" s="11"/>
      <c r="T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c r="S800" s="11"/>
      <c r="T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c r="S801" s="11"/>
      <c r="T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c r="S802" s="11"/>
      <c r="T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c r="S803" s="11"/>
      <c r="T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c r="S804" s="11"/>
      <c r="T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c r="S805" s="11"/>
      <c r="T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c r="S806" s="11"/>
      <c r="T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c r="S807" s="11"/>
      <c r="T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c r="S808" s="11"/>
      <c r="T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c r="S809" s="11"/>
      <c r="T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c r="S810" s="11"/>
      <c r="T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c r="S811" s="11"/>
      <c r="T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c r="S812" s="11"/>
      <c r="T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c r="S813" s="11"/>
      <c r="T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c r="S814" s="11"/>
      <c r="T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c r="S815" s="11"/>
      <c r="T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c r="S816" s="11"/>
      <c r="T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c r="S817" s="11"/>
      <c r="T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c r="S818" s="11"/>
      <c r="T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c r="S819" s="11"/>
      <c r="T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c r="S820" s="11"/>
      <c r="T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c r="S821" s="11"/>
      <c r="T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c r="S822" s="11"/>
      <c r="T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c r="S823" s="11"/>
      <c r="T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c r="S824" s="11"/>
      <c r="T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c r="S825" s="11"/>
      <c r="T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c r="S826" s="11"/>
      <c r="T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c r="S827" s="11"/>
      <c r="T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c r="S828" s="11"/>
      <c r="T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c r="S829" s="11"/>
      <c r="T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c r="S830" s="11"/>
      <c r="T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c r="S831" s="11"/>
      <c r="T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c r="S832" s="11"/>
      <c r="T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c r="S833" s="11"/>
      <c r="T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c r="S834" s="11"/>
      <c r="T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c r="S835" s="11"/>
      <c r="T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c r="S836" s="11"/>
      <c r="T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c r="S837" s="11"/>
      <c r="T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c r="S838" s="11"/>
      <c r="T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c r="S839" s="11"/>
      <c r="T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c r="S840" s="11"/>
      <c r="T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c r="S841" s="11"/>
      <c r="T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c r="S842" s="11"/>
      <c r="T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c r="S843" s="11"/>
      <c r="T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c r="S844" s="11"/>
      <c r="T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c r="S845" s="11"/>
      <c r="T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c r="S846" s="11"/>
      <c r="T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c r="S847" s="11"/>
      <c r="T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c r="S848" s="11"/>
      <c r="T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c r="S849" s="11"/>
      <c r="T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c r="S850" s="11"/>
      <c r="T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c r="S851" s="11"/>
      <c r="T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c r="S852" s="11"/>
      <c r="T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c r="S853" s="11"/>
      <c r="T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c r="S854" s="11"/>
      <c r="T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c r="S855" s="11"/>
      <c r="T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c r="S856" s="11"/>
      <c r="T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c r="S857" s="11"/>
      <c r="T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c r="S858" s="11"/>
      <c r="T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c r="S859" s="11"/>
      <c r="T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c r="S860" s="11"/>
      <c r="T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c r="S861" s="11"/>
      <c r="T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c r="S862" s="11"/>
      <c r="T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c r="S863" s="11"/>
      <c r="T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c r="S864" s="11"/>
      <c r="T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c r="S865" s="11"/>
      <c r="T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c r="S866" s="11"/>
      <c r="T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c r="S867" s="11"/>
      <c r="T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c r="S868" s="11"/>
      <c r="T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c r="S869" s="11"/>
      <c r="T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c r="S870" s="11"/>
      <c r="T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c r="S871" s="11"/>
      <c r="T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c r="S872" s="11"/>
      <c r="T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c r="S873" s="11"/>
      <c r="T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c r="S874" s="11"/>
      <c r="T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c r="S875" s="11"/>
      <c r="T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c r="S876" s="11"/>
      <c r="T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c r="S877" s="11"/>
      <c r="T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c r="S878" s="11"/>
      <c r="T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c r="S879" s="11"/>
      <c r="T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c r="S880" s="11"/>
      <c r="T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c r="S881" s="11"/>
      <c r="T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c r="S882" s="11"/>
      <c r="T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c r="S883" s="11"/>
      <c r="T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c r="S884" s="11"/>
      <c r="T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c r="S885" s="11"/>
      <c r="T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c r="S886" s="11"/>
      <c r="T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c r="S887" s="11"/>
      <c r="T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c r="S888" s="11"/>
      <c r="T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c r="S889" s="11"/>
      <c r="T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c r="S890" s="11"/>
      <c r="T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c r="S891" s="11"/>
      <c r="T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c r="S892" s="11"/>
      <c r="T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c r="S893" s="11"/>
      <c r="T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c r="S894" s="11"/>
      <c r="T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c r="S895" s="11"/>
      <c r="T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c r="S896" s="11"/>
      <c r="T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c r="S897" s="11"/>
      <c r="T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c r="S898" s="11"/>
      <c r="T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c r="S899" s="11"/>
      <c r="T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c r="S900" s="11"/>
      <c r="T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c r="S901" s="11"/>
      <c r="T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c r="S902" s="11"/>
      <c r="T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c r="S903" s="11"/>
      <c r="T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c r="S904" s="11"/>
      <c r="T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c r="S905" s="11"/>
      <c r="T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c r="S906" s="11"/>
      <c r="T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c r="S907" s="11"/>
      <c r="T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c r="S908" s="11"/>
      <c r="T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c r="S909" s="11"/>
      <c r="T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c r="S910" s="11"/>
      <c r="T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c r="S911" s="11"/>
      <c r="T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c r="S912" s="11"/>
      <c r="T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c r="S913" s="11"/>
      <c r="T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c r="S914" s="11"/>
      <c r="T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c r="S915" s="11"/>
      <c r="T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c r="S916" s="11"/>
      <c r="T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c r="S917" s="11"/>
      <c r="T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c r="S918" s="11"/>
      <c r="T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c r="S919" s="11"/>
      <c r="T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c r="S920" s="11"/>
      <c r="T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c r="S921" s="11"/>
      <c r="T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c r="S922" s="11"/>
      <c r="T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c r="S923" s="11"/>
      <c r="T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c r="S924" s="11"/>
      <c r="T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c r="S925" s="11"/>
      <c r="T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c r="S926" s="11"/>
      <c r="T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c r="S927" s="11"/>
      <c r="T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c r="S928" s="11"/>
      <c r="T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c r="S929" s="11"/>
      <c r="T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c r="S930" s="11"/>
      <c r="T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c r="S931" s="11"/>
      <c r="T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c r="S932" s="11"/>
      <c r="T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c r="S933" s="11"/>
      <c r="T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c r="S934" s="11"/>
      <c r="T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c r="S935" s="11"/>
      <c r="T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c r="S936" s="11"/>
      <c r="T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c r="S937" s="11"/>
      <c r="T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c r="S938" s="11"/>
      <c r="T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c r="S939" s="11"/>
      <c r="T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c r="S940" s="11"/>
      <c r="T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c r="S941" s="11"/>
      <c r="T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c r="S942" s="11"/>
      <c r="T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c r="S943" s="11"/>
      <c r="T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c r="S944" s="11"/>
      <c r="T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c r="S945" s="11"/>
      <c r="T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c r="S946" s="11"/>
      <c r="T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c r="S947" s="11"/>
      <c r="T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c r="S948" s="11"/>
      <c r="T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c r="S949" s="11"/>
      <c r="T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c r="S950" s="11"/>
      <c r="T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c r="S951" s="11"/>
      <c r="T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c r="S952" s="11"/>
      <c r="T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c r="S953" s="11"/>
      <c r="T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c r="S954" s="11"/>
      <c r="T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c r="S955" s="11"/>
      <c r="T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c r="S956" s="11"/>
      <c r="T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c r="S957" s="11"/>
      <c r="T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c r="S958" s="11"/>
      <c r="T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c r="S959" s="11"/>
      <c r="T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c r="S960" s="11"/>
      <c r="T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c r="S961" s="11"/>
      <c r="T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c r="S962" s="11"/>
      <c r="T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c r="S963" s="11"/>
      <c r="T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c r="S964" s="11"/>
      <c r="T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c r="S965" s="11"/>
      <c r="T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c r="S966" s="11"/>
      <c r="T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c r="S967" s="11"/>
      <c r="T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c r="S968" s="11"/>
      <c r="T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c r="S969" s="11"/>
      <c r="T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c r="S970" s="11"/>
      <c r="T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c r="S971" s="11"/>
      <c r="T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c r="S972" s="11"/>
      <c r="T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c r="S973" s="11"/>
      <c r="T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c r="S974" s="11"/>
      <c r="T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c r="S975" s="11"/>
      <c r="T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c r="S976" s="11"/>
      <c r="T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c r="S977" s="11"/>
      <c r="T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c r="S978" s="11"/>
      <c r="T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c r="S979" s="11"/>
      <c r="T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c r="S980" s="11"/>
      <c r="T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c r="S981" s="11"/>
      <c r="T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c r="S982" s="11"/>
      <c r="T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c r="S983" s="11"/>
      <c r="T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c r="S984" s="11"/>
      <c r="T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c r="S985" s="11"/>
      <c r="T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c r="S986" s="11"/>
      <c r="T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c r="S987" s="11"/>
      <c r="T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c r="S988" s="11"/>
      <c r="T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c r="S989" s="11"/>
      <c r="T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c r="S990" s="11"/>
      <c r="T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c r="S991" s="11"/>
      <c r="T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c r="S992" s="11"/>
      <c r="T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c r="S993" s="11"/>
      <c r="T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c r="S994" s="11"/>
      <c r="T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c r="S995" s="11"/>
      <c r="T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c r="S996" s="11"/>
      <c r="T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c r="S997" s="11"/>
      <c r="T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c r="S998" s="11"/>
      <c r="T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c r="S999" s="11"/>
      <c r="T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c r="S1000" s="11"/>
      <c r="T1000" s="11"/>
    </row>
  </sheetData>
  <mergeCells count="8">
    <mergeCell ref="B1:E1"/>
    <mergeCell ref="C3:E3"/>
    <mergeCell ref="J3:M3"/>
    <mergeCell ref="C10:E10"/>
    <mergeCell ref="C18:E18"/>
    <mergeCell ref="C22:E22"/>
    <mergeCell ref="C30:E30"/>
    <mergeCell ref="C31:E31"/>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M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29"/>
    <col collapsed="false" customWidth="true" hidden="false" outlineLevel="0" max="2" min="2" style="1" width="6.14"/>
    <col collapsed="false" customWidth="true" hidden="false" outlineLevel="0" max="3" min="3" style="1" width="3.71"/>
    <col collapsed="false" customWidth="true" hidden="false" outlineLevel="0" max="4" min="4" style="1" width="7.85"/>
    <col collapsed="false" customWidth="true" hidden="false" outlineLevel="0" max="5" min="5" style="1" width="53.71"/>
    <col collapsed="false" customWidth="true" hidden="false" outlineLevel="0" max="7" min="6" style="1" width="3.29"/>
    <col collapsed="false" customWidth="true" hidden="false" outlineLevel="0" max="8" min="8" style="1" width="16.29"/>
    <col collapsed="false" customWidth="true" hidden="false" outlineLevel="0" max="9" min="9" style="1" width="11.29"/>
    <col collapsed="false" customWidth="true" hidden="false" outlineLevel="0" max="10" min="10" style="1" width="1.71"/>
    <col collapsed="false" customWidth="true" hidden="false" outlineLevel="0" max="11" min="11" style="1" width="11.29"/>
    <col collapsed="false" customWidth="true" hidden="false" outlineLevel="0" max="12" min="12" style="1" width="38.71"/>
    <col collapsed="false" customWidth="true" hidden="false" outlineLevel="0" max="13" min="13" style="1" width="1.29"/>
    <col collapsed="false" customWidth="true" hidden="false" outlineLevel="0" max="26" min="14" style="1" width="12.71"/>
  </cols>
  <sheetData>
    <row r="1" customFormat="false" ht="12.75" hidden="false" customHeight="true" outlineLevel="0" collapsed="false">
      <c r="A1" s="157" t="s">
        <v>463</v>
      </c>
      <c r="B1" s="167" t="s">
        <v>464</v>
      </c>
      <c r="C1" s="167"/>
      <c r="D1" s="167"/>
      <c r="E1" s="167"/>
      <c r="F1" s="168" t="s">
        <v>147</v>
      </c>
      <c r="G1" s="169"/>
      <c r="H1" s="170" t="e">
        <f aca="false">(H3+H5)*('2.1.c Insumos'!F91/100)</f>
        <v>#DIV/0!</v>
      </c>
      <c r="I1" s="119"/>
      <c r="J1" s="119"/>
      <c r="K1" s="119"/>
      <c r="L1" s="119"/>
      <c r="M1" s="119"/>
    </row>
    <row r="2" customFormat="false" ht="13.5" hidden="false" customHeight="true" outlineLevel="0" collapsed="false">
      <c r="A2" s="119"/>
      <c r="B2" s="118"/>
      <c r="C2" s="118"/>
      <c r="D2" s="118"/>
      <c r="E2" s="118"/>
      <c r="F2" s="161"/>
      <c r="G2" s="161"/>
      <c r="H2" s="171"/>
      <c r="I2" s="119"/>
      <c r="J2" s="119"/>
      <c r="K2" s="119"/>
      <c r="L2" s="119"/>
      <c r="M2" s="119"/>
    </row>
    <row r="3" customFormat="false" ht="15.75" hidden="false" customHeight="true" outlineLevel="0" collapsed="false">
      <c r="A3" s="119"/>
      <c r="B3" s="157" t="s">
        <v>465</v>
      </c>
      <c r="C3" s="172" t="s">
        <v>400</v>
      </c>
      <c r="D3" s="172"/>
      <c r="E3" s="172"/>
      <c r="F3" s="173" t="s">
        <v>147</v>
      </c>
      <c r="G3" s="174"/>
      <c r="H3" s="175" t="e">
        <f aca="false">'2.1. Custo Variável'!E1</f>
        <v>#DIV/0!</v>
      </c>
      <c r="I3" s="119"/>
      <c r="J3" s="15" t="s">
        <v>17</v>
      </c>
      <c r="K3" s="15"/>
      <c r="L3" s="15"/>
      <c r="M3" s="15"/>
    </row>
    <row r="4" customFormat="false" ht="15" hidden="false" customHeight="true" outlineLevel="0" collapsed="false">
      <c r="A4" s="119"/>
      <c r="B4" s="118"/>
      <c r="C4" s="118"/>
      <c r="D4" s="118"/>
      <c r="E4" s="118"/>
      <c r="F4" s="161"/>
      <c r="G4" s="161"/>
      <c r="H4" s="171"/>
      <c r="I4" s="119"/>
      <c r="J4" s="17"/>
      <c r="K4" s="18"/>
      <c r="L4" s="18"/>
      <c r="M4" s="19"/>
    </row>
    <row r="5" customFormat="false" ht="15" hidden="false" customHeight="true" outlineLevel="0" collapsed="false">
      <c r="A5" s="119"/>
      <c r="B5" s="157" t="s">
        <v>466</v>
      </c>
      <c r="C5" s="172" t="s">
        <v>412</v>
      </c>
      <c r="D5" s="172"/>
      <c r="E5" s="172"/>
      <c r="F5" s="173" t="s">
        <v>147</v>
      </c>
      <c r="G5" s="174"/>
      <c r="H5" s="175" t="e">
        <f aca="false">'2.2 Custo Fixo'!H1</f>
        <v>#DIV/0!</v>
      </c>
      <c r="I5" s="119"/>
      <c r="J5" s="20"/>
      <c r="K5" s="21"/>
      <c r="L5" s="22" t="s">
        <v>19</v>
      </c>
      <c r="M5" s="23"/>
    </row>
    <row r="6" customFormat="false" ht="15" hidden="false" customHeight="true" outlineLevel="0" collapsed="false">
      <c r="A6" s="119"/>
      <c r="B6" s="118"/>
      <c r="C6" s="118"/>
      <c r="D6" s="118"/>
      <c r="E6" s="118"/>
      <c r="F6" s="161"/>
      <c r="G6" s="161"/>
      <c r="H6" s="171"/>
      <c r="I6" s="119"/>
      <c r="J6" s="20"/>
      <c r="K6" s="27"/>
      <c r="L6" s="22" t="s">
        <v>21</v>
      </c>
      <c r="M6" s="23"/>
    </row>
    <row r="7" customFormat="false" ht="15.75" hidden="false" customHeight="true" outlineLevel="0" collapsed="false">
      <c r="A7" s="119"/>
      <c r="B7" s="118"/>
      <c r="C7" s="118"/>
      <c r="D7" s="118"/>
      <c r="E7" s="118"/>
      <c r="F7" s="161"/>
      <c r="G7" s="161"/>
      <c r="H7" s="171"/>
      <c r="I7" s="119"/>
      <c r="J7" s="29"/>
      <c r="K7" s="30"/>
      <c r="L7" s="30"/>
      <c r="M7" s="31"/>
    </row>
    <row r="8" customFormat="false" ht="12.75" hidden="false" customHeight="true" outlineLevel="0" collapsed="false">
      <c r="A8" s="119"/>
      <c r="B8" s="118"/>
      <c r="C8" s="118"/>
      <c r="D8" s="118"/>
      <c r="E8" s="118"/>
      <c r="F8" s="161"/>
      <c r="G8" s="161"/>
      <c r="H8" s="171"/>
      <c r="I8" s="119"/>
      <c r="J8" s="119"/>
      <c r="K8" s="119"/>
      <c r="L8" s="119"/>
      <c r="M8" s="119"/>
    </row>
    <row r="9" customFormat="false" ht="12.75" hidden="false" customHeight="true" outlineLevel="0" collapsed="false">
      <c r="A9" s="119"/>
      <c r="B9" s="118"/>
      <c r="C9" s="118"/>
      <c r="D9" s="118"/>
      <c r="E9" s="118"/>
      <c r="F9" s="161"/>
      <c r="G9" s="161"/>
      <c r="H9" s="171"/>
      <c r="I9" s="119"/>
      <c r="J9" s="119"/>
      <c r="K9" s="119"/>
      <c r="L9" s="119"/>
      <c r="M9" s="119"/>
    </row>
    <row r="10" customFormat="false" ht="12.75" hidden="false" customHeight="true" outlineLevel="0" collapsed="false">
      <c r="A10" s="119"/>
      <c r="B10" s="118"/>
      <c r="C10" s="118"/>
      <c r="D10" s="118"/>
      <c r="E10" s="118"/>
      <c r="F10" s="161"/>
      <c r="G10" s="161"/>
      <c r="H10" s="171"/>
      <c r="I10" s="119"/>
      <c r="J10" s="119"/>
      <c r="K10" s="119"/>
      <c r="L10" s="119"/>
      <c r="M10" s="119"/>
    </row>
    <row r="11" customFormat="false" ht="12.75" hidden="false" customHeight="true" outlineLevel="0" collapsed="false">
      <c r="A11" s="119"/>
      <c r="B11" s="118"/>
      <c r="C11" s="118"/>
      <c r="D11" s="118"/>
      <c r="E11" s="118"/>
      <c r="F11" s="161"/>
      <c r="G11" s="161"/>
      <c r="H11" s="171"/>
      <c r="I11" s="119"/>
      <c r="J11" s="119"/>
      <c r="K11" s="119"/>
      <c r="L11" s="119"/>
      <c r="M11" s="119"/>
    </row>
    <row r="12" customFormat="false" ht="12.75" hidden="false" customHeight="true" outlineLevel="0" collapsed="false">
      <c r="A12" s="119"/>
      <c r="B12" s="118"/>
      <c r="C12" s="118"/>
      <c r="D12" s="118"/>
      <c r="E12" s="118"/>
      <c r="F12" s="161"/>
      <c r="G12" s="161"/>
      <c r="H12" s="171"/>
      <c r="I12" s="119"/>
      <c r="J12" s="119"/>
      <c r="K12" s="119"/>
      <c r="L12" s="119"/>
      <c r="M12" s="119"/>
    </row>
    <row r="13" customFormat="false" ht="12.75" hidden="false" customHeight="true" outlineLevel="0" collapsed="false">
      <c r="A13" s="119"/>
      <c r="B13" s="118"/>
      <c r="C13" s="118"/>
      <c r="D13" s="118"/>
      <c r="E13" s="118"/>
      <c r="F13" s="161"/>
      <c r="G13" s="161"/>
      <c r="H13" s="171"/>
      <c r="I13" s="119"/>
      <c r="J13" s="119"/>
      <c r="K13" s="119"/>
      <c r="L13" s="119"/>
      <c r="M13" s="119"/>
    </row>
    <row r="14" customFormat="false" ht="12.75" hidden="false" customHeight="true" outlineLevel="0" collapsed="false">
      <c r="A14" s="119"/>
      <c r="B14" s="118"/>
      <c r="C14" s="118"/>
      <c r="D14" s="118"/>
      <c r="E14" s="118"/>
      <c r="F14" s="161"/>
      <c r="G14" s="161"/>
      <c r="H14" s="171"/>
      <c r="I14" s="119"/>
      <c r="J14" s="119"/>
      <c r="K14" s="119"/>
      <c r="L14" s="119"/>
      <c r="M14" s="119"/>
    </row>
    <row r="15" customFormat="false" ht="12.75" hidden="false" customHeight="true" outlineLevel="0" collapsed="false">
      <c r="A15" s="119"/>
      <c r="B15" s="118"/>
      <c r="C15" s="118"/>
      <c r="D15" s="118"/>
      <c r="E15" s="118"/>
      <c r="F15" s="161"/>
      <c r="G15" s="161"/>
      <c r="H15" s="171"/>
      <c r="I15" s="119"/>
      <c r="J15" s="119"/>
      <c r="K15" s="119"/>
      <c r="L15" s="119"/>
      <c r="M15" s="119"/>
    </row>
    <row r="16" customFormat="false" ht="12.75" hidden="false" customHeight="true" outlineLevel="0" collapsed="false">
      <c r="A16" s="119"/>
      <c r="B16" s="118"/>
      <c r="C16" s="118"/>
      <c r="D16" s="118"/>
      <c r="E16" s="118"/>
      <c r="F16" s="161"/>
      <c r="G16" s="161"/>
      <c r="H16" s="171"/>
      <c r="I16" s="119"/>
      <c r="J16" s="119"/>
      <c r="K16" s="119"/>
      <c r="L16" s="119"/>
      <c r="M16" s="119"/>
    </row>
    <row r="17" customFormat="false" ht="30" hidden="false" customHeight="true" outlineLevel="0" collapsed="false">
      <c r="A17" s="147"/>
      <c r="B17" s="118"/>
      <c r="C17" s="118"/>
      <c r="D17" s="118"/>
      <c r="E17" s="118"/>
      <c r="F17" s="161"/>
      <c r="G17" s="161"/>
      <c r="H17" s="171"/>
      <c r="I17" s="147"/>
      <c r="J17" s="147"/>
      <c r="K17" s="147"/>
      <c r="L17" s="147"/>
      <c r="M17" s="147"/>
    </row>
    <row r="18" customFormat="false" ht="12.75" hidden="false" customHeight="true" outlineLevel="0" collapsed="false">
      <c r="A18" s="119"/>
      <c r="B18" s="118"/>
      <c r="C18" s="118"/>
      <c r="D18" s="118"/>
      <c r="E18" s="118"/>
      <c r="F18" s="161"/>
      <c r="G18" s="161"/>
      <c r="H18" s="171"/>
      <c r="I18" s="119"/>
      <c r="J18" s="119"/>
      <c r="K18" s="119"/>
      <c r="L18" s="119"/>
      <c r="M18" s="119"/>
    </row>
    <row r="19" customFormat="false" ht="12.75" hidden="false" customHeight="true" outlineLevel="0" collapsed="false">
      <c r="A19" s="119"/>
      <c r="B19" s="118"/>
      <c r="C19" s="118"/>
      <c r="D19" s="118"/>
      <c r="E19" s="118"/>
      <c r="F19" s="161"/>
      <c r="G19" s="161"/>
      <c r="H19" s="171"/>
      <c r="I19" s="119"/>
      <c r="J19" s="119"/>
      <c r="K19" s="119"/>
      <c r="L19" s="119"/>
      <c r="M19" s="119"/>
    </row>
    <row r="20" customFormat="false" ht="12.75" hidden="false" customHeight="true" outlineLevel="0" collapsed="false">
      <c r="A20" s="119"/>
      <c r="B20" s="118"/>
      <c r="C20" s="118"/>
      <c r="D20" s="118"/>
      <c r="E20" s="118"/>
      <c r="F20" s="161"/>
      <c r="G20" s="161"/>
      <c r="H20" s="171"/>
      <c r="I20" s="119"/>
      <c r="J20" s="119"/>
      <c r="K20" s="119"/>
      <c r="L20" s="119"/>
      <c r="M20" s="119"/>
    </row>
    <row r="21" customFormat="false" ht="12.75" hidden="false" customHeight="true" outlineLevel="0" collapsed="false">
      <c r="A21" s="119"/>
      <c r="B21" s="118"/>
      <c r="C21" s="118"/>
      <c r="D21" s="118"/>
      <c r="E21" s="118"/>
      <c r="F21" s="161"/>
      <c r="G21" s="161"/>
      <c r="H21" s="171"/>
      <c r="I21" s="119"/>
      <c r="J21" s="119"/>
      <c r="K21" s="119"/>
      <c r="L21" s="119"/>
      <c r="M21" s="119"/>
    </row>
    <row r="22" customFormat="false" ht="12.75" hidden="false" customHeight="true" outlineLevel="0" collapsed="false">
      <c r="A22" s="119"/>
      <c r="B22" s="118"/>
      <c r="C22" s="118"/>
      <c r="D22" s="118"/>
      <c r="E22" s="118"/>
      <c r="F22" s="161"/>
      <c r="G22" s="161"/>
      <c r="H22" s="171"/>
      <c r="I22" s="119"/>
      <c r="J22" s="119"/>
      <c r="K22" s="119"/>
      <c r="L22" s="119"/>
      <c r="M22" s="119"/>
    </row>
    <row r="23" customFormat="false" ht="12.75" hidden="false" customHeight="true" outlineLevel="0" collapsed="false">
      <c r="A23" s="119"/>
      <c r="B23" s="118"/>
      <c r="C23" s="118"/>
      <c r="D23" s="118"/>
      <c r="E23" s="118"/>
      <c r="F23" s="161"/>
      <c r="G23" s="161"/>
      <c r="H23" s="171"/>
      <c r="I23" s="119"/>
      <c r="J23" s="119"/>
      <c r="K23" s="119"/>
      <c r="L23" s="119"/>
      <c r="M23" s="119"/>
    </row>
    <row r="24" customFormat="false" ht="12.75" hidden="false" customHeight="true" outlineLevel="0" collapsed="false">
      <c r="A24" s="119"/>
      <c r="B24" s="118"/>
      <c r="C24" s="118"/>
      <c r="D24" s="118"/>
      <c r="E24" s="118"/>
      <c r="F24" s="161"/>
      <c r="G24" s="161"/>
      <c r="H24" s="171"/>
      <c r="I24" s="119"/>
      <c r="J24" s="119"/>
      <c r="K24" s="119"/>
      <c r="L24" s="119"/>
      <c r="M24" s="119"/>
    </row>
    <row r="25" customFormat="false" ht="12.75" hidden="false" customHeight="true" outlineLevel="0" collapsed="false">
      <c r="A25" s="119"/>
      <c r="B25" s="118"/>
      <c r="C25" s="118"/>
      <c r="D25" s="118"/>
      <c r="E25" s="118"/>
      <c r="F25" s="161"/>
      <c r="G25" s="161"/>
      <c r="H25" s="171"/>
      <c r="I25" s="119"/>
      <c r="J25" s="119"/>
      <c r="K25" s="119"/>
      <c r="L25" s="119"/>
      <c r="M25" s="119"/>
    </row>
    <row r="26" customFormat="false" ht="12.75" hidden="false" customHeight="true" outlineLevel="0" collapsed="false">
      <c r="A26" s="119"/>
      <c r="B26" s="118"/>
      <c r="C26" s="118"/>
      <c r="D26" s="118"/>
      <c r="E26" s="118"/>
      <c r="F26" s="161"/>
      <c r="G26" s="161"/>
      <c r="H26" s="171"/>
      <c r="I26" s="119"/>
      <c r="J26" s="119"/>
      <c r="K26" s="119"/>
      <c r="L26" s="119"/>
      <c r="M26" s="119"/>
    </row>
    <row r="27" customFormat="false" ht="12.75" hidden="false" customHeight="true" outlineLevel="0" collapsed="false">
      <c r="A27" s="119"/>
      <c r="B27" s="118"/>
      <c r="C27" s="118"/>
      <c r="D27" s="118"/>
      <c r="E27" s="118"/>
      <c r="F27" s="161"/>
      <c r="G27" s="161"/>
      <c r="H27" s="171"/>
      <c r="I27" s="119"/>
      <c r="J27" s="119"/>
      <c r="K27" s="119"/>
      <c r="L27" s="119"/>
      <c r="M27" s="119"/>
    </row>
    <row r="28" customFormat="false" ht="12.75" hidden="false" customHeight="true" outlineLevel="0" collapsed="false">
      <c r="A28" s="119"/>
      <c r="B28" s="118"/>
      <c r="C28" s="118"/>
      <c r="D28" s="118"/>
      <c r="E28" s="118"/>
      <c r="F28" s="161"/>
      <c r="G28" s="161"/>
      <c r="H28" s="171"/>
      <c r="I28" s="119"/>
      <c r="J28" s="119"/>
      <c r="K28" s="119"/>
      <c r="L28" s="119"/>
      <c r="M28" s="119"/>
    </row>
    <row r="29" customFormat="false" ht="12.75" hidden="false" customHeight="true" outlineLevel="0" collapsed="false">
      <c r="A29" s="119"/>
      <c r="B29" s="118"/>
      <c r="C29" s="118"/>
      <c r="D29" s="118"/>
      <c r="E29" s="118"/>
      <c r="F29" s="161"/>
      <c r="G29" s="161"/>
      <c r="H29" s="171"/>
      <c r="I29" s="119"/>
      <c r="J29" s="119"/>
      <c r="K29" s="119"/>
      <c r="L29" s="119"/>
      <c r="M29" s="119"/>
    </row>
    <row r="30" customFormat="false" ht="12.75" hidden="false" customHeight="true" outlineLevel="0" collapsed="false">
      <c r="A30" s="119"/>
      <c r="B30" s="118"/>
      <c r="C30" s="118"/>
      <c r="D30" s="118"/>
      <c r="E30" s="118"/>
      <c r="F30" s="161"/>
      <c r="G30" s="161"/>
      <c r="H30" s="171"/>
      <c r="I30" s="119"/>
      <c r="J30" s="119"/>
      <c r="K30" s="119"/>
      <c r="L30" s="119"/>
      <c r="M30" s="119"/>
    </row>
    <row r="31" customFormat="false" ht="12.75" hidden="false" customHeight="true" outlineLevel="0" collapsed="false">
      <c r="A31" s="119"/>
      <c r="B31" s="118"/>
      <c r="C31" s="118"/>
      <c r="D31" s="118"/>
      <c r="E31" s="118"/>
      <c r="F31" s="161"/>
      <c r="G31" s="161"/>
      <c r="H31" s="171"/>
      <c r="I31" s="119"/>
      <c r="J31" s="119"/>
      <c r="K31" s="119"/>
      <c r="L31" s="119"/>
      <c r="M31" s="119"/>
    </row>
    <row r="32" customFormat="false" ht="12.75" hidden="false" customHeight="true" outlineLevel="0" collapsed="false">
      <c r="A32" s="119"/>
      <c r="B32" s="118"/>
      <c r="C32" s="118"/>
      <c r="D32" s="118"/>
      <c r="E32" s="118"/>
      <c r="F32" s="161"/>
      <c r="G32" s="161"/>
      <c r="H32" s="171"/>
      <c r="I32" s="119"/>
      <c r="J32" s="119"/>
      <c r="K32" s="119"/>
      <c r="L32" s="119"/>
      <c r="M32" s="119"/>
    </row>
    <row r="33" customFormat="false" ht="12.75" hidden="false" customHeight="true" outlineLevel="0" collapsed="false">
      <c r="A33" s="119"/>
      <c r="B33" s="118"/>
      <c r="C33" s="118"/>
      <c r="D33" s="118"/>
      <c r="E33" s="118"/>
      <c r="F33" s="161"/>
      <c r="G33" s="161"/>
      <c r="H33" s="171"/>
      <c r="I33" s="119"/>
      <c r="J33" s="119"/>
      <c r="K33" s="119"/>
      <c r="L33" s="119"/>
      <c r="M33" s="119"/>
    </row>
    <row r="34" customFormat="false" ht="12.75" hidden="false" customHeight="true" outlineLevel="0" collapsed="false">
      <c r="A34" s="119"/>
      <c r="B34" s="118"/>
      <c r="C34" s="118"/>
      <c r="D34" s="118"/>
      <c r="E34" s="118"/>
      <c r="F34" s="161"/>
      <c r="G34" s="161"/>
      <c r="H34" s="171"/>
      <c r="I34" s="119"/>
      <c r="J34" s="119"/>
      <c r="K34" s="119"/>
      <c r="L34" s="119"/>
      <c r="M34" s="119"/>
    </row>
    <row r="35" customFormat="false" ht="12.75" hidden="false" customHeight="true" outlineLevel="0" collapsed="false">
      <c r="A35" s="119"/>
      <c r="B35" s="118"/>
      <c r="C35" s="118"/>
      <c r="D35" s="118"/>
      <c r="E35" s="118"/>
      <c r="F35" s="161"/>
      <c r="G35" s="161"/>
      <c r="H35" s="171"/>
      <c r="I35" s="119"/>
      <c r="J35" s="119"/>
      <c r="K35" s="119"/>
      <c r="L35" s="119"/>
      <c r="M35" s="119"/>
    </row>
    <row r="36" customFormat="false" ht="12.75" hidden="false" customHeight="true" outlineLevel="0" collapsed="false">
      <c r="A36" s="119"/>
      <c r="B36" s="118"/>
      <c r="C36" s="118"/>
      <c r="D36" s="118"/>
      <c r="E36" s="118"/>
      <c r="F36" s="161"/>
      <c r="G36" s="161"/>
      <c r="H36" s="171"/>
      <c r="I36" s="119"/>
      <c r="J36" s="119"/>
      <c r="K36" s="119"/>
      <c r="L36" s="119"/>
      <c r="M36" s="119"/>
    </row>
    <row r="37" customFormat="false" ht="12.75" hidden="false" customHeight="true" outlineLevel="0" collapsed="false">
      <c r="A37" s="119"/>
      <c r="B37" s="118"/>
      <c r="C37" s="118"/>
      <c r="D37" s="118"/>
      <c r="E37" s="118"/>
      <c r="F37" s="161"/>
      <c r="G37" s="161"/>
      <c r="H37" s="171"/>
      <c r="I37" s="119"/>
      <c r="J37" s="119"/>
      <c r="K37" s="119"/>
      <c r="L37" s="119"/>
      <c r="M37" s="119"/>
    </row>
    <row r="38" customFormat="false" ht="12.75" hidden="false" customHeight="true" outlineLevel="0" collapsed="false">
      <c r="A38" s="119"/>
      <c r="B38" s="118"/>
      <c r="C38" s="118"/>
      <c r="D38" s="118"/>
      <c r="E38" s="118"/>
      <c r="F38" s="161"/>
      <c r="G38" s="161"/>
      <c r="H38" s="171"/>
      <c r="I38" s="119"/>
      <c r="J38" s="119"/>
      <c r="K38" s="119"/>
      <c r="L38" s="119"/>
      <c r="M38" s="119"/>
    </row>
    <row r="39" customFormat="false" ht="12.75" hidden="false" customHeight="true" outlineLevel="0" collapsed="false">
      <c r="A39" s="119"/>
      <c r="B39" s="118"/>
      <c r="C39" s="118"/>
      <c r="D39" s="118"/>
      <c r="E39" s="118"/>
      <c r="F39" s="161"/>
      <c r="G39" s="161"/>
      <c r="H39" s="171"/>
      <c r="I39" s="119"/>
      <c r="J39" s="119"/>
      <c r="K39" s="119"/>
      <c r="L39" s="119"/>
      <c r="M39" s="119"/>
    </row>
    <row r="40" customFormat="false" ht="12.75" hidden="false" customHeight="true" outlineLevel="0" collapsed="false">
      <c r="A40" s="119"/>
      <c r="B40" s="118"/>
      <c r="C40" s="118"/>
      <c r="D40" s="118"/>
      <c r="E40" s="118"/>
      <c r="F40" s="161"/>
      <c r="G40" s="161"/>
      <c r="H40" s="171"/>
      <c r="I40" s="119"/>
      <c r="J40" s="119"/>
      <c r="K40" s="119"/>
      <c r="L40" s="119"/>
      <c r="M40" s="119"/>
    </row>
    <row r="41" customFormat="false" ht="12.75" hidden="false" customHeight="true" outlineLevel="0" collapsed="false">
      <c r="A41" s="119"/>
      <c r="B41" s="118"/>
      <c r="C41" s="118"/>
      <c r="D41" s="118"/>
      <c r="E41" s="118"/>
      <c r="F41" s="161"/>
      <c r="G41" s="161"/>
      <c r="H41" s="171"/>
      <c r="I41" s="119"/>
      <c r="J41" s="119"/>
      <c r="K41" s="119"/>
      <c r="L41" s="119"/>
      <c r="M41" s="119"/>
    </row>
    <row r="42" customFormat="false" ht="12.75" hidden="false" customHeight="true" outlineLevel="0" collapsed="false">
      <c r="A42" s="119"/>
      <c r="B42" s="118"/>
      <c r="C42" s="118"/>
      <c r="D42" s="118"/>
      <c r="E42" s="118"/>
      <c r="F42" s="161"/>
      <c r="G42" s="161"/>
      <c r="H42" s="171"/>
      <c r="I42" s="119"/>
      <c r="J42" s="119"/>
      <c r="K42" s="119"/>
      <c r="L42" s="119"/>
      <c r="M42" s="119"/>
    </row>
    <row r="43" customFormat="false" ht="12.75" hidden="false" customHeight="true" outlineLevel="0" collapsed="false">
      <c r="A43" s="119"/>
      <c r="B43" s="118"/>
      <c r="C43" s="118"/>
      <c r="D43" s="118"/>
      <c r="E43" s="118"/>
      <c r="F43" s="161"/>
      <c r="G43" s="161"/>
      <c r="H43" s="171"/>
      <c r="I43" s="119"/>
      <c r="J43" s="119"/>
      <c r="K43" s="119"/>
      <c r="L43" s="119"/>
      <c r="M43" s="119"/>
    </row>
    <row r="44" customFormat="false" ht="12.75" hidden="false" customHeight="true" outlineLevel="0" collapsed="false">
      <c r="A44" s="119"/>
      <c r="B44" s="118"/>
      <c r="C44" s="118"/>
      <c r="D44" s="118"/>
      <c r="E44" s="118"/>
      <c r="F44" s="161"/>
      <c r="G44" s="161"/>
      <c r="H44" s="171"/>
      <c r="I44" s="119"/>
      <c r="J44" s="119"/>
      <c r="K44" s="119"/>
      <c r="L44" s="119"/>
      <c r="M44" s="119"/>
    </row>
    <row r="45" customFormat="false" ht="12.75" hidden="false" customHeight="true" outlineLevel="0" collapsed="false">
      <c r="A45" s="119"/>
      <c r="B45" s="118"/>
      <c r="C45" s="118"/>
      <c r="D45" s="118"/>
      <c r="E45" s="118"/>
      <c r="F45" s="161"/>
      <c r="G45" s="161"/>
      <c r="H45" s="171"/>
      <c r="I45" s="119"/>
      <c r="J45" s="119"/>
      <c r="K45" s="119"/>
      <c r="L45" s="119"/>
      <c r="M45" s="119"/>
    </row>
    <row r="46" customFormat="false" ht="12.75" hidden="false" customHeight="true" outlineLevel="0" collapsed="false">
      <c r="A46" s="119"/>
      <c r="B46" s="118"/>
      <c r="C46" s="118"/>
      <c r="D46" s="118"/>
      <c r="E46" s="118"/>
      <c r="F46" s="161"/>
      <c r="G46" s="161"/>
      <c r="H46" s="171"/>
      <c r="I46" s="119"/>
      <c r="J46" s="119"/>
      <c r="K46" s="119"/>
      <c r="L46" s="119"/>
      <c r="M46" s="119"/>
    </row>
    <row r="47" customFormat="false" ht="12.75" hidden="false" customHeight="true" outlineLevel="0" collapsed="false">
      <c r="A47" s="119"/>
      <c r="B47" s="118"/>
      <c r="C47" s="118"/>
      <c r="D47" s="118"/>
      <c r="E47" s="118"/>
      <c r="F47" s="161"/>
      <c r="G47" s="161"/>
      <c r="H47" s="171"/>
      <c r="I47" s="119"/>
      <c r="J47" s="119"/>
      <c r="K47" s="119"/>
      <c r="L47" s="119"/>
      <c r="M47" s="119"/>
    </row>
    <row r="48" customFormat="false" ht="12.75" hidden="false" customHeight="true" outlineLevel="0" collapsed="false">
      <c r="A48" s="119"/>
      <c r="B48" s="118"/>
      <c r="C48" s="118"/>
      <c r="D48" s="118"/>
      <c r="E48" s="118"/>
      <c r="F48" s="161"/>
      <c r="G48" s="161"/>
      <c r="H48" s="171"/>
      <c r="I48" s="119"/>
      <c r="J48" s="119"/>
      <c r="K48" s="119"/>
      <c r="L48" s="119"/>
      <c r="M48" s="119"/>
    </row>
    <row r="49" customFormat="false" ht="12.75" hidden="false" customHeight="true" outlineLevel="0" collapsed="false">
      <c r="A49" s="119"/>
      <c r="B49" s="118"/>
      <c r="C49" s="118"/>
      <c r="D49" s="118"/>
      <c r="E49" s="118"/>
      <c r="F49" s="161"/>
      <c r="G49" s="161"/>
      <c r="H49" s="171"/>
      <c r="I49" s="119"/>
      <c r="J49" s="119"/>
      <c r="K49" s="119"/>
      <c r="L49" s="119"/>
      <c r="M49" s="119"/>
    </row>
    <row r="50" customFormat="false" ht="12.75" hidden="false" customHeight="true" outlineLevel="0" collapsed="false">
      <c r="A50" s="119"/>
      <c r="B50" s="118"/>
      <c r="C50" s="118"/>
      <c r="D50" s="118"/>
      <c r="E50" s="118"/>
      <c r="F50" s="161"/>
      <c r="G50" s="161"/>
      <c r="H50" s="171"/>
      <c r="I50" s="119"/>
      <c r="J50" s="119"/>
      <c r="K50" s="119"/>
      <c r="L50" s="119"/>
      <c r="M50" s="119"/>
    </row>
    <row r="51" customFormat="false" ht="12.75" hidden="false" customHeight="true" outlineLevel="0" collapsed="false">
      <c r="A51" s="119"/>
      <c r="B51" s="118"/>
      <c r="C51" s="118"/>
      <c r="D51" s="118"/>
      <c r="E51" s="118"/>
      <c r="F51" s="161"/>
      <c r="G51" s="161"/>
      <c r="H51" s="171"/>
      <c r="I51" s="119"/>
      <c r="J51" s="119"/>
      <c r="K51" s="119"/>
      <c r="L51" s="119"/>
      <c r="M51" s="119"/>
    </row>
    <row r="52" customFormat="false" ht="12.75" hidden="false" customHeight="true" outlineLevel="0" collapsed="false">
      <c r="A52" s="119"/>
      <c r="B52" s="118"/>
      <c r="C52" s="118"/>
      <c r="D52" s="118"/>
      <c r="E52" s="118"/>
      <c r="F52" s="161"/>
      <c r="G52" s="161"/>
      <c r="H52" s="171"/>
      <c r="I52" s="119"/>
      <c r="J52" s="119"/>
      <c r="K52" s="119"/>
      <c r="L52" s="119"/>
      <c r="M52" s="119"/>
    </row>
    <row r="53" customFormat="false" ht="15" hidden="false" customHeight="true" outlineLevel="0" collapsed="false">
      <c r="A53" s="119"/>
      <c r="B53" s="118"/>
      <c r="C53" s="118"/>
      <c r="D53" s="118"/>
      <c r="E53" s="118"/>
      <c r="F53" s="161"/>
      <c r="G53" s="161"/>
      <c r="H53" s="171"/>
      <c r="I53" s="119"/>
      <c r="J53" s="119"/>
      <c r="K53" s="119"/>
      <c r="L53" s="13"/>
      <c r="M53" s="119"/>
    </row>
    <row r="54" customFormat="false" ht="12.75" hidden="false" customHeight="true" outlineLevel="0" collapsed="false">
      <c r="A54" s="119"/>
      <c r="B54" s="118"/>
      <c r="C54" s="118"/>
      <c r="D54" s="118"/>
      <c r="E54" s="118"/>
      <c r="F54" s="161"/>
      <c r="G54" s="161"/>
      <c r="H54" s="171"/>
      <c r="I54" s="119"/>
      <c r="J54" s="119"/>
      <c r="K54" s="119"/>
      <c r="L54" s="119"/>
      <c r="M54" s="119"/>
    </row>
    <row r="55" customFormat="false" ht="12.75" hidden="false" customHeight="true" outlineLevel="0" collapsed="false">
      <c r="A55" s="119"/>
      <c r="B55" s="118"/>
      <c r="C55" s="118"/>
      <c r="D55" s="118"/>
      <c r="E55" s="118"/>
      <c r="F55" s="161"/>
      <c r="G55" s="161"/>
      <c r="H55" s="171"/>
      <c r="I55" s="119"/>
      <c r="J55" s="119"/>
      <c r="K55" s="119"/>
      <c r="L55" s="119"/>
      <c r="M55" s="119"/>
    </row>
    <row r="56" customFormat="false" ht="12.75" hidden="false" customHeight="true" outlineLevel="0" collapsed="false">
      <c r="A56" s="119"/>
      <c r="B56" s="118"/>
      <c r="C56" s="118"/>
      <c r="D56" s="118"/>
      <c r="E56" s="118"/>
      <c r="F56" s="161"/>
      <c r="G56" s="161"/>
      <c r="H56" s="171"/>
      <c r="I56" s="119"/>
      <c r="J56" s="119"/>
      <c r="K56" s="119"/>
      <c r="L56" s="119"/>
      <c r="M56" s="119"/>
    </row>
    <row r="57" customFormat="false" ht="12.75" hidden="false" customHeight="true" outlineLevel="0" collapsed="false">
      <c r="A57" s="119"/>
      <c r="B57" s="118"/>
      <c r="C57" s="118"/>
      <c r="D57" s="118"/>
      <c r="E57" s="118"/>
      <c r="F57" s="161"/>
      <c r="G57" s="161"/>
      <c r="H57" s="171"/>
      <c r="I57" s="119"/>
      <c r="J57" s="119"/>
      <c r="K57" s="119"/>
      <c r="L57" s="119"/>
      <c r="M57" s="119"/>
    </row>
    <row r="58" customFormat="false" ht="12.75" hidden="false" customHeight="true" outlineLevel="0" collapsed="false">
      <c r="A58" s="119"/>
      <c r="B58" s="118"/>
      <c r="C58" s="118"/>
      <c r="D58" s="118"/>
      <c r="E58" s="118"/>
      <c r="F58" s="161"/>
      <c r="G58" s="161"/>
      <c r="H58" s="171"/>
      <c r="I58" s="119"/>
      <c r="J58" s="119"/>
      <c r="K58" s="119"/>
      <c r="L58" s="119"/>
      <c r="M58" s="119"/>
    </row>
    <row r="59" customFormat="false" ht="12.75" hidden="false" customHeight="true" outlineLevel="0" collapsed="false">
      <c r="A59" s="119"/>
      <c r="B59" s="118"/>
      <c r="C59" s="118"/>
      <c r="D59" s="118"/>
      <c r="E59" s="118"/>
      <c r="F59" s="161"/>
      <c r="G59" s="161"/>
      <c r="H59" s="171"/>
      <c r="I59" s="119"/>
      <c r="J59" s="119"/>
      <c r="K59" s="119"/>
      <c r="L59" s="119"/>
      <c r="M59" s="119"/>
    </row>
    <row r="60" customFormat="false" ht="12.75" hidden="false" customHeight="true" outlineLevel="0" collapsed="false">
      <c r="A60" s="119"/>
      <c r="B60" s="118"/>
      <c r="C60" s="118"/>
      <c r="D60" s="118"/>
      <c r="E60" s="118"/>
      <c r="F60" s="161"/>
      <c r="G60" s="161"/>
      <c r="H60" s="171"/>
      <c r="I60" s="119"/>
      <c r="J60" s="119"/>
      <c r="K60" s="119"/>
      <c r="L60" s="119"/>
      <c r="M60" s="119"/>
    </row>
    <row r="61" customFormat="false" ht="12.75" hidden="false" customHeight="true" outlineLevel="0" collapsed="false">
      <c r="A61" s="119"/>
      <c r="B61" s="118"/>
      <c r="C61" s="118"/>
      <c r="D61" s="118"/>
      <c r="E61" s="118"/>
      <c r="F61" s="161"/>
      <c r="G61" s="161"/>
      <c r="H61" s="171"/>
      <c r="I61" s="119"/>
      <c r="J61" s="119"/>
      <c r="K61" s="119"/>
      <c r="L61" s="119"/>
      <c r="M61" s="119"/>
    </row>
    <row r="62" customFormat="false" ht="12.75" hidden="false" customHeight="true" outlineLevel="0" collapsed="false">
      <c r="A62" s="119"/>
      <c r="B62" s="118"/>
      <c r="C62" s="118"/>
      <c r="D62" s="118"/>
      <c r="E62" s="118"/>
      <c r="F62" s="161"/>
      <c r="G62" s="161"/>
      <c r="H62" s="171"/>
      <c r="I62" s="119"/>
      <c r="J62" s="119"/>
      <c r="K62" s="119"/>
      <c r="L62" s="119"/>
      <c r="M62" s="119"/>
    </row>
    <row r="63" customFormat="false" ht="12.75" hidden="false" customHeight="true" outlineLevel="0" collapsed="false">
      <c r="A63" s="119"/>
      <c r="B63" s="118"/>
      <c r="C63" s="118"/>
      <c r="D63" s="118"/>
      <c r="E63" s="118"/>
      <c r="F63" s="161"/>
      <c r="G63" s="161"/>
      <c r="H63" s="171"/>
      <c r="I63" s="119"/>
      <c r="J63" s="119"/>
      <c r="K63" s="119"/>
      <c r="L63" s="119"/>
      <c r="M63" s="119"/>
    </row>
    <row r="64" customFormat="false" ht="12.75" hidden="false" customHeight="true" outlineLevel="0" collapsed="false">
      <c r="A64" s="119"/>
      <c r="B64" s="118"/>
      <c r="C64" s="118"/>
      <c r="D64" s="118"/>
      <c r="E64" s="118"/>
      <c r="F64" s="161"/>
      <c r="G64" s="161"/>
      <c r="H64" s="171"/>
      <c r="I64" s="119"/>
      <c r="J64" s="119"/>
      <c r="K64" s="119"/>
      <c r="L64" s="119"/>
      <c r="M64" s="119"/>
    </row>
    <row r="65" customFormat="false" ht="12.75" hidden="false" customHeight="true" outlineLevel="0" collapsed="false">
      <c r="A65" s="119"/>
      <c r="B65" s="118"/>
      <c r="C65" s="118"/>
      <c r="D65" s="118"/>
      <c r="E65" s="118"/>
      <c r="F65" s="161"/>
      <c r="G65" s="161"/>
      <c r="H65" s="171"/>
      <c r="I65" s="119"/>
      <c r="J65" s="119"/>
      <c r="K65" s="119"/>
      <c r="L65" s="119"/>
      <c r="M65" s="119"/>
    </row>
    <row r="66" customFormat="false" ht="12.75" hidden="false" customHeight="true" outlineLevel="0" collapsed="false">
      <c r="A66" s="119"/>
      <c r="B66" s="118"/>
      <c r="C66" s="118"/>
      <c r="D66" s="118"/>
      <c r="E66" s="118"/>
      <c r="F66" s="161"/>
      <c r="G66" s="161"/>
      <c r="H66" s="171"/>
      <c r="I66" s="119"/>
      <c r="J66" s="119"/>
      <c r="K66" s="119"/>
      <c r="L66" s="119"/>
      <c r="M66" s="119"/>
    </row>
    <row r="67" customFormat="false" ht="12.75" hidden="false" customHeight="true" outlineLevel="0" collapsed="false">
      <c r="A67" s="119"/>
      <c r="B67" s="118"/>
      <c r="C67" s="118"/>
      <c r="D67" s="118"/>
      <c r="E67" s="118"/>
      <c r="F67" s="161"/>
      <c r="G67" s="161"/>
      <c r="H67" s="171"/>
      <c r="I67" s="119"/>
      <c r="J67" s="119"/>
      <c r="K67" s="119"/>
      <c r="L67" s="119"/>
      <c r="M67" s="119"/>
    </row>
    <row r="68" customFormat="false" ht="12.75" hidden="false" customHeight="true" outlineLevel="0" collapsed="false">
      <c r="A68" s="119"/>
      <c r="B68" s="118"/>
      <c r="C68" s="118"/>
      <c r="D68" s="118"/>
      <c r="E68" s="118"/>
      <c r="F68" s="161"/>
      <c r="G68" s="161"/>
      <c r="H68" s="171"/>
      <c r="I68" s="119"/>
      <c r="J68" s="119"/>
      <c r="K68" s="119"/>
      <c r="L68" s="119"/>
      <c r="M68" s="119"/>
    </row>
    <row r="69" customFormat="false" ht="12.75" hidden="false" customHeight="true" outlineLevel="0" collapsed="false">
      <c r="A69" s="119"/>
      <c r="B69" s="118"/>
      <c r="C69" s="118"/>
      <c r="D69" s="118"/>
      <c r="E69" s="118"/>
      <c r="F69" s="161"/>
      <c r="G69" s="161"/>
      <c r="H69" s="171"/>
      <c r="I69" s="119"/>
      <c r="J69" s="119"/>
      <c r="K69" s="119"/>
      <c r="L69" s="119"/>
      <c r="M69" s="119"/>
    </row>
    <row r="70" customFormat="false" ht="12.75" hidden="false" customHeight="true" outlineLevel="0" collapsed="false">
      <c r="A70" s="119"/>
      <c r="B70" s="118"/>
      <c r="C70" s="118"/>
      <c r="D70" s="118"/>
      <c r="E70" s="118"/>
      <c r="F70" s="161"/>
      <c r="G70" s="161"/>
      <c r="H70" s="171"/>
      <c r="I70" s="119"/>
      <c r="J70" s="119"/>
      <c r="K70" s="119"/>
      <c r="L70" s="119"/>
      <c r="M70" s="119"/>
    </row>
    <row r="71" customFormat="false" ht="12.75" hidden="false" customHeight="true" outlineLevel="0" collapsed="false">
      <c r="A71" s="119"/>
      <c r="B71" s="118"/>
      <c r="C71" s="118"/>
      <c r="D71" s="118"/>
      <c r="E71" s="118"/>
      <c r="F71" s="161"/>
      <c r="G71" s="161"/>
      <c r="H71" s="171"/>
      <c r="I71" s="119"/>
      <c r="J71" s="119"/>
      <c r="K71" s="119"/>
      <c r="L71" s="119"/>
      <c r="M71" s="119"/>
    </row>
    <row r="72" customFormat="false" ht="12.75" hidden="false" customHeight="true" outlineLevel="0" collapsed="false">
      <c r="A72" s="119"/>
      <c r="B72" s="118"/>
      <c r="C72" s="118"/>
      <c r="D72" s="118"/>
      <c r="E72" s="118"/>
      <c r="F72" s="161"/>
      <c r="G72" s="161"/>
      <c r="H72" s="171"/>
      <c r="I72" s="119"/>
      <c r="J72" s="119"/>
      <c r="K72" s="119"/>
      <c r="L72" s="119"/>
      <c r="M72" s="119"/>
    </row>
    <row r="73" customFormat="false" ht="12.75" hidden="false" customHeight="true" outlineLevel="0" collapsed="false">
      <c r="A73" s="119"/>
      <c r="B73" s="118"/>
      <c r="C73" s="118"/>
      <c r="D73" s="118"/>
      <c r="E73" s="118"/>
      <c r="F73" s="161"/>
      <c r="G73" s="161"/>
      <c r="H73" s="171"/>
      <c r="I73" s="119"/>
      <c r="J73" s="119"/>
      <c r="K73" s="119"/>
      <c r="L73" s="119"/>
      <c r="M73" s="119"/>
    </row>
    <row r="74" customFormat="false" ht="12.75" hidden="false" customHeight="true" outlineLevel="0" collapsed="false">
      <c r="A74" s="119"/>
      <c r="B74" s="118"/>
      <c r="C74" s="118"/>
      <c r="D74" s="118"/>
      <c r="E74" s="118"/>
      <c r="F74" s="161"/>
      <c r="G74" s="161"/>
      <c r="H74" s="171"/>
      <c r="I74" s="119"/>
      <c r="J74" s="119"/>
      <c r="K74" s="119"/>
      <c r="L74" s="119"/>
      <c r="M74" s="119"/>
    </row>
    <row r="75" customFormat="false" ht="12.75" hidden="false" customHeight="true" outlineLevel="0" collapsed="false">
      <c r="A75" s="119"/>
      <c r="B75" s="118"/>
      <c r="C75" s="118"/>
      <c r="D75" s="118"/>
      <c r="E75" s="118"/>
      <c r="F75" s="161"/>
      <c r="G75" s="161"/>
      <c r="H75" s="171"/>
      <c r="I75" s="119"/>
      <c r="J75" s="119"/>
      <c r="K75" s="119"/>
      <c r="L75" s="119"/>
      <c r="M75" s="119"/>
    </row>
    <row r="76" customFormat="false" ht="12.75" hidden="false" customHeight="true" outlineLevel="0" collapsed="false">
      <c r="A76" s="119"/>
      <c r="B76" s="118"/>
      <c r="C76" s="118"/>
      <c r="D76" s="118"/>
      <c r="E76" s="118"/>
      <c r="F76" s="161"/>
      <c r="G76" s="161"/>
      <c r="H76" s="171"/>
      <c r="I76" s="119"/>
      <c r="J76" s="119"/>
      <c r="K76" s="119"/>
      <c r="L76" s="119"/>
      <c r="M76" s="119"/>
    </row>
    <row r="77" customFormat="false" ht="12.75" hidden="false" customHeight="true" outlineLevel="0" collapsed="false">
      <c r="A77" s="119"/>
      <c r="B77" s="118"/>
      <c r="C77" s="118"/>
      <c r="D77" s="118"/>
      <c r="E77" s="118"/>
      <c r="F77" s="161"/>
      <c r="G77" s="161"/>
      <c r="H77" s="171"/>
      <c r="I77" s="119"/>
      <c r="J77" s="119"/>
      <c r="K77" s="119"/>
      <c r="L77" s="119"/>
      <c r="M77" s="119"/>
    </row>
    <row r="78" customFormat="false" ht="12.75" hidden="false" customHeight="true" outlineLevel="0" collapsed="false">
      <c r="A78" s="119"/>
      <c r="B78" s="118"/>
      <c r="C78" s="118"/>
      <c r="D78" s="118"/>
      <c r="E78" s="118"/>
      <c r="F78" s="161"/>
      <c r="G78" s="161"/>
      <c r="H78" s="171"/>
      <c r="I78" s="119"/>
      <c r="J78" s="119"/>
      <c r="K78" s="119"/>
      <c r="L78" s="119"/>
      <c r="M78" s="119"/>
    </row>
    <row r="79" customFormat="false" ht="12.75" hidden="false" customHeight="true" outlineLevel="0" collapsed="false">
      <c r="A79" s="119"/>
      <c r="B79" s="118"/>
      <c r="C79" s="118"/>
      <c r="D79" s="118"/>
      <c r="E79" s="118"/>
      <c r="F79" s="161"/>
      <c r="G79" s="161"/>
      <c r="H79" s="171"/>
      <c r="I79" s="119"/>
      <c r="J79" s="119"/>
      <c r="K79" s="119"/>
      <c r="L79" s="119"/>
      <c r="M79" s="119"/>
    </row>
    <row r="80" customFormat="false" ht="12.75" hidden="false" customHeight="true" outlineLevel="0" collapsed="false">
      <c r="A80" s="119"/>
      <c r="B80" s="118"/>
      <c r="C80" s="118"/>
      <c r="D80" s="118"/>
      <c r="E80" s="118"/>
      <c r="F80" s="161"/>
      <c r="G80" s="161"/>
      <c r="H80" s="171"/>
      <c r="I80" s="119"/>
      <c r="J80" s="119"/>
      <c r="K80" s="119"/>
      <c r="L80" s="119"/>
      <c r="M80" s="119"/>
    </row>
    <row r="81" customFormat="false" ht="12.75" hidden="false" customHeight="true" outlineLevel="0" collapsed="false">
      <c r="A81" s="119"/>
      <c r="B81" s="118"/>
      <c r="C81" s="118"/>
      <c r="D81" s="118"/>
      <c r="E81" s="118"/>
      <c r="F81" s="161"/>
      <c r="G81" s="161"/>
      <c r="H81" s="171"/>
      <c r="I81" s="119"/>
      <c r="J81" s="119"/>
      <c r="K81" s="119"/>
      <c r="L81" s="119"/>
      <c r="M81" s="119"/>
    </row>
    <row r="82" customFormat="false" ht="12.75" hidden="false" customHeight="true" outlineLevel="0" collapsed="false">
      <c r="A82" s="119"/>
      <c r="B82" s="118"/>
      <c r="C82" s="118"/>
      <c r="D82" s="118"/>
      <c r="E82" s="118"/>
      <c r="F82" s="161"/>
      <c r="G82" s="161"/>
      <c r="H82" s="171"/>
      <c r="I82" s="119"/>
      <c r="J82" s="119"/>
      <c r="K82" s="119"/>
      <c r="L82" s="119"/>
      <c r="M82" s="119"/>
    </row>
    <row r="83" customFormat="false" ht="12.75" hidden="false" customHeight="true" outlineLevel="0" collapsed="false">
      <c r="A83" s="119"/>
      <c r="B83" s="118"/>
      <c r="C83" s="118"/>
      <c r="D83" s="118"/>
      <c r="E83" s="118"/>
      <c r="F83" s="161"/>
      <c r="G83" s="161"/>
      <c r="H83" s="171"/>
      <c r="I83" s="119"/>
      <c r="J83" s="119"/>
      <c r="K83" s="119"/>
      <c r="L83" s="119"/>
      <c r="M83" s="119"/>
    </row>
    <row r="84" customFormat="false" ht="12.75" hidden="false" customHeight="true" outlineLevel="0" collapsed="false">
      <c r="A84" s="119"/>
      <c r="B84" s="118"/>
      <c r="C84" s="118"/>
      <c r="D84" s="118"/>
      <c r="E84" s="118"/>
      <c r="F84" s="161"/>
      <c r="G84" s="161"/>
      <c r="H84" s="171"/>
      <c r="I84" s="119"/>
      <c r="J84" s="119"/>
      <c r="K84" s="119"/>
      <c r="L84" s="119"/>
      <c r="M84" s="119"/>
    </row>
    <row r="85" customFormat="false" ht="12.75" hidden="false" customHeight="true" outlineLevel="0" collapsed="false">
      <c r="A85" s="119"/>
      <c r="B85" s="118"/>
      <c r="C85" s="118"/>
      <c r="D85" s="118"/>
      <c r="E85" s="118"/>
      <c r="F85" s="161"/>
      <c r="G85" s="161"/>
      <c r="H85" s="171"/>
      <c r="I85" s="119"/>
      <c r="J85" s="119"/>
      <c r="K85" s="119"/>
      <c r="L85" s="119"/>
      <c r="M85" s="119"/>
    </row>
    <row r="86" customFormat="false" ht="12.75" hidden="false" customHeight="true" outlineLevel="0" collapsed="false">
      <c r="A86" s="119"/>
      <c r="B86" s="118"/>
      <c r="C86" s="118"/>
      <c r="D86" s="118"/>
      <c r="E86" s="118"/>
      <c r="F86" s="161"/>
      <c r="G86" s="161"/>
      <c r="H86" s="171"/>
      <c r="I86" s="119"/>
      <c r="J86" s="119"/>
      <c r="K86" s="119"/>
      <c r="L86" s="119"/>
      <c r="M86" s="119"/>
    </row>
    <row r="87" customFormat="false" ht="12.75" hidden="false" customHeight="true" outlineLevel="0" collapsed="false">
      <c r="A87" s="119"/>
      <c r="B87" s="118"/>
      <c r="C87" s="118"/>
      <c r="D87" s="118"/>
      <c r="E87" s="118"/>
      <c r="F87" s="161"/>
      <c r="G87" s="161"/>
      <c r="H87" s="171"/>
      <c r="I87" s="119"/>
      <c r="J87" s="119"/>
      <c r="K87" s="119"/>
      <c r="L87" s="119"/>
      <c r="M87" s="119"/>
    </row>
    <row r="88" customFormat="false" ht="12.75" hidden="false" customHeight="true" outlineLevel="0" collapsed="false">
      <c r="A88" s="119"/>
      <c r="B88" s="118"/>
      <c r="C88" s="118"/>
      <c r="D88" s="118"/>
      <c r="E88" s="118"/>
      <c r="F88" s="161"/>
      <c r="G88" s="161"/>
      <c r="H88" s="171"/>
      <c r="I88" s="119"/>
      <c r="J88" s="119"/>
      <c r="K88" s="119"/>
      <c r="L88" s="119"/>
      <c r="M88" s="119"/>
    </row>
    <row r="89" customFormat="false" ht="12.75" hidden="false" customHeight="true" outlineLevel="0" collapsed="false">
      <c r="A89" s="119"/>
      <c r="B89" s="118"/>
      <c r="C89" s="118"/>
      <c r="D89" s="118"/>
      <c r="E89" s="118"/>
      <c r="F89" s="161"/>
      <c r="G89" s="161"/>
      <c r="H89" s="171"/>
      <c r="I89" s="119"/>
      <c r="J89" s="119"/>
      <c r="K89" s="119"/>
      <c r="L89" s="119"/>
      <c r="M89" s="119"/>
    </row>
    <row r="90" customFormat="false" ht="12.75" hidden="false" customHeight="true" outlineLevel="0" collapsed="false">
      <c r="A90" s="119"/>
      <c r="B90" s="118"/>
      <c r="C90" s="118"/>
      <c r="D90" s="118"/>
      <c r="E90" s="118"/>
      <c r="F90" s="161"/>
      <c r="G90" s="161"/>
      <c r="H90" s="171"/>
      <c r="I90" s="119"/>
      <c r="J90" s="119"/>
      <c r="K90" s="119"/>
      <c r="L90" s="119"/>
      <c r="M90" s="119"/>
    </row>
    <row r="91" customFormat="false" ht="12.75" hidden="false" customHeight="true" outlineLevel="0" collapsed="false">
      <c r="A91" s="119"/>
      <c r="B91" s="118"/>
      <c r="C91" s="118"/>
      <c r="D91" s="118"/>
      <c r="E91" s="118"/>
      <c r="F91" s="161"/>
      <c r="G91" s="161"/>
      <c r="H91" s="171"/>
      <c r="I91" s="119"/>
      <c r="J91" s="119"/>
      <c r="K91" s="119"/>
      <c r="L91" s="119"/>
      <c r="M91" s="119"/>
    </row>
    <row r="92" customFormat="false" ht="12.75" hidden="false" customHeight="true" outlineLevel="0" collapsed="false">
      <c r="A92" s="119"/>
      <c r="B92" s="118"/>
      <c r="C92" s="118"/>
      <c r="D92" s="118"/>
      <c r="E92" s="118"/>
      <c r="F92" s="161"/>
      <c r="G92" s="161"/>
      <c r="H92" s="171"/>
      <c r="I92" s="119"/>
      <c r="J92" s="119"/>
      <c r="K92" s="119"/>
      <c r="L92" s="119"/>
      <c r="M92" s="119"/>
    </row>
    <row r="93" customFormat="false" ht="12.75" hidden="false" customHeight="true" outlineLevel="0" collapsed="false">
      <c r="A93" s="119"/>
      <c r="B93" s="118"/>
      <c r="C93" s="118"/>
      <c r="D93" s="118"/>
      <c r="E93" s="118"/>
      <c r="F93" s="161"/>
      <c r="G93" s="161"/>
      <c r="H93" s="171"/>
      <c r="I93" s="119"/>
      <c r="J93" s="119"/>
      <c r="K93" s="119"/>
      <c r="L93" s="119"/>
      <c r="M93" s="119"/>
    </row>
    <row r="94" customFormat="false" ht="12.75" hidden="false" customHeight="true" outlineLevel="0" collapsed="false">
      <c r="A94" s="119"/>
      <c r="B94" s="118"/>
      <c r="C94" s="118"/>
      <c r="D94" s="118"/>
      <c r="E94" s="118"/>
      <c r="F94" s="161"/>
      <c r="G94" s="161"/>
      <c r="H94" s="171"/>
      <c r="I94" s="119"/>
      <c r="J94" s="119"/>
      <c r="K94" s="119"/>
      <c r="L94" s="119"/>
      <c r="M94" s="119"/>
    </row>
    <row r="95" customFormat="false" ht="12.75" hidden="false" customHeight="true" outlineLevel="0" collapsed="false">
      <c r="A95" s="119"/>
      <c r="B95" s="118"/>
      <c r="C95" s="118"/>
      <c r="D95" s="118"/>
      <c r="E95" s="118"/>
      <c r="F95" s="161"/>
      <c r="G95" s="161"/>
      <c r="H95" s="171"/>
      <c r="I95" s="119"/>
      <c r="J95" s="119"/>
      <c r="K95" s="119"/>
      <c r="L95" s="119"/>
      <c r="M95" s="119"/>
    </row>
    <row r="96" customFormat="false" ht="12.75" hidden="false" customHeight="true" outlineLevel="0" collapsed="false">
      <c r="A96" s="119"/>
      <c r="B96" s="118"/>
      <c r="C96" s="118"/>
      <c r="D96" s="118"/>
      <c r="E96" s="118"/>
      <c r="F96" s="161"/>
      <c r="G96" s="161"/>
      <c r="H96" s="171"/>
      <c r="I96" s="119"/>
      <c r="J96" s="119"/>
      <c r="K96" s="119"/>
      <c r="L96" s="119"/>
      <c r="M96" s="119"/>
    </row>
    <row r="97" customFormat="false" ht="12.75" hidden="false" customHeight="true" outlineLevel="0" collapsed="false">
      <c r="A97" s="119"/>
      <c r="B97" s="118"/>
      <c r="C97" s="118"/>
      <c r="D97" s="118"/>
      <c r="E97" s="118"/>
      <c r="F97" s="161"/>
      <c r="G97" s="161"/>
      <c r="H97" s="171"/>
      <c r="I97" s="119"/>
      <c r="J97" s="119"/>
      <c r="K97" s="119"/>
      <c r="L97" s="119"/>
      <c r="M97" s="119"/>
    </row>
    <row r="98" customFormat="false" ht="12.75" hidden="false" customHeight="true" outlineLevel="0" collapsed="false">
      <c r="A98" s="119"/>
      <c r="B98" s="118"/>
      <c r="C98" s="118"/>
      <c r="D98" s="118"/>
      <c r="E98" s="118"/>
      <c r="F98" s="161"/>
      <c r="G98" s="161"/>
      <c r="H98" s="171"/>
      <c r="I98" s="119"/>
      <c r="J98" s="119"/>
      <c r="K98" s="119"/>
      <c r="L98" s="119"/>
      <c r="M98" s="119"/>
    </row>
    <row r="99" customFormat="false" ht="12.75" hidden="false" customHeight="true" outlineLevel="0" collapsed="false">
      <c r="A99" s="119"/>
      <c r="B99" s="118"/>
      <c r="C99" s="118"/>
      <c r="D99" s="118"/>
      <c r="E99" s="118"/>
      <c r="F99" s="161"/>
      <c r="G99" s="161"/>
      <c r="H99" s="171"/>
      <c r="I99" s="119"/>
      <c r="J99" s="119"/>
      <c r="K99" s="119"/>
      <c r="L99" s="119"/>
      <c r="M99" s="119"/>
    </row>
    <row r="100" customFormat="false" ht="12.75" hidden="false" customHeight="true" outlineLevel="0" collapsed="false">
      <c r="A100" s="119"/>
      <c r="B100" s="118"/>
      <c r="C100" s="118"/>
      <c r="D100" s="118"/>
      <c r="E100" s="118"/>
      <c r="F100" s="161"/>
      <c r="G100" s="161"/>
      <c r="H100" s="171"/>
      <c r="I100" s="119"/>
      <c r="J100" s="119"/>
      <c r="K100" s="119"/>
      <c r="L100" s="119"/>
      <c r="M100" s="119"/>
    </row>
    <row r="101" customFormat="false" ht="12.75" hidden="false" customHeight="true" outlineLevel="0" collapsed="false">
      <c r="A101" s="11"/>
      <c r="B101" s="11"/>
      <c r="C101" s="11"/>
      <c r="D101" s="11"/>
      <c r="E101" s="11"/>
      <c r="F101" s="11"/>
      <c r="G101" s="11"/>
      <c r="H101" s="11"/>
      <c r="I101" s="11"/>
      <c r="J101" s="11"/>
      <c r="K101" s="11"/>
      <c r="L101" s="11"/>
      <c r="M101" s="11"/>
    </row>
    <row r="102" customFormat="false" ht="12.75" hidden="false" customHeight="true" outlineLevel="0" collapsed="false">
      <c r="A102" s="11"/>
      <c r="B102" s="11"/>
      <c r="C102" s="11"/>
      <c r="D102" s="11"/>
      <c r="E102" s="11"/>
      <c r="F102" s="11"/>
      <c r="G102" s="11"/>
      <c r="H102" s="11"/>
      <c r="I102" s="11"/>
      <c r="J102" s="11"/>
      <c r="K102" s="11"/>
      <c r="L102" s="11"/>
      <c r="M102" s="11"/>
    </row>
    <row r="103" customFormat="false" ht="12.75" hidden="false" customHeight="true" outlineLevel="0" collapsed="false">
      <c r="A103" s="11"/>
      <c r="B103" s="11"/>
      <c r="C103" s="11"/>
      <c r="D103" s="11"/>
      <c r="E103" s="11"/>
      <c r="F103" s="11"/>
      <c r="G103" s="11"/>
      <c r="H103" s="11"/>
      <c r="I103" s="11"/>
      <c r="J103" s="11"/>
      <c r="K103" s="11"/>
      <c r="L103" s="11"/>
      <c r="M103" s="11"/>
    </row>
    <row r="104" customFormat="false" ht="12.75" hidden="false" customHeight="true" outlineLevel="0" collapsed="false">
      <c r="A104" s="11"/>
      <c r="B104" s="11"/>
      <c r="C104" s="11"/>
      <c r="D104" s="11"/>
      <c r="E104" s="11"/>
      <c r="F104" s="11"/>
      <c r="G104" s="11"/>
      <c r="H104" s="11"/>
      <c r="I104" s="11"/>
      <c r="J104" s="11"/>
      <c r="K104" s="11"/>
      <c r="L104" s="11"/>
      <c r="M104" s="11"/>
    </row>
    <row r="105" customFormat="false" ht="12.75" hidden="false" customHeight="true" outlineLevel="0" collapsed="false">
      <c r="A105" s="11"/>
      <c r="B105" s="11"/>
      <c r="C105" s="11"/>
      <c r="D105" s="11"/>
      <c r="E105" s="11"/>
      <c r="F105" s="11"/>
      <c r="G105" s="11"/>
      <c r="H105" s="11"/>
      <c r="I105" s="11"/>
      <c r="J105" s="11"/>
      <c r="K105" s="11"/>
      <c r="L105" s="11"/>
      <c r="M105" s="11"/>
    </row>
    <row r="106" customFormat="false" ht="12.75" hidden="false" customHeight="true" outlineLevel="0" collapsed="false">
      <c r="A106" s="11"/>
      <c r="B106" s="11"/>
      <c r="C106" s="11"/>
      <c r="D106" s="11"/>
      <c r="E106" s="11"/>
      <c r="F106" s="11"/>
      <c r="G106" s="11"/>
      <c r="H106" s="11"/>
      <c r="I106" s="11"/>
      <c r="J106" s="11"/>
      <c r="K106" s="11"/>
      <c r="L106" s="11"/>
      <c r="M106" s="11"/>
    </row>
    <row r="107" customFormat="false" ht="12.75" hidden="false" customHeight="true" outlineLevel="0" collapsed="false">
      <c r="A107" s="11"/>
      <c r="B107" s="11"/>
      <c r="C107" s="11"/>
      <c r="D107" s="11"/>
      <c r="E107" s="11"/>
      <c r="F107" s="11"/>
      <c r="G107" s="11"/>
      <c r="H107" s="11"/>
      <c r="I107" s="11"/>
      <c r="J107" s="11"/>
      <c r="K107" s="11"/>
      <c r="L107" s="11"/>
      <c r="M107" s="11"/>
    </row>
    <row r="108" customFormat="false" ht="12.75" hidden="false" customHeight="true" outlineLevel="0" collapsed="false">
      <c r="A108" s="11"/>
      <c r="B108" s="11"/>
      <c r="C108" s="11"/>
      <c r="D108" s="11"/>
      <c r="E108" s="11"/>
      <c r="F108" s="11"/>
      <c r="G108" s="11"/>
      <c r="H108" s="11"/>
      <c r="I108" s="11"/>
      <c r="J108" s="11"/>
      <c r="K108" s="11"/>
      <c r="L108" s="11"/>
      <c r="M108" s="11"/>
    </row>
    <row r="109" customFormat="false" ht="12.75" hidden="false" customHeight="true" outlineLevel="0" collapsed="false">
      <c r="A109" s="11"/>
      <c r="B109" s="11"/>
      <c r="C109" s="11"/>
      <c r="D109" s="11"/>
      <c r="E109" s="11"/>
      <c r="F109" s="11"/>
      <c r="G109" s="11"/>
      <c r="H109" s="11"/>
      <c r="I109" s="11"/>
      <c r="J109" s="11"/>
      <c r="K109" s="11"/>
      <c r="L109" s="11"/>
      <c r="M109" s="11"/>
    </row>
    <row r="110" customFormat="false" ht="12.75" hidden="false" customHeight="true" outlineLevel="0" collapsed="false">
      <c r="A110" s="11"/>
      <c r="B110" s="11"/>
      <c r="C110" s="11"/>
      <c r="D110" s="11"/>
      <c r="E110" s="11"/>
      <c r="F110" s="11"/>
      <c r="G110" s="11"/>
      <c r="H110" s="11"/>
      <c r="I110" s="11"/>
      <c r="J110" s="11"/>
      <c r="K110" s="11"/>
      <c r="L110" s="11"/>
      <c r="M110" s="11"/>
    </row>
    <row r="111" customFormat="false" ht="12.75" hidden="false" customHeight="true" outlineLevel="0" collapsed="false">
      <c r="A111" s="11"/>
      <c r="B111" s="11"/>
      <c r="C111" s="11"/>
      <c r="D111" s="11"/>
      <c r="E111" s="11"/>
      <c r="F111" s="11"/>
      <c r="G111" s="11"/>
      <c r="H111" s="11"/>
      <c r="I111" s="11"/>
      <c r="J111" s="11"/>
      <c r="K111" s="11"/>
      <c r="L111" s="11"/>
      <c r="M111" s="11"/>
    </row>
    <row r="112" customFormat="false" ht="12.75" hidden="false" customHeight="true" outlineLevel="0" collapsed="false">
      <c r="A112" s="11"/>
      <c r="B112" s="11"/>
      <c r="C112" s="11"/>
      <c r="D112" s="11"/>
      <c r="E112" s="11"/>
      <c r="F112" s="11"/>
      <c r="G112" s="11"/>
      <c r="H112" s="11"/>
      <c r="I112" s="11"/>
      <c r="J112" s="11"/>
      <c r="K112" s="11"/>
      <c r="L112" s="11"/>
      <c r="M112" s="11"/>
    </row>
    <row r="113" customFormat="false" ht="12.75" hidden="false" customHeight="true" outlineLevel="0" collapsed="false">
      <c r="A113" s="11"/>
      <c r="B113" s="11"/>
      <c r="C113" s="11"/>
      <c r="D113" s="11"/>
      <c r="E113" s="11"/>
      <c r="F113" s="11"/>
      <c r="G113" s="11"/>
      <c r="H113" s="11"/>
      <c r="I113" s="11"/>
      <c r="J113" s="11"/>
      <c r="K113" s="11"/>
      <c r="L113" s="11"/>
      <c r="M113" s="11"/>
    </row>
    <row r="114" customFormat="false" ht="12.75" hidden="false" customHeight="true" outlineLevel="0" collapsed="false">
      <c r="A114" s="11"/>
      <c r="B114" s="11"/>
      <c r="C114" s="11"/>
      <c r="D114" s="11"/>
      <c r="E114" s="11"/>
      <c r="F114" s="11"/>
      <c r="G114" s="11"/>
      <c r="H114" s="11"/>
      <c r="I114" s="11"/>
      <c r="J114" s="11"/>
      <c r="K114" s="11"/>
      <c r="L114" s="11"/>
      <c r="M114" s="11"/>
    </row>
    <row r="115" customFormat="false" ht="12.75" hidden="false" customHeight="true" outlineLevel="0" collapsed="false">
      <c r="A115" s="11"/>
      <c r="B115" s="11"/>
      <c r="C115" s="11"/>
      <c r="D115" s="11"/>
      <c r="E115" s="11"/>
      <c r="F115" s="11"/>
      <c r="G115" s="11"/>
      <c r="H115" s="11"/>
      <c r="I115" s="11"/>
      <c r="J115" s="11"/>
      <c r="K115" s="11"/>
      <c r="L115" s="11"/>
      <c r="M115" s="11"/>
    </row>
    <row r="116" customFormat="false" ht="12.75" hidden="false" customHeight="true" outlineLevel="0" collapsed="false">
      <c r="A116" s="11"/>
      <c r="B116" s="11"/>
      <c r="C116" s="11"/>
      <c r="D116" s="11"/>
      <c r="E116" s="11"/>
      <c r="F116" s="11"/>
      <c r="G116" s="11"/>
      <c r="H116" s="11"/>
      <c r="I116" s="11"/>
      <c r="J116" s="11"/>
      <c r="K116" s="11"/>
      <c r="L116" s="11"/>
      <c r="M116" s="11"/>
    </row>
    <row r="117" customFormat="false" ht="12.75" hidden="false" customHeight="true" outlineLevel="0" collapsed="false">
      <c r="A117" s="11"/>
      <c r="B117" s="11"/>
      <c r="C117" s="11"/>
      <c r="D117" s="11"/>
      <c r="E117" s="11"/>
      <c r="F117" s="11"/>
      <c r="G117" s="11"/>
      <c r="H117" s="11"/>
      <c r="I117" s="11"/>
      <c r="J117" s="11"/>
      <c r="K117" s="11"/>
      <c r="L117" s="11"/>
      <c r="M117" s="11"/>
    </row>
    <row r="118" customFormat="false" ht="12.75" hidden="false" customHeight="true" outlineLevel="0" collapsed="false">
      <c r="A118" s="11"/>
      <c r="B118" s="11"/>
      <c r="C118" s="11"/>
      <c r="D118" s="11"/>
      <c r="E118" s="11"/>
      <c r="F118" s="11"/>
      <c r="G118" s="11"/>
      <c r="H118" s="11"/>
      <c r="I118" s="11"/>
      <c r="J118" s="11"/>
      <c r="K118" s="11"/>
      <c r="L118" s="11"/>
      <c r="M118" s="11"/>
    </row>
    <row r="119" customFormat="false" ht="12.75" hidden="false" customHeight="true" outlineLevel="0" collapsed="false">
      <c r="A119" s="11"/>
      <c r="B119" s="11"/>
      <c r="C119" s="11"/>
      <c r="D119" s="11"/>
      <c r="E119" s="11"/>
      <c r="F119" s="11"/>
      <c r="G119" s="11"/>
      <c r="H119" s="11"/>
      <c r="I119" s="11"/>
      <c r="J119" s="11"/>
      <c r="K119" s="11"/>
      <c r="L119" s="11"/>
      <c r="M119" s="11"/>
    </row>
    <row r="120" customFormat="false" ht="12.75" hidden="false" customHeight="true" outlineLevel="0" collapsed="false">
      <c r="A120" s="11"/>
      <c r="B120" s="11"/>
      <c r="C120" s="11"/>
      <c r="D120" s="11"/>
      <c r="E120" s="11"/>
      <c r="F120" s="11"/>
      <c r="G120" s="11"/>
      <c r="H120" s="11"/>
      <c r="I120" s="11"/>
      <c r="J120" s="11"/>
      <c r="K120" s="11"/>
      <c r="L120" s="11"/>
      <c r="M120" s="11"/>
    </row>
    <row r="121" customFormat="false" ht="12.75" hidden="false" customHeight="true" outlineLevel="0" collapsed="false">
      <c r="A121" s="11"/>
      <c r="B121" s="11"/>
      <c r="C121" s="11"/>
      <c r="D121" s="11"/>
      <c r="E121" s="11"/>
      <c r="F121" s="11"/>
      <c r="G121" s="11"/>
      <c r="H121" s="11"/>
      <c r="I121" s="11"/>
      <c r="J121" s="11"/>
      <c r="K121" s="11"/>
      <c r="L121" s="11"/>
      <c r="M121" s="11"/>
    </row>
    <row r="122" customFormat="false" ht="12.75" hidden="false" customHeight="true" outlineLevel="0" collapsed="false">
      <c r="A122" s="11"/>
      <c r="B122" s="11"/>
      <c r="C122" s="11"/>
      <c r="D122" s="11"/>
      <c r="E122" s="11"/>
      <c r="F122" s="11"/>
      <c r="G122" s="11"/>
      <c r="H122" s="11"/>
      <c r="I122" s="11"/>
      <c r="J122" s="11"/>
      <c r="K122" s="11"/>
      <c r="L122" s="11"/>
      <c r="M122" s="11"/>
    </row>
    <row r="123" customFormat="false" ht="12.75" hidden="false" customHeight="true" outlineLevel="0" collapsed="false">
      <c r="A123" s="11"/>
      <c r="B123" s="11"/>
      <c r="C123" s="11"/>
      <c r="D123" s="11"/>
      <c r="E123" s="11"/>
      <c r="F123" s="11"/>
      <c r="G123" s="11"/>
      <c r="H123" s="11"/>
      <c r="I123" s="11"/>
      <c r="J123" s="11"/>
      <c r="K123" s="11"/>
      <c r="L123" s="11"/>
      <c r="M123" s="11"/>
    </row>
    <row r="124" customFormat="false" ht="12.75" hidden="false" customHeight="true" outlineLevel="0" collapsed="false">
      <c r="A124" s="11"/>
      <c r="B124" s="11"/>
      <c r="C124" s="11"/>
      <c r="D124" s="11"/>
      <c r="E124" s="11"/>
      <c r="F124" s="11"/>
      <c r="G124" s="11"/>
      <c r="H124" s="11"/>
      <c r="I124" s="11"/>
      <c r="J124" s="11"/>
      <c r="K124" s="11"/>
      <c r="L124" s="11"/>
      <c r="M124" s="11"/>
    </row>
    <row r="125" customFormat="false" ht="12.75" hidden="false" customHeight="true" outlineLevel="0" collapsed="false">
      <c r="A125" s="11"/>
      <c r="B125" s="11"/>
      <c r="C125" s="11"/>
      <c r="D125" s="11"/>
      <c r="E125" s="11"/>
      <c r="F125" s="11"/>
      <c r="G125" s="11"/>
      <c r="H125" s="11"/>
      <c r="I125" s="11"/>
      <c r="J125" s="11"/>
      <c r="K125" s="11"/>
      <c r="L125" s="11"/>
      <c r="M125" s="11"/>
    </row>
    <row r="126" customFormat="false" ht="12.75" hidden="false" customHeight="true" outlineLevel="0" collapsed="false">
      <c r="A126" s="11"/>
      <c r="B126" s="11"/>
      <c r="C126" s="11"/>
      <c r="D126" s="11"/>
      <c r="E126" s="11"/>
      <c r="F126" s="11"/>
      <c r="G126" s="11"/>
      <c r="H126" s="11"/>
      <c r="I126" s="11"/>
      <c r="J126" s="11"/>
      <c r="K126" s="11"/>
      <c r="L126" s="11"/>
      <c r="M126" s="11"/>
    </row>
    <row r="127" customFormat="false" ht="12.75" hidden="false" customHeight="true" outlineLevel="0" collapsed="false">
      <c r="A127" s="11"/>
      <c r="B127" s="11"/>
      <c r="C127" s="11"/>
      <c r="D127" s="11"/>
      <c r="E127" s="11"/>
      <c r="F127" s="11"/>
      <c r="G127" s="11"/>
      <c r="H127" s="11"/>
      <c r="I127" s="11"/>
      <c r="J127" s="11"/>
      <c r="K127" s="11"/>
      <c r="L127" s="11"/>
      <c r="M127" s="11"/>
    </row>
    <row r="128" customFormat="false" ht="12.75" hidden="false" customHeight="true" outlineLevel="0" collapsed="false">
      <c r="A128" s="11"/>
      <c r="B128" s="11"/>
      <c r="C128" s="11"/>
      <c r="D128" s="11"/>
      <c r="E128" s="11"/>
      <c r="F128" s="11"/>
      <c r="G128" s="11"/>
      <c r="H128" s="11"/>
      <c r="I128" s="11"/>
      <c r="J128" s="11"/>
      <c r="K128" s="11"/>
      <c r="L128" s="11"/>
      <c r="M128" s="11"/>
    </row>
    <row r="129" customFormat="false" ht="12.75" hidden="false" customHeight="true" outlineLevel="0" collapsed="false">
      <c r="A129" s="11"/>
      <c r="B129" s="11"/>
      <c r="C129" s="11"/>
      <c r="D129" s="11"/>
      <c r="E129" s="11"/>
      <c r="F129" s="11"/>
      <c r="G129" s="11"/>
      <c r="H129" s="11"/>
      <c r="I129" s="11"/>
      <c r="J129" s="11"/>
      <c r="K129" s="11"/>
      <c r="L129" s="11"/>
      <c r="M129" s="11"/>
    </row>
    <row r="130" customFormat="false" ht="12.75" hidden="false" customHeight="true" outlineLevel="0" collapsed="false">
      <c r="A130" s="11"/>
      <c r="B130" s="11"/>
      <c r="C130" s="11"/>
      <c r="D130" s="11"/>
      <c r="E130" s="11"/>
      <c r="F130" s="11"/>
      <c r="G130" s="11"/>
      <c r="H130" s="11"/>
      <c r="I130" s="11"/>
      <c r="J130" s="11"/>
      <c r="K130" s="11"/>
      <c r="L130" s="11"/>
      <c r="M130" s="11"/>
    </row>
    <row r="131" customFormat="false" ht="12.75" hidden="false" customHeight="true" outlineLevel="0" collapsed="false">
      <c r="A131" s="11"/>
      <c r="B131" s="11"/>
      <c r="C131" s="11"/>
      <c r="D131" s="11"/>
      <c r="E131" s="11"/>
      <c r="F131" s="11"/>
      <c r="G131" s="11"/>
      <c r="H131" s="11"/>
      <c r="I131" s="11"/>
      <c r="J131" s="11"/>
      <c r="K131" s="11"/>
      <c r="L131" s="11"/>
      <c r="M131" s="11"/>
    </row>
    <row r="132" customFormat="false" ht="12.75" hidden="false" customHeight="true" outlineLevel="0" collapsed="false">
      <c r="A132" s="11"/>
      <c r="B132" s="11"/>
      <c r="C132" s="11"/>
      <c r="D132" s="11"/>
      <c r="E132" s="11"/>
      <c r="F132" s="11"/>
      <c r="G132" s="11"/>
      <c r="H132" s="11"/>
      <c r="I132" s="11"/>
      <c r="J132" s="11"/>
      <c r="K132" s="11"/>
      <c r="L132" s="11"/>
      <c r="M132" s="11"/>
    </row>
    <row r="133" customFormat="false" ht="12.75" hidden="false" customHeight="true" outlineLevel="0" collapsed="false">
      <c r="A133" s="11"/>
      <c r="B133" s="11"/>
      <c r="C133" s="11"/>
      <c r="D133" s="11"/>
      <c r="E133" s="11"/>
      <c r="F133" s="11"/>
      <c r="G133" s="11"/>
      <c r="H133" s="11"/>
      <c r="I133" s="11"/>
      <c r="J133" s="11"/>
      <c r="K133" s="11"/>
      <c r="L133" s="11"/>
      <c r="M133" s="11"/>
    </row>
    <row r="134" customFormat="false" ht="12.75" hidden="false" customHeight="true" outlineLevel="0" collapsed="false">
      <c r="A134" s="11"/>
      <c r="B134" s="11"/>
      <c r="C134" s="11"/>
      <c r="D134" s="11"/>
      <c r="E134" s="11"/>
      <c r="F134" s="11"/>
      <c r="G134" s="11"/>
      <c r="H134" s="11"/>
      <c r="I134" s="11"/>
      <c r="J134" s="11"/>
      <c r="K134" s="11"/>
      <c r="L134" s="11"/>
      <c r="M134" s="11"/>
    </row>
    <row r="135" customFormat="false" ht="12.75" hidden="false" customHeight="true" outlineLevel="0" collapsed="false">
      <c r="A135" s="11"/>
      <c r="B135" s="11"/>
      <c r="C135" s="11"/>
      <c r="D135" s="11"/>
      <c r="E135" s="11"/>
      <c r="F135" s="11"/>
      <c r="G135" s="11"/>
      <c r="H135" s="11"/>
      <c r="I135" s="11"/>
      <c r="J135" s="11"/>
      <c r="K135" s="11"/>
      <c r="L135" s="11"/>
      <c r="M135" s="11"/>
    </row>
    <row r="136" customFormat="false" ht="12.75" hidden="false" customHeight="true" outlineLevel="0" collapsed="false">
      <c r="A136" s="11"/>
      <c r="B136" s="11"/>
      <c r="C136" s="11"/>
      <c r="D136" s="11"/>
      <c r="E136" s="11"/>
      <c r="F136" s="11"/>
      <c r="G136" s="11"/>
      <c r="H136" s="11"/>
      <c r="I136" s="11"/>
      <c r="J136" s="11"/>
      <c r="K136" s="11"/>
      <c r="L136" s="11"/>
      <c r="M136" s="11"/>
    </row>
    <row r="137" customFormat="false" ht="12.75" hidden="false" customHeight="true" outlineLevel="0" collapsed="false">
      <c r="A137" s="11"/>
      <c r="B137" s="11"/>
      <c r="C137" s="11"/>
      <c r="D137" s="11"/>
      <c r="E137" s="11"/>
      <c r="F137" s="11"/>
      <c r="G137" s="11"/>
      <c r="H137" s="11"/>
      <c r="I137" s="11"/>
      <c r="J137" s="11"/>
      <c r="K137" s="11"/>
      <c r="L137" s="11"/>
      <c r="M137" s="11"/>
    </row>
    <row r="138" customFormat="false" ht="12.75" hidden="false" customHeight="true" outlineLevel="0" collapsed="false">
      <c r="A138" s="11"/>
      <c r="B138" s="11"/>
      <c r="C138" s="11"/>
      <c r="D138" s="11"/>
      <c r="E138" s="11"/>
      <c r="F138" s="11"/>
      <c r="G138" s="11"/>
      <c r="H138" s="11"/>
      <c r="I138" s="11"/>
      <c r="J138" s="11"/>
      <c r="K138" s="11"/>
      <c r="L138" s="11"/>
      <c r="M138" s="11"/>
    </row>
    <row r="139" customFormat="false" ht="12.75" hidden="false" customHeight="true" outlineLevel="0" collapsed="false">
      <c r="A139" s="11"/>
      <c r="B139" s="11"/>
      <c r="C139" s="11"/>
      <c r="D139" s="11"/>
      <c r="E139" s="11"/>
      <c r="F139" s="11"/>
      <c r="G139" s="11"/>
      <c r="H139" s="11"/>
      <c r="I139" s="11"/>
      <c r="J139" s="11"/>
      <c r="K139" s="11"/>
      <c r="L139" s="11"/>
      <c r="M139" s="11"/>
    </row>
    <row r="140" customFormat="false" ht="12.75" hidden="false" customHeight="true" outlineLevel="0" collapsed="false">
      <c r="A140" s="11"/>
      <c r="B140" s="11"/>
      <c r="C140" s="11"/>
      <c r="D140" s="11"/>
      <c r="E140" s="11"/>
      <c r="F140" s="11"/>
      <c r="G140" s="11"/>
      <c r="H140" s="11"/>
      <c r="I140" s="11"/>
      <c r="J140" s="11"/>
      <c r="K140" s="11"/>
      <c r="L140" s="11"/>
      <c r="M140" s="11"/>
    </row>
    <row r="141" customFormat="false" ht="12.75" hidden="false" customHeight="true" outlineLevel="0" collapsed="false">
      <c r="A141" s="11"/>
      <c r="B141" s="11"/>
      <c r="C141" s="11"/>
      <c r="D141" s="11"/>
      <c r="E141" s="11"/>
      <c r="F141" s="11"/>
      <c r="G141" s="11"/>
      <c r="H141" s="11"/>
      <c r="I141" s="11"/>
      <c r="J141" s="11"/>
      <c r="K141" s="11"/>
      <c r="L141" s="11"/>
      <c r="M141" s="11"/>
    </row>
    <row r="142" customFormat="false" ht="12.75" hidden="false" customHeight="true" outlineLevel="0" collapsed="false">
      <c r="A142" s="11"/>
      <c r="B142" s="11"/>
      <c r="C142" s="11"/>
      <c r="D142" s="11"/>
      <c r="E142" s="11"/>
      <c r="F142" s="11"/>
      <c r="G142" s="11"/>
      <c r="H142" s="11"/>
      <c r="I142" s="11"/>
      <c r="J142" s="11"/>
      <c r="K142" s="11"/>
      <c r="L142" s="11"/>
      <c r="M142" s="11"/>
    </row>
    <row r="143" customFormat="false" ht="12.75" hidden="false" customHeight="true" outlineLevel="0" collapsed="false">
      <c r="A143" s="11"/>
      <c r="B143" s="11"/>
      <c r="C143" s="11"/>
      <c r="D143" s="11"/>
      <c r="E143" s="11"/>
      <c r="F143" s="11"/>
      <c r="G143" s="11"/>
      <c r="H143" s="11"/>
      <c r="I143" s="11"/>
      <c r="J143" s="11"/>
      <c r="K143" s="11"/>
      <c r="L143" s="11"/>
      <c r="M143" s="11"/>
    </row>
    <row r="144" customFormat="false" ht="12.75" hidden="false" customHeight="true" outlineLevel="0" collapsed="false">
      <c r="A144" s="11"/>
      <c r="B144" s="11"/>
      <c r="C144" s="11"/>
      <c r="D144" s="11"/>
      <c r="E144" s="11"/>
      <c r="F144" s="11"/>
      <c r="G144" s="11"/>
      <c r="H144" s="11"/>
      <c r="I144" s="11"/>
      <c r="J144" s="11"/>
      <c r="K144" s="11"/>
      <c r="L144" s="11"/>
      <c r="M144" s="11"/>
    </row>
    <row r="145" customFormat="false" ht="12.75" hidden="false" customHeight="true" outlineLevel="0" collapsed="false">
      <c r="A145" s="11"/>
      <c r="B145" s="11"/>
      <c r="C145" s="11"/>
      <c r="D145" s="11"/>
      <c r="E145" s="11"/>
      <c r="F145" s="11"/>
      <c r="G145" s="11"/>
      <c r="H145" s="11"/>
      <c r="I145" s="11"/>
      <c r="J145" s="11"/>
      <c r="K145" s="11"/>
      <c r="L145" s="11"/>
      <c r="M145" s="11"/>
    </row>
    <row r="146" customFormat="false" ht="12.75" hidden="false" customHeight="true" outlineLevel="0" collapsed="false">
      <c r="A146" s="11"/>
      <c r="B146" s="11"/>
      <c r="C146" s="11"/>
      <c r="D146" s="11"/>
      <c r="E146" s="11"/>
      <c r="F146" s="11"/>
      <c r="G146" s="11"/>
      <c r="H146" s="11"/>
      <c r="I146" s="11"/>
      <c r="J146" s="11"/>
      <c r="K146" s="11"/>
      <c r="L146" s="11"/>
      <c r="M146" s="11"/>
    </row>
    <row r="147" customFormat="false" ht="12.75" hidden="false" customHeight="true" outlineLevel="0" collapsed="false">
      <c r="A147" s="11"/>
      <c r="B147" s="11"/>
      <c r="C147" s="11"/>
      <c r="D147" s="11"/>
      <c r="E147" s="11"/>
      <c r="F147" s="11"/>
      <c r="G147" s="11"/>
      <c r="H147" s="11"/>
      <c r="I147" s="11"/>
      <c r="J147" s="11"/>
      <c r="K147" s="11"/>
      <c r="L147" s="11"/>
      <c r="M147" s="11"/>
    </row>
    <row r="148" customFormat="false" ht="12.75" hidden="false" customHeight="true" outlineLevel="0" collapsed="false">
      <c r="A148" s="11"/>
      <c r="B148" s="11"/>
      <c r="C148" s="11"/>
      <c r="D148" s="11"/>
      <c r="E148" s="11"/>
      <c r="F148" s="11"/>
      <c r="G148" s="11"/>
      <c r="H148" s="11"/>
      <c r="I148" s="11"/>
      <c r="J148" s="11"/>
      <c r="K148" s="11"/>
      <c r="L148" s="11"/>
      <c r="M148" s="11"/>
    </row>
    <row r="149" customFormat="false" ht="12.75" hidden="false" customHeight="true" outlineLevel="0" collapsed="false">
      <c r="A149" s="11"/>
      <c r="B149" s="11"/>
      <c r="C149" s="11"/>
      <c r="D149" s="11"/>
      <c r="E149" s="11"/>
      <c r="F149" s="11"/>
      <c r="G149" s="11"/>
      <c r="H149" s="11"/>
      <c r="I149" s="11"/>
      <c r="J149" s="11"/>
      <c r="K149" s="11"/>
      <c r="L149" s="11"/>
      <c r="M149" s="11"/>
    </row>
    <row r="150" customFormat="false" ht="12.75" hidden="false" customHeight="true" outlineLevel="0" collapsed="false">
      <c r="A150" s="11"/>
      <c r="B150" s="11"/>
      <c r="C150" s="11"/>
      <c r="D150" s="11"/>
      <c r="E150" s="11"/>
      <c r="F150" s="11"/>
      <c r="G150" s="11"/>
      <c r="H150" s="11"/>
      <c r="I150" s="11"/>
      <c r="J150" s="11"/>
      <c r="K150" s="11"/>
      <c r="L150" s="11"/>
      <c r="M150" s="11"/>
    </row>
    <row r="151" customFormat="false" ht="12.75" hidden="false" customHeight="true" outlineLevel="0" collapsed="false">
      <c r="A151" s="11"/>
      <c r="B151" s="11"/>
      <c r="C151" s="11"/>
      <c r="D151" s="11"/>
      <c r="E151" s="11"/>
      <c r="F151" s="11"/>
      <c r="G151" s="11"/>
      <c r="H151" s="11"/>
      <c r="I151" s="11"/>
      <c r="J151" s="11"/>
      <c r="K151" s="11"/>
      <c r="L151" s="11"/>
      <c r="M151" s="11"/>
    </row>
    <row r="152" customFormat="false" ht="12.75" hidden="false" customHeight="true" outlineLevel="0" collapsed="false">
      <c r="A152" s="11"/>
      <c r="B152" s="11"/>
      <c r="C152" s="11"/>
      <c r="D152" s="11"/>
      <c r="E152" s="11"/>
      <c r="F152" s="11"/>
      <c r="G152" s="11"/>
      <c r="H152" s="11"/>
      <c r="I152" s="11"/>
      <c r="J152" s="11"/>
      <c r="K152" s="11"/>
      <c r="L152" s="11"/>
      <c r="M152" s="11"/>
    </row>
    <row r="153" customFormat="false" ht="12.75" hidden="false" customHeight="true" outlineLevel="0" collapsed="false">
      <c r="A153" s="11"/>
      <c r="B153" s="11"/>
      <c r="C153" s="11"/>
      <c r="D153" s="11"/>
      <c r="E153" s="11"/>
      <c r="F153" s="11"/>
      <c r="G153" s="11"/>
      <c r="H153" s="11"/>
      <c r="I153" s="11"/>
      <c r="J153" s="11"/>
      <c r="K153" s="11"/>
      <c r="L153" s="11"/>
      <c r="M153" s="11"/>
    </row>
    <row r="154" customFormat="false" ht="12.75" hidden="false" customHeight="true" outlineLevel="0" collapsed="false">
      <c r="A154" s="11"/>
      <c r="B154" s="11"/>
      <c r="C154" s="11"/>
      <c r="D154" s="11"/>
      <c r="E154" s="11"/>
      <c r="F154" s="11"/>
      <c r="G154" s="11"/>
      <c r="H154" s="11"/>
      <c r="I154" s="11"/>
      <c r="J154" s="11"/>
      <c r="K154" s="11"/>
      <c r="L154" s="11"/>
      <c r="M154" s="11"/>
    </row>
    <row r="155" customFormat="false" ht="12.75" hidden="false" customHeight="true" outlineLevel="0" collapsed="false">
      <c r="A155" s="11"/>
      <c r="B155" s="11"/>
      <c r="C155" s="11"/>
      <c r="D155" s="11"/>
      <c r="E155" s="11"/>
      <c r="F155" s="11"/>
      <c r="G155" s="11"/>
      <c r="H155" s="11"/>
      <c r="I155" s="11"/>
      <c r="J155" s="11"/>
      <c r="K155" s="11"/>
      <c r="L155" s="11"/>
      <c r="M155" s="11"/>
    </row>
    <row r="156" customFormat="false" ht="12.75" hidden="false" customHeight="true" outlineLevel="0" collapsed="false">
      <c r="A156" s="11"/>
      <c r="B156" s="11"/>
      <c r="C156" s="11"/>
      <c r="D156" s="11"/>
      <c r="E156" s="11"/>
      <c r="F156" s="11"/>
      <c r="G156" s="11"/>
      <c r="H156" s="11"/>
      <c r="I156" s="11"/>
      <c r="J156" s="11"/>
      <c r="K156" s="11"/>
      <c r="L156" s="11"/>
      <c r="M156" s="11"/>
    </row>
    <row r="157" customFormat="false" ht="12.75" hidden="false" customHeight="true" outlineLevel="0" collapsed="false">
      <c r="A157" s="11"/>
      <c r="B157" s="11"/>
      <c r="C157" s="11"/>
      <c r="D157" s="11"/>
      <c r="E157" s="11"/>
      <c r="F157" s="11"/>
      <c r="G157" s="11"/>
      <c r="H157" s="11"/>
      <c r="I157" s="11"/>
      <c r="J157" s="11"/>
      <c r="K157" s="11"/>
      <c r="L157" s="11"/>
      <c r="M157" s="11"/>
    </row>
    <row r="158" customFormat="false" ht="12.75" hidden="false" customHeight="true" outlineLevel="0" collapsed="false">
      <c r="A158" s="11"/>
      <c r="B158" s="11"/>
      <c r="C158" s="11"/>
      <c r="D158" s="11"/>
      <c r="E158" s="11"/>
      <c r="F158" s="11"/>
      <c r="G158" s="11"/>
      <c r="H158" s="11"/>
      <c r="I158" s="11"/>
      <c r="J158" s="11"/>
      <c r="K158" s="11"/>
      <c r="L158" s="11"/>
      <c r="M158" s="11"/>
    </row>
    <row r="159" customFormat="false" ht="12.75" hidden="false" customHeight="true" outlineLevel="0" collapsed="false">
      <c r="A159" s="11"/>
      <c r="B159" s="11"/>
      <c r="C159" s="11"/>
      <c r="D159" s="11"/>
      <c r="E159" s="11"/>
      <c r="F159" s="11"/>
      <c r="G159" s="11"/>
      <c r="H159" s="11"/>
      <c r="I159" s="11"/>
      <c r="J159" s="11"/>
      <c r="K159" s="11"/>
      <c r="L159" s="11"/>
      <c r="M159" s="11"/>
    </row>
    <row r="160" customFormat="false" ht="12.75" hidden="false" customHeight="true" outlineLevel="0" collapsed="false">
      <c r="A160" s="11"/>
      <c r="B160" s="11"/>
      <c r="C160" s="11"/>
      <c r="D160" s="11"/>
      <c r="E160" s="11"/>
      <c r="F160" s="11"/>
      <c r="G160" s="11"/>
      <c r="H160" s="11"/>
      <c r="I160" s="11"/>
      <c r="J160" s="11"/>
      <c r="K160" s="11"/>
      <c r="L160" s="11"/>
      <c r="M160" s="11"/>
    </row>
    <row r="161" customFormat="false" ht="12.75" hidden="false" customHeight="true" outlineLevel="0" collapsed="false">
      <c r="A161" s="11"/>
      <c r="B161" s="11"/>
      <c r="C161" s="11"/>
      <c r="D161" s="11"/>
      <c r="E161" s="11"/>
      <c r="F161" s="11"/>
      <c r="G161" s="11"/>
      <c r="H161" s="11"/>
      <c r="I161" s="11"/>
      <c r="J161" s="11"/>
      <c r="K161" s="11"/>
      <c r="L161" s="11"/>
      <c r="M161" s="11"/>
    </row>
    <row r="162" customFormat="false" ht="12.75" hidden="false" customHeight="true" outlineLevel="0" collapsed="false">
      <c r="A162" s="11"/>
      <c r="B162" s="11"/>
      <c r="C162" s="11"/>
      <c r="D162" s="11"/>
      <c r="E162" s="11"/>
      <c r="F162" s="11"/>
      <c r="G162" s="11"/>
      <c r="H162" s="11"/>
      <c r="I162" s="11"/>
      <c r="J162" s="11"/>
      <c r="K162" s="11"/>
      <c r="L162" s="11"/>
      <c r="M162" s="11"/>
    </row>
    <row r="163" customFormat="false" ht="12.75" hidden="false" customHeight="true" outlineLevel="0" collapsed="false">
      <c r="A163" s="11"/>
      <c r="B163" s="11"/>
      <c r="C163" s="11"/>
      <c r="D163" s="11"/>
      <c r="E163" s="11"/>
      <c r="F163" s="11"/>
      <c r="G163" s="11"/>
      <c r="H163" s="11"/>
      <c r="I163" s="11"/>
      <c r="J163" s="11"/>
      <c r="K163" s="11"/>
      <c r="L163" s="11"/>
      <c r="M163" s="11"/>
    </row>
    <row r="164" customFormat="false" ht="12.75" hidden="false" customHeight="true" outlineLevel="0" collapsed="false">
      <c r="A164" s="11"/>
      <c r="B164" s="11"/>
      <c r="C164" s="11"/>
      <c r="D164" s="11"/>
      <c r="E164" s="11"/>
      <c r="F164" s="11"/>
      <c r="G164" s="11"/>
      <c r="H164" s="11"/>
      <c r="I164" s="11"/>
      <c r="J164" s="11"/>
      <c r="K164" s="11"/>
      <c r="L164" s="11"/>
      <c r="M164" s="11"/>
    </row>
    <row r="165" customFormat="false" ht="12.75" hidden="false" customHeight="true" outlineLevel="0" collapsed="false">
      <c r="A165" s="11"/>
      <c r="B165" s="11"/>
      <c r="C165" s="11"/>
      <c r="D165" s="11"/>
      <c r="E165" s="11"/>
      <c r="F165" s="11"/>
      <c r="G165" s="11"/>
      <c r="H165" s="11"/>
      <c r="I165" s="11"/>
      <c r="J165" s="11"/>
      <c r="K165" s="11"/>
      <c r="L165" s="11"/>
      <c r="M165" s="11"/>
    </row>
    <row r="166" customFormat="false" ht="12.75" hidden="false" customHeight="true" outlineLevel="0" collapsed="false">
      <c r="A166" s="11"/>
      <c r="B166" s="11"/>
      <c r="C166" s="11"/>
      <c r="D166" s="11"/>
      <c r="E166" s="11"/>
      <c r="F166" s="11"/>
      <c r="G166" s="11"/>
      <c r="H166" s="11"/>
      <c r="I166" s="11"/>
      <c r="J166" s="11"/>
      <c r="K166" s="11"/>
      <c r="L166" s="11"/>
      <c r="M166" s="11"/>
    </row>
    <row r="167" customFormat="false" ht="12.75" hidden="false" customHeight="true" outlineLevel="0" collapsed="false">
      <c r="A167" s="11"/>
      <c r="B167" s="11"/>
      <c r="C167" s="11"/>
      <c r="D167" s="11"/>
      <c r="E167" s="11"/>
      <c r="F167" s="11"/>
      <c r="G167" s="11"/>
      <c r="H167" s="11"/>
      <c r="I167" s="11"/>
      <c r="J167" s="11"/>
      <c r="K167" s="11"/>
      <c r="L167" s="11"/>
      <c r="M167" s="11"/>
    </row>
    <row r="168" customFormat="false" ht="12.75" hidden="false" customHeight="true" outlineLevel="0" collapsed="false">
      <c r="A168" s="11"/>
      <c r="B168" s="11"/>
      <c r="C168" s="11"/>
      <c r="D168" s="11"/>
      <c r="E168" s="11"/>
      <c r="F168" s="11"/>
      <c r="G168" s="11"/>
      <c r="H168" s="11"/>
      <c r="I168" s="11"/>
      <c r="J168" s="11"/>
      <c r="K168" s="11"/>
      <c r="L168" s="11"/>
      <c r="M168" s="11"/>
    </row>
    <row r="169" customFormat="false" ht="12.75" hidden="false" customHeight="true" outlineLevel="0" collapsed="false">
      <c r="A169" s="11"/>
      <c r="B169" s="11"/>
      <c r="C169" s="11"/>
      <c r="D169" s="11"/>
      <c r="E169" s="11"/>
      <c r="F169" s="11"/>
      <c r="G169" s="11"/>
      <c r="H169" s="11"/>
      <c r="I169" s="11"/>
      <c r="J169" s="11"/>
      <c r="K169" s="11"/>
      <c r="L169" s="11"/>
      <c r="M169" s="11"/>
    </row>
    <row r="170" customFormat="false" ht="12.75" hidden="false" customHeight="true" outlineLevel="0" collapsed="false">
      <c r="A170" s="11"/>
      <c r="B170" s="11"/>
      <c r="C170" s="11"/>
      <c r="D170" s="11"/>
      <c r="E170" s="11"/>
      <c r="F170" s="11"/>
      <c r="G170" s="11"/>
      <c r="H170" s="11"/>
      <c r="I170" s="11"/>
      <c r="J170" s="11"/>
      <c r="K170" s="11"/>
      <c r="L170" s="11"/>
      <c r="M170" s="11"/>
    </row>
    <row r="171" customFormat="false" ht="12.75" hidden="false" customHeight="true" outlineLevel="0" collapsed="false">
      <c r="A171" s="11"/>
      <c r="B171" s="11"/>
      <c r="C171" s="11"/>
      <c r="D171" s="11"/>
      <c r="E171" s="11"/>
      <c r="F171" s="11"/>
      <c r="G171" s="11"/>
      <c r="H171" s="11"/>
      <c r="I171" s="11"/>
      <c r="J171" s="11"/>
      <c r="K171" s="11"/>
      <c r="L171" s="11"/>
      <c r="M171" s="11"/>
    </row>
    <row r="172" customFormat="false" ht="12.75" hidden="false" customHeight="true" outlineLevel="0" collapsed="false">
      <c r="A172" s="11"/>
      <c r="B172" s="11"/>
      <c r="C172" s="11"/>
      <c r="D172" s="11"/>
      <c r="E172" s="11"/>
      <c r="F172" s="11"/>
      <c r="G172" s="11"/>
      <c r="H172" s="11"/>
      <c r="I172" s="11"/>
      <c r="J172" s="11"/>
      <c r="K172" s="11"/>
      <c r="L172" s="11"/>
      <c r="M172" s="11"/>
    </row>
    <row r="173" customFormat="false" ht="12.75" hidden="false" customHeight="true" outlineLevel="0" collapsed="false">
      <c r="A173" s="11"/>
      <c r="B173" s="11"/>
      <c r="C173" s="11"/>
      <c r="D173" s="11"/>
      <c r="E173" s="11"/>
      <c r="F173" s="11"/>
      <c r="G173" s="11"/>
      <c r="H173" s="11"/>
      <c r="I173" s="11"/>
      <c r="J173" s="11"/>
      <c r="K173" s="11"/>
      <c r="L173" s="11"/>
      <c r="M173" s="11"/>
    </row>
    <row r="174" customFormat="false" ht="12.75" hidden="false" customHeight="true" outlineLevel="0" collapsed="false">
      <c r="A174" s="11"/>
      <c r="B174" s="11"/>
      <c r="C174" s="11"/>
      <c r="D174" s="11"/>
      <c r="E174" s="11"/>
      <c r="F174" s="11"/>
      <c r="G174" s="11"/>
      <c r="H174" s="11"/>
      <c r="I174" s="11"/>
      <c r="J174" s="11"/>
      <c r="K174" s="11"/>
      <c r="L174" s="11"/>
      <c r="M174" s="11"/>
    </row>
    <row r="175" customFormat="false" ht="12.75" hidden="false" customHeight="true" outlineLevel="0" collapsed="false">
      <c r="A175" s="11"/>
      <c r="B175" s="11"/>
      <c r="C175" s="11"/>
      <c r="D175" s="11"/>
      <c r="E175" s="11"/>
      <c r="F175" s="11"/>
      <c r="G175" s="11"/>
      <c r="H175" s="11"/>
      <c r="I175" s="11"/>
      <c r="J175" s="11"/>
      <c r="K175" s="11"/>
      <c r="L175" s="11"/>
      <c r="M175" s="11"/>
    </row>
    <row r="176" customFormat="false" ht="12.75" hidden="false" customHeight="true" outlineLevel="0" collapsed="false">
      <c r="A176" s="11"/>
      <c r="B176" s="11"/>
      <c r="C176" s="11"/>
      <c r="D176" s="11"/>
      <c r="E176" s="11"/>
      <c r="F176" s="11"/>
      <c r="G176" s="11"/>
      <c r="H176" s="11"/>
      <c r="I176" s="11"/>
      <c r="J176" s="11"/>
      <c r="K176" s="11"/>
      <c r="L176" s="11"/>
      <c r="M176" s="11"/>
    </row>
    <row r="177" customFormat="false" ht="12.75" hidden="false" customHeight="true" outlineLevel="0" collapsed="false">
      <c r="A177" s="11"/>
      <c r="B177" s="11"/>
      <c r="C177" s="11"/>
      <c r="D177" s="11"/>
      <c r="E177" s="11"/>
      <c r="F177" s="11"/>
      <c r="G177" s="11"/>
      <c r="H177" s="11"/>
      <c r="I177" s="11"/>
      <c r="J177" s="11"/>
      <c r="K177" s="11"/>
      <c r="L177" s="11"/>
      <c r="M177" s="11"/>
    </row>
    <row r="178" customFormat="false" ht="12.75" hidden="false" customHeight="true" outlineLevel="0" collapsed="false">
      <c r="A178" s="11"/>
      <c r="B178" s="11"/>
      <c r="C178" s="11"/>
      <c r="D178" s="11"/>
      <c r="E178" s="11"/>
      <c r="F178" s="11"/>
      <c r="G178" s="11"/>
      <c r="H178" s="11"/>
      <c r="I178" s="11"/>
      <c r="J178" s="11"/>
      <c r="K178" s="11"/>
      <c r="L178" s="11"/>
      <c r="M178" s="11"/>
    </row>
    <row r="179" customFormat="false" ht="12.75" hidden="false" customHeight="true" outlineLevel="0" collapsed="false">
      <c r="A179" s="11"/>
      <c r="B179" s="11"/>
      <c r="C179" s="11"/>
      <c r="D179" s="11"/>
      <c r="E179" s="11"/>
      <c r="F179" s="11"/>
      <c r="G179" s="11"/>
      <c r="H179" s="11"/>
      <c r="I179" s="11"/>
      <c r="J179" s="11"/>
      <c r="K179" s="11"/>
      <c r="L179" s="11"/>
      <c r="M179" s="11"/>
    </row>
    <row r="180" customFormat="false" ht="12.75" hidden="false" customHeight="true" outlineLevel="0" collapsed="false">
      <c r="A180" s="11"/>
      <c r="B180" s="11"/>
      <c r="C180" s="11"/>
      <c r="D180" s="11"/>
      <c r="E180" s="11"/>
      <c r="F180" s="11"/>
      <c r="G180" s="11"/>
      <c r="H180" s="11"/>
      <c r="I180" s="11"/>
      <c r="J180" s="11"/>
      <c r="K180" s="11"/>
      <c r="L180" s="11"/>
      <c r="M180" s="11"/>
    </row>
    <row r="181" customFormat="false" ht="12.75" hidden="false" customHeight="true" outlineLevel="0" collapsed="false">
      <c r="A181" s="11"/>
      <c r="B181" s="11"/>
      <c r="C181" s="11"/>
      <c r="D181" s="11"/>
      <c r="E181" s="11"/>
      <c r="F181" s="11"/>
      <c r="G181" s="11"/>
      <c r="H181" s="11"/>
      <c r="I181" s="11"/>
      <c r="J181" s="11"/>
      <c r="K181" s="11"/>
      <c r="L181" s="11"/>
      <c r="M181" s="11"/>
    </row>
    <row r="182" customFormat="false" ht="12.75" hidden="false" customHeight="true" outlineLevel="0" collapsed="false">
      <c r="A182" s="11"/>
      <c r="B182" s="11"/>
      <c r="C182" s="11"/>
      <c r="D182" s="11"/>
      <c r="E182" s="11"/>
      <c r="F182" s="11"/>
      <c r="G182" s="11"/>
      <c r="H182" s="11"/>
      <c r="I182" s="11"/>
      <c r="J182" s="11"/>
      <c r="K182" s="11"/>
      <c r="L182" s="11"/>
      <c r="M182" s="11"/>
    </row>
    <row r="183" customFormat="false" ht="12.75" hidden="false" customHeight="true" outlineLevel="0" collapsed="false">
      <c r="A183" s="11"/>
      <c r="B183" s="11"/>
      <c r="C183" s="11"/>
      <c r="D183" s="11"/>
      <c r="E183" s="11"/>
      <c r="F183" s="11"/>
      <c r="G183" s="11"/>
      <c r="H183" s="11"/>
      <c r="I183" s="11"/>
      <c r="J183" s="11"/>
      <c r="K183" s="11"/>
      <c r="L183" s="11"/>
      <c r="M183" s="11"/>
    </row>
    <row r="184" customFormat="false" ht="12.75" hidden="false" customHeight="true" outlineLevel="0" collapsed="false">
      <c r="A184" s="11"/>
      <c r="B184" s="11"/>
      <c r="C184" s="11"/>
      <c r="D184" s="11"/>
      <c r="E184" s="11"/>
      <c r="F184" s="11"/>
      <c r="G184" s="11"/>
      <c r="H184" s="11"/>
      <c r="I184" s="11"/>
      <c r="J184" s="11"/>
      <c r="K184" s="11"/>
      <c r="L184" s="11"/>
      <c r="M184" s="11"/>
    </row>
    <row r="185" customFormat="false" ht="12.75" hidden="false" customHeight="true" outlineLevel="0" collapsed="false">
      <c r="A185" s="11"/>
      <c r="B185" s="11"/>
      <c r="C185" s="11"/>
      <c r="D185" s="11"/>
      <c r="E185" s="11"/>
      <c r="F185" s="11"/>
      <c r="G185" s="11"/>
      <c r="H185" s="11"/>
      <c r="I185" s="11"/>
      <c r="J185" s="11"/>
      <c r="K185" s="11"/>
      <c r="L185" s="11"/>
      <c r="M185" s="11"/>
    </row>
    <row r="186" customFormat="false" ht="12.75" hidden="false" customHeight="true" outlineLevel="0" collapsed="false">
      <c r="A186" s="11"/>
      <c r="B186" s="11"/>
      <c r="C186" s="11"/>
      <c r="D186" s="11"/>
      <c r="E186" s="11"/>
      <c r="F186" s="11"/>
      <c r="G186" s="11"/>
      <c r="H186" s="11"/>
      <c r="I186" s="11"/>
      <c r="J186" s="11"/>
      <c r="K186" s="11"/>
      <c r="L186" s="11"/>
      <c r="M186" s="11"/>
    </row>
    <row r="187" customFormat="false" ht="12.75" hidden="false" customHeight="true" outlineLevel="0" collapsed="false">
      <c r="A187" s="11"/>
      <c r="B187" s="11"/>
      <c r="C187" s="11"/>
      <c r="D187" s="11"/>
      <c r="E187" s="11"/>
      <c r="F187" s="11"/>
      <c r="G187" s="11"/>
      <c r="H187" s="11"/>
      <c r="I187" s="11"/>
      <c r="J187" s="11"/>
      <c r="K187" s="11"/>
      <c r="L187" s="11"/>
      <c r="M187" s="11"/>
    </row>
    <row r="188" customFormat="false" ht="12.75" hidden="false" customHeight="true" outlineLevel="0" collapsed="false">
      <c r="A188" s="11"/>
      <c r="B188" s="11"/>
      <c r="C188" s="11"/>
      <c r="D188" s="11"/>
      <c r="E188" s="11"/>
      <c r="F188" s="11"/>
      <c r="G188" s="11"/>
      <c r="H188" s="11"/>
      <c r="I188" s="11"/>
      <c r="J188" s="11"/>
      <c r="K188" s="11"/>
      <c r="L188" s="11"/>
      <c r="M188" s="11"/>
    </row>
    <row r="189" customFormat="false" ht="12.75" hidden="false" customHeight="true" outlineLevel="0" collapsed="false">
      <c r="A189" s="11"/>
      <c r="B189" s="11"/>
      <c r="C189" s="11"/>
      <c r="D189" s="11"/>
      <c r="E189" s="11"/>
      <c r="F189" s="11"/>
      <c r="G189" s="11"/>
      <c r="H189" s="11"/>
      <c r="I189" s="11"/>
      <c r="J189" s="11"/>
      <c r="K189" s="11"/>
      <c r="L189" s="11"/>
      <c r="M189" s="11"/>
    </row>
    <row r="190" customFormat="false" ht="12.75" hidden="false" customHeight="true" outlineLevel="0" collapsed="false">
      <c r="A190" s="11"/>
      <c r="B190" s="11"/>
      <c r="C190" s="11"/>
      <c r="D190" s="11"/>
      <c r="E190" s="11"/>
      <c r="F190" s="11"/>
      <c r="G190" s="11"/>
      <c r="H190" s="11"/>
      <c r="I190" s="11"/>
      <c r="J190" s="11"/>
      <c r="K190" s="11"/>
      <c r="L190" s="11"/>
      <c r="M190" s="11"/>
    </row>
    <row r="191" customFormat="false" ht="12.75" hidden="false" customHeight="true" outlineLevel="0" collapsed="false">
      <c r="A191" s="11"/>
      <c r="B191" s="11"/>
      <c r="C191" s="11"/>
      <c r="D191" s="11"/>
      <c r="E191" s="11"/>
      <c r="F191" s="11"/>
      <c r="G191" s="11"/>
      <c r="H191" s="11"/>
      <c r="I191" s="11"/>
      <c r="J191" s="11"/>
      <c r="K191" s="11"/>
      <c r="L191" s="11"/>
      <c r="M191" s="11"/>
    </row>
    <row r="192" customFormat="false" ht="12.75" hidden="false" customHeight="true" outlineLevel="0" collapsed="false">
      <c r="A192" s="11"/>
      <c r="B192" s="11"/>
      <c r="C192" s="11"/>
      <c r="D192" s="11"/>
      <c r="E192" s="11"/>
      <c r="F192" s="11"/>
      <c r="G192" s="11"/>
      <c r="H192" s="11"/>
      <c r="I192" s="11"/>
      <c r="J192" s="11"/>
      <c r="K192" s="11"/>
      <c r="L192" s="11"/>
      <c r="M192" s="11"/>
    </row>
    <row r="193" customFormat="false" ht="12.75" hidden="false" customHeight="true" outlineLevel="0" collapsed="false">
      <c r="A193" s="11"/>
      <c r="B193" s="11"/>
      <c r="C193" s="11"/>
      <c r="D193" s="11"/>
      <c r="E193" s="11"/>
      <c r="F193" s="11"/>
      <c r="G193" s="11"/>
      <c r="H193" s="11"/>
      <c r="I193" s="11"/>
      <c r="J193" s="11"/>
      <c r="K193" s="11"/>
      <c r="L193" s="11"/>
      <c r="M193" s="11"/>
    </row>
    <row r="194" customFormat="false" ht="12.75" hidden="false" customHeight="true" outlineLevel="0" collapsed="false">
      <c r="A194" s="11"/>
      <c r="B194" s="11"/>
      <c r="C194" s="11"/>
      <c r="D194" s="11"/>
      <c r="E194" s="11"/>
      <c r="F194" s="11"/>
      <c r="G194" s="11"/>
      <c r="H194" s="11"/>
      <c r="I194" s="11"/>
      <c r="J194" s="11"/>
      <c r="K194" s="11"/>
      <c r="L194" s="11"/>
      <c r="M194" s="11"/>
    </row>
    <row r="195" customFormat="false" ht="12.75" hidden="false" customHeight="true" outlineLevel="0" collapsed="false">
      <c r="A195" s="11"/>
      <c r="B195" s="11"/>
      <c r="C195" s="11"/>
      <c r="D195" s="11"/>
      <c r="E195" s="11"/>
      <c r="F195" s="11"/>
      <c r="G195" s="11"/>
      <c r="H195" s="11"/>
      <c r="I195" s="11"/>
      <c r="J195" s="11"/>
      <c r="K195" s="11"/>
      <c r="L195" s="11"/>
      <c r="M195" s="11"/>
    </row>
    <row r="196" customFormat="false" ht="12.75" hidden="false" customHeight="true" outlineLevel="0" collapsed="false">
      <c r="A196" s="11"/>
      <c r="B196" s="11"/>
      <c r="C196" s="11"/>
      <c r="D196" s="11"/>
      <c r="E196" s="11"/>
      <c r="F196" s="11"/>
      <c r="G196" s="11"/>
      <c r="H196" s="11"/>
      <c r="I196" s="11"/>
      <c r="J196" s="11"/>
      <c r="K196" s="11"/>
      <c r="L196" s="11"/>
      <c r="M196" s="11"/>
    </row>
    <row r="197" customFormat="false" ht="12.75" hidden="false" customHeight="true" outlineLevel="0" collapsed="false">
      <c r="A197" s="11"/>
      <c r="B197" s="11"/>
      <c r="C197" s="11"/>
      <c r="D197" s="11"/>
      <c r="E197" s="11"/>
      <c r="F197" s="11"/>
      <c r="G197" s="11"/>
      <c r="H197" s="11"/>
      <c r="I197" s="11"/>
      <c r="J197" s="11"/>
      <c r="K197" s="11"/>
      <c r="L197" s="11"/>
      <c r="M197" s="11"/>
    </row>
    <row r="198" customFormat="false" ht="12.75" hidden="false" customHeight="true" outlineLevel="0" collapsed="false">
      <c r="A198" s="11"/>
      <c r="B198" s="11"/>
      <c r="C198" s="11"/>
      <c r="D198" s="11"/>
      <c r="E198" s="11"/>
      <c r="F198" s="11"/>
      <c r="G198" s="11"/>
      <c r="H198" s="11"/>
      <c r="I198" s="11"/>
      <c r="J198" s="11"/>
      <c r="K198" s="11"/>
      <c r="L198" s="11"/>
      <c r="M198" s="11"/>
    </row>
    <row r="199" customFormat="false" ht="12.75" hidden="false" customHeight="true" outlineLevel="0" collapsed="false">
      <c r="A199" s="11"/>
      <c r="B199" s="11"/>
      <c r="C199" s="11"/>
      <c r="D199" s="11"/>
      <c r="E199" s="11"/>
      <c r="F199" s="11"/>
      <c r="G199" s="11"/>
      <c r="H199" s="11"/>
      <c r="I199" s="11"/>
      <c r="J199" s="11"/>
      <c r="K199" s="11"/>
      <c r="L199" s="11"/>
      <c r="M199" s="11"/>
    </row>
    <row r="200" customFormat="false" ht="12.75" hidden="false" customHeight="true" outlineLevel="0" collapsed="false">
      <c r="A200" s="11"/>
      <c r="B200" s="11"/>
      <c r="C200" s="11"/>
      <c r="D200" s="11"/>
      <c r="E200" s="11"/>
      <c r="F200" s="11"/>
      <c r="G200" s="11"/>
      <c r="H200" s="11"/>
      <c r="I200" s="11"/>
      <c r="J200" s="11"/>
      <c r="K200" s="11"/>
      <c r="L200" s="11"/>
      <c r="M200" s="11"/>
    </row>
    <row r="201" customFormat="false" ht="12.75" hidden="false" customHeight="true" outlineLevel="0" collapsed="false">
      <c r="A201" s="11"/>
      <c r="B201" s="11"/>
      <c r="C201" s="11"/>
      <c r="D201" s="11"/>
      <c r="E201" s="11"/>
      <c r="F201" s="11"/>
      <c r="G201" s="11"/>
      <c r="H201" s="11"/>
      <c r="I201" s="11"/>
      <c r="J201" s="11"/>
      <c r="K201" s="11"/>
      <c r="L201" s="11"/>
      <c r="M201" s="11"/>
    </row>
    <row r="202" customFormat="false" ht="12.75" hidden="false" customHeight="true" outlineLevel="0" collapsed="false">
      <c r="A202" s="11"/>
      <c r="B202" s="11"/>
      <c r="C202" s="11"/>
      <c r="D202" s="11"/>
      <c r="E202" s="11"/>
      <c r="F202" s="11"/>
      <c r="G202" s="11"/>
      <c r="H202" s="11"/>
      <c r="I202" s="11"/>
      <c r="J202" s="11"/>
      <c r="K202" s="11"/>
      <c r="L202" s="11"/>
      <c r="M202" s="11"/>
    </row>
    <row r="203" customFormat="false" ht="12.75" hidden="false" customHeight="true" outlineLevel="0" collapsed="false">
      <c r="A203" s="11"/>
      <c r="B203" s="11"/>
      <c r="C203" s="11"/>
      <c r="D203" s="11"/>
      <c r="E203" s="11"/>
      <c r="F203" s="11"/>
      <c r="G203" s="11"/>
      <c r="H203" s="11"/>
      <c r="I203" s="11"/>
      <c r="J203" s="11"/>
      <c r="K203" s="11"/>
      <c r="L203" s="11"/>
      <c r="M203" s="11"/>
    </row>
    <row r="204" customFormat="false" ht="12.75" hidden="false" customHeight="true" outlineLevel="0" collapsed="false">
      <c r="A204" s="11"/>
      <c r="B204" s="11"/>
      <c r="C204" s="11"/>
      <c r="D204" s="11"/>
      <c r="E204" s="11"/>
      <c r="F204" s="11"/>
      <c r="G204" s="11"/>
      <c r="H204" s="11"/>
      <c r="I204" s="11"/>
      <c r="J204" s="11"/>
      <c r="K204" s="11"/>
      <c r="L204" s="11"/>
      <c r="M204" s="11"/>
    </row>
    <row r="205" customFormat="false" ht="12.75" hidden="false" customHeight="true" outlineLevel="0" collapsed="false">
      <c r="A205" s="11"/>
      <c r="B205" s="11"/>
      <c r="C205" s="11"/>
      <c r="D205" s="11"/>
      <c r="E205" s="11"/>
      <c r="F205" s="11"/>
      <c r="G205" s="11"/>
      <c r="H205" s="11"/>
      <c r="I205" s="11"/>
      <c r="J205" s="11"/>
      <c r="K205" s="11"/>
      <c r="L205" s="11"/>
      <c r="M205" s="11"/>
    </row>
    <row r="206" customFormat="false" ht="12.75" hidden="false" customHeight="true" outlineLevel="0" collapsed="false">
      <c r="A206" s="11"/>
      <c r="B206" s="11"/>
      <c r="C206" s="11"/>
      <c r="D206" s="11"/>
      <c r="E206" s="11"/>
      <c r="F206" s="11"/>
      <c r="G206" s="11"/>
      <c r="H206" s="11"/>
      <c r="I206" s="11"/>
      <c r="J206" s="11"/>
      <c r="K206" s="11"/>
      <c r="L206" s="11"/>
      <c r="M206" s="11"/>
    </row>
    <row r="207" customFormat="false" ht="12.75" hidden="false" customHeight="true" outlineLevel="0" collapsed="false">
      <c r="A207" s="11"/>
      <c r="B207" s="11"/>
      <c r="C207" s="11"/>
      <c r="D207" s="11"/>
      <c r="E207" s="11"/>
      <c r="F207" s="11"/>
      <c r="G207" s="11"/>
      <c r="H207" s="11"/>
      <c r="I207" s="11"/>
      <c r="J207" s="11"/>
      <c r="K207" s="11"/>
      <c r="L207" s="11"/>
      <c r="M207" s="11"/>
    </row>
    <row r="208" customFormat="false" ht="12.75" hidden="false" customHeight="true" outlineLevel="0" collapsed="false">
      <c r="A208" s="11"/>
      <c r="B208" s="11"/>
      <c r="C208" s="11"/>
      <c r="D208" s="11"/>
      <c r="E208" s="11"/>
      <c r="F208" s="11"/>
      <c r="G208" s="11"/>
      <c r="H208" s="11"/>
      <c r="I208" s="11"/>
      <c r="J208" s="11"/>
      <c r="K208" s="11"/>
      <c r="L208" s="11"/>
      <c r="M208" s="11"/>
    </row>
    <row r="209" customFormat="false" ht="12.75" hidden="false" customHeight="true" outlineLevel="0" collapsed="false">
      <c r="A209" s="11"/>
      <c r="B209" s="11"/>
      <c r="C209" s="11"/>
      <c r="D209" s="11"/>
      <c r="E209" s="11"/>
      <c r="F209" s="11"/>
      <c r="G209" s="11"/>
      <c r="H209" s="11"/>
      <c r="I209" s="11"/>
      <c r="J209" s="11"/>
      <c r="K209" s="11"/>
      <c r="L209" s="11"/>
      <c r="M209" s="11"/>
    </row>
    <row r="210" customFormat="false" ht="12.75" hidden="false" customHeight="true" outlineLevel="0" collapsed="false">
      <c r="A210" s="11"/>
      <c r="B210" s="11"/>
      <c r="C210" s="11"/>
      <c r="D210" s="11"/>
      <c r="E210" s="11"/>
      <c r="F210" s="11"/>
      <c r="G210" s="11"/>
      <c r="H210" s="11"/>
      <c r="I210" s="11"/>
      <c r="J210" s="11"/>
      <c r="K210" s="11"/>
      <c r="L210" s="11"/>
      <c r="M210" s="11"/>
    </row>
    <row r="211" customFormat="false" ht="12.75" hidden="false" customHeight="true" outlineLevel="0" collapsed="false">
      <c r="A211" s="11"/>
      <c r="B211" s="11"/>
      <c r="C211" s="11"/>
      <c r="D211" s="11"/>
      <c r="E211" s="11"/>
      <c r="F211" s="11"/>
      <c r="G211" s="11"/>
      <c r="H211" s="11"/>
      <c r="I211" s="11"/>
      <c r="J211" s="11"/>
      <c r="K211" s="11"/>
      <c r="L211" s="11"/>
      <c r="M211" s="11"/>
    </row>
    <row r="212" customFormat="false" ht="12.75" hidden="false" customHeight="true" outlineLevel="0" collapsed="false">
      <c r="A212" s="11"/>
      <c r="B212" s="11"/>
      <c r="C212" s="11"/>
      <c r="D212" s="11"/>
      <c r="E212" s="11"/>
      <c r="F212" s="11"/>
      <c r="G212" s="11"/>
      <c r="H212" s="11"/>
      <c r="I212" s="11"/>
      <c r="J212" s="11"/>
      <c r="K212" s="11"/>
      <c r="L212" s="11"/>
      <c r="M212" s="11"/>
    </row>
    <row r="213" customFormat="false" ht="12.75" hidden="false" customHeight="true" outlineLevel="0" collapsed="false">
      <c r="A213" s="11"/>
      <c r="B213" s="11"/>
      <c r="C213" s="11"/>
      <c r="D213" s="11"/>
      <c r="E213" s="11"/>
      <c r="F213" s="11"/>
      <c r="G213" s="11"/>
      <c r="H213" s="11"/>
      <c r="I213" s="11"/>
      <c r="J213" s="11"/>
      <c r="K213" s="11"/>
      <c r="L213" s="11"/>
      <c r="M213" s="11"/>
    </row>
    <row r="214" customFormat="false" ht="12.75" hidden="false" customHeight="true" outlineLevel="0" collapsed="false">
      <c r="A214" s="11"/>
      <c r="B214" s="11"/>
      <c r="C214" s="11"/>
      <c r="D214" s="11"/>
      <c r="E214" s="11"/>
      <c r="F214" s="11"/>
      <c r="G214" s="11"/>
      <c r="H214" s="11"/>
      <c r="I214" s="11"/>
      <c r="J214" s="11"/>
      <c r="K214" s="11"/>
      <c r="L214" s="11"/>
      <c r="M214" s="11"/>
    </row>
    <row r="215" customFormat="false" ht="12.75" hidden="false" customHeight="true" outlineLevel="0" collapsed="false">
      <c r="A215" s="11"/>
      <c r="B215" s="11"/>
      <c r="C215" s="11"/>
      <c r="D215" s="11"/>
      <c r="E215" s="11"/>
      <c r="F215" s="11"/>
      <c r="G215" s="11"/>
      <c r="H215" s="11"/>
      <c r="I215" s="11"/>
      <c r="J215" s="11"/>
      <c r="K215" s="11"/>
      <c r="L215" s="11"/>
      <c r="M215" s="11"/>
    </row>
    <row r="216" customFormat="false" ht="12.75" hidden="false" customHeight="true" outlineLevel="0" collapsed="false">
      <c r="A216" s="11"/>
      <c r="B216" s="11"/>
      <c r="C216" s="11"/>
      <c r="D216" s="11"/>
      <c r="E216" s="11"/>
      <c r="F216" s="11"/>
      <c r="G216" s="11"/>
      <c r="H216" s="11"/>
      <c r="I216" s="11"/>
      <c r="J216" s="11"/>
      <c r="K216" s="11"/>
      <c r="L216" s="11"/>
      <c r="M216" s="11"/>
    </row>
    <row r="217" customFormat="false" ht="12.75" hidden="false" customHeight="true" outlineLevel="0" collapsed="false">
      <c r="A217" s="11"/>
      <c r="B217" s="11"/>
      <c r="C217" s="11"/>
      <c r="D217" s="11"/>
      <c r="E217" s="11"/>
      <c r="F217" s="11"/>
      <c r="G217" s="11"/>
      <c r="H217" s="11"/>
      <c r="I217" s="11"/>
      <c r="J217" s="11"/>
      <c r="K217" s="11"/>
      <c r="L217" s="11"/>
      <c r="M217" s="11"/>
    </row>
    <row r="218" customFormat="false" ht="12.75" hidden="false" customHeight="true" outlineLevel="0" collapsed="false">
      <c r="A218" s="11"/>
      <c r="B218" s="11"/>
      <c r="C218" s="11"/>
      <c r="D218" s="11"/>
      <c r="E218" s="11"/>
      <c r="F218" s="11"/>
      <c r="G218" s="11"/>
      <c r="H218" s="11"/>
      <c r="I218" s="11"/>
      <c r="J218" s="11"/>
      <c r="K218" s="11"/>
      <c r="L218" s="11"/>
      <c r="M218" s="11"/>
    </row>
    <row r="219" customFormat="false" ht="12.75" hidden="false" customHeight="true" outlineLevel="0" collapsed="false">
      <c r="A219" s="11"/>
      <c r="B219" s="11"/>
      <c r="C219" s="11"/>
      <c r="D219" s="11"/>
      <c r="E219" s="11"/>
      <c r="F219" s="11"/>
      <c r="G219" s="11"/>
      <c r="H219" s="11"/>
      <c r="I219" s="11"/>
      <c r="J219" s="11"/>
      <c r="K219" s="11"/>
      <c r="L219" s="11"/>
      <c r="M219" s="11"/>
    </row>
    <row r="220" customFormat="false" ht="12.75" hidden="false" customHeight="true" outlineLevel="0" collapsed="false">
      <c r="A220" s="11"/>
      <c r="B220" s="11"/>
      <c r="C220" s="11"/>
      <c r="D220" s="11"/>
      <c r="E220" s="11"/>
      <c r="F220" s="11"/>
      <c r="G220" s="11"/>
      <c r="H220" s="11"/>
      <c r="I220" s="11"/>
      <c r="J220" s="11"/>
      <c r="K220" s="11"/>
      <c r="L220" s="11"/>
      <c r="M220" s="11"/>
    </row>
    <row r="221" customFormat="false" ht="12.75" hidden="false" customHeight="true" outlineLevel="0" collapsed="false">
      <c r="A221" s="11"/>
      <c r="B221" s="11"/>
      <c r="C221" s="11"/>
      <c r="D221" s="11"/>
      <c r="E221" s="11"/>
      <c r="F221" s="11"/>
      <c r="G221" s="11"/>
      <c r="H221" s="11"/>
      <c r="I221" s="11"/>
      <c r="J221" s="11"/>
      <c r="K221" s="11"/>
      <c r="L221" s="11"/>
      <c r="M221" s="11"/>
    </row>
    <row r="222" customFormat="false" ht="12.75" hidden="false" customHeight="true" outlineLevel="0" collapsed="false">
      <c r="A222" s="11"/>
      <c r="B222" s="11"/>
      <c r="C222" s="11"/>
      <c r="D222" s="11"/>
      <c r="E222" s="11"/>
      <c r="F222" s="11"/>
      <c r="G222" s="11"/>
      <c r="H222" s="11"/>
      <c r="I222" s="11"/>
      <c r="J222" s="11"/>
      <c r="K222" s="11"/>
      <c r="L222" s="11"/>
      <c r="M222" s="11"/>
    </row>
    <row r="223" customFormat="false" ht="12.75" hidden="false" customHeight="true" outlineLevel="0" collapsed="false">
      <c r="A223" s="11"/>
      <c r="B223" s="11"/>
      <c r="C223" s="11"/>
      <c r="D223" s="11"/>
      <c r="E223" s="11"/>
      <c r="F223" s="11"/>
      <c r="G223" s="11"/>
      <c r="H223" s="11"/>
      <c r="I223" s="11"/>
      <c r="J223" s="11"/>
      <c r="K223" s="11"/>
      <c r="L223" s="11"/>
      <c r="M223" s="11"/>
    </row>
    <row r="224" customFormat="false" ht="12.75" hidden="false" customHeight="true" outlineLevel="0" collapsed="false">
      <c r="A224" s="11"/>
      <c r="B224" s="11"/>
      <c r="C224" s="11"/>
      <c r="D224" s="11"/>
      <c r="E224" s="11"/>
      <c r="F224" s="11"/>
      <c r="G224" s="11"/>
      <c r="H224" s="11"/>
      <c r="I224" s="11"/>
      <c r="J224" s="11"/>
      <c r="K224" s="11"/>
      <c r="L224" s="11"/>
      <c r="M224" s="11"/>
    </row>
    <row r="225" customFormat="false" ht="12.75" hidden="false" customHeight="true" outlineLevel="0" collapsed="false">
      <c r="A225" s="11"/>
      <c r="B225" s="11"/>
      <c r="C225" s="11"/>
      <c r="D225" s="11"/>
      <c r="E225" s="11"/>
      <c r="F225" s="11"/>
      <c r="G225" s="11"/>
      <c r="H225" s="11"/>
      <c r="I225" s="11"/>
      <c r="J225" s="11"/>
      <c r="K225" s="11"/>
      <c r="L225" s="11"/>
      <c r="M225" s="11"/>
    </row>
    <row r="226" customFormat="false" ht="12.75" hidden="false" customHeight="true" outlineLevel="0" collapsed="false">
      <c r="A226" s="11"/>
      <c r="B226" s="11"/>
      <c r="C226" s="11"/>
      <c r="D226" s="11"/>
      <c r="E226" s="11"/>
      <c r="F226" s="11"/>
      <c r="G226" s="11"/>
      <c r="H226" s="11"/>
      <c r="I226" s="11"/>
      <c r="J226" s="11"/>
      <c r="K226" s="11"/>
      <c r="L226" s="11"/>
      <c r="M226" s="11"/>
    </row>
    <row r="227" customFormat="false" ht="12.75" hidden="false" customHeight="true" outlineLevel="0" collapsed="false">
      <c r="A227" s="11"/>
      <c r="B227" s="11"/>
      <c r="C227" s="11"/>
      <c r="D227" s="11"/>
      <c r="E227" s="11"/>
      <c r="F227" s="11"/>
      <c r="G227" s="11"/>
      <c r="H227" s="11"/>
      <c r="I227" s="11"/>
      <c r="J227" s="11"/>
      <c r="K227" s="11"/>
      <c r="L227" s="11"/>
      <c r="M227" s="11"/>
    </row>
    <row r="228" customFormat="false" ht="12.75" hidden="false" customHeight="true" outlineLevel="0" collapsed="false">
      <c r="A228" s="11"/>
      <c r="B228" s="11"/>
      <c r="C228" s="11"/>
      <c r="D228" s="11"/>
      <c r="E228" s="11"/>
      <c r="F228" s="11"/>
      <c r="G228" s="11"/>
      <c r="H228" s="11"/>
      <c r="I228" s="11"/>
      <c r="J228" s="11"/>
      <c r="K228" s="11"/>
      <c r="L228" s="11"/>
      <c r="M228" s="11"/>
    </row>
    <row r="229" customFormat="false" ht="12.75" hidden="false" customHeight="true" outlineLevel="0" collapsed="false">
      <c r="A229" s="11"/>
      <c r="B229" s="11"/>
      <c r="C229" s="11"/>
      <c r="D229" s="11"/>
      <c r="E229" s="11"/>
      <c r="F229" s="11"/>
      <c r="G229" s="11"/>
      <c r="H229" s="11"/>
      <c r="I229" s="11"/>
      <c r="J229" s="11"/>
      <c r="K229" s="11"/>
      <c r="L229" s="11"/>
      <c r="M229" s="11"/>
    </row>
    <row r="230" customFormat="false" ht="12.75" hidden="false" customHeight="true" outlineLevel="0" collapsed="false">
      <c r="A230" s="11"/>
      <c r="B230" s="11"/>
      <c r="C230" s="11"/>
      <c r="D230" s="11"/>
      <c r="E230" s="11"/>
      <c r="F230" s="11"/>
      <c r="G230" s="11"/>
      <c r="H230" s="11"/>
      <c r="I230" s="11"/>
      <c r="J230" s="11"/>
      <c r="K230" s="11"/>
      <c r="L230" s="11"/>
      <c r="M230" s="11"/>
    </row>
    <row r="231" customFormat="false" ht="12.75" hidden="false" customHeight="true" outlineLevel="0" collapsed="false">
      <c r="A231" s="11"/>
      <c r="B231" s="11"/>
      <c r="C231" s="11"/>
      <c r="D231" s="11"/>
      <c r="E231" s="11"/>
      <c r="F231" s="11"/>
      <c r="G231" s="11"/>
      <c r="H231" s="11"/>
      <c r="I231" s="11"/>
      <c r="J231" s="11"/>
      <c r="K231" s="11"/>
      <c r="L231" s="11"/>
      <c r="M231" s="11"/>
    </row>
    <row r="232" customFormat="false" ht="12.75" hidden="false" customHeight="true" outlineLevel="0" collapsed="false">
      <c r="A232" s="11"/>
      <c r="B232" s="11"/>
      <c r="C232" s="11"/>
      <c r="D232" s="11"/>
      <c r="E232" s="11"/>
      <c r="F232" s="11"/>
      <c r="G232" s="11"/>
      <c r="H232" s="11"/>
      <c r="I232" s="11"/>
      <c r="J232" s="11"/>
      <c r="K232" s="11"/>
      <c r="L232" s="11"/>
      <c r="M232" s="11"/>
    </row>
    <row r="233" customFormat="false" ht="12.75" hidden="false" customHeight="true" outlineLevel="0" collapsed="false">
      <c r="A233" s="11"/>
      <c r="B233" s="11"/>
      <c r="C233" s="11"/>
      <c r="D233" s="11"/>
      <c r="E233" s="11"/>
      <c r="F233" s="11"/>
      <c r="G233" s="11"/>
      <c r="H233" s="11"/>
      <c r="I233" s="11"/>
      <c r="J233" s="11"/>
      <c r="K233" s="11"/>
      <c r="L233" s="11"/>
      <c r="M233" s="11"/>
    </row>
    <row r="234" customFormat="false" ht="12.75" hidden="false" customHeight="true" outlineLevel="0" collapsed="false">
      <c r="A234" s="11"/>
      <c r="B234" s="11"/>
      <c r="C234" s="11"/>
      <c r="D234" s="11"/>
      <c r="E234" s="11"/>
      <c r="F234" s="11"/>
      <c r="G234" s="11"/>
      <c r="H234" s="11"/>
      <c r="I234" s="11"/>
      <c r="J234" s="11"/>
      <c r="K234" s="11"/>
      <c r="L234" s="11"/>
      <c r="M234" s="11"/>
    </row>
    <row r="235" customFormat="false" ht="12.75" hidden="false" customHeight="true" outlineLevel="0" collapsed="false">
      <c r="A235" s="11"/>
      <c r="B235" s="11"/>
      <c r="C235" s="11"/>
      <c r="D235" s="11"/>
      <c r="E235" s="11"/>
      <c r="F235" s="11"/>
      <c r="G235" s="11"/>
      <c r="H235" s="11"/>
      <c r="I235" s="11"/>
      <c r="J235" s="11"/>
      <c r="K235" s="11"/>
      <c r="L235" s="11"/>
      <c r="M235" s="11"/>
    </row>
    <row r="236" customFormat="false" ht="12.75" hidden="false" customHeight="true" outlineLevel="0" collapsed="false">
      <c r="A236" s="11"/>
      <c r="B236" s="11"/>
      <c r="C236" s="11"/>
      <c r="D236" s="11"/>
      <c r="E236" s="11"/>
      <c r="F236" s="11"/>
      <c r="G236" s="11"/>
      <c r="H236" s="11"/>
      <c r="I236" s="11"/>
      <c r="J236" s="11"/>
      <c r="K236" s="11"/>
      <c r="L236" s="11"/>
      <c r="M236" s="11"/>
    </row>
    <row r="237" customFormat="false" ht="12.75" hidden="false" customHeight="true" outlineLevel="0" collapsed="false">
      <c r="A237" s="11"/>
      <c r="B237" s="11"/>
      <c r="C237" s="11"/>
      <c r="D237" s="11"/>
      <c r="E237" s="11"/>
      <c r="F237" s="11"/>
      <c r="G237" s="11"/>
      <c r="H237" s="11"/>
      <c r="I237" s="11"/>
      <c r="J237" s="11"/>
      <c r="K237" s="11"/>
      <c r="L237" s="11"/>
      <c r="M237" s="11"/>
    </row>
    <row r="238" customFormat="false" ht="12.75" hidden="false" customHeight="true" outlineLevel="0" collapsed="false">
      <c r="A238" s="11"/>
      <c r="B238" s="11"/>
      <c r="C238" s="11"/>
      <c r="D238" s="11"/>
      <c r="E238" s="11"/>
      <c r="F238" s="11"/>
      <c r="G238" s="11"/>
      <c r="H238" s="11"/>
      <c r="I238" s="11"/>
      <c r="J238" s="11"/>
      <c r="K238" s="11"/>
      <c r="L238" s="11"/>
      <c r="M238" s="11"/>
    </row>
    <row r="239" customFormat="false" ht="12.75" hidden="false" customHeight="true" outlineLevel="0" collapsed="false">
      <c r="A239" s="11"/>
      <c r="B239" s="11"/>
      <c r="C239" s="11"/>
      <c r="D239" s="11"/>
      <c r="E239" s="11"/>
      <c r="F239" s="11"/>
      <c r="G239" s="11"/>
      <c r="H239" s="11"/>
      <c r="I239" s="11"/>
      <c r="J239" s="11"/>
      <c r="K239" s="11"/>
      <c r="L239" s="11"/>
      <c r="M239" s="11"/>
    </row>
    <row r="240" customFormat="false" ht="12.75" hidden="false" customHeight="true" outlineLevel="0" collapsed="false">
      <c r="A240" s="11"/>
      <c r="B240" s="11"/>
      <c r="C240" s="11"/>
      <c r="D240" s="11"/>
      <c r="E240" s="11"/>
      <c r="F240" s="11"/>
      <c r="G240" s="11"/>
      <c r="H240" s="11"/>
      <c r="I240" s="11"/>
      <c r="J240" s="11"/>
      <c r="K240" s="11"/>
      <c r="L240" s="11"/>
      <c r="M240" s="11"/>
    </row>
    <row r="241" customFormat="false" ht="12.75" hidden="false" customHeight="true" outlineLevel="0" collapsed="false">
      <c r="A241" s="11"/>
      <c r="B241" s="11"/>
      <c r="C241" s="11"/>
      <c r="D241" s="11"/>
      <c r="E241" s="11"/>
      <c r="F241" s="11"/>
      <c r="G241" s="11"/>
      <c r="H241" s="11"/>
      <c r="I241" s="11"/>
      <c r="J241" s="11"/>
      <c r="K241" s="11"/>
      <c r="L241" s="11"/>
      <c r="M241" s="11"/>
    </row>
    <row r="242" customFormat="false" ht="12.75" hidden="false" customHeight="true" outlineLevel="0" collapsed="false">
      <c r="A242" s="11"/>
      <c r="B242" s="11"/>
      <c r="C242" s="11"/>
      <c r="D242" s="11"/>
      <c r="E242" s="11"/>
      <c r="F242" s="11"/>
      <c r="G242" s="11"/>
      <c r="H242" s="11"/>
      <c r="I242" s="11"/>
      <c r="J242" s="11"/>
      <c r="K242" s="11"/>
      <c r="L242" s="11"/>
      <c r="M242" s="11"/>
    </row>
    <row r="243" customFormat="false" ht="12.75" hidden="false" customHeight="true" outlineLevel="0" collapsed="false">
      <c r="A243" s="11"/>
      <c r="B243" s="11"/>
      <c r="C243" s="11"/>
      <c r="D243" s="11"/>
      <c r="E243" s="11"/>
      <c r="F243" s="11"/>
      <c r="G243" s="11"/>
      <c r="H243" s="11"/>
      <c r="I243" s="11"/>
      <c r="J243" s="11"/>
      <c r="K243" s="11"/>
      <c r="L243" s="11"/>
      <c r="M243" s="11"/>
    </row>
    <row r="244" customFormat="false" ht="12.75" hidden="false" customHeight="true" outlineLevel="0" collapsed="false">
      <c r="A244" s="11"/>
      <c r="B244" s="11"/>
      <c r="C244" s="11"/>
      <c r="D244" s="11"/>
      <c r="E244" s="11"/>
      <c r="F244" s="11"/>
      <c r="G244" s="11"/>
      <c r="H244" s="11"/>
      <c r="I244" s="11"/>
      <c r="J244" s="11"/>
      <c r="K244" s="11"/>
      <c r="L244" s="11"/>
      <c r="M244" s="11"/>
    </row>
    <row r="245" customFormat="false" ht="12.75" hidden="false" customHeight="true" outlineLevel="0" collapsed="false">
      <c r="A245" s="11"/>
      <c r="B245" s="11"/>
      <c r="C245" s="11"/>
      <c r="D245" s="11"/>
      <c r="E245" s="11"/>
      <c r="F245" s="11"/>
      <c r="G245" s="11"/>
      <c r="H245" s="11"/>
      <c r="I245" s="11"/>
      <c r="J245" s="11"/>
      <c r="K245" s="11"/>
      <c r="L245" s="11"/>
      <c r="M245" s="11"/>
    </row>
    <row r="246" customFormat="false" ht="12.75" hidden="false" customHeight="true" outlineLevel="0" collapsed="false">
      <c r="A246" s="11"/>
      <c r="B246" s="11"/>
      <c r="C246" s="11"/>
      <c r="D246" s="11"/>
      <c r="E246" s="11"/>
      <c r="F246" s="11"/>
      <c r="G246" s="11"/>
      <c r="H246" s="11"/>
      <c r="I246" s="11"/>
      <c r="J246" s="11"/>
      <c r="K246" s="11"/>
      <c r="L246" s="11"/>
      <c r="M246" s="11"/>
    </row>
    <row r="247" customFormat="false" ht="12.75" hidden="false" customHeight="true" outlineLevel="0" collapsed="false">
      <c r="A247" s="11"/>
      <c r="B247" s="11"/>
      <c r="C247" s="11"/>
      <c r="D247" s="11"/>
      <c r="E247" s="11"/>
      <c r="F247" s="11"/>
      <c r="G247" s="11"/>
      <c r="H247" s="11"/>
      <c r="I247" s="11"/>
      <c r="J247" s="11"/>
      <c r="K247" s="11"/>
      <c r="L247" s="11"/>
      <c r="M247" s="11"/>
    </row>
    <row r="248" customFormat="false" ht="12.75" hidden="false" customHeight="true" outlineLevel="0" collapsed="false">
      <c r="A248" s="11"/>
      <c r="B248" s="11"/>
      <c r="C248" s="11"/>
      <c r="D248" s="11"/>
      <c r="E248" s="11"/>
      <c r="F248" s="11"/>
      <c r="G248" s="11"/>
      <c r="H248" s="11"/>
      <c r="I248" s="11"/>
      <c r="J248" s="11"/>
      <c r="K248" s="11"/>
      <c r="L248" s="11"/>
      <c r="M248" s="11"/>
    </row>
    <row r="249" customFormat="false" ht="12.75" hidden="false" customHeight="true" outlineLevel="0" collapsed="false">
      <c r="A249" s="11"/>
      <c r="B249" s="11"/>
      <c r="C249" s="11"/>
      <c r="D249" s="11"/>
      <c r="E249" s="11"/>
      <c r="F249" s="11"/>
      <c r="G249" s="11"/>
      <c r="H249" s="11"/>
      <c r="I249" s="11"/>
      <c r="J249" s="11"/>
      <c r="K249" s="11"/>
      <c r="L249" s="11"/>
      <c r="M249" s="11"/>
    </row>
    <row r="250" customFormat="false" ht="12.75" hidden="false" customHeight="true" outlineLevel="0" collapsed="false">
      <c r="A250" s="11"/>
      <c r="B250" s="11"/>
      <c r="C250" s="11"/>
      <c r="D250" s="11"/>
      <c r="E250" s="11"/>
      <c r="F250" s="11"/>
      <c r="G250" s="11"/>
      <c r="H250" s="11"/>
      <c r="I250" s="11"/>
      <c r="J250" s="11"/>
      <c r="K250" s="11"/>
      <c r="L250" s="11"/>
      <c r="M250" s="11"/>
    </row>
    <row r="251" customFormat="false" ht="12.75" hidden="false" customHeight="true" outlineLevel="0" collapsed="false">
      <c r="A251" s="11"/>
      <c r="B251" s="11"/>
      <c r="C251" s="11"/>
      <c r="D251" s="11"/>
      <c r="E251" s="11"/>
      <c r="F251" s="11"/>
      <c r="G251" s="11"/>
      <c r="H251" s="11"/>
      <c r="I251" s="11"/>
      <c r="J251" s="11"/>
      <c r="K251" s="11"/>
      <c r="L251" s="11"/>
      <c r="M251" s="11"/>
    </row>
    <row r="252" customFormat="false" ht="12.75" hidden="false" customHeight="true" outlineLevel="0" collapsed="false">
      <c r="A252" s="11"/>
      <c r="B252" s="11"/>
      <c r="C252" s="11"/>
      <c r="D252" s="11"/>
      <c r="E252" s="11"/>
      <c r="F252" s="11"/>
      <c r="G252" s="11"/>
      <c r="H252" s="11"/>
      <c r="I252" s="11"/>
      <c r="J252" s="11"/>
      <c r="K252" s="11"/>
      <c r="L252" s="11"/>
      <c r="M252" s="11"/>
    </row>
    <row r="253" customFormat="false" ht="12.75" hidden="false" customHeight="true" outlineLevel="0" collapsed="false">
      <c r="A253" s="11"/>
      <c r="B253" s="11"/>
      <c r="C253" s="11"/>
      <c r="D253" s="11"/>
      <c r="E253" s="11"/>
      <c r="F253" s="11"/>
      <c r="G253" s="11"/>
      <c r="H253" s="11"/>
      <c r="I253" s="11"/>
      <c r="J253" s="11"/>
      <c r="K253" s="11"/>
      <c r="L253" s="11"/>
      <c r="M253" s="11"/>
    </row>
    <row r="254" customFormat="false" ht="12.75" hidden="false" customHeight="true" outlineLevel="0" collapsed="false">
      <c r="A254" s="11"/>
      <c r="B254" s="11"/>
      <c r="C254" s="11"/>
      <c r="D254" s="11"/>
      <c r="E254" s="11"/>
      <c r="F254" s="11"/>
      <c r="G254" s="11"/>
      <c r="H254" s="11"/>
      <c r="I254" s="11"/>
      <c r="J254" s="11"/>
      <c r="K254" s="11"/>
      <c r="L254" s="11"/>
      <c r="M254" s="11"/>
    </row>
    <row r="255" customFormat="false" ht="12.75" hidden="false" customHeight="true" outlineLevel="0" collapsed="false">
      <c r="A255" s="11"/>
      <c r="B255" s="11"/>
      <c r="C255" s="11"/>
      <c r="D255" s="11"/>
      <c r="E255" s="11"/>
      <c r="F255" s="11"/>
      <c r="G255" s="11"/>
      <c r="H255" s="11"/>
      <c r="I255" s="11"/>
      <c r="J255" s="11"/>
      <c r="K255" s="11"/>
      <c r="L255" s="11"/>
      <c r="M255" s="11"/>
    </row>
    <row r="256" customFormat="false" ht="12.75" hidden="false" customHeight="true" outlineLevel="0" collapsed="false">
      <c r="A256" s="11"/>
      <c r="B256" s="11"/>
      <c r="C256" s="11"/>
      <c r="D256" s="11"/>
      <c r="E256" s="11"/>
      <c r="F256" s="11"/>
      <c r="G256" s="11"/>
      <c r="H256" s="11"/>
      <c r="I256" s="11"/>
      <c r="J256" s="11"/>
      <c r="K256" s="11"/>
      <c r="L256" s="11"/>
      <c r="M256" s="11"/>
    </row>
    <row r="257" customFormat="false" ht="12.75" hidden="false" customHeight="true" outlineLevel="0" collapsed="false">
      <c r="A257" s="11"/>
      <c r="B257" s="11"/>
      <c r="C257" s="11"/>
      <c r="D257" s="11"/>
      <c r="E257" s="11"/>
      <c r="F257" s="11"/>
      <c r="G257" s="11"/>
      <c r="H257" s="11"/>
      <c r="I257" s="11"/>
      <c r="J257" s="11"/>
      <c r="K257" s="11"/>
      <c r="L257" s="11"/>
      <c r="M257" s="11"/>
    </row>
    <row r="258" customFormat="false" ht="12.75" hidden="false" customHeight="true" outlineLevel="0" collapsed="false">
      <c r="A258" s="11"/>
      <c r="B258" s="11"/>
      <c r="C258" s="11"/>
      <c r="D258" s="11"/>
      <c r="E258" s="11"/>
      <c r="F258" s="11"/>
      <c r="G258" s="11"/>
      <c r="H258" s="11"/>
      <c r="I258" s="11"/>
      <c r="J258" s="11"/>
      <c r="K258" s="11"/>
      <c r="L258" s="11"/>
      <c r="M258" s="11"/>
    </row>
    <row r="259" customFormat="false" ht="12.75" hidden="false" customHeight="true" outlineLevel="0" collapsed="false">
      <c r="A259" s="11"/>
      <c r="B259" s="11"/>
      <c r="C259" s="11"/>
      <c r="D259" s="11"/>
      <c r="E259" s="11"/>
      <c r="F259" s="11"/>
      <c r="G259" s="11"/>
      <c r="H259" s="11"/>
      <c r="I259" s="11"/>
      <c r="J259" s="11"/>
      <c r="K259" s="11"/>
      <c r="L259" s="11"/>
      <c r="M259" s="11"/>
    </row>
    <row r="260" customFormat="false" ht="12.75" hidden="false" customHeight="true" outlineLevel="0" collapsed="false">
      <c r="A260" s="11"/>
      <c r="B260" s="11"/>
      <c r="C260" s="11"/>
      <c r="D260" s="11"/>
      <c r="E260" s="11"/>
      <c r="F260" s="11"/>
      <c r="G260" s="11"/>
      <c r="H260" s="11"/>
      <c r="I260" s="11"/>
      <c r="J260" s="11"/>
      <c r="K260" s="11"/>
      <c r="L260" s="11"/>
      <c r="M260" s="11"/>
    </row>
    <row r="261" customFormat="false" ht="12.75" hidden="false" customHeight="true" outlineLevel="0" collapsed="false">
      <c r="A261" s="11"/>
      <c r="B261" s="11"/>
      <c r="C261" s="11"/>
      <c r="D261" s="11"/>
      <c r="E261" s="11"/>
      <c r="F261" s="11"/>
      <c r="G261" s="11"/>
      <c r="H261" s="11"/>
      <c r="I261" s="11"/>
      <c r="J261" s="11"/>
      <c r="K261" s="11"/>
      <c r="L261" s="11"/>
      <c r="M261" s="11"/>
    </row>
    <row r="262" customFormat="false" ht="12.75" hidden="false" customHeight="true" outlineLevel="0" collapsed="false">
      <c r="A262" s="11"/>
      <c r="B262" s="11"/>
      <c r="C262" s="11"/>
      <c r="D262" s="11"/>
      <c r="E262" s="11"/>
      <c r="F262" s="11"/>
      <c r="G262" s="11"/>
      <c r="H262" s="11"/>
      <c r="I262" s="11"/>
      <c r="J262" s="11"/>
      <c r="K262" s="11"/>
      <c r="L262" s="11"/>
      <c r="M262" s="11"/>
    </row>
    <row r="263" customFormat="false" ht="12.75" hidden="false" customHeight="true" outlineLevel="0" collapsed="false">
      <c r="A263" s="11"/>
      <c r="B263" s="11"/>
      <c r="C263" s="11"/>
      <c r="D263" s="11"/>
      <c r="E263" s="11"/>
      <c r="F263" s="11"/>
      <c r="G263" s="11"/>
      <c r="H263" s="11"/>
      <c r="I263" s="11"/>
      <c r="J263" s="11"/>
      <c r="K263" s="11"/>
      <c r="L263" s="11"/>
      <c r="M263" s="11"/>
    </row>
    <row r="264" customFormat="false" ht="12.75" hidden="false" customHeight="true" outlineLevel="0" collapsed="false">
      <c r="A264" s="11"/>
      <c r="B264" s="11"/>
      <c r="C264" s="11"/>
      <c r="D264" s="11"/>
      <c r="E264" s="11"/>
      <c r="F264" s="11"/>
      <c r="G264" s="11"/>
      <c r="H264" s="11"/>
      <c r="I264" s="11"/>
      <c r="J264" s="11"/>
      <c r="K264" s="11"/>
      <c r="L264" s="11"/>
      <c r="M264" s="11"/>
    </row>
    <row r="265" customFormat="false" ht="12.75" hidden="false" customHeight="true" outlineLevel="0" collapsed="false">
      <c r="A265" s="11"/>
      <c r="B265" s="11"/>
      <c r="C265" s="11"/>
      <c r="D265" s="11"/>
      <c r="E265" s="11"/>
      <c r="F265" s="11"/>
      <c r="G265" s="11"/>
      <c r="H265" s="11"/>
      <c r="I265" s="11"/>
      <c r="J265" s="11"/>
      <c r="K265" s="11"/>
      <c r="L265" s="11"/>
      <c r="M265" s="11"/>
    </row>
    <row r="266" customFormat="false" ht="12.75" hidden="false" customHeight="true" outlineLevel="0" collapsed="false">
      <c r="A266" s="11"/>
      <c r="B266" s="11"/>
      <c r="C266" s="11"/>
      <c r="D266" s="11"/>
      <c r="E266" s="11"/>
      <c r="F266" s="11"/>
      <c r="G266" s="11"/>
      <c r="H266" s="11"/>
      <c r="I266" s="11"/>
      <c r="J266" s="11"/>
      <c r="K266" s="11"/>
      <c r="L266" s="11"/>
      <c r="M266" s="11"/>
    </row>
    <row r="267" customFormat="false" ht="12.75" hidden="false" customHeight="true" outlineLevel="0" collapsed="false">
      <c r="A267" s="11"/>
      <c r="B267" s="11"/>
      <c r="C267" s="11"/>
      <c r="D267" s="11"/>
      <c r="E267" s="11"/>
      <c r="F267" s="11"/>
      <c r="G267" s="11"/>
      <c r="H267" s="11"/>
      <c r="I267" s="11"/>
      <c r="J267" s="11"/>
      <c r="K267" s="11"/>
      <c r="L267" s="11"/>
      <c r="M267" s="11"/>
    </row>
    <row r="268" customFormat="false" ht="12.75" hidden="false" customHeight="true" outlineLevel="0" collapsed="false">
      <c r="A268" s="11"/>
      <c r="B268" s="11"/>
      <c r="C268" s="11"/>
      <c r="D268" s="11"/>
      <c r="E268" s="11"/>
      <c r="F268" s="11"/>
      <c r="G268" s="11"/>
      <c r="H268" s="11"/>
      <c r="I268" s="11"/>
      <c r="J268" s="11"/>
      <c r="K268" s="11"/>
      <c r="L268" s="11"/>
      <c r="M268" s="11"/>
    </row>
    <row r="269" customFormat="false" ht="12.75" hidden="false" customHeight="true" outlineLevel="0" collapsed="false">
      <c r="A269" s="11"/>
      <c r="B269" s="11"/>
      <c r="C269" s="11"/>
      <c r="D269" s="11"/>
      <c r="E269" s="11"/>
      <c r="F269" s="11"/>
      <c r="G269" s="11"/>
      <c r="H269" s="11"/>
      <c r="I269" s="11"/>
      <c r="J269" s="11"/>
      <c r="K269" s="11"/>
      <c r="L269" s="11"/>
      <c r="M269" s="11"/>
    </row>
    <row r="270" customFormat="false" ht="12.75" hidden="false" customHeight="true" outlineLevel="0" collapsed="false">
      <c r="A270" s="11"/>
      <c r="B270" s="11"/>
      <c r="C270" s="11"/>
      <c r="D270" s="11"/>
      <c r="E270" s="11"/>
      <c r="F270" s="11"/>
      <c r="G270" s="11"/>
      <c r="H270" s="11"/>
      <c r="I270" s="11"/>
      <c r="J270" s="11"/>
      <c r="K270" s="11"/>
      <c r="L270" s="11"/>
      <c r="M270" s="11"/>
    </row>
    <row r="271" customFormat="false" ht="12.75" hidden="false" customHeight="true" outlineLevel="0" collapsed="false">
      <c r="A271" s="11"/>
      <c r="B271" s="11"/>
      <c r="C271" s="11"/>
      <c r="D271" s="11"/>
      <c r="E271" s="11"/>
      <c r="F271" s="11"/>
      <c r="G271" s="11"/>
      <c r="H271" s="11"/>
      <c r="I271" s="11"/>
      <c r="J271" s="11"/>
      <c r="K271" s="11"/>
      <c r="L271" s="11"/>
      <c r="M271" s="11"/>
    </row>
    <row r="272" customFormat="false" ht="12.75" hidden="false" customHeight="true" outlineLevel="0" collapsed="false">
      <c r="A272" s="11"/>
      <c r="B272" s="11"/>
      <c r="C272" s="11"/>
      <c r="D272" s="11"/>
      <c r="E272" s="11"/>
      <c r="F272" s="11"/>
      <c r="G272" s="11"/>
      <c r="H272" s="11"/>
      <c r="I272" s="11"/>
      <c r="J272" s="11"/>
      <c r="K272" s="11"/>
      <c r="L272" s="11"/>
      <c r="M272" s="11"/>
    </row>
    <row r="273" customFormat="false" ht="12.75" hidden="false" customHeight="true" outlineLevel="0" collapsed="false">
      <c r="A273" s="11"/>
      <c r="B273" s="11"/>
      <c r="C273" s="11"/>
      <c r="D273" s="11"/>
      <c r="E273" s="11"/>
      <c r="F273" s="11"/>
      <c r="G273" s="11"/>
      <c r="H273" s="11"/>
      <c r="I273" s="11"/>
      <c r="J273" s="11"/>
      <c r="K273" s="11"/>
      <c r="L273" s="11"/>
      <c r="M273" s="11"/>
    </row>
    <row r="274" customFormat="false" ht="12.75" hidden="false" customHeight="true" outlineLevel="0" collapsed="false">
      <c r="A274" s="11"/>
      <c r="B274" s="11"/>
      <c r="C274" s="11"/>
      <c r="D274" s="11"/>
      <c r="E274" s="11"/>
      <c r="F274" s="11"/>
      <c r="G274" s="11"/>
      <c r="H274" s="11"/>
      <c r="I274" s="11"/>
      <c r="J274" s="11"/>
      <c r="K274" s="11"/>
      <c r="L274" s="11"/>
      <c r="M274" s="11"/>
    </row>
    <row r="275" customFormat="false" ht="12.75" hidden="false" customHeight="true" outlineLevel="0" collapsed="false">
      <c r="A275" s="11"/>
      <c r="B275" s="11"/>
      <c r="C275" s="11"/>
      <c r="D275" s="11"/>
      <c r="E275" s="11"/>
      <c r="F275" s="11"/>
      <c r="G275" s="11"/>
      <c r="H275" s="11"/>
      <c r="I275" s="11"/>
      <c r="J275" s="11"/>
      <c r="K275" s="11"/>
      <c r="L275" s="11"/>
      <c r="M275" s="11"/>
    </row>
    <row r="276" customFormat="false" ht="12.75" hidden="false" customHeight="true" outlineLevel="0" collapsed="false">
      <c r="A276" s="11"/>
      <c r="B276" s="11"/>
      <c r="C276" s="11"/>
      <c r="D276" s="11"/>
      <c r="E276" s="11"/>
      <c r="F276" s="11"/>
      <c r="G276" s="11"/>
      <c r="H276" s="11"/>
      <c r="I276" s="11"/>
      <c r="J276" s="11"/>
      <c r="K276" s="11"/>
      <c r="L276" s="11"/>
      <c r="M276" s="11"/>
    </row>
    <row r="277" customFormat="false" ht="12.75" hidden="false" customHeight="true" outlineLevel="0" collapsed="false">
      <c r="A277" s="11"/>
      <c r="B277" s="11"/>
      <c r="C277" s="11"/>
      <c r="D277" s="11"/>
      <c r="E277" s="11"/>
      <c r="F277" s="11"/>
      <c r="G277" s="11"/>
      <c r="H277" s="11"/>
      <c r="I277" s="11"/>
      <c r="J277" s="11"/>
      <c r="K277" s="11"/>
      <c r="L277" s="11"/>
      <c r="M277" s="11"/>
    </row>
    <row r="278" customFormat="false" ht="12.75" hidden="false" customHeight="true" outlineLevel="0" collapsed="false">
      <c r="A278" s="11"/>
      <c r="B278" s="11"/>
      <c r="C278" s="11"/>
      <c r="D278" s="11"/>
      <c r="E278" s="11"/>
      <c r="F278" s="11"/>
      <c r="G278" s="11"/>
      <c r="H278" s="11"/>
      <c r="I278" s="11"/>
      <c r="J278" s="11"/>
      <c r="K278" s="11"/>
      <c r="L278" s="11"/>
      <c r="M278" s="11"/>
    </row>
    <row r="279" customFormat="false" ht="12.75" hidden="false" customHeight="true" outlineLevel="0" collapsed="false">
      <c r="A279" s="11"/>
      <c r="B279" s="11"/>
      <c r="C279" s="11"/>
      <c r="D279" s="11"/>
      <c r="E279" s="11"/>
      <c r="F279" s="11"/>
      <c r="G279" s="11"/>
      <c r="H279" s="11"/>
      <c r="I279" s="11"/>
      <c r="J279" s="11"/>
      <c r="K279" s="11"/>
      <c r="L279" s="11"/>
      <c r="M279" s="11"/>
    </row>
    <row r="280" customFormat="false" ht="12.75" hidden="false" customHeight="true" outlineLevel="0" collapsed="false">
      <c r="A280" s="11"/>
      <c r="B280" s="11"/>
      <c r="C280" s="11"/>
      <c r="D280" s="11"/>
      <c r="E280" s="11"/>
      <c r="F280" s="11"/>
      <c r="G280" s="11"/>
      <c r="H280" s="11"/>
      <c r="I280" s="11"/>
      <c r="J280" s="11"/>
      <c r="K280" s="11"/>
      <c r="L280" s="11"/>
      <c r="M280" s="11"/>
    </row>
    <row r="281" customFormat="false" ht="12.75" hidden="false" customHeight="true" outlineLevel="0" collapsed="false">
      <c r="A281" s="11"/>
      <c r="B281" s="11"/>
      <c r="C281" s="11"/>
      <c r="D281" s="11"/>
      <c r="E281" s="11"/>
      <c r="F281" s="11"/>
      <c r="G281" s="11"/>
      <c r="H281" s="11"/>
      <c r="I281" s="11"/>
      <c r="J281" s="11"/>
      <c r="K281" s="11"/>
      <c r="L281" s="11"/>
      <c r="M281" s="11"/>
    </row>
    <row r="282" customFormat="false" ht="12.75" hidden="false" customHeight="true" outlineLevel="0" collapsed="false">
      <c r="A282" s="11"/>
      <c r="B282" s="11"/>
      <c r="C282" s="11"/>
      <c r="D282" s="11"/>
      <c r="E282" s="11"/>
      <c r="F282" s="11"/>
      <c r="G282" s="11"/>
      <c r="H282" s="11"/>
      <c r="I282" s="11"/>
      <c r="J282" s="11"/>
      <c r="K282" s="11"/>
      <c r="L282" s="11"/>
      <c r="M282" s="11"/>
    </row>
    <row r="283" customFormat="false" ht="12.75" hidden="false" customHeight="true" outlineLevel="0" collapsed="false">
      <c r="A283" s="11"/>
      <c r="B283" s="11"/>
      <c r="C283" s="11"/>
      <c r="D283" s="11"/>
      <c r="E283" s="11"/>
      <c r="F283" s="11"/>
      <c r="G283" s="11"/>
      <c r="H283" s="11"/>
      <c r="I283" s="11"/>
      <c r="J283" s="11"/>
      <c r="K283" s="11"/>
      <c r="L283" s="11"/>
      <c r="M283" s="11"/>
    </row>
    <row r="284" customFormat="false" ht="12.75" hidden="false" customHeight="true" outlineLevel="0" collapsed="false">
      <c r="A284" s="11"/>
      <c r="B284" s="11"/>
      <c r="C284" s="11"/>
      <c r="D284" s="11"/>
      <c r="E284" s="11"/>
      <c r="F284" s="11"/>
      <c r="G284" s="11"/>
      <c r="H284" s="11"/>
      <c r="I284" s="11"/>
      <c r="J284" s="11"/>
      <c r="K284" s="11"/>
      <c r="L284" s="11"/>
      <c r="M284" s="11"/>
    </row>
    <row r="285" customFormat="false" ht="12.75" hidden="false" customHeight="true" outlineLevel="0" collapsed="false">
      <c r="A285" s="11"/>
      <c r="B285" s="11"/>
      <c r="C285" s="11"/>
      <c r="D285" s="11"/>
      <c r="E285" s="11"/>
      <c r="F285" s="11"/>
      <c r="G285" s="11"/>
      <c r="H285" s="11"/>
      <c r="I285" s="11"/>
      <c r="J285" s="11"/>
      <c r="K285" s="11"/>
      <c r="L285" s="11"/>
      <c r="M285" s="11"/>
    </row>
    <row r="286" customFormat="false" ht="12.75" hidden="false" customHeight="true" outlineLevel="0" collapsed="false">
      <c r="A286" s="11"/>
      <c r="B286" s="11"/>
      <c r="C286" s="11"/>
      <c r="D286" s="11"/>
      <c r="E286" s="11"/>
      <c r="F286" s="11"/>
      <c r="G286" s="11"/>
      <c r="H286" s="11"/>
      <c r="I286" s="11"/>
      <c r="J286" s="11"/>
      <c r="K286" s="11"/>
      <c r="L286" s="11"/>
      <c r="M286" s="11"/>
    </row>
    <row r="287" customFormat="false" ht="12.75" hidden="false" customHeight="true" outlineLevel="0" collapsed="false">
      <c r="A287" s="11"/>
      <c r="B287" s="11"/>
      <c r="C287" s="11"/>
      <c r="D287" s="11"/>
      <c r="E287" s="11"/>
      <c r="F287" s="11"/>
      <c r="G287" s="11"/>
      <c r="H287" s="11"/>
      <c r="I287" s="11"/>
      <c r="J287" s="11"/>
      <c r="K287" s="11"/>
      <c r="L287" s="11"/>
      <c r="M287" s="11"/>
    </row>
    <row r="288" customFormat="false" ht="12.75" hidden="false" customHeight="true" outlineLevel="0" collapsed="false">
      <c r="A288" s="11"/>
      <c r="B288" s="11"/>
      <c r="C288" s="11"/>
      <c r="D288" s="11"/>
      <c r="E288" s="11"/>
      <c r="F288" s="11"/>
      <c r="G288" s="11"/>
      <c r="H288" s="11"/>
      <c r="I288" s="11"/>
      <c r="J288" s="11"/>
      <c r="K288" s="11"/>
      <c r="L288" s="11"/>
      <c r="M288" s="11"/>
    </row>
    <row r="289" customFormat="false" ht="12.75" hidden="false" customHeight="true" outlineLevel="0" collapsed="false">
      <c r="A289" s="11"/>
      <c r="B289" s="11"/>
      <c r="C289" s="11"/>
      <c r="D289" s="11"/>
      <c r="E289" s="11"/>
      <c r="F289" s="11"/>
      <c r="G289" s="11"/>
      <c r="H289" s="11"/>
      <c r="I289" s="11"/>
      <c r="J289" s="11"/>
      <c r="K289" s="11"/>
      <c r="L289" s="11"/>
      <c r="M289" s="11"/>
    </row>
    <row r="290" customFormat="false" ht="12.75" hidden="false" customHeight="true" outlineLevel="0" collapsed="false">
      <c r="A290" s="11"/>
      <c r="B290" s="11"/>
      <c r="C290" s="11"/>
      <c r="D290" s="11"/>
      <c r="E290" s="11"/>
      <c r="F290" s="11"/>
      <c r="G290" s="11"/>
      <c r="H290" s="11"/>
      <c r="I290" s="11"/>
      <c r="J290" s="11"/>
      <c r="K290" s="11"/>
      <c r="L290" s="11"/>
      <c r="M290" s="11"/>
    </row>
    <row r="291" customFormat="false" ht="12.75" hidden="false" customHeight="true" outlineLevel="0" collapsed="false">
      <c r="A291" s="11"/>
      <c r="B291" s="11"/>
      <c r="C291" s="11"/>
      <c r="D291" s="11"/>
      <c r="E291" s="11"/>
      <c r="F291" s="11"/>
      <c r="G291" s="11"/>
      <c r="H291" s="11"/>
      <c r="I291" s="11"/>
      <c r="J291" s="11"/>
      <c r="K291" s="11"/>
      <c r="L291" s="11"/>
      <c r="M291" s="11"/>
    </row>
    <row r="292" customFormat="false" ht="12.75" hidden="false" customHeight="true" outlineLevel="0" collapsed="false">
      <c r="A292" s="11"/>
      <c r="B292" s="11"/>
      <c r="C292" s="11"/>
      <c r="D292" s="11"/>
      <c r="E292" s="11"/>
      <c r="F292" s="11"/>
      <c r="G292" s="11"/>
      <c r="H292" s="11"/>
      <c r="I292" s="11"/>
      <c r="J292" s="11"/>
      <c r="K292" s="11"/>
      <c r="L292" s="11"/>
      <c r="M292" s="11"/>
    </row>
    <row r="293" customFormat="false" ht="12.75" hidden="false" customHeight="true" outlineLevel="0" collapsed="false">
      <c r="A293" s="11"/>
      <c r="B293" s="11"/>
      <c r="C293" s="11"/>
      <c r="D293" s="11"/>
      <c r="E293" s="11"/>
      <c r="F293" s="11"/>
      <c r="G293" s="11"/>
      <c r="H293" s="11"/>
      <c r="I293" s="11"/>
      <c r="J293" s="11"/>
      <c r="K293" s="11"/>
      <c r="L293" s="11"/>
      <c r="M293" s="11"/>
    </row>
    <row r="294" customFormat="false" ht="12.75" hidden="false" customHeight="true" outlineLevel="0" collapsed="false">
      <c r="A294" s="11"/>
      <c r="B294" s="11"/>
      <c r="C294" s="11"/>
      <c r="D294" s="11"/>
      <c r="E294" s="11"/>
      <c r="F294" s="11"/>
      <c r="G294" s="11"/>
      <c r="H294" s="11"/>
      <c r="I294" s="11"/>
      <c r="J294" s="11"/>
      <c r="K294" s="11"/>
      <c r="L294" s="11"/>
      <c r="M294" s="11"/>
    </row>
    <row r="295" customFormat="false" ht="12.75" hidden="false" customHeight="true" outlineLevel="0" collapsed="false">
      <c r="A295" s="11"/>
      <c r="B295" s="11"/>
      <c r="C295" s="11"/>
      <c r="D295" s="11"/>
      <c r="E295" s="11"/>
      <c r="F295" s="11"/>
      <c r="G295" s="11"/>
      <c r="H295" s="11"/>
      <c r="I295" s="11"/>
      <c r="J295" s="11"/>
      <c r="K295" s="11"/>
      <c r="L295" s="11"/>
      <c r="M295" s="11"/>
    </row>
    <row r="296" customFormat="false" ht="12.75" hidden="false" customHeight="true" outlineLevel="0" collapsed="false">
      <c r="A296" s="11"/>
      <c r="B296" s="11"/>
      <c r="C296" s="11"/>
      <c r="D296" s="11"/>
      <c r="E296" s="11"/>
      <c r="F296" s="11"/>
      <c r="G296" s="11"/>
      <c r="H296" s="11"/>
      <c r="I296" s="11"/>
      <c r="J296" s="11"/>
      <c r="K296" s="11"/>
      <c r="L296" s="11"/>
      <c r="M296" s="11"/>
    </row>
    <row r="297" customFormat="false" ht="12.75" hidden="false" customHeight="true" outlineLevel="0" collapsed="false">
      <c r="A297" s="11"/>
      <c r="B297" s="11"/>
      <c r="C297" s="11"/>
      <c r="D297" s="11"/>
      <c r="E297" s="11"/>
      <c r="F297" s="11"/>
      <c r="G297" s="11"/>
      <c r="H297" s="11"/>
      <c r="I297" s="11"/>
      <c r="J297" s="11"/>
      <c r="K297" s="11"/>
      <c r="L297" s="11"/>
      <c r="M297" s="11"/>
    </row>
    <row r="298" customFormat="false" ht="12.75" hidden="false" customHeight="true" outlineLevel="0" collapsed="false">
      <c r="A298" s="11"/>
      <c r="B298" s="11"/>
      <c r="C298" s="11"/>
      <c r="D298" s="11"/>
      <c r="E298" s="11"/>
      <c r="F298" s="11"/>
      <c r="G298" s="11"/>
      <c r="H298" s="11"/>
      <c r="I298" s="11"/>
      <c r="J298" s="11"/>
      <c r="K298" s="11"/>
      <c r="L298" s="11"/>
      <c r="M298" s="11"/>
    </row>
    <row r="299" customFormat="false" ht="12.75" hidden="false" customHeight="true" outlineLevel="0" collapsed="false">
      <c r="A299" s="11"/>
      <c r="B299" s="11"/>
      <c r="C299" s="11"/>
      <c r="D299" s="11"/>
      <c r="E299" s="11"/>
      <c r="F299" s="11"/>
      <c r="G299" s="11"/>
      <c r="H299" s="11"/>
      <c r="I299" s="11"/>
      <c r="J299" s="11"/>
      <c r="K299" s="11"/>
      <c r="L299" s="11"/>
      <c r="M299" s="11"/>
    </row>
    <row r="300" customFormat="false" ht="12.75" hidden="false" customHeight="true" outlineLevel="0" collapsed="false">
      <c r="A300" s="11"/>
      <c r="B300" s="11"/>
      <c r="C300" s="11"/>
      <c r="D300" s="11"/>
      <c r="E300" s="11"/>
      <c r="F300" s="11"/>
      <c r="G300" s="11"/>
      <c r="H300" s="11"/>
      <c r="I300" s="11"/>
      <c r="J300" s="11"/>
      <c r="K300" s="11"/>
      <c r="L300" s="11"/>
      <c r="M300" s="11"/>
    </row>
    <row r="301" customFormat="false" ht="12.75" hidden="false" customHeight="true" outlineLevel="0" collapsed="false">
      <c r="A301" s="11"/>
      <c r="B301" s="11"/>
      <c r="C301" s="11"/>
      <c r="D301" s="11"/>
      <c r="E301" s="11"/>
      <c r="F301" s="11"/>
      <c r="G301" s="11"/>
      <c r="H301" s="11"/>
      <c r="I301" s="11"/>
      <c r="J301" s="11"/>
      <c r="K301" s="11"/>
      <c r="L301" s="11"/>
      <c r="M301" s="11"/>
    </row>
    <row r="302" customFormat="false" ht="12.75" hidden="false" customHeight="true" outlineLevel="0" collapsed="false">
      <c r="A302" s="11"/>
      <c r="B302" s="11"/>
      <c r="C302" s="11"/>
      <c r="D302" s="11"/>
      <c r="E302" s="11"/>
      <c r="F302" s="11"/>
      <c r="G302" s="11"/>
      <c r="H302" s="11"/>
      <c r="I302" s="11"/>
      <c r="J302" s="11"/>
      <c r="K302" s="11"/>
      <c r="L302" s="11"/>
      <c r="M302" s="11"/>
    </row>
    <row r="303" customFormat="false" ht="12.75" hidden="false" customHeight="true" outlineLevel="0" collapsed="false">
      <c r="A303" s="11"/>
      <c r="B303" s="11"/>
      <c r="C303" s="11"/>
      <c r="D303" s="11"/>
      <c r="E303" s="11"/>
      <c r="F303" s="11"/>
      <c r="G303" s="11"/>
      <c r="H303" s="11"/>
      <c r="I303" s="11"/>
      <c r="J303" s="11"/>
      <c r="K303" s="11"/>
      <c r="L303" s="11"/>
      <c r="M303" s="11"/>
    </row>
    <row r="304" customFormat="false" ht="12.75" hidden="false" customHeight="true" outlineLevel="0" collapsed="false">
      <c r="A304" s="11"/>
      <c r="B304" s="11"/>
      <c r="C304" s="11"/>
      <c r="D304" s="11"/>
      <c r="E304" s="11"/>
      <c r="F304" s="11"/>
      <c r="G304" s="11"/>
      <c r="H304" s="11"/>
      <c r="I304" s="11"/>
      <c r="J304" s="11"/>
      <c r="K304" s="11"/>
      <c r="L304" s="11"/>
      <c r="M304" s="11"/>
    </row>
    <row r="305" customFormat="false" ht="12.75" hidden="false" customHeight="true" outlineLevel="0" collapsed="false">
      <c r="A305" s="11"/>
      <c r="B305" s="11"/>
      <c r="C305" s="11"/>
      <c r="D305" s="11"/>
      <c r="E305" s="11"/>
      <c r="F305" s="11"/>
      <c r="G305" s="11"/>
      <c r="H305" s="11"/>
      <c r="I305" s="11"/>
      <c r="J305" s="11"/>
      <c r="K305" s="11"/>
      <c r="L305" s="11"/>
      <c r="M305" s="11"/>
    </row>
    <row r="306" customFormat="false" ht="12.75" hidden="false" customHeight="true" outlineLevel="0" collapsed="false">
      <c r="A306" s="11"/>
      <c r="B306" s="11"/>
      <c r="C306" s="11"/>
      <c r="D306" s="11"/>
      <c r="E306" s="11"/>
      <c r="F306" s="11"/>
      <c r="G306" s="11"/>
      <c r="H306" s="11"/>
      <c r="I306" s="11"/>
      <c r="J306" s="11"/>
      <c r="K306" s="11"/>
      <c r="L306" s="11"/>
      <c r="M306" s="11"/>
    </row>
    <row r="307" customFormat="false" ht="12.75" hidden="false" customHeight="true" outlineLevel="0" collapsed="false">
      <c r="A307" s="11"/>
      <c r="B307" s="11"/>
      <c r="C307" s="11"/>
      <c r="D307" s="11"/>
      <c r="E307" s="11"/>
      <c r="F307" s="11"/>
      <c r="G307" s="11"/>
      <c r="H307" s="11"/>
      <c r="I307" s="11"/>
      <c r="J307" s="11"/>
      <c r="K307" s="11"/>
      <c r="L307" s="11"/>
      <c r="M307" s="11"/>
    </row>
    <row r="308" customFormat="false" ht="12.75" hidden="false" customHeight="true" outlineLevel="0" collapsed="false">
      <c r="A308" s="11"/>
      <c r="B308" s="11"/>
      <c r="C308" s="11"/>
      <c r="D308" s="11"/>
      <c r="E308" s="11"/>
      <c r="F308" s="11"/>
      <c r="G308" s="11"/>
      <c r="H308" s="11"/>
      <c r="I308" s="11"/>
      <c r="J308" s="11"/>
      <c r="K308" s="11"/>
      <c r="L308" s="11"/>
      <c r="M308" s="11"/>
    </row>
    <row r="309" customFormat="false" ht="12.75" hidden="false" customHeight="true" outlineLevel="0" collapsed="false">
      <c r="A309" s="11"/>
      <c r="B309" s="11"/>
      <c r="C309" s="11"/>
      <c r="D309" s="11"/>
      <c r="E309" s="11"/>
      <c r="F309" s="11"/>
      <c r="G309" s="11"/>
      <c r="H309" s="11"/>
      <c r="I309" s="11"/>
      <c r="J309" s="11"/>
      <c r="K309" s="11"/>
      <c r="L309" s="11"/>
      <c r="M309" s="11"/>
    </row>
    <row r="310" customFormat="false" ht="12.75" hidden="false" customHeight="true" outlineLevel="0" collapsed="false">
      <c r="A310" s="11"/>
      <c r="B310" s="11"/>
      <c r="C310" s="11"/>
      <c r="D310" s="11"/>
      <c r="E310" s="11"/>
      <c r="F310" s="11"/>
      <c r="G310" s="11"/>
      <c r="H310" s="11"/>
      <c r="I310" s="11"/>
      <c r="J310" s="11"/>
      <c r="K310" s="11"/>
      <c r="L310" s="11"/>
      <c r="M310" s="11"/>
    </row>
    <row r="311" customFormat="false" ht="12.75" hidden="false" customHeight="true" outlineLevel="0" collapsed="false">
      <c r="A311" s="11"/>
      <c r="B311" s="11"/>
      <c r="C311" s="11"/>
      <c r="D311" s="11"/>
      <c r="E311" s="11"/>
      <c r="F311" s="11"/>
      <c r="G311" s="11"/>
      <c r="H311" s="11"/>
      <c r="I311" s="11"/>
      <c r="J311" s="11"/>
      <c r="K311" s="11"/>
      <c r="L311" s="11"/>
      <c r="M311" s="11"/>
    </row>
    <row r="312" customFormat="false" ht="12.75" hidden="false" customHeight="true" outlineLevel="0" collapsed="false">
      <c r="A312" s="11"/>
      <c r="B312" s="11"/>
      <c r="C312" s="11"/>
      <c r="D312" s="11"/>
      <c r="E312" s="11"/>
      <c r="F312" s="11"/>
      <c r="G312" s="11"/>
      <c r="H312" s="11"/>
      <c r="I312" s="11"/>
      <c r="J312" s="11"/>
      <c r="K312" s="11"/>
      <c r="L312" s="11"/>
      <c r="M312" s="11"/>
    </row>
    <row r="313" customFormat="false" ht="12.75" hidden="false" customHeight="true" outlineLevel="0" collapsed="false">
      <c r="A313" s="11"/>
      <c r="B313" s="11"/>
      <c r="C313" s="11"/>
      <c r="D313" s="11"/>
      <c r="E313" s="11"/>
      <c r="F313" s="11"/>
      <c r="G313" s="11"/>
      <c r="H313" s="11"/>
      <c r="I313" s="11"/>
      <c r="J313" s="11"/>
      <c r="K313" s="11"/>
      <c r="L313" s="11"/>
      <c r="M313" s="11"/>
    </row>
    <row r="314" customFormat="false" ht="12.75" hidden="false" customHeight="true" outlineLevel="0" collapsed="false">
      <c r="A314" s="11"/>
      <c r="B314" s="11"/>
      <c r="C314" s="11"/>
      <c r="D314" s="11"/>
      <c r="E314" s="11"/>
      <c r="F314" s="11"/>
      <c r="G314" s="11"/>
      <c r="H314" s="11"/>
      <c r="I314" s="11"/>
      <c r="J314" s="11"/>
      <c r="K314" s="11"/>
      <c r="L314" s="11"/>
      <c r="M314" s="11"/>
    </row>
    <row r="315" customFormat="false" ht="12.75" hidden="false" customHeight="true" outlineLevel="0" collapsed="false">
      <c r="A315" s="11"/>
      <c r="B315" s="11"/>
      <c r="C315" s="11"/>
      <c r="D315" s="11"/>
      <c r="E315" s="11"/>
      <c r="F315" s="11"/>
      <c r="G315" s="11"/>
      <c r="H315" s="11"/>
      <c r="I315" s="11"/>
      <c r="J315" s="11"/>
      <c r="K315" s="11"/>
      <c r="L315" s="11"/>
      <c r="M315" s="11"/>
    </row>
    <row r="316" customFormat="false" ht="12.75" hidden="false" customHeight="true" outlineLevel="0" collapsed="false">
      <c r="A316" s="11"/>
      <c r="B316" s="11"/>
      <c r="C316" s="11"/>
      <c r="D316" s="11"/>
      <c r="E316" s="11"/>
      <c r="F316" s="11"/>
      <c r="G316" s="11"/>
      <c r="H316" s="11"/>
      <c r="I316" s="11"/>
      <c r="J316" s="11"/>
      <c r="K316" s="11"/>
      <c r="L316" s="11"/>
      <c r="M316" s="11"/>
    </row>
    <row r="317" customFormat="false" ht="12.75" hidden="false" customHeight="true" outlineLevel="0" collapsed="false">
      <c r="A317" s="11"/>
      <c r="B317" s="11"/>
      <c r="C317" s="11"/>
      <c r="D317" s="11"/>
      <c r="E317" s="11"/>
      <c r="F317" s="11"/>
      <c r="G317" s="11"/>
      <c r="H317" s="11"/>
      <c r="I317" s="11"/>
      <c r="J317" s="11"/>
      <c r="K317" s="11"/>
      <c r="L317" s="11"/>
      <c r="M317" s="11"/>
    </row>
    <row r="318" customFormat="false" ht="12.75" hidden="false" customHeight="true" outlineLevel="0" collapsed="false">
      <c r="A318" s="11"/>
      <c r="B318" s="11"/>
      <c r="C318" s="11"/>
      <c r="D318" s="11"/>
      <c r="E318" s="11"/>
      <c r="F318" s="11"/>
      <c r="G318" s="11"/>
      <c r="H318" s="11"/>
      <c r="I318" s="11"/>
      <c r="J318" s="11"/>
      <c r="K318" s="11"/>
      <c r="L318" s="11"/>
      <c r="M318" s="11"/>
    </row>
    <row r="319" customFormat="false" ht="12.75" hidden="false" customHeight="true" outlineLevel="0" collapsed="false">
      <c r="A319" s="11"/>
      <c r="B319" s="11"/>
      <c r="C319" s="11"/>
      <c r="D319" s="11"/>
      <c r="E319" s="11"/>
      <c r="F319" s="11"/>
      <c r="G319" s="11"/>
      <c r="H319" s="11"/>
      <c r="I319" s="11"/>
      <c r="J319" s="11"/>
      <c r="K319" s="11"/>
      <c r="L319" s="11"/>
      <c r="M319" s="11"/>
    </row>
    <row r="320" customFormat="false" ht="12.75" hidden="false" customHeight="true" outlineLevel="0" collapsed="false">
      <c r="A320" s="11"/>
      <c r="B320" s="11"/>
      <c r="C320" s="11"/>
      <c r="D320" s="11"/>
      <c r="E320" s="11"/>
      <c r="F320" s="11"/>
      <c r="G320" s="11"/>
      <c r="H320" s="11"/>
      <c r="I320" s="11"/>
      <c r="J320" s="11"/>
      <c r="K320" s="11"/>
      <c r="L320" s="11"/>
      <c r="M320" s="11"/>
    </row>
    <row r="321" customFormat="false" ht="12.75" hidden="false" customHeight="true" outlineLevel="0" collapsed="false">
      <c r="A321" s="11"/>
      <c r="B321" s="11"/>
      <c r="C321" s="11"/>
      <c r="D321" s="11"/>
      <c r="E321" s="11"/>
      <c r="F321" s="11"/>
      <c r="G321" s="11"/>
      <c r="H321" s="11"/>
      <c r="I321" s="11"/>
      <c r="J321" s="11"/>
      <c r="K321" s="11"/>
      <c r="L321" s="11"/>
      <c r="M321" s="11"/>
    </row>
    <row r="322" customFormat="false" ht="12.75" hidden="false" customHeight="true" outlineLevel="0" collapsed="false">
      <c r="A322" s="11"/>
      <c r="B322" s="11"/>
      <c r="C322" s="11"/>
      <c r="D322" s="11"/>
      <c r="E322" s="11"/>
      <c r="F322" s="11"/>
      <c r="G322" s="11"/>
      <c r="H322" s="11"/>
      <c r="I322" s="11"/>
      <c r="J322" s="11"/>
      <c r="K322" s="11"/>
      <c r="L322" s="11"/>
      <c r="M322" s="11"/>
    </row>
    <row r="323" customFormat="false" ht="12.75" hidden="false" customHeight="true" outlineLevel="0" collapsed="false">
      <c r="A323" s="11"/>
      <c r="B323" s="11"/>
      <c r="C323" s="11"/>
      <c r="D323" s="11"/>
      <c r="E323" s="11"/>
      <c r="F323" s="11"/>
      <c r="G323" s="11"/>
      <c r="H323" s="11"/>
      <c r="I323" s="11"/>
      <c r="J323" s="11"/>
      <c r="K323" s="11"/>
      <c r="L323" s="11"/>
      <c r="M323" s="11"/>
    </row>
    <row r="324" customFormat="false" ht="12.75" hidden="false" customHeight="true" outlineLevel="0" collapsed="false">
      <c r="A324" s="11"/>
      <c r="B324" s="11"/>
      <c r="C324" s="11"/>
      <c r="D324" s="11"/>
      <c r="E324" s="11"/>
      <c r="F324" s="11"/>
      <c r="G324" s="11"/>
      <c r="H324" s="11"/>
      <c r="I324" s="11"/>
      <c r="J324" s="11"/>
      <c r="K324" s="11"/>
      <c r="L324" s="11"/>
      <c r="M324" s="11"/>
    </row>
    <row r="325" customFormat="false" ht="12.75" hidden="false" customHeight="true" outlineLevel="0" collapsed="false">
      <c r="A325" s="11"/>
      <c r="B325" s="11"/>
      <c r="C325" s="11"/>
      <c r="D325" s="11"/>
      <c r="E325" s="11"/>
      <c r="F325" s="11"/>
      <c r="G325" s="11"/>
      <c r="H325" s="11"/>
      <c r="I325" s="11"/>
      <c r="J325" s="11"/>
      <c r="K325" s="11"/>
      <c r="L325" s="11"/>
      <c r="M325" s="11"/>
    </row>
    <row r="326" customFormat="false" ht="12.75" hidden="false" customHeight="true" outlineLevel="0" collapsed="false">
      <c r="A326" s="11"/>
      <c r="B326" s="11"/>
      <c r="C326" s="11"/>
      <c r="D326" s="11"/>
      <c r="E326" s="11"/>
      <c r="F326" s="11"/>
      <c r="G326" s="11"/>
      <c r="H326" s="11"/>
      <c r="I326" s="11"/>
      <c r="J326" s="11"/>
      <c r="K326" s="11"/>
      <c r="L326" s="11"/>
      <c r="M326" s="11"/>
    </row>
    <row r="327" customFormat="false" ht="12.75" hidden="false" customHeight="true" outlineLevel="0" collapsed="false">
      <c r="A327" s="11"/>
      <c r="B327" s="11"/>
      <c r="C327" s="11"/>
      <c r="D327" s="11"/>
      <c r="E327" s="11"/>
      <c r="F327" s="11"/>
      <c r="G327" s="11"/>
      <c r="H327" s="11"/>
      <c r="I327" s="11"/>
      <c r="J327" s="11"/>
      <c r="K327" s="11"/>
      <c r="L327" s="11"/>
      <c r="M327" s="11"/>
    </row>
    <row r="328" customFormat="false" ht="12.75" hidden="false" customHeight="true" outlineLevel="0" collapsed="false">
      <c r="A328" s="11"/>
      <c r="B328" s="11"/>
      <c r="C328" s="11"/>
      <c r="D328" s="11"/>
      <c r="E328" s="11"/>
      <c r="F328" s="11"/>
      <c r="G328" s="11"/>
      <c r="H328" s="11"/>
      <c r="I328" s="11"/>
      <c r="J328" s="11"/>
      <c r="K328" s="11"/>
      <c r="L328" s="11"/>
      <c r="M328" s="11"/>
    </row>
    <row r="329" customFormat="false" ht="12.75" hidden="false" customHeight="true" outlineLevel="0" collapsed="false">
      <c r="A329" s="11"/>
      <c r="B329" s="11"/>
      <c r="C329" s="11"/>
      <c r="D329" s="11"/>
      <c r="E329" s="11"/>
      <c r="F329" s="11"/>
      <c r="G329" s="11"/>
      <c r="H329" s="11"/>
      <c r="I329" s="11"/>
      <c r="J329" s="11"/>
      <c r="K329" s="11"/>
      <c r="L329" s="11"/>
      <c r="M329" s="11"/>
    </row>
    <row r="330" customFormat="false" ht="12.75" hidden="false" customHeight="true" outlineLevel="0" collapsed="false">
      <c r="A330" s="11"/>
      <c r="B330" s="11"/>
      <c r="C330" s="11"/>
      <c r="D330" s="11"/>
      <c r="E330" s="11"/>
      <c r="F330" s="11"/>
      <c r="G330" s="11"/>
      <c r="H330" s="11"/>
      <c r="I330" s="11"/>
      <c r="J330" s="11"/>
      <c r="K330" s="11"/>
      <c r="L330" s="11"/>
      <c r="M330" s="11"/>
    </row>
    <row r="331" customFormat="false" ht="12.75" hidden="false" customHeight="true" outlineLevel="0" collapsed="false">
      <c r="A331" s="11"/>
      <c r="B331" s="11"/>
      <c r="C331" s="11"/>
      <c r="D331" s="11"/>
      <c r="E331" s="11"/>
      <c r="F331" s="11"/>
      <c r="G331" s="11"/>
      <c r="H331" s="11"/>
      <c r="I331" s="11"/>
      <c r="J331" s="11"/>
      <c r="K331" s="11"/>
      <c r="L331" s="11"/>
      <c r="M331" s="11"/>
    </row>
    <row r="332" customFormat="false" ht="12.75" hidden="false" customHeight="true" outlineLevel="0" collapsed="false">
      <c r="A332" s="11"/>
      <c r="B332" s="11"/>
      <c r="C332" s="11"/>
      <c r="D332" s="11"/>
      <c r="E332" s="11"/>
      <c r="F332" s="11"/>
      <c r="G332" s="11"/>
      <c r="H332" s="11"/>
      <c r="I332" s="11"/>
      <c r="J332" s="11"/>
      <c r="K332" s="11"/>
      <c r="L332" s="11"/>
      <c r="M332" s="11"/>
    </row>
    <row r="333" customFormat="false" ht="12.75" hidden="false" customHeight="true" outlineLevel="0" collapsed="false">
      <c r="A333" s="11"/>
      <c r="B333" s="11"/>
      <c r="C333" s="11"/>
      <c r="D333" s="11"/>
      <c r="E333" s="11"/>
      <c r="F333" s="11"/>
      <c r="G333" s="11"/>
      <c r="H333" s="11"/>
      <c r="I333" s="11"/>
      <c r="J333" s="11"/>
      <c r="K333" s="11"/>
      <c r="L333" s="11"/>
      <c r="M333" s="11"/>
    </row>
    <row r="334" customFormat="false" ht="12.75" hidden="false" customHeight="true" outlineLevel="0" collapsed="false">
      <c r="A334" s="11"/>
      <c r="B334" s="11"/>
      <c r="C334" s="11"/>
      <c r="D334" s="11"/>
      <c r="E334" s="11"/>
      <c r="F334" s="11"/>
      <c r="G334" s="11"/>
      <c r="H334" s="11"/>
      <c r="I334" s="11"/>
      <c r="J334" s="11"/>
      <c r="K334" s="11"/>
      <c r="L334" s="11"/>
      <c r="M334" s="11"/>
    </row>
    <row r="335" customFormat="false" ht="12.75" hidden="false" customHeight="true" outlineLevel="0" collapsed="false">
      <c r="A335" s="11"/>
      <c r="B335" s="11"/>
      <c r="C335" s="11"/>
      <c r="D335" s="11"/>
      <c r="E335" s="11"/>
      <c r="F335" s="11"/>
      <c r="G335" s="11"/>
      <c r="H335" s="11"/>
      <c r="I335" s="11"/>
      <c r="J335" s="11"/>
      <c r="K335" s="11"/>
      <c r="L335" s="11"/>
      <c r="M335" s="11"/>
    </row>
    <row r="336" customFormat="false" ht="12.75" hidden="false" customHeight="true" outlineLevel="0" collapsed="false">
      <c r="A336" s="11"/>
      <c r="B336" s="11"/>
      <c r="C336" s="11"/>
      <c r="D336" s="11"/>
      <c r="E336" s="11"/>
      <c r="F336" s="11"/>
      <c r="G336" s="11"/>
      <c r="H336" s="11"/>
      <c r="I336" s="11"/>
      <c r="J336" s="11"/>
      <c r="K336" s="11"/>
      <c r="L336" s="11"/>
      <c r="M336" s="11"/>
    </row>
    <row r="337" customFormat="false" ht="12.75" hidden="false" customHeight="true" outlineLevel="0" collapsed="false">
      <c r="A337" s="11"/>
      <c r="B337" s="11"/>
      <c r="C337" s="11"/>
      <c r="D337" s="11"/>
      <c r="E337" s="11"/>
      <c r="F337" s="11"/>
      <c r="G337" s="11"/>
      <c r="H337" s="11"/>
      <c r="I337" s="11"/>
      <c r="J337" s="11"/>
      <c r="K337" s="11"/>
      <c r="L337" s="11"/>
      <c r="M337" s="11"/>
    </row>
    <row r="338" customFormat="false" ht="12.75" hidden="false" customHeight="true" outlineLevel="0" collapsed="false">
      <c r="A338" s="11"/>
      <c r="B338" s="11"/>
      <c r="C338" s="11"/>
      <c r="D338" s="11"/>
      <c r="E338" s="11"/>
      <c r="F338" s="11"/>
      <c r="G338" s="11"/>
      <c r="H338" s="11"/>
      <c r="I338" s="11"/>
      <c r="J338" s="11"/>
      <c r="K338" s="11"/>
      <c r="L338" s="11"/>
      <c r="M338" s="11"/>
    </row>
    <row r="339" customFormat="false" ht="12.75" hidden="false" customHeight="true" outlineLevel="0" collapsed="false">
      <c r="A339" s="11"/>
      <c r="B339" s="11"/>
      <c r="C339" s="11"/>
      <c r="D339" s="11"/>
      <c r="E339" s="11"/>
      <c r="F339" s="11"/>
      <c r="G339" s="11"/>
      <c r="H339" s="11"/>
      <c r="I339" s="11"/>
      <c r="J339" s="11"/>
      <c r="K339" s="11"/>
      <c r="L339" s="11"/>
      <c r="M339" s="11"/>
    </row>
    <row r="340" customFormat="false" ht="12.75" hidden="false" customHeight="true" outlineLevel="0" collapsed="false">
      <c r="A340" s="11"/>
      <c r="B340" s="11"/>
      <c r="C340" s="11"/>
      <c r="D340" s="11"/>
      <c r="E340" s="11"/>
      <c r="F340" s="11"/>
      <c r="G340" s="11"/>
      <c r="H340" s="11"/>
      <c r="I340" s="11"/>
      <c r="J340" s="11"/>
      <c r="K340" s="11"/>
      <c r="L340" s="11"/>
      <c r="M340" s="11"/>
    </row>
    <row r="341" customFormat="false" ht="12.75" hidden="false" customHeight="true" outlineLevel="0" collapsed="false">
      <c r="A341" s="11"/>
      <c r="B341" s="11"/>
      <c r="C341" s="11"/>
      <c r="D341" s="11"/>
      <c r="E341" s="11"/>
      <c r="F341" s="11"/>
      <c r="G341" s="11"/>
      <c r="H341" s="11"/>
      <c r="I341" s="11"/>
      <c r="J341" s="11"/>
      <c r="K341" s="11"/>
      <c r="L341" s="11"/>
      <c r="M341" s="11"/>
    </row>
    <row r="342" customFormat="false" ht="12.75" hidden="false" customHeight="true" outlineLevel="0" collapsed="false">
      <c r="A342" s="11"/>
      <c r="B342" s="11"/>
      <c r="C342" s="11"/>
      <c r="D342" s="11"/>
      <c r="E342" s="11"/>
      <c r="F342" s="11"/>
      <c r="G342" s="11"/>
      <c r="H342" s="11"/>
      <c r="I342" s="11"/>
      <c r="J342" s="11"/>
      <c r="K342" s="11"/>
      <c r="L342" s="11"/>
      <c r="M342" s="11"/>
    </row>
    <row r="343" customFormat="false" ht="12.75" hidden="false" customHeight="true" outlineLevel="0" collapsed="false">
      <c r="A343" s="11"/>
      <c r="B343" s="11"/>
      <c r="C343" s="11"/>
      <c r="D343" s="11"/>
      <c r="E343" s="11"/>
      <c r="F343" s="11"/>
      <c r="G343" s="11"/>
      <c r="H343" s="11"/>
      <c r="I343" s="11"/>
      <c r="J343" s="11"/>
      <c r="K343" s="11"/>
      <c r="L343" s="11"/>
      <c r="M343" s="11"/>
    </row>
    <row r="344" customFormat="false" ht="12.75" hidden="false" customHeight="true" outlineLevel="0" collapsed="false">
      <c r="A344" s="11"/>
      <c r="B344" s="11"/>
      <c r="C344" s="11"/>
      <c r="D344" s="11"/>
      <c r="E344" s="11"/>
      <c r="F344" s="11"/>
      <c r="G344" s="11"/>
      <c r="H344" s="11"/>
      <c r="I344" s="11"/>
      <c r="J344" s="11"/>
      <c r="K344" s="11"/>
      <c r="L344" s="11"/>
      <c r="M344" s="11"/>
    </row>
    <row r="345" customFormat="false" ht="12.75" hidden="false" customHeight="true" outlineLevel="0" collapsed="false">
      <c r="A345" s="11"/>
      <c r="B345" s="11"/>
      <c r="C345" s="11"/>
      <c r="D345" s="11"/>
      <c r="E345" s="11"/>
      <c r="F345" s="11"/>
      <c r="G345" s="11"/>
      <c r="H345" s="11"/>
      <c r="I345" s="11"/>
      <c r="J345" s="11"/>
      <c r="K345" s="11"/>
      <c r="L345" s="11"/>
      <c r="M345" s="11"/>
    </row>
    <row r="346" customFormat="false" ht="12.75" hidden="false" customHeight="true" outlineLevel="0" collapsed="false">
      <c r="A346" s="11"/>
      <c r="B346" s="11"/>
      <c r="C346" s="11"/>
      <c r="D346" s="11"/>
      <c r="E346" s="11"/>
      <c r="F346" s="11"/>
      <c r="G346" s="11"/>
      <c r="H346" s="11"/>
      <c r="I346" s="11"/>
      <c r="J346" s="11"/>
      <c r="K346" s="11"/>
      <c r="L346" s="11"/>
      <c r="M346" s="11"/>
    </row>
    <row r="347" customFormat="false" ht="12.75" hidden="false" customHeight="true" outlineLevel="0" collapsed="false">
      <c r="A347" s="11"/>
      <c r="B347" s="11"/>
      <c r="C347" s="11"/>
      <c r="D347" s="11"/>
      <c r="E347" s="11"/>
      <c r="F347" s="11"/>
      <c r="G347" s="11"/>
      <c r="H347" s="11"/>
      <c r="I347" s="11"/>
      <c r="J347" s="11"/>
      <c r="K347" s="11"/>
      <c r="L347" s="11"/>
      <c r="M347" s="11"/>
    </row>
    <row r="348" customFormat="false" ht="12.75" hidden="false" customHeight="true" outlineLevel="0" collapsed="false">
      <c r="A348" s="11"/>
      <c r="B348" s="11"/>
      <c r="C348" s="11"/>
      <c r="D348" s="11"/>
      <c r="E348" s="11"/>
      <c r="F348" s="11"/>
      <c r="G348" s="11"/>
      <c r="H348" s="11"/>
      <c r="I348" s="11"/>
      <c r="J348" s="11"/>
      <c r="K348" s="11"/>
      <c r="L348" s="11"/>
      <c r="M348" s="11"/>
    </row>
    <row r="349" customFormat="false" ht="12.75" hidden="false" customHeight="true" outlineLevel="0" collapsed="false">
      <c r="A349" s="11"/>
      <c r="B349" s="11"/>
      <c r="C349" s="11"/>
      <c r="D349" s="11"/>
      <c r="E349" s="11"/>
      <c r="F349" s="11"/>
      <c r="G349" s="11"/>
      <c r="H349" s="11"/>
      <c r="I349" s="11"/>
      <c r="J349" s="11"/>
      <c r="K349" s="11"/>
      <c r="L349" s="11"/>
      <c r="M349" s="11"/>
    </row>
    <row r="350" customFormat="false" ht="12.75" hidden="false" customHeight="true" outlineLevel="0" collapsed="false">
      <c r="A350" s="11"/>
      <c r="B350" s="11"/>
      <c r="C350" s="11"/>
      <c r="D350" s="11"/>
      <c r="E350" s="11"/>
      <c r="F350" s="11"/>
      <c r="G350" s="11"/>
      <c r="H350" s="11"/>
      <c r="I350" s="11"/>
      <c r="J350" s="11"/>
      <c r="K350" s="11"/>
      <c r="L350" s="11"/>
      <c r="M350" s="11"/>
    </row>
    <row r="351" customFormat="false" ht="12.75" hidden="false" customHeight="true" outlineLevel="0" collapsed="false">
      <c r="A351" s="11"/>
      <c r="B351" s="11"/>
      <c r="C351" s="11"/>
      <c r="D351" s="11"/>
      <c r="E351" s="11"/>
      <c r="F351" s="11"/>
      <c r="G351" s="11"/>
      <c r="H351" s="11"/>
      <c r="I351" s="11"/>
      <c r="J351" s="11"/>
      <c r="K351" s="11"/>
      <c r="L351" s="11"/>
      <c r="M351" s="11"/>
    </row>
    <row r="352" customFormat="false" ht="12.75" hidden="false" customHeight="true" outlineLevel="0" collapsed="false">
      <c r="A352" s="11"/>
      <c r="B352" s="11"/>
      <c r="C352" s="11"/>
      <c r="D352" s="11"/>
      <c r="E352" s="11"/>
      <c r="F352" s="11"/>
      <c r="G352" s="11"/>
      <c r="H352" s="11"/>
      <c r="I352" s="11"/>
      <c r="J352" s="11"/>
      <c r="K352" s="11"/>
      <c r="L352" s="11"/>
      <c r="M352" s="11"/>
    </row>
    <row r="353" customFormat="false" ht="12.75" hidden="false" customHeight="true" outlineLevel="0" collapsed="false">
      <c r="A353" s="11"/>
      <c r="B353" s="11"/>
      <c r="C353" s="11"/>
      <c r="D353" s="11"/>
      <c r="E353" s="11"/>
      <c r="F353" s="11"/>
      <c r="G353" s="11"/>
      <c r="H353" s="11"/>
      <c r="I353" s="11"/>
      <c r="J353" s="11"/>
      <c r="K353" s="11"/>
      <c r="L353" s="11"/>
      <c r="M353" s="11"/>
    </row>
    <row r="354" customFormat="false" ht="12.75" hidden="false" customHeight="true" outlineLevel="0" collapsed="false">
      <c r="A354" s="11"/>
      <c r="B354" s="11"/>
      <c r="C354" s="11"/>
      <c r="D354" s="11"/>
      <c r="E354" s="11"/>
      <c r="F354" s="11"/>
      <c r="G354" s="11"/>
      <c r="H354" s="11"/>
      <c r="I354" s="11"/>
      <c r="J354" s="11"/>
      <c r="K354" s="11"/>
      <c r="L354" s="11"/>
      <c r="M354" s="11"/>
    </row>
    <row r="355" customFormat="false" ht="12.75" hidden="false" customHeight="true" outlineLevel="0" collapsed="false">
      <c r="A355" s="11"/>
      <c r="B355" s="11"/>
      <c r="C355" s="11"/>
      <c r="D355" s="11"/>
      <c r="E355" s="11"/>
      <c r="F355" s="11"/>
      <c r="G355" s="11"/>
      <c r="H355" s="11"/>
      <c r="I355" s="11"/>
      <c r="J355" s="11"/>
      <c r="K355" s="11"/>
      <c r="L355" s="11"/>
      <c r="M355" s="11"/>
    </row>
    <row r="356" customFormat="false" ht="12.75" hidden="false" customHeight="true" outlineLevel="0" collapsed="false">
      <c r="A356" s="11"/>
      <c r="B356" s="11"/>
      <c r="C356" s="11"/>
      <c r="D356" s="11"/>
      <c r="E356" s="11"/>
      <c r="F356" s="11"/>
      <c r="G356" s="11"/>
      <c r="H356" s="11"/>
      <c r="I356" s="11"/>
      <c r="J356" s="11"/>
      <c r="K356" s="11"/>
      <c r="L356" s="11"/>
      <c r="M356" s="11"/>
    </row>
    <row r="357" customFormat="false" ht="12.75" hidden="false" customHeight="true" outlineLevel="0" collapsed="false">
      <c r="A357" s="11"/>
      <c r="B357" s="11"/>
      <c r="C357" s="11"/>
      <c r="D357" s="11"/>
      <c r="E357" s="11"/>
      <c r="F357" s="11"/>
      <c r="G357" s="11"/>
      <c r="H357" s="11"/>
      <c r="I357" s="11"/>
      <c r="J357" s="11"/>
      <c r="K357" s="11"/>
      <c r="L357" s="11"/>
      <c r="M357" s="11"/>
    </row>
    <row r="358" customFormat="false" ht="12.75" hidden="false" customHeight="true" outlineLevel="0" collapsed="false">
      <c r="A358" s="11"/>
      <c r="B358" s="11"/>
      <c r="C358" s="11"/>
      <c r="D358" s="11"/>
      <c r="E358" s="11"/>
      <c r="F358" s="11"/>
      <c r="G358" s="11"/>
      <c r="H358" s="11"/>
      <c r="I358" s="11"/>
      <c r="J358" s="11"/>
      <c r="K358" s="11"/>
      <c r="L358" s="11"/>
      <c r="M358" s="11"/>
    </row>
    <row r="359" customFormat="false" ht="12.75" hidden="false" customHeight="true" outlineLevel="0" collapsed="false">
      <c r="A359" s="11"/>
      <c r="B359" s="11"/>
      <c r="C359" s="11"/>
      <c r="D359" s="11"/>
      <c r="E359" s="11"/>
      <c r="F359" s="11"/>
      <c r="G359" s="11"/>
      <c r="H359" s="11"/>
      <c r="I359" s="11"/>
      <c r="J359" s="11"/>
      <c r="K359" s="11"/>
      <c r="L359" s="11"/>
      <c r="M359" s="11"/>
    </row>
    <row r="360" customFormat="false" ht="12.75" hidden="false" customHeight="true" outlineLevel="0" collapsed="false">
      <c r="A360" s="11"/>
      <c r="B360" s="11"/>
      <c r="C360" s="11"/>
      <c r="D360" s="11"/>
      <c r="E360" s="11"/>
      <c r="F360" s="11"/>
      <c r="G360" s="11"/>
      <c r="H360" s="11"/>
      <c r="I360" s="11"/>
      <c r="J360" s="11"/>
      <c r="K360" s="11"/>
      <c r="L360" s="11"/>
      <c r="M360" s="11"/>
    </row>
    <row r="361" customFormat="false" ht="12.75" hidden="false" customHeight="true" outlineLevel="0" collapsed="false">
      <c r="A361" s="11"/>
      <c r="B361" s="11"/>
      <c r="C361" s="11"/>
      <c r="D361" s="11"/>
      <c r="E361" s="11"/>
      <c r="F361" s="11"/>
      <c r="G361" s="11"/>
      <c r="H361" s="11"/>
      <c r="I361" s="11"/>
      <c r="J361" s="11"/>
      <c r="K361" s="11"/>
      <c r="L361" s="11"/>
      <c r="M361" s="11"/>
    </row>
    <row r="362" customFormat="false" ht="12.75" hidden="false" customHeight="true" outlineLevel="0" collapsed="false">
      <c r="A362" s="11"/>
      <c r="B362" s="11"/>
      <c r="C362" s="11"/>
      <c r="D362" s="11"/>
      <c r="E362" s="11"/>
      <c r="F362" s="11"/>
      <c r="G362" s="11"/>
      <c r="H362" s="11"/>
      <c r="I362" s="11"/>
      <c r="J362" s="11"/>
      <c r="K362" s="11"/>
      <c r="L362" s="11"/>
      <c r="M362" s="11"/>
    </row>
    <row r="363" customFormat="false" ht="12.75" hidden="false" customHeight="true" outlineLevel="0" collapsed="false">
      <c r="A363" s="11"/>
      <c r="B363" s="11"/>
      <c r="C363" s="11"/>
      <c r="D363" s="11"/>
      <c r="E363" s="11"/>
      <c r="F363" s="11"/>
      <c r="G363" s="11"/>
      <c r="H363" s="11"/>
      <c r="I363" s="11"/>
      <c r="J363" s="11"/>
      <c r="K363" s="11"/>
      <c r="L363" s="11"/>
      <c r="M363" s="11"/>
    </row>
    <row r="364" customFormat="false" ht="12.75" hidden="false" customHeight="true" outlineLevel="0" collapsed="false">
      <c r="A364" s="11"/>
      <c r="B364" s="11"/>
      <c r="C364" s="11"/>
      <c r="D364" s="11"/>
      <c r="E364" s="11"/>
      <c r="F364" s="11"/>
      <c r="G364" s="11"/>
      <c r="H364" s="11"/>
      <c r="I364" s="11"/>
      <c r="J364" s="11"/>
      <c r="K364" s="11"/>
      <c r="L364" s="11"/>
      <c r="M364" s="11"/>
    </row>
    <row r="365" customFormat="false" ht="12.75" hidden="false" customHeight="true" outlineLevel="0" collapsed="false">
      <c r="A365" s="11"/>
      <c r="B365" s="11"/>
      <c r="C365" s="11"/>
      <c r="D365" s="11"/>
      <c r="E365" s="11"/>
      <c r="F365" s="11"/>
      <c r="G365" s="11"/>
      <c r="H365" s="11"/>
      <c r="I365" s="11"/>
      <c r="J365" s="11"/>
      <c r="K365" s="11"/>
      <c r="L365" s="11"/>
      <c r="M365" s="11"/>
    </row>
    <row r="366" customFormat="false" ht="12.75" hidden="false" customHeight="true" outlineLevel="0" collapsed="false">
      <c r="A366" s="11"/>
      <c r="B366" s="11"/>
      <c r="C366" s="11"/>
      <c r="D366" s="11"/>
      <c r="E366" s="11"/>
      <c r="F366" s="11"/>
      <c r="G366" s="11"/>
      <c r="H366" s="11"/>
      <c r="I366" s="11"/>
      <c r="J366" s="11"/>
      <c r="K366" s="11"/>
      <c r="L366" s="11"/>
      <c r="M366" s="11"/>
    </row>
    <row r="367" customFormat="false" ht="12.75" hidden="false" customHeight="true" outlineLevel="0" collapsed="false">
      <c r="A367" s="11"/>
      <c r="B367" s="11"/>
      <c r="C367" s="11"/>
      <c r="D367" s="11"/>
      <c r="E367" s="11"/>
      <c r="F367" s="11"/>
      <c r="G367" s="11"/>
      <c r="H367" s="11"/>
      <c r="I367" s="11"/>
      <c r="J367" s="11"/>
      <c r="K367" s="11"/>
      <c r="L367" s="11"/>
      <c r="M367" s="11"/>
    </row>
    <row r="368" customFormat="false" ht="12.75" hidden="false" customHeight="true" outlineLevel="0" collapsed="false">
      <c r="A368" s="11"/>
      <c r="B368" s="11"/>
      <c r="C368" s="11"/>
      <c r="D368" s="11"/>
      <c r="E368" s="11"/>
      <c r="F368" s="11"/>
      <c r="G368" s="11"/>
      <c r="H368" s="11"/>
      <c r="I368" s="11"/>
      <c r="J368" s="11"/>
      <c r="K368" s="11"/>
      <c r="L368" s="11"/>
      <c r="M368" s="11"/>
    </row>
    <row r="369" customFormat="false" ht="12.75" hidden="false" customHeight="true" outlineLevel="0" collapsed="false">
      <c r="A369" s="11"/>
      <c r="B369" s="11"/>
      <c r="C369" s="11"/>
      <c r="D369" s="11"/>
      <c r="E369" s="11"/>
      <c r="F369" s="11"/>
      <c r="G369" s="11"/>
      <c r="H369" s="11"/>
      <c r="I369" s="11"/>
      <c r="J369" s="11"/>
      <c r="K369" s="11"/>
      <c r="L369" s="11"/>
      <c r="M369" s="11"/>
    </row>
    <row r="370" customFormat="false" ht="12.75" hidden="false" customHeight="true" outlineLevel="0" collapsed="false">
      <c r="A370" s="11"/>
      <c r="B370" s="11"/>
      <c r="C370" s="11"/>
      <c r="D370" s="11"/>
      <c r="E370" s="11"/>
      <c r="F370" s="11"/>
      <c r="G370" s="11"/>
      <c r="H370" s="11"/>
      <c r="I370" s="11"/>
      <c r="J370" s="11"/>
      <c r="K370" s="11"/>
      <c r="L370" s="11"/>
      <c r="M370" s="11"/>
    </row>
    <row r="371" customFormat="false" ht="12.75" hidden="false" customHeight="true" outlineLevel="0" collapsed="false">
      <c r="A371" s="11"/>
      <c r="B371" s="11"/>
      <c r="C371" s="11"/>
      <c r="D371" s="11"/>
      <c r="E371" s="11"/>
      <c r="F371" s="11"/>
      <c r="G371" s="11"/>
      <c r="H371" s="11"/>
      <c r="I371" s="11"/>
      <c r="J371" s="11"/>
      <c r="K371" s="11"/>
      <c r="L371" s="11"/>
      <c r="M371" s="11"/>
    </row>
    <row r="372" customFormat="false" ht="12.75" hidden="false" customHeight="true" outlineLevel="0" collapsed="false">
      <c r="A372" s="11"/>
      <c r="B372" s="11"/>
      <c r="C372" s="11"/>
      <c r="D372" s="11"/>
      <c r="E372" s="11"/>
      <c r="F372" s="11"/>
      <c r="G372" s="11"/>
      <c r="H372" s="11"/>
      <c r="I372" s="11"/>
      <c r="J372" s="11"/>
      <c r="K372" s="11"/>
      <c r="L372" s="11"/>
      <c r="M372" s="11"/>
    </row>
    <row r="373" customFormat="false" ht="12.75" hidden="false" customHeight="true" outlineLevel="0" collapsed="false">
      <c r="A373" s="11"/>
      <c r="B373" s="11"/>
      <c r="C373" s="11"/>
      <c r="D373" s="11"/>
      <c r="E373" s="11"/>
      <c r="F373" s="11"/>
      <c r="G373" s="11"/>
      <c r="H373" s="11"/>
      <c r="I373" s="11"/>
      <c r="J373" s="11"/>
      <c r="K373" s="11"/>
      <c r="L373" s="11"/>
      <c r="M373" s="11"/>
    </row>
    <row r="374" customFormat="false" ht="12.75" hidden="false" customHeight="true" outlineLevel="0" collapsed="false">
      <c r="A374" s="11"/>
      <c r="B374" s="11"/>
      <c r="C374" s="11"/>
      <c r="D374" s="11"/>
      <c r="E374" s="11"/>
      <c r="F374" s="11"/>
      <c r="G374" s="11"/>
      <c r="H374" s="11"/>
      <c r="I374" s="11"/>
      <c r="J374" s="11"/>
      <c r="K374" s="11"/>
      <c r="L374" s="11"/>
      <c r="M374" s="11"/>
    </row>
    <row r="375" customFormat="false" ht="12.75" hidden="false" customHeight="true" outlineLevel="0" collapsed="false">
      <c r="A375" s="11"/>
      <c r="B375" s="11"/>
      <c r="C375" s="11"/>
      <c r="D375" s="11"/>
      <c r="E375" s="11"/>
      <c r="F375" s="11"/>
      <c r="G375" s="11"/>
      <c r="H375" s="11"/>
      <c r="I375" s="11"/>
      <c r="J375" s="11"/>
      <c r="K375" s="11"/>
      <c r="L375" s="11"/>
      <c r="M375" s="11"/>
    </row>
    <row r="376" customFormat="false" ht="12.75" hidden="false" customHeight="true" outlineLevel="0" collapsed="false">
      <c r="A376" s="11"/>
      <c r="B376" s="11"/>
      <c r="C376" s="11"/>
      <c r="D376" s="11"/>
      <c r="E376" s="11"/>
      <c r="F376" s="11"/>
      <c r="G376" s="11"/>
      <c r="H376" s="11"/>
      <c r="I376" s="11"/>
      <c r="J376" s="11"/>
      <c r="K376" s="11"/>
      <c r="L376" s="11"/>
      <c r="M376" s="11"/>
    </row>
    <row r="377" customFormat="false" ht="12.75" hidden="false" customHeight="true" outlineLevel="0" collapsed="false">
      <c r="A377" s="11"/>
      <c r="B377" s="11"/>
      <c r="C377" s="11"/>
      <c r="D377" s="11"/>
      <c r="E377" s="11"/>
      <c r="F377" s="11"/>
      <c r="G377" s="11"/>
      <c r="H377" s="11"/>
      <c r="I377" s="11"/>
      <c r="J377" s="11"/>
      <c r="K377" s="11"/>
      <c r="L377" s="11"/>
      <c r="M377" s="11"/>
    </row>
    <row r="378" customFormat="false" ht="12.75" hidden="false" customHeight="true" outlineLevel="0" collapsed="false">
      <c r="A378" s="11"/>
      <c r="B378" s="11"/>
      <c r="C378" s="11"/>
      <c r="D378" s="11"/>
      <c r="E378" s="11"/>
      <c r="F378" s="11"/>
      <c r="G378" s="11"/>
      <c r="H378" s="11"/>
      <c r="I378" s="11"/>
      <c r="J378" s="11"/>
      <c r="K378" s="11"/>
      <c r="L378" s="11"/>
      <c r="M378" s="11"/>
    </row>
    <row r="379" customFormat="false" ht="12.75" hidden="false" customHeight="true" outlineLevel="0" collapsed="false">
      <c r="A379" s="11"/>
      <c r="B379" s="11"/>
      <c r="C379" s="11"/>
      <c r="D379" s="11"/>
      <c r="E379" s="11"/>
      <c r="F379" s="11"/>
      <c r="G379" s="11"/>
      <c r="H379" s="11"/>
      <c r="I379" s="11"/>
      <c r="J379" s="11"/>
      <c r="K379" s="11"/>
      <c r="L379" s="11"/>
      <c r="M379" s="11"/>
    </row>
    <row r="380" customFormat="false" ht="12.75" hidden="false" customHeight="true" outlineLevel="0" collapsed="false">
      <c r="A380" s="11"/>
      <c r="B380" s="11"/>
      <c r="C380" s="11"/>
      <c r="D380" s="11"/>
      <c r="E380" s="11"/>
      <c r="F380" s="11"/>
      <c r="G380" s="11"/>
      <c r="H380" s="11"/>
      <c r="I380" s="11"/>
      <c r="J380" s="11"/>
      <c r="K380" s="11"/>
      <c r="L380" s="11"/>
      <c r="M380" s="11"/>
    </row>
    <row r="381" customFormat="false" ht="12.75" hidden="false" customHeight="true" outlineLevel="0" collapsed="false">
      <c r="A381" s="11"/>
      <c r="B381" s="11"/>
      <c r="C381" s="11"/>
      <c r="D381" s="11"/>
      <c r="E381" s="11"/>
      <c r="F381" s="11"/>
      <c r="G381" s="11"/>
      <c r="H381" s="11"/>
      <c r="I381" s="11"/>
      <c r="J381" s="11"/>
      <c r="K381" s="11"/>
      <c r="L381" s="11"/>
      <c r="M381" s="11"/>
    </row>
    <row r="382" customFormat="false" ht="12.75" hidden="false" customHeight="true" outlineLevel="0" collapsed="false">
      <c r="A382" s="11"/>
      <c r="B382" s="11"/>
      <c r="C382" s="11"/>
      <c r="D382" s="11"/>
      <c r="E382" s="11"/>
      <c r="F382" s="11"/>
      <c r="G382" s="11"/>
      <c r="H382" s="11"/>
      <c r="I382" s="11"/>
      <c r="J382" s="11"/>
      <c r="K382" s="11"/>
      <c r="L382" s="11"/>
      <c r="M382" s="11"/>
    </row>
    <row r="383" customFormat="false" ht="12.75" hidden="false" customHeight="true" outlineLevel="0" collapsed="false">
      <c r="A383" s="11"/>
      <c r="B383" s="11"/>
      <c r="C383" s="11"/>
      <c r="D383" s="11"/>
      <c r="E383" s="11"/>
      <c r="F383" s="11"/>
      <c r="G383" s="11"/>
      <c r="H383" s="11"/>
      <c r="I383" s="11"/>
      <c r="J383" s="11"/>
      <c r="K383" s="11"/>
      <c r="L383" s="11"/>
      <c r="M383" s="11"/>
    </row>
    <row r="384" customFormat="false" ht="12.75" hidden="false" customHeight="true" outlineLevel="0" collapsed="false">
      <c r="A384" s="11"/>
      <c r="B384" s="11"/>
      <c r="C384" s="11"/>
      <c r="D384" s="11"/>
      <c r="E384" s="11"/>
      <c r="F384" s="11"/>
      <c r="G384" s="11"/>
      <c r="H384" s="11"/>
      <c r="I384" s="11"/>
      <c r="J384" s="11"/>
      <c r="K384" s="11"/>
      <c r="L384" s="11"/>
      <c r="M384" s="11"/>
    </row>
    <row r="385" customFormat="false" ht="12.75" hidden="false" customHeight="true" outlineLevel="0" collapsed="false">
      <c r="A385" s="11"/>
      <c r="B385" s="11"/>
      <c r="C385" s="11"/>
      <c r="D385" s="11"/>
      <c r="E385" s="11"/>
      <c r="F385" s="11"/>
      <c r="G385" s="11"/>
      <c r="H385" s="11"/>
      <c r="I385" s="11"/>
      <c r="J385" s="11"/>
      <c r="K385" s="11"/>
      <c r="L385" s="11"/>
      <c r="M385" s="11"/>
    </row>
    <row r="386" customFormat="false" ht="12.75" hidden="false" customHeight="true" outlineLevel="0" collapsed="false">
      <c r="A386" s="11"/>
      <c r="B386" s="11"/>
      <c r="C386" s="11"/>
      <c r="D386" s="11"/>
      <c r="E386" s="11"/>
      <c r="F386" s="11"/>
      <c r="G386" s="11"/>
      <c r="H386" s="11"/>
      <c r="I386" s="11"/>
      <c r="J386" s="11"/>
      <c r="K386" s="11"/>
      <c r="L386" s="11"/>
      <c r="M386" s="11"/>
    </row>
    <row r="387" customFormat="false" ht="12.75" hidden="false" customHeight="true" outlineLevel="0" collapsed="false">
      <c r="A387" s="11"/>
      <c r="B387" s="11"/>
      <c r="C387" s="11"/>
      <c r="D387" s="11"/>
      <c r="E387" s="11"/>
      <c r="F387" s="11"/>
      <c r="G387" s="11"/>
      <c r="H387" s="11"/>
      <c r="I387" s="11"/>
      <c r="J387" s="11"/>
      <c r="K387" s="11"/>
      <c r="L387" s="11"/>
      <c r="M387" s="11"/>
    </row>
    <row r="388" customFormat="false" ht="12.75" hidden="false" customHeight="true" outlineLevel="0" collapsed="false">
      <c r="A388" s="11"/>
      <c r="B388" s="11"/>
      <c r="C388" s="11"/>
      <c r="D388" s="11"/>
      <c r="E388" s="11"/>
      <c r="F388" s="11"/>
      <c r="G388" s="11"/>
      <c r="H388" s="11"/>
      <c r="I388" s="11"/>
      <c r="J388" s="11"/>
      <c r="K388" s="11"/>
      <c r="L388" s="11"/>
      <c r="M388" s="11"/>
    </row>
    <row r="389" customFormat="false" ht="12.75" hidden="false" customHeight="true" outlineLevel="0" collapsed="false">
      <c r="A389" s="11"/>
      <c r="B389" s="11"/>
      <c r="C389" s="11"/>
      <c r="D389" s="11"/>
      <c r="E389" s="11"/>
      <c r="F389" s="11"/>
      <c r="G389" s="11"/>
      <c r="H389" s="11"/>
      <c r="I389" s="11"/>
      <c r="J389" s="11"/>
      <c r="K389" s="11"/>
      <c r="L389" s="11"/>
      <c r="M389" s="11"/>
    </row>
    <row r="390" customFormat="false" ht="12.75" hidden="false" customHeight="true" outlineLevel="0" collapsed="false">
      <c r="A390" s="11"/>
      <c r="B390" s="11"/>
      <c r="C390" s="11"/>
      <c r="D390" s="11"/>
      <c r="E390" s="11"/>
      <c r="F390" s="11"/>
      <c r="G390" s="11"/>
      <c r="H390" s="11"/>
      <c r="I390" s="11"/>
      <c r="J390" s="11"/>
      <c r="K390" s="11"/>
      <c r="L390" s="11"/>
      <c r="M390" s="11"/>
    </row>
    <row r="391" customFormat="false" ht="12.75" hidden="false" customHeight="true" outlineLevel="0" collapsed="false">
      <c r="A391" s="11"/>
      <c r="B391" s="11"/>
      <c r="C391" s="11"/>
      <c r="D391" s="11"/>
      <c r="E391" s="11"/>
      <c r="F391" s="11"/>
      <c r="G391" s="11"/>
      <c r="H391" s="11"/>
      <c r="I391" s="11"/>
      <c r="J391" s="11"/>
      <c r="K391" s="11"/>
      <c r="L391" s="11"/>
      <c r="M391" s="11"/>
    </row>
    <row r="392" customFormat="false" ht="12.75" hidden="false" customHeight="true" outlineLevel="0" collapsed="false">
      <c r="A392" s="11"/>
      <c r="B392" s="11"/>
      <c r="C392" s="11"/>
      <c r="D392" s="11"/>
      <c r="E392" s="11"/>
      <c r="F392" s="11"/>
      <c r="G392" s="11"/>
      <c r="H392" s="11"/>
      <c r="I392" s="11"/>
      <c r="J392" s="11"/>
      <c r="K392" s="11"/>
      <c r="L392" s="11"/>
      <c r="M392" s="11"/>
    </row>
    <row r="393" customFormat="false" ht="12.75" hidden="false" customHeight="true" outlineLevel="0" collapsed="false">
      <c r="A393" s="11"/>
      <c r="B393" s="11"/>
      <c r="C393" s="11"/>
      <c r="D393" s="11"/>
      <c r="E393" s="11"/>
      <c r="F393" s="11"/>
      <c r="G393" s="11"/>
      <c r="H393" s="11"/>
      <c r="I393" s="11"/>
      <c r="J393" s="11"/>
      <c r="K393" s="11"/>
      <c r="L393" s="11"/>
      <c r="M393" s="11"/>
    </row>
    <row r="394" customFormat="false" ht="12.75" hidden="false" customHeight="true" outlineLevel="0" collapsed="false">
      <c r="A394" s="11"/>
      <c r="B394" s="11"/>
      <c r="C394" s="11"/>
      <c r="D394" s="11"/>
      <c r="E394" s="11"/>
      <c r="F394" s="11"/>
      <c r="G394" s="11"/>
      <c r="H394" s="11"/>
      <c r="I394" s="11"/>
      <c r="J394" s="11"/>
      <c r="K394" s="11"/>
      <c r="L394" s="11"/>
      <c r="M394" s="11"/>
    </row>
    <row r="395" customFormat="false" ht="12.75" hidden="false" customHeight="true" outlineLevel="0" collapsed="false">
      <c r="A395" s="11"/>
      <c r="B395" s="11"/>
      <c r="C395" s="11"/>
      <c r="D395" s="11"/>
      <c r="E395" s="11"/>
      <c r="F395" s="11"/>
      <c r="G395" s="11"/>
      <c r="H395" s="11"/>
      <c r="I395" s="11"/>
      <c r="J395" s="11"/>
      <c r="K395" s="11"/>
      <c r="L395" s="11"/>
      <c r="M395" s="11"/>
    </row>
    <row r="396" customFormat="false" ht="12.75" hidden="false" customHeight="true" outlineLevel="0" collapsed="false">
      <c r="A396" s="11"/>
      <c r="B396" s="11"/>
      <c r="C396" s="11"/>
      <c r="D396" s="11"/>
      <c r="E396" s="11"/>
      <c r="F396" s="11"/>
      <c r="G396" s="11"/>
      <c r="H396" s="11"/>
      <c r="I396" s="11"/>
      <c r="J396" s="11"/>
      <c r="K396" s="11"/>
      <c r="L396" s="11"/>
      <c r="M396" s="11"/>
    </row>
    <row r="397" customFormat="false" ht="12.75" hidden="false" customHeight="true" outlineLevel="0" collapsed="false">
      <c r="A397" s="11"/>
      <c r="B397" s="11"/>
      <c r="C397" s="11"/>
      <c r="D397" s="11"/>
      <c r="E397" s="11"/>
      <c r="F397" s="11"/>
      <c r="G397" s="11"/>
      <c r="H397" s="11"/>
      <c r="I397" s="11"/>
      <c r="J397" s="11"/>
      <c r="K397" s="11"/>
      <c r="L397" s="11"/>
      <c r="M397" s="11"/>
    </row>
    <row r="398" customFormat="false" ht="12.75" hidden="false" customHeight="true" outlineLevel="0" collapsed="false">
      <c r="A398" s="11"/>
      <c r="B398" s="11"/>
      <c r="C398" s="11"/>
      <c r="D398" s="11"/>
      <c r="E398" s="11"/>
      <c r="F398" s="11"/>
      <c r="G398" s="11"/>
      <c r="H398" s="11"/>
      <c r="I398" s="11"/>
      <c r="J398" s="11"/>
      <c r="K398" s="11"/>
      <c r="L398" s="11"/>
      <c r="M398" s="11"/>
    </row>
    <row r="399" customFormat="false" ht="12.75" hidden="false" customHeight="true" outlineLevel="0" collapsed="false">
      <c r="A399" s="11"/>
      <c r="B399" s="11"/>
      <c r="C399" s="11"/>
      <c r="D399" s="11"/>
      <c r="E399" s="11"/>
      <c r="F399" s="11"/>
      <c r="G399" s="11"/>
      <c r="H399" s="11"/>
      <c r="I399" s="11"/>
      <c r="J399" s="11"/>
      <c r="K399" s="11"/>
      <c r="L399" s="11"/>
      <c r="M399" s="11"/>
    </row>
    <row r="400" customFormat="false" ht="12.75" hidden="false" customHeight="true" outlineLevel="0" collapsed="false">
      <c r="A400" s="11"/>
      <c r="B400" s="11"/>
      <c r="C400" s="11"/>
      <c r="D400" s="11"/>
      <c r="E400" s="11"/>
      <c r="F400" s="11"/>
      <c r="G400" s="11"/>
      <c r="H400" s="11"/>
      <c r="I400" s="11"/>
      <c r="J400" s="11"/>
      <c r="K400" s="11"/>
      <c r="L400" s="11"/>
      <c r="M400" s="11"/>
    </row>
    <row r="401" customFormat="false" ht="12.75" hidden="false" customHeight="true" outlineLevel="0" collapsed="false">
      <c r="A401" s="11"/>
      <c r="B401" s="11"/>
      <c r="C401" s="11"/>
      <c r="D401" s="11"/>
      <c r="E401" s="11"/>
      <c r="F401" s="11"/>
      <c r="G401" s="11"/>
      <c r="H401" s="11"/>
      <c r="I401" s="11"/>
      <c r="J401" s="11"/>
      <c r="K401" s="11"/>
      <c r="L401" s="11"/>
      <c r="M401" s="11"/>
    </row>
    <row r="402" customFormat="false" ht="12.75" hidden="false" customHeight="true" outlineLevel="0" collapsed="false">
      <c r="A402" s="11"/>
      <c r="B402" s="11"/>
      <c r="C402" s="11"/>
      <c r="D402" s="11"/>
      <c r="E402" s="11"/>
      <c r="F402" s="11"/>
      <c r="G402" s="11"/>
      <c r="H402" s="11"/>
      <c r="I402" s="11"/>
      <c r="J402" s="11"/>
      <c r="K402" s="11"/>
      <c r="L402" s="11"/>
      <c r="M402" s="11"/>
    </row>
    <row r="403" customFormat="false" ht="12.75" hidden="false" customHeight="true" outlineLevel="0" collapsed="false">
      <c r="A403" s="11"/>
      <c r="B403" s="11"/>
      <c r="C403" s="11"/>
      <c r="D403" s="11"/>
      <c r="E403" s="11"/>
      <c r="F403" s="11"/>
      <c r="G403" s="11"/>
      <c r="H403" s="11"/>
      <c r="I403" s="11"/>
      <c r="J403" s="11"/>
      <c r="K403" s="11"/>
      <c r="L403" s="11"/>
      <c r="M403" s="11"/>
    </row>
    <row r="404" customFormat="false" ht="12.75" hidden="false" customHeight="true" outlineLevel="0" collapsed="false">
      <c r="A404" s="11"/>
      <c r="B404" s="11"/>
      <c r="C404" s="11"/>
      <c r="D404" s="11"/>
      <c r="E404" s="11"/>
      <c r="F404" s="11"/>
      <c r="G404" s="11"/>
      <c r="H404" s="11"/>
      <c r="I404" s="11"/>
      <c r="J404" s="11"/>
      <c r="K404" s="11"/>
      <c r="L404" s="11"/>
      <c r="M404" s="11"/>
    </row>
    <row r="405" customFormat="false" ht="12.75" hidden="false" customHeight="true" outlineLevel="0" collapsed="false">
      <c r="A405" s="11"/>
      <c r="B405" s="11"/>
      <c r="C405" s="11"/>
      <c r="D405" s="11"/>
      <c r="E405" s="11"/>
      <c r="F405" s="11"/>
      <c r="G405" s="11"/>
      <c r="H405" s="11"/>
      <c r="I405" s="11"/>
      <c r="J405" s="11"/>
      <c r="K405" s="11"/>
      <c r="L405" s="11"/>
      <c r="M405" s="11"/>
    </row>
    <row r="406" customFormat="false" ht="12.75" hidden="false" customHeight="true" outlineLevel="0" collapsed="false">
      <c r="A406" s="11"/>
      <c r="B406" s="11"/>
      <c r="C406" s="11"/>
      <c r="D406" s="11"/>
      <c r="E406" s="11"/>
      <c r="F406" s="11"/>
      <c r="G406" s="11"/>
      <c r="H406" s="11"/>
      <c r="I406" s="11"/>
      <c r="J406" s="11"/>
      <c r="K406" s="11"/>
      <c r="L406" s="11"/>
      <c r="M406" s="11"/>
    </row>
    <row r="407" customFormat="false" ht="12.75" hidden="false" customHeight="true" outlineLevel="0" collapsed="false">
      <c r="A407" s="11"/>
      <c r="B407" s="11"/>
      <c r="C407" s="11"/>
      <c r="D407" s="11"/>
      <c r="E407" s="11"/>
      <c r="F407" s="11"/>
      <c r="G407" s="11"/>
      <c r="H407" s="11"/>
      <c r="I407" s="11"/>
      <c r="J407" s="11"/>
      <c r="K407" s="11"/>
      <c r="L407" s="11"/>
      <c r="M407" s="11"/>
    </row>
    <row r="408" customFormat="false" ht="12.75" hidden="false" customHeight="true" outlineLevel="0" collapsed="false">
      <c r="A408" s="11"/>
      <c r="B408" s="11"/>
      <c r="C408" s="11"/>
      <c r="D408" s="11"/>
      <c r="E408" s="11"/>
      <c r="F408" s="11"/>
      <c r="G408" s="11"/>
      <c r="H408" s="11"/>
      <c r="I408" s="11"/>
      <c r="J408" s="11"/>
      <c r="K408" s="11"/>
      <c r="L408" s="11"/>
      <c r="M408" s="11"/>
    </row>
    <row r="409" customFormat="false" ht="12.75" hidden="false" customHeight="true" outlineLevel="0" collapsed="false">
      <c r="A409" s="11"/>
      <c r="B409" s="11"/>
      <c r="C409" s="11"/>
      <c r="D409" s="11"/>
      <c r="E409" s="11"/>
      <c r="F409" s="11"/>
      <c r="G409" s="11"/>
      <c r="H409" s="11"/>
      <c r="I409" s="11"/>
      <c r="J409" s="11"/>
      <c r="K409" s="11"/>
      <c r="L409" s="11"/>
      <c r="M409" s="11"/>
    </row>
    <row r="410" customFormat="false" ht="12.75" hidden="false" customHeight="true" outlineLevel="0" collapsed="false">
      <c r="A410" s="11"/>
      <c r="B410" s="11"/>
      <c r="C410" s="11"/>
      <c r="D410" s="11"/>
      <c r="E410" s="11"/>
      <c r="F410" s="11"/>
      <c r="G410" s="11"/>
      <c r="H410" s="11"/>
      <c r="I410" s="11"/>
      <c r="J410" s="11"/>
      <c r="K410" s="11"/>
      <c r="L410" s="11"/>
      <c r="M410" s="11"/>
    </row>
    <row r="411" customFormat="false" ht="12.75" hidden="false" customHeight="true" outlineLevel="0" collapsed="false">
      <c r="A411" s="11"/>
      <c r="B411" s="11"/>
      <c r="C411" s="11"/>
      <c r="D411" s="11"/>
      <c r="E411" s="11"/>
      <c r="F411" s="11"/>
      <c r="G411" s="11"/>
      <c r="H411" s="11"/>
      <c r="I411" s="11"/>
      <c r="J411" s="11"/>
      <c r="K411" s="11"/>
      <c r="L411" s="11"/>
      <c r="M411" s="11"/>
    </row>
    <row r="412" customFormat="false" ht="12.75" hidden="false" customHeight="true" outlineLevel="0" collapsed="false">
      <c r="A412" s="11"/>
      <c r="B412" s="11"/>
      <c r="C412" s="11"/>
      <c r="D412" s="11"/>
      <c r="E412" s="11"/>
      <c r="F412" s="11"/>
      <c r="G412" s="11"/>
      <c r="H412" s="11"/>
      <c r="I412" s="11"/>
      <c r="J412" s="11"/>
      <c r="K412" s="11"/>
      <c r="L412" s="11"/>
      <c r="M412" s="11"/>
    </row>
    <row r="413" customFormat="false" ht="12.75" hidden="false" customHeight="true" outlineLevel="0" collapsed="false">
      <c r="A413" s="11"/>
      <c r="B413" s="11"/>
      <c r="C413" s="11"/>
      <c r="D413" s="11"/>
      <c r="E413" s="11"/>
      <c r="F413" s="11"/>
      <c r="G413" s="11"/>
      <c r="H413" s="11"/>
      <c r="I413" s="11"/>
      <c r="J413" s="11"/>
      <c r="K413" s="11"/>
      <c r="L413" s="11"/>
      <c r="M413" s="11"/>
    </row>
    <row r="414" customFormat="false" ht="12.75" hidden="false" customHeight="true" outlineLevel="0" collapsed="false">
      <c r="A414" s="11"/>
      <c r="B414" s="11"/>
      <c r="C414" s="11"/>
      <c r="D414" s="11"/>
      <c r="E414" s="11"/>
      <c r="F414" s="11"/>
      <c r="G414" s="11"/>
      <c r="H414" s="11"/>
      <c r="I414" s="11"/>
      <c r="J414" s="11"/>
      <c r="K414" s="11"/>
      <c r="L414" s="11"/>
      <c r="M414" s="11"/>
    </row>
    <row r="415" customFormat="false" ht="12.75" hidden="false" customHeight="true" outlineLevel="0" collapsed="false">
      <c r="A415" s="11"/>
      <c r="B415" s="11"/>
      <c r="C415" s="11"/>
      <c r="D415" s="11"/>
      <c r="E415" s="11"/>
      <c r="F415" s="11"/>
      <c r="G415" s="11"/>
      <c r="H415" s="11"/>
      <c r="I415" s="11"/>
      <c r="J415" s="11"/>
      <c r="K415" s="11"/>
      <c r="L415" s="11"/>
      <c r="M415" s="11"/>
    </row>
    <row r="416" customFormat="false" ht="12.75" hidden="false" customHeight="true" outlineLevel="0" collapsed="false">
      <c r="A416" s="11"/>
      <c r="B416" s="11"/>
      <c r="C416" s="11"/>
      <c r="D416" s="11"/>
      <c r="E416" s="11"/>
      <c r="F416" s="11"/>
      <c r="G416" s="11"/>
      <c r="H416" s="11"/>
      <c r="I416" s="11"/>
      <c r="J416" s="11"/>
      <c r="K416" s="11"/>
      <c r="L416" s="11"/>
      <c r="M416" s="11"/>
    </row>
    <row r="417" customFormat="false" ht="12.75" hidden="false" customHeight="true" outlineLevel="0" collapsed="false">
      <c r="A417" s="11"/>
      <c r="B417" s="11"/>
      <c r="C417" s="11"/>
      <c r="D417" s="11"/>
      <c r="E417" s="11"/>
      <c r="F417" s="11"/>
      <c r="G417" s="11"/>
      <c r="H417" s="11"/>
      <c r="I417" s="11"/>
      <c r="J417" s="11"/>
      <c r="K417" s="11"/>
      <c r="L417" s="11"/>
      <c r="M417" s="11"/>
    </row>
    <row r="418" customFormat="false" ht="12.75" hidden="false" customHeight="true" outlineLevel="0" collapsed="false">
      <c r="A418" s="11"/>
      <c r="B418" s="11"/>
      <c r="C418" s="11"/>
      <c r="D418" s="11"/>
      <c r="E418" s="11"/>
      <c r="F418" s="11"/>
      <c r="G418" s="11"/>
      <c r="H418" s="11"/>
      <c r="I418" s="11"/>
      <c r="J418" s="11"/>
      <c r="K418" s="11"/>
      <c r="L418" s="11"/>
      <c r="M418" s="11"/>
    </row>
    <row r="419" customFormat="false" ht="12.75" hidden="false" customHeight="true" outlineLevel="0" collapsed="false">
      <c r="A419" s="11"/>
      <c r="B419" s="11"/>
      <c r="C419" s="11"/>
      <c r="D419" s="11"/>
      <c r="E419" s="11"/>
      <c r="F419" s="11"/>
      <c r="G419" s="11"/>
      <c r="H419" s="11"/>
      <c r="I419" s="11"/>
      <c r="J419" s="11"/>
      <c r="K419" s="11"/>
      <c r="L419" s="11"/>
      <c r="M419" s="11"/>
    </row>
    <row r="420" customFormat="false" ht="12.75" hidden="false" customHeight="true" outlineLevel="0" collapsed="false">
      <c r="A420" s="11"/>
      <c r="B420" s="11"/>
      <c r="C420" s="11"/>
      <c r="D420" s="11"/>
      <c r="E420" s="11"/>
      <c r="F420" s="11"/>
      <c r="G420" s="11"/>
      <c r="H420" s="11"/>
      <c r="I420" s="11"/>
      <c r="J420" s="11"/>
      <c r="K420" s="11"/>
      <c r="L420" s="11"/>
      <c r="M420" s="11"/>
    </row>
    <row r="421" customFormat="false" ht="12.75" hidden="false" customHeight="true" outlineLevel="0" collapsed="false">
      <c r="A421" s="11"/>
      <c r="B421" s="11"/>
      <c r="C421" s="11"/>
      <c r="D421" s="11"/>
      <c r="E421" s="11"/>
      <c r="F421" s="11"/>
      <c r="G421" s="11"/>
      <c r="H421" s="11"/>
      <c r="I421" s="11"/>
      <c r="J421" s="11"/>
      <c r="K421" s="11"/>
      <c r="L421" s="11"/>
      <c r="M421" s="11"/>
    </row>
    <row r="422" customFormat="false" ht="12.75" hidden="false" customHeight="true" outlineLevel="0" collapsed="false">
      <c r="A422" s="11"/>
      <c r="B422" s="11"/>
      <c r="C422" s="11"/>
      <c r="D422" s="11"/>
      <c r="E422" s="11"/>
      <c r="F422" s="11"/>
      <c r="G422" s="11"/>
      <c r="H422" s="11"/>
      <c r="I422" s="11"/>
      <c r="J422" s="11"/>
      <c r="K422" s="11"/>
      <c r="L422" s="11"/>
      <c r="M422" s="11"/>
    </row>
    <row r="423" customFormat="false" ht="12.75" hidden="false" customHeight="true" outlineLevel="0" collapsed="false">
      <c r="A423" s="11"/>
      <c r="B423" s="11"/>
      <c r="C423" s="11"/>
      <c r="D423" s="11"/>
      <c r="E423" s="11"/>
      <c r="F423" s="11"/>
      <c r="G423" s="11"/>
      <c r="H423" s="11"/>
      <c r="I423" s="11"/>
      <c r="J423" s="11"/>
      <c r="K423" s="11"/>
      <c r="L423" s="11"/>
      <c r="M423" s="11"/>
    </row>
    <row r="424" customFormat="false" ht="12.75" hidden="false" customHeight="true" outlineLevel="0" collapsed="false">
      <c r="A424" s="11"/>
      <c r="B424" s="11"/>
      <c r="C424" s="11"/>
      <c r="D424" s="11"/>
      <c r="E424" s="11"/>
      <c r="F424" s="11"/>
      <c r="G424" s="11"/>
      <c r="H424" s="11"/>
      <c r="I424" s="11"/>
      <c r="J424" s="11"/>
      <c r="K424" s="11"/>
      <c r="L424" s="11"/>
      <c r="M424" s="11"/>
    </row>
    <row r="425" customFormat="false" ht="12.75" hidden="false" customHeight="true" outlineLevel="0" collapsed="false">
      <c r="A425" s="11"/>
      <c r="B425" s="11"/>
      <c r="C425" s="11"/>
      <c r="D425" s="11"/>
      <c r="E425" s="11"/>
      <c r="F425" s="11"/>
      <c r="G425" s="11"/>
      <c r="H425" s="11"/>
      <c r="I425" s="11"/>
      <c r="J425" s="11"/>
      <c r="K425" s="11"/>
      <c r="L425" s="11"/>
      <c r="M425" s="11"/>
    </row>
    <row r="426" customFormat="false" ht="12.75" hidden="false" customHeight="true" outlineLevel="0" collapsed="false">
      <c r="A426" s="11"/>
      <c r="B426" s="11"/>
      <c r="C426" s="11"/>
      <c r="D426" s="11"/>
      <c r="E426" s="11"/>
      <c r="F426" s="11"/>
      <c r="G426" s="11"/>
      <c r="H426" s="11"/>
      <c r="I426" s="11"/>
      <c r="J426" s="11"/>
      <c r="K426" s="11"/>
      <c r="L426" s="11"/>
      <c r="M426" s="11"/>
    </row>
    <row r="427" customFormat="false" ht="12.75" hidden="false" customHeight="true" outlineLevel="0" collapsed="false">
      <c r="A427" s="11"/>
      <c r="B427" s="11"/>
      <c r="C427" s="11"/>
      <c r="D427" s="11"/>
      <c r="E427" s="11"/>
      <c r="F427" s="11"/>
      <c r="G427" s="11"/>
      <c r="H427" s="11"/>
      <c r="I427" s="11"/>
      <c r="J427" s="11"/>
      <c r="K427" s="11"/>
      <c r="L427" s="11"/>
      <c r="M427" s="11"/>
    </row>
    <row r="428" customFormat="false" ht="12.75" hidden="false" customHeight="true" outlineLevel="0" collapsed="false">
      <c r="A428" s="11"/>
      <c r="B428" s="11"/>
      <c r="C428" s="11"/>
      <c r="D428" s="11"/>
      <c r="E428" s="11"/>
      <c r="F428" s="11"/>
      <c r="G428" s="11"/>
      <c r="H428" s="11"/>
      <c r="I428" s="11"/>
      <c r="J428" s="11"/>
      <c r="K428" s="11"/>
      <c r="L428" s="11"/>
      <c r="M428" s="11"/>
    </row>
    <row r="429" customFormat="false" ht="12.75" hidden="false" customHeight="true" outlineLevel="0" collapsed="false">
      <c r="A429" s="11"/>
      <c r="B429" s="11"/>
      <c r="C429" s="11"/>
      <c r="D429" s="11"/>
      <c r="E429" s="11"/>
      <c r="F429" s="11"/>
      <c r="G429" s="11"/>
      <c r="H429" s="11"/>
      <c r="I429" s="11"/>
      <c r="J429" s="11"/>
      <c r="K429" s="11"/>
      <c r="L429" s="11"/>
      <c r="M429" s="11"/>
    </row>
    <row r="430" customFormat="false" ht="12.75" hidden="false" customHeight="true" outlineLevel="0" collapsed="false">
      <c r="A430" s="11"/>
      <c r="B430" s="11"/>
      <c r="C430" s="11"/>
      <c r="D430" s="11"/>
      <c r="E430" s="11"/>
      <c r="F430" s="11"/>
      <c r="G430" s="11"/>
      <c r="H430" s="11"/>
      <c r="I430" s="11"/>
      <c r="J430" s="11"/>
      <c r="K430" s="11"/>
      <c r="L430" s="11"/>
      <c r="M430" s="11"/>
    </row>
    <row r="431" customFormat="false" ht="12.75" hidden="false" customHeight="true" outlineLevel="0" collapsed="false">
      <c r="A431" s="11"/>
      <c r="B431" s="11"/>
      <c r="C431" s="11"/>
      <c r="D431" s="11"/>
      <c r="E431" s="11"/>
      <c r="F431" s="11"/>
      <c r="G431" s="11"/>
      <c r="H431" s="11"/>
      <c r="I431" s="11"/>
      <c r="J431" s="11"/>
      <c r="K431" s="11"/>
      <c r="L431" s="11"/>
      <c r="M431" s="11"/>
    </row>
    <row r="432" customFormat="false" ht="12.75" hidden="false" customHeight="true" outlineLevel="0" collapsed="false">
      <c r="A432" s="11"/>
      <c r="B432" s="11"/>
      <c r="C432" s="11"/>
      <c r="D432" s="11"/>
      <c r="E432" s="11"/>
      <c r="F432" s="11"/>
      <c r="G432" s="11"/>
      <c r="H432" s="11"/>
      <c r="I432" s="11"/>
      <c r="J432" s="11"/>
      <c r="K432" s="11"/>
      <c r="L432" s="11"/>
      <c r="M432" s="11"/>
    </row>
    <row r="433" customFormat="false" ht="12.75" hidden="false" customHeight="true" outlineLevel="0" collapsed="false">
      <c r="A433" s="11"/>
      <c r="B433" s="11"/>
      <c r="C433" s="11"/>
      <c r="D433" s="11"/>
      <c r="E433" s="11"/>
      <c r="F433" s="11"/>
      <c r="G433" s="11"/>
      <c r="H433" s="11"/>
      <c r="I433" s="11"/>
      <c r="J433" s="11"/>
      <c r="K433" s="11"/>
      <c r="L433" s="11"/>
      <c r="M433" s="11"/>
    </row>
    <row r="434" customFormat="false" ht="12.75" hidden="false" customHeight="true" outlineLevel="0" collapsed="false">
      <c r="A434" s="11"/>
      <c r="B434" s="11"/>
      <c r="C434" s="11"/>
      <c r="D434" s="11"/>
      <c r="E434" s="11"/>
      <c r="F434" s="11"/>
      <c r="G434" s="11"/>
      <c r="H434" s="11"/>
      <c r="I434" s="11"/>
      <c r="J434" s="11"/>
      <c r="K434" s="11"/>
      <c r="L434" s="11"/>
      <c r="M434" s="11"/>
    </row>
    <row r="435" customFormat="false" ht="12.75" hidden="false" customHeight="true" outlineLevel="0" collapsed="false">
      <c r="A435" s="11"/>
      <c r="B435" s="11"/>
      <c r="C435" s="11"/>
      <c r="D435" s="11"/>
      <c r="E435" s="11"/>
      <c r="F435" s="11"/>
      <c r="G435" s="11"/>
      <c r="H435" s="11"/>
      <c r="I435" s="11"/>
      <c r="J435" s="11"/>
      <c r="K435" s="11"/>
      <c r="L435" s="11"/>
      <c r="M435" s="11"/>
    </row>
    <row r="436" customFormat="false" ht="12.75" hidden="false" customHeight="true" outlineLevel="0" collapsed="false">
      <c r="A436" s="11"/>
      <c r="B436" s="11"/>
      <c r="C436" s="11"/>
      <c r="D436" s="11"/>
      <c r="E436" s="11"/>
      <c r="F436" s="11"/>
      <c r="G436" s="11"/>
      <c r="H436" s="11"/>
      <c r="I436" s="11"/>
      <c r="J436" s="11"/>
      <c r="K436" s="11"/>
      <c r="L436" s="11"/>
      <c r="M436" s="11"/>
    </row>
    <row r="437" customFormat="false" ht="12.75" hidden="false" customHeight="true" outlineLevel="0" collapsed="false">
      <c r="A437" s="11"/>
      <c r="B437" s="11"/>
      <c r="C437" s="11"/>
      <c r="D437" s="11"/>
      <c r="E437" s="11"/>
      <c r="F437" s="11"/>
      <c r="G437" s="11"/>
      <c r="H437" s="11"/>
      <c r="I437" s="11"/>
      <c r="J437" s="11"/>
      <c r="K437" s="11"/>
      <c r="L437" s="11"/>
      <c r="M437" s="11"/>
    </row>
    <row r="438" customFormat="false" ht="12.75" hidden="false" customHeight="true" outlineLevel="0" collapsed="false">
      <c r="A438" s="11"/>
      <c r="B438" s="11"/>
      <c r="C438" s="11"/>
      <c r="D438" s="11"/>
      <c r="E438" s="11"/>
      <c r="F438" s="11"/>
      <c r="G438" s="11"/>
      <c r="H438" s="11"/>
      <c r="I438" s="11"/>
      <c r="J438" s="11"/>
      <c r="K438" s="11"/>
      <c r="L438" s="11"/>
      <c r="M438" s="11"/>
    </row>
    <row r="439" customFormat="false" ht="12.75" hidden="false" customHeight="true" outlineLevel="0" collapsed="false">
      <c r="A439" s="11"/>
      <c r="B439" s="11"/>
      <c r="C439" s="11"/>
      <c r="D439" s="11"/>
      <c r="E439" s="11"/>
      <c r="F439" s="11"/>
      <c r="G439" s="11"/>
      <c r="H439" s="11"/>
      <c r="I439" s="11"/>
      <c r="J439" s="11"/>
      <c r="K439" s="11"/>
      <c r="L439" s="11"/>
      <c r="M439" s="11"/>
    </row>
    <row r="440" customFormat="false" ht="12.75" hidden="false" customHeight="true" outlineLevel="0" collapsed="false">
      <c r="A440" s="11"/>
      <c r="B440" s="11"/>
      <c r="C440" s="11"/>
      <c r="D440" s="11"/>
      <c r="E440" s="11"/>
      <c r="F440" s="11"/>
      <c r="G440" s="11"/>
      <c r="H440" s="11"/>
      <c r="I440" s="11"/>
      <c r="J440" s="11"/>
      <c r="K440" s="11"/>
      <c r="L440" s="11"/>
      <c r="M440" s="11"/>
    </row>
    <row r="441" customFormat="false" ht="12.75" hidden="false" customHeight="true" outlineLevel="0" collapsed="false">
      <c r="A441" s="11"/>
      <c r="B441" s="11"/>
      <c r="C441" s="11"/>
      <c r="D441" s="11"/>
      <c r="E441" s="11"/>
      <c r="F441" s="11"/>
      <c r="G441" s="11"/>
      <c r="H441" s="11"/>
      <c r="I441" s="11"/>
      <c r="J441" s="11"/>
      <c r="K441" s="11"/>
      <c r="L441" s="11"/>
      <c r="M441" s="11"/>
    </row>
    <row r="442" customFormat="false" ht="12.75" hidden="false" customHeight="true" outlineLevel="0" collapsed="false">
      <c r="A442" s="11"/>
      <c r="B442" s="11"/>
      <c r="C442" s="11"/>
      <c r="D442" s="11"/>
      <c r="E442" s="11"/>
      <c r="F442" s="11"/>
      <c r="G442" s="11"/>
      <c r="H442" s="11"/>
      <c r="I442" s="11"/>
      <c r="J442" s="11"/>
      <c r="K442" s="11"/>
      <c r="L442" s="11"/>
      <c r="M442" s="11"/>
    </row>
    <row r="443" customFormat="false" ht="12.75" hidden="false" customHeight="true" outlineLevel="0" collapsed="false">
      <c r="A443" s="11"/>
      <c r="B443" s="11"/>
      <c r="C443" s="11"/>
      <c r="D443" s="11"/>
      <c r="E443" s="11"/>
      <c r="F443" s="11"/>
      <c r="G443" s="11"/>
      <c r="H443" s="11"/>
      <c r="I443" s="11"/>
      <c r="J443" s="11"/>
      <c r="K443" s="11"/>
      <c r="L443" s="11"/>
      <c r="M443" s="11"/>
    </row>
    <row r="444" customFormat="false" ht="12.75" hidden="false" customHeight="true" outlineLevel="0" collapsed="false">
      <c r="A444" s="11"/>
      <c r="B444" s="11"/>
      <c r="C444" s="11"/>
      <c r="D444" s="11"/>
      <c r="E444" s="11"/>
      <c r="F444" s="11"/>
      <c r="G444" s="11"/>
      <c r="H444" s="11"/>
      <c r="I444" s="11"/>
      <c r="J444" s="11"/>
      <c r="K444" s="11"/>
      <c r="L444" s="11"/>
      <c r="M444" s="11"/>
    </row>
    <row r="445" customFormat="false" ht="12.75" hidden="false" customHeight="true" outlineLevel="0" collapsed="false">
      <c r="A445" s="11"/>
      <c r="B445" s="11"/>
      <c r="C445" s="11"/>
      <c r="D445" s="11"/>
      <c r="E445" s="11"/>
      <c r="F445" s="11"/>
      <c r="G445" s="11"/>
      <c r="H445" s="11"/>
      <c r="I445" s="11"/>
      <c r="J445" s="11"/>
      <c r="K445" s="11"/>
      <c r="L445" s="11"/>
      <c r="M445" s="11"/>
    </row>
    <row r="446" customFormat="false" ht="12.75" hidden="false" customHeight="true" outlineLevel="0" collapsed="false">
      <c r="A446" s="11"/>
      <c r="B446" s="11"/>
      <c r="C446" s="11"/>
      <c r="D446" s="11"/>
      <c r="E446" s="11"/>
      <c r="F446" s="11"/>
      <c r="G446" s="11"/>
      <c r="H446" s="11"/>
      <c r="I446" s="11"/>
      <c r="J446" s="11"/>
      <c r="K446" s="11"/>
      <c r="L446" s="11"/>
      <c r="M446" s="11"/>
    </row>
    <row r="447" customFormat="false" ht="12.75" hidden="false" customHeight="true" outlineLevel="0" collapsed="false">
      <c r="A447" s="11"/>
      <c r="B447" s="11"/>
      <c r="C447" s="11"/>
      <c r="D447" s="11"/>
      <c r="E447" s="11"/>
      <c r="F447" s="11"/>
      <c r="G447" s="11"/>
      <c r="H447" s="11"/>
      <c r="I447" s="11"/>
      <c r="J447" s="11"/>
      <c r="K447" s="11"/>
      <c r="L447" s="11"/>
      <c r="M447" s="11"/>
    </row>
    <row r="448" customFormat="false" ht="12.75" hidden="false" customHeight="true" outlineLevel="0" collapsed="false">
      <c r="A448" s="11"/>
      <c r="B448" s="11"/>
      <c r="C448" s="11"/>
      <c r="D448" s="11"/>
      <c r="E448" s="11"/>
      <c r="F448" s="11"/>
      <c r="G448" s="11"/>
      <c r="H448" s="11"/>
      <c r="I448" s="11"/>
      <c r="J448" s="11"/>
      <c r="K448" s="11"/>
      <c r="L448" s="11"/>
      <c r="M448" s="11"/>
    </row>
    <row r="449" customFormat="false" ht="12.75" hidden="false" customHeight="true" outlineLevel="0" collapsed="false">
      <c r="A449" s="11"/>
      <c r="B449" s="11"/>
      <c r="C449" s="11"/>
      <c r="D449" s="11"/>
      <c r="E449" s="11"/>
      <c r="F449" s="11"/>
      <c r="G449" s="11"/>
      <c r="H449" s="11"/>
      <c r="I449" s="11"/>
      <c r="J449" s="11"/>
      <c r="K449" s="11"/>
      <c r="L449" s="11"/>
      <c r="M449" s="11"/>
    </row>
    <row r="450" customFormat="false" ht="12.75" hidden="false" customHeight="true" outlineLevel="0" collapsed="false">
      <c r="A450" s="11"/>
      <c r="B450" s="11"/>
      <c r="C450" s="11"/>
      <c r="D450" s="11"/>
      <c r="E450" s="11"/>
      <c r="F450" s="11"/>
      <c r="G450" s="11"/>
      <c r="H450" s="11"/>
      <c r="I450" s="11"/>
      <c r="J450" s="11"/>
      <c r="K450" s="11"/>
      <c r="L450" s="11"/>
      <c r="M450" s="11"/>
    </row>
    <row r="451" customFormat="false" ht="12.75" hidden="false" customHeight="true" outlineLevel="0" collapsed="false">
      <c r="A451" s="11"/>
      <c r="B451" s="11"/>
      <c r="C451" s="11"/>
      <c r="D451" s="11"/>
      <c r="E451" s="11"/>
      <c r="F451" s="11"/>
      <c r="G451" s="11"/>
      <c r="H451" s="11"/>
      <c r="I451" s="11"/>
      <c r="J451" s="11"/>
      <c r="K451" s="11"/>
      <c r="L451" s="11"/>
      <c r="M451" s="11"/>
    </row>
    <row r="452" customFormat="false" ht="12.75" hidden="false" customHeight="true" outlineLevel="0" collapsed="false">
      <c r="A452" s="11"/>
      <c r="B452" s="11"/>
      <c r="C452" s="11"/>
      <c r="D452" s="11"/>
      <c r="E452" s="11"/>
      <c r="F452" s="11"/>
      <c r="G452" s="11"/>
      <c r="H452" s="11"/>
      <c r="I452" s="11"/>
      <c r="J452" s="11"/>
      <c r="K452" s="11"/>
      <c r="L452" s="11"/>
      <c r="M452" s="11"/>
    </row>
    <row r="453" customFormat="false" ht="12.75" hidden="false" customHeight="true" outlineLevel="0" collapsed="false">
      <c r="A453" s="11"/>
      <c r="B453" s="11"/>
      <c r="C453" s="11"/>
      <c r="D453" s="11"/>
      <c r="E453" s="11"/>
      <c r="F453" s="11"/>
      <c r="G453" s="11"/>
      <c r="H453" s="11"/>
      <c r="I453" s="11"/>
      <c r="J453" s="11"/>
      <c r="K453" s="11"/>
      <c r="L453" s="11"/>
      <c r="M453" s="11"/>
    </row>
    <row r="454" customFormat="false" ht="12.75" hidden="false" customHeight="true" outlineLevel="0" collapsed="false">
      <c r="A454" s="11"/>
      <c r="B454" s="11"/>
      <c r="C454" s="11"/>
      <c r="D454" s="11"/>
      <c r="E454" s="11"/>
      <c r="F454" s="11"/>
      <c r="G454" s="11"/>
      <c r="H454" s="11"/>
      <c r="I454" s="11"/>
      <c r="J454" s="11"/>
      <c r="K454" s="11"/>
      <c r="L454" s="11"/>
      <c r="M454" s="11"/>
    </row>
    <row r="455" customFormat="false" ht="12.75" hidden="false" customHeight="true" outlineLevel="0" collapsed="false">
      <c r="A455" s="11"/>
      <c r="B455" s="11"/>
      <c r="C455" s="11"/>
      <c r="D455" s="11"/>
      <c r="E455" s="11"/>
      <c r="F455" s="11"/>
      <c r="G455" s="11"/>
      <c r="H455" s="11"/>
      <c r="I455" s="11"/>
      <c r="J455" s="11"/>
      <c r="K455" s="11"/>
      <c r="L455" s="11"/>
      <c r="M455" s="11"/>
    </row>
    <row r="456" customFormat="false" ht="12.75" hidden="false" customHeight="true" outlineLevel="0" collapsed="false">
      <c r="A456" s="11"/>
      <c r="B456" s="11"/>
      <c r="C456" s="11"/>
      <c r="D456" s="11"/>
      <c r="E456" s="11"/>
      <c r="F456" s="11"/>
      <c r="G456" s="11"/>
      <c r="H456" s="11"/>
      <c r="I456" s="11"/>
      <c r="J456" s="11"/>
      <c r="K456" s="11"/>
      <c r="L456" s="11"/>
      <c r="M456" s="11"/>
    </row>
    <row r="457" customFormat="false" ht="12.75" hidden="false" customHeight="true" outlineLevel="0" collapsed="false">
      <c r="A457" s="11"/>
      <c r="B457" s="11"/>
      <c r="C457" s="11"/>
      <c r="D457" s="11"/>
      <c r="E457" s="11"/>
      <c r="F457" s="11"/>
      <c r="G457" s="11"/>
      <c r="H457" s="11"/>
      <c r="I457" s="11"/>
      <c r="J457" s="11"/>
      <c r="K457" s="11"/>
      <c r="L457" s="11"/>
      <c r="M457" s="11"/>
    </row>
    <row r="458" customFormat="false" ht="12.75" hidden="false" customHeight="true" outlineLevel="0" collapsed="false">
      <c r="A458" s="11"/>
      <c r="B458" s="11"/>
      <c r="C458" s="11"/>
      <c r="D458" s="11"/>
      <c r="E458" s="11"/>
      <c r="F458" s="11"/>
      <c r="G458" s="11"/>
      <c r="H458" s="11"/>
      <c r="I458" s="11"/>
      <c r="J458" s="11"/>
      <c r="K458" s="11"/>
      <c r="L458" s="11"/>
      <c r="M458" s="11"/>
    </row>
    <row r="459" customFormat="false" ht="12.75" hidden="false" customHeight="true" outlineLevel="0" collapsed="false">
      <c r="A459" s="11"/>
      <c r="B459" s="11"/>
      <c r="C459" s="11"/>
      <c r="D459" s="11"/>
      <c r="E459" s="11"/>
      <c r="F459" s="11"/>
      <c r="G459" s="11"/>
      <c r="H459" s="11"/>
      <c r="I459" s="11"/>
      <c r="J459" s="11"/>
      <c r="K459" s="11"/>
      <c r="L459" s="11"/>
      <c r="M459" s="11"/>
    </row>
    <row r="460" customFormat="false" ht="12.75" hidden="false" customHeight="true" outlineLevel="0" collapsed="false">
      <c r="A460" s="11"/>
      <c r="B460" s="11"/>
      <c r="C460" s="11"/>
      <c r="D460" s="11"/>
      <c r="E460" s="11"/>
      <c r="F460" s="11"/>
      <c r="G460" s="11"/>
      <c r="H460" s="11"/>
      <c r="I460" s="11"/>
      <c r="J460" s="11"/>
      <c r="K460" s="11"/>
      <c r="L460" s="11"/>
      <c r="M460" s="11"/>
    </row>
    <row r="461" customFormat="false" ht="12.75" hidden="false" customHeight="true" outlineLevel="0" collapsed="false">
      <c r="A461" s="11"/>
      <c r="B461" s="11"/>
      <c r="C461" s="11"/>
      <c r="D461" s="11"/>
      <c r="E461" s="11"/>
      <c r="F461" s="11"/>
      <c r="G461" s="11"/>
      <c r="H461" s="11"/>
      <c r="I461" s="11"/>
      <c r="J461" s="11"/>
      <c r="K461" s="11"/>
      <c r="L461" s="11"/>
      <c r="M461" s="11"/>
    </row>
    <row r="462" customFormat="false" ht="12.75" hidden="false" customHeight="true" outlineLevel="0" collapsed="false">
      <c r="A462" s="11"/>
      <c r="B462" s="11"/>
      <c r="C462" s="11"/>
      <c r="D462" s="11"/>
      <c r="E462" s="11"/>
      <c r="F462" s="11"/>
      <c r="G462" s="11"/>
      <c r="H462" s="11"/>
      <c r="I462" s="11"/>
      <c r="J462" s="11"/>
      <c r="K462" s="11"/>
      <c r="L462" s="11"/>
      <c r="M462" s="11"/>
    </row>
    <row r="463" customFormat="false" ht="12.75" hidden="false" customHeight="true" outlineLevel="0" collapsed="false">
      <c r="A463" s="11"/>
      <c r="B463" s="11"/>
      <c r="C463" s="11"/>
      <c r="D463" s="11"/>
      <c r="E463" s="11"/>
      <c r="F463" s="11"/>
      <c r="G463" s="11"/>
      <c r="H463" s="11"/>
      <c r="I463" s="11"/>
      <c r="J463" s="11"/>
      <c r="K463" s="11"/>
      <c r="L463" s="11"/>
      <c r="M463" s="11"/>
    </row>
    <row r="464" customFormat="false" ht="12.75" hidden="false" customHeight="true" outlineLevel="0" collapsed="false">
      <c r="A464" s="11"/>
      <c r="B464" s="11"/>
      <c r="C464" s="11"/>
      <c r="D464" s="11"/>
      <c r="E464" s="11"/>
      <c r="F464" s="11"/>
      <c r="G464" s="11"/>
      <c r="H464" s="11"/>
      <c r="I464" s="11"/>
      <c r="J464" s="11"/>
      <c r="K464" s="11"/>
      <c r="L464" s="11"/>
      <c r="M464" s="11"/>
    </row>
    <row r="465" customFormat="false" ht="12.75" hidden="false" customHeight="true" outlineLevel="0" collapsed="false">
      <c r="A465" s="11"/>
      <c r="B465" s="11"/>
      <c r="C465" s="11"/>
      <c r="D465" s="11"/>
      <c r="E465" s="11"/>
      <c r="F465" s="11"/>
      <c r="G465" s="11"/>
      <c r="H465" s="11"/>
      <c r="I465" s="11"/>
      <c r="J465" s="11"/>
      <c r="K465" s="11"/>
      <c r="L465" s="11"/>
      <c r="M465" s="11"/>
    </row>
    <row r="466" customFormat="false" ht="12.75" hidden="false" customHeight="true" outlineLevel="0" collapsed="false">
      <c r="A466" s="11"/>
      <c r="B466" s="11"/>
      <c r="C466" s="11"/>
      <c r="D466" s="11"/>
      <c r="E466" s="11"/>
      <c r="F466" s="11"/>
      <c r="G466" s="11"/>
      <c r="H466" s="11"/>
      <c r="I466" s="11"/>
      <c r="J466" s="11"/>
      <c r="K466" s="11"/>
      <c r="L466" s="11"/>
      <c r="M466" s="11"/>
    </row>
    <row r="467" customFormat="false" ht="12.75" hidden="false" customHeight="true" outlineLevel="0" collapsed="false">
      <c r="A467" s="11"/>
      <c r="B467" s="11"/>
      <c r="C467" s="11"/>
      <c r="D467" s="11"/>
      <c r="E467" s="11"/>
      <c r="F467" s="11"/>
      <c r="G467" s="11"/>
      <c r="H467" s="11"/>
      <c r="I467" s="11"/>
      <c r="J467" s="11"/>
      <c r="K467" s="11"/>
      <c r="L467" s="11"/>
      <c r="M467" s="11"/>
    </row>
    <row r="468" customFormat="false" ht="12.75" hidden="false" customHeight="true" outlineLevel="0" collapsed="false">
      <c r="A468" s="11"/>
      <c r="B468" s="11"/>
      <c r="C468" s="11"/>
      <c r="D468" s="11"/>
      <c r="E468" s="11"/>
      <c r="F468" s="11"/>
      <c r="G468" s="11"/>
      <c r="H468" s="11"/>
      <c r="I468" s="11"/>
      <c r="J468" s="11"/>
      <c r="K468" s="11"/>
      <c r="L468" s="11"/>
      <c r="M468" s="11"/>
    </row>
    <row r="469" customFormat="false" ht="12.75" hidden="false" customHeight="true" outlineLevel="0" collapsed="false">
      <c r="A469" s="11"/>
      <c r="B469" s="11"/>
      <c r="C469" s="11"/>
      <c r="D469" s="11"/>
      <c r="E469" s="11"/>
      <c r="F469" s="11"/>
      <c r="G469" s="11"/>
      <c r="H469" s="11"/>
      <c r="I469" s="11"/>
      <c r="J469" s="11"/>
      <c r="K469" s="11"/>
      <c r="L469" s="11"/>
      <c r="M469" s="11"/>
    </row>
    <row r="470" customFormat="false" ht="12.75" hidden="false" customHeight="true" outlineLevel="0" collapsed="false">
      <c r="A470" s="11"/>
      <c r="B470" s="11"/>
      <c r="C470" s="11"/>
      <c r="D470" s="11"/>
      <c r="E470" s="11"/>
      <c r="F470" s="11"/>
      <c r="G470" s="11"/>
      <c r="H470" s="11"/>
      <c r="I470" s="11"/>
      <c r="J470" s="11"/>
      <c r="K470" s="11"/>
      <c r="L470" s="11"/>
      <c r="M470" s="11"/>
    </row>
    <row r="471" customFormat="false" ht="12.75" hidden="false" customHeight="true" outlineLevel="0" collapsed="false">
      <c r="A471" s="11"/>
      <c r="B471" s="11"/>
      <c r="C471" s="11"/>
      <c r="D471" s="11"/>
      <c r="E471" s="11"/>
      <c r="F471" s="11"/>
      <c r="G471" s="11"/>
      <c r="H471" s="11"/>
      <c r="I471" s="11"/>
      <c r="J471" s="11"/>
      <c r="K471" s="11"/>
      <c r="L471" s="11"/>
      <c r="M471" s="11"/>
    </row>
    <row r="472" customFormat="false" ht="12.75" hidden="false" customHeight="true" outlineLevel="0" collapsed="false">
      <c r="A472" s="11"/>
      <c r="B472" s="11"/>
      <c r="C472" s="11"/>
      <c r="D472" s="11"/>
      <c r="E472" s="11"/>
      <c r="F472" s="11"/>
      <c r="G472" s="11"/>
      <c r="H472" s="11"/>
      <c r="I472" s="11"/>
      <c r="J472" s="11"/>
      <c r="K472" s="11"/>
      <c r="L472" s="11"/>
      <c r="M472" s="11"/>
    </row>
    <row r="473" customFormat="false" ht="12.75" hidden="false" customHeight="true" outlineLevel="0" collapsed="false">
      <c r="A473" s="11"/>
      <c r="B473" s="11"/>
      <c r="C473" s="11"/>
      <c r="D473" s="11"/>
      <c r="E473" s="11"/>
      <c r="F473" s="11"/>
      <c r="G473" s="11"/>
      <c r="H473" s="11"/>
      <c r="I473" s="11"/>
      <c r="J473" s="11"/>
      <c r="K473" s="11"/>
      <c r="L473" s="11"/>
      <c r="M473" s="11"/>
    </row>
    <row r="474" customFormat="false" ht="12.75" hidden="false" customHeight="true" outlineLevel="0" collapsed="false">
      <c r="A474" s="11"/>
      <c r="B474" s="11"/>
      <c r="C474" s="11"/>
      <c r="D474" s="11"/>
      <c r="E474" s="11"/>
      <c r="F474" s="11"/>
      <c r="G474" s="11"/>
      <c r="H474" s="11"/>
      <c r="I474" s="11"/>
      <c r="J474" s="11"/>
      <c r="K474" s="11"/>
      <c r="L474" s="11"/>
      <c r="M474" s="11"/>
    </row>
    <row r="475" customFormat="false" ht="12.75" hidden="false" customHeight="true" outlineLevel="0" collapsed="false">
      <c r="A475" s="11"/>
      <c r="B475" s="11"/>
      <c r="C475" s="11"/>
      <c r="D475" s="11"/>
      <c r="E475" s="11"/>
      <c r="F475" s="11"/>
      <c r="G475" s="11"/>
      <c r="H475" s="11"/>
      <c r="I475" s="11"/>
      <c r="J475" s="11"/>
      <c r="K475" s="11"/>
      <c r="L475" s="11"/>
      <c r="M475" s="11"/>
    </row>
    <row r="476" customFormat="false" ht="12.75" hidden="false" customHeight="true" outlineLevel="0" collapsed="false">
      <c r="A476" s="11"/>
      <c r="B476" s="11"/>
      <c r="C476" s="11"/>
      <c r="D476" s="11"/>
      <c r="E476" s="11"/>
      <c r="F476" s="11"/>
      <c r="G476" s="11"/>
      <c r="H476" s="11"/>
      <c r="I476" s="11"/>
      <c r="J476" s="11"/>
      <c r="K476" s="11"/>
      <c r="L476" s="11"/>
      <c r="M476" s="11"/>
    </row>
    <row r="477" customFormat="false" ht="12.75" hidden="false" customHeight="true" outlineLevel="0" collapsed="false">
      <c r="A477" s="11"/>
      <c r="B477" s="11"/>
      <c r="C477" s="11"/>
      <c r="D477" s="11"/>
      <c r="E477" s="11"/>
      <c r="F477" s="11"/>
      <c r="G477" s="11"/>
      <c r="H477" s="11"/>
      <c r="I477" s="11"/>
      <c r="J477" s="11"/>
      <c r="K477" s="11"/>
      <c r="L477" s="11"/>
      <c r="M477" s="11"/>
    </row>
    <row r="478" customFormat="false" ht="12.75" hidden="false" customHeight="true" outlineLevel="0" collapsed="false">
      <c r="A478" s="11"/>
      <c r="B478" s="11"/>
      <c r="C478" s="11"/>
      <c r="D478" s="11"/>
      <c r="E478" s="11"/>
      <c r="F478" s="11"/>
      <c r="G478" s="11"/>
      <c r="H478" s="11"/>
      <c r="I478" s="11"/>
      <c r="J478" s="11"/>
      <c r="K478" s="11"/>
      <c r="L478" s="11"/>
      <c r="M478" s="11"/>
    </row>
    <row r="479" customFormat="false" ht="12.75" hidden="false" customHeight="true" outlineLevel="0" collapsed="false">
      <c r="A479" s="11"/>
      <c r="B479" s="11"/>
      <c r="C479" s="11"/>
      <c r="D479" s="11"/>
      <c r="E479" s="11"/>
      <c r="F479" s="11"/>
      <c r="G479" s="11"/>
      <c r="H479" s="11"/>
      <c r="I479" s="11"/>
      <c r="J479" s="11"/>
      <c r="K479" s="11"/>
      <c r="L479" s="11"/>
      <c r="M479" s="11"/>
    </row>
    <row r="480" customFormat="false" ht="12.75" hidden="false" customHeight="true" outlineLevel="0" collapsed="false">
      <c r="A480" s="11"/>
      <c r="B480" s="11"/>
      <c r="C480" s="11"/>
      <c r="D480" s="11"/>
      <c r="E480" s="11"/>
      <c r="F480" s="11"/>
      <c r="G480" s="11"/>
      <c r="H480" s="11"/>
      <c r="I480" s="11"/>
      <c r="J480" s="11"/>
      <c r="K480" s="11"/>
      <c r="L480" s="11"/>
      <c r="M480" s="11"/>
    </row>
    <row r="481" customFormat="false" ht="12.75" hidden="false" customHeight="true" outlineLevel="0" collapsed="false">
      <c r="A481" s="11"/>
      <c r="B481" s="11"/>
      <c r="C481" s="11"/>
      <c r="D481" s="11"/>
      <c r="E481" s="11"/>
      <c r="F481" s="11"/>
      <c r="G481" s="11"/>
      <c r="H481" s="11"/>
      <c r="I481" s="11"/>
      <c r="J481" s="11"/>
      <c r="K481" s="11"/>
      <c r="L481" s="11"/>
      <c r="M481" s="11"/>
    </row>
    <row r="482" customFormat="false" ht="12.75" hidden="false" customHeight="true" outlineLevel="0" collapsed="false">
      <c r="A482" s="11"/>
      <c r="B482" s="11"/>
      <c r="C482" s="11"/>
      <c r="D482" s="11"/>
      <c r="E482" s="11"/>
      <c r="F482" s="11"/>
      <c r="G482" s="11"/>
      <c r="H482" s="11"/>
      <c r="I482" s="11"/>
      <c r="J482" s="11"/>
      <c r="K482" s="11"/>
      <c r="L482" s="11"/>
      <c r="M482" s="11"/>
    </row>
    <row r="483" customFormat="false" ht="12.75" hidden="false" customHeight="true" outlineLevel="0" collapsed="false">
      <c r="A483" s="11"/>
      <c r="B483" s="11"/>
      <c r="C483" s="11"/>
      <c r="D483" s="11"/>
      <c r="E483" s="11"/>
      <c r="F483" s="11"/>
      <c r="G483" s="11"/>
      <c r="H483" s="11"/>
      <c r="I483" s="11"/>
      <c r="J483" s="11"/>
      <c r="K483" s="11"/>
      <c r="L483" s="11"/>
      <c r="M483" s="11"/>
    </row>
    <row r="484" customFormat="false" ht="12.75" hidden="false" customHeight="true" outlineLevel="0" collapsed="false">
      <c r="A484" s="11"/>
      <c r="B484" s="11"/>
      <c r="C484" s="11"/>
      <c r="D484" s="11"/>
      <c r="E484" s="11"/>
      <c r="F484" s="11"/>
      <c r="G484" s="11"/>
      <c r="H484" s="11"/>
      <c r="I484" s="11"/>
      <c r="J484" s="11"/>
      <c r="K484" s="11"/>
      <c r="L484" s="11"/>
      <c r="M484" s="11"/>
    </row>
    <row r="485" customFormat="false" ht="12.75" hidden="false" customHeight="true" outlineLevel="0" collapsed="false">
      <c r="A485" s="11"/>
      <c r="B485" s="11"/>
      <c r="C485" s="11"/>
      <c r="D485" s="11"/>
      <c r="E485" s="11"/>
      <c r="F485" s="11"/>
      <c r="G485" s="11"/>
      <c r="H485" s="11"/>
      <c r="I485" s="11"/>
      <c r="J485" s="11"/>
      <c r="K485" s="11"/>
      <c r="L485" s="11"/>
      <c r="M485" s="11"/>
    </row>
    <row r="486" customFormat="false" ht="12.75" hidden="false" customHeight="true" outlineLevel="0" collapsed="false">
      <c r="A486" s="11"/>
      <c r="B486" s="11"/>
      <c r="C486" s="11"/>
      <c r="D486" s="11"/>
      <c r="E486" s="11"/>
      <c r="F486" s="11"/>
      <c r="G486" s="11"/>
      <c r="H486" s="11"/>
      <c r="I486" s="11"/>
      <c r="J486" s="11"/>
      <c r="K486" s="11"/>
      <c r="L486" s="11"/>
      <c r="M486" s="11"/>
    </row>
    <row r="487" customFormat="false" ht="12.75" hidden="false" customHeight="true" outlineLevel="0" collapsed="false">
      <c r="A487" s="11"/>
      <c r="B487" s="11"/>
      <c r="C487" s="11"/>
      <c r="D487" s="11"/>
      <c r="E487" s="11"/>
      <c r="F487" s="11"/>
      <c r="G487" s="11"/>
      <c r="H487" s="11"/>
      <c r="I487" s="11"/>
      <c r="J487" s="11"/>
      <c r="K487" s="11"/>
      <c r="L487" s="11"/>
      <c r="M487" s="11"/>
    </row>
    <row r="488" customFormat="false" ht="12.75" hidden="false" customHeight="true" outlineLevel="0" collapsed="false">
      <c r="A488" s="11"/>
      <c r="B488" s="11"/>
      <c r="C488" s="11"/>
      <c r="D488" s="11"/>
      <c r="E488" s="11"/>
      <c r="F488" s="11"/>
      <c r="G488" s="11"/>
      <c r="H488" s="11"/>
      <c r="I488" s="11"/>
      <c r="J488" s="11"/>
      <c r="K488" s="11"/>
      <c r="L488" s="11"/>
      <c r="M488" s="11"/>
    </row>
    <row r="489" customFormat="false" ht="12.75" hidden="false" customHeight="true" outlineLevel="0" collapsed="false">
      <c r="A489" s="11"/>
      <c r="B489" s="11"/>
      <c r="C489" s="11"/>
      <c r="D489" s="11"/>
      <c r="E489" s="11"/>
      <c r="F489" s="11"/>
      <c r="G489" s="11"/>
      <c r="H489" s="11"/>
      <c r="I489" s="11"/>
      <c r="J489" s="11"/>
      <c r="K489" s="11"/>
      <c r="L489" s="11"/>
      <c r="M489" s="11"/>
    </row>
    <row r="490" customFormat="false" ht="12.75" hidden="false" customHeight="true" outlineLevel="0" collapsed="false">
      <c r="A490" s="11"/>
      <c r="B490" s="11"/>
      <c r="C490" s="11"/>
      <c r="D490" s="11"/>
      <c r="E490" s="11"/>
      <c r="F490" s="11"/>
      <c r="G490" s="11"/>
      <c r="H490" s="11"/>
      <c r="I490" s="11"/>
      <c r="J490" s="11"/>
      <c r="K490" s="11"/>
      <c r="L490" s="11"/>
      <c r="M490" s="11"/>
    </row>
    <row r="491" customFormat="false" ht="12.75" hidden="false" customHeight="true" outlineLevel="0" collapsed="false">
      <c r="A491" s="11"/>
      <c r="B491" s="11"/>
      <c r="C491" s="11"/>
      <c r="D491" s="11"/>
      <c r="E491" s="11"/>
      <c r="F491" s="11"/>
      <c r="G491" s="11"/>
      <c r="H491" s="11"/>
      <c r="I491" s="11"/>
      <c r="J491" s="11"/>
      <c r="K491" s="11"/>
      <c r="L491" s="11"/>
      <c r="M491" s="11"/>
    </row>
    <row r="492" customFormat="false" ht="12.75" hidden="false" customHeight="true" outlineLevel="0" collapsed="false">
      <c r="A492" s="11"/>
      <c r="B492" s="11"/>
      <c r="C492" s="11"/>
      <c r="D492" s="11"/>
      <c r="E492" s="11"/>
      <c r="F492" s="11"/>
      <c r="G492" s="11"/>
      <c r="H492" s="11"/>
      <c r="I492" s="11"/>
      <c r="J492" s="11"/>
      <c r="K492" s="11"/>
      <c r="L492" s="11"/>
      <c r="M492" s="11"/>
    </row>
    <row r="493" customFormat="false" ht="12.75" hidden="false" customHeight="true" outlineLevel="0" collapsed="false">
      <c r="A493" s="11"/>
      <c r="B493" s="11"/>
      <c r="C493" s="11"/>
      <c r="D493" s="11"/>
      <c r="E493" s="11"/>
      <c r="F493" s="11"/>
      <c r="G493" s="11"/>
      <c r="H493" s="11"/>
      <c r="I493" s="11"/>
      <c r="J493" s="11"/>
      <c r="K493" s="11"/>
      <c r="L493" s="11"/>
      <c r="M493" s="11"/>
    </row>
    <row r="494" customFormat="false" ht="12.75" hidden="false" customHeight="true" outlineLevel="0" collapsed="false">
      <c r="A494" s="11"/>
      <c r="B494" s="11"/>
      <c r="C494" s="11"/>
      <c r="D494" s="11"/>
      <c r="E494" s="11"/>
      <c r="F494" s="11"/>
      <c r="G494" s="11"/>
      <c r="H494" s="11"/>
      <c r="I494" s="11"/>
      <c r="J494" s="11"/>
      <c r="K494" s="11"/>
      <c r="L494" s="11"/>
      <c r="M494" s="11"/>
    </row>
    <row r="495" customFormat="false" ht="12.75" hidden="false" customHeight="true" outlineLevel="0" collapsed="false">
      <c r="A495" s="11"/>
      <c r="B495" s="11"/>
      <c r="C495" s="11"/>
      <c r="D495" s="11"/>
      <c r="E495" s="11"/>
      <c r="F495" s="11"/>
      <c r="G495" s="11"/>
      <c r="H495" s="11"/>
      <c r="I495" s="11"/>
      <c r="J495" s="11"/>
      <c r="K495" s="11"/>
      <c r="L495" s="11"/>
      <c r="M495" s="11"/>
    </row>
    <row r="496" customFormat="false" ht="12.75" hidden="false" customHeight="true" outlineLevel="0" collapsed="false">
      <c r="A496" s="11"/>
      <c r="B496" s="11"/>
      <c r="C496" s="11"/>
      <c r="D496" s="11"/>
      <c r="E496" s="11"/>
      <c r="F496" s="11"/>
      <c r="G496" s="11"/>
      <c r="H496" s="11"/>
      <c r="I496" s="11"/>
      <c r="J496" s="11"/>
      <c r="K496" s="11"/>
      <c r="L496" s="11"/>
      <c r="M496" s="11"/>
    </row>
    <row r="497" customFormat="false" ht="12.75" hidden="false" customHeight="true" outlineLevel="0" collapsed="false">
      <c r="A497" s="11"/>
      <c r="B497" s="11"/>
      <c r="C497" s="11"/>
      <c r="D497" s="11"/>
      <c r="E497" s="11"/>
      <c r="F497" s="11"/>
      <c r="G497" s="11"/>
      <c r="H497" s="11"/>
      <c r="I497" s="11"/>
      <c r="J497" s="11"/>
      <c r="K497" s="11"/>
      <c r="L497" s="11"/>
      <c r="M497" s="11"/>
    </row>
    <row r="498" customFormat="false" ht="12.75" hidden="false" customHeight="true" outlineLevel="0" collapsed="false">
      <c r="A498" s="11"/>
      <c r="B498" s="11"/>
      <c r="C498" s="11"/>
      <c r="D498" s="11"/>
      <c r="E498" s="11"/>
      <c r="F498" s="11"/>
      <c r="G498" s="11"/>
      <c r="H498" s="11"/>
      <c r="I498" s="11"/>
      <c r="J498" s="11"/>
      <c r="K498" s="11"/>
      <c r="L498" s="11"/>
      <c r="M498" s="11"/>
    </row>
    <row r="499" customFormat="false" ht="12.75" hidden="false" customHeight="true" outlineLevel="0" collapsed="false">
      <c r="A499" s="11"/>
      <c r="B499" s="11"/>
      <c r="C499" s="11"/>
      <c r="D499" s="11"/>
      <c r="E499" s="11"/>
      <c r="F499" s="11"/>
      <c r="G499" s="11"/>
      <c r="H499" s="11"/>
      <c r="I499" s="11"/>
      <c r="J499" s="11"/>
      <c r="K499" s="11"/>
      <c r="L499" s="11"/>
      <c r="M499" s="11"/>
    </row>
    <row r="500" customFormat="false" ht="12.75" hidden="false" customHeight="true" outlineLevel="0" collapsed="false">
      <c r="A500" s="11"/>
      <c r="B500" s="11"/>
      <c r="C500" s="11"/>
      <c r="D500" s="11"/>
      <c r="E500" s="11"/>
      <c r="F500" s="11"/>
      <c r="G500" s="11"/>
      <c r="H500" s="11"/>
      <c r="I500" s="11"/>
      <c r="J500" s="11"/>
      <c r="K500" s="11"/>
      <c r="L500" s="11"/>
      <c r="M500" s="11"/>
    </row>
    <row r="501" customFormat="false" ht="12.75" hidden="false" customHeight="true" outlineLevel="0" collapsed="false">
      <c r="A501" s="11"/>
      <c r="B501" s="11"/>
      <c r="C501" s="11"/>
      <c r="D501" s="11"/>
      <c r="E501" s="11"/>
      <c r="F501" s="11"/>
      <c r="G501" s="11"/>
      <c r="H501" s="11"/>
      <c r="I501" s="11"/>
      <c r="J501" s="11"/>
      <c r="K501" s="11"/>
      <c r="L501" s="11"/>
      <c r="M501" s="11"/>
    </row>
    <row r="502" customFormat="false" ht="12.75" hidden="false" customHeight="true" outlineLevel="0" collapsed="false">
      <c r="A502" s="11"/>
      <c r="B502" s="11"/>
      <c r="C502" s="11"/>
      <c r="D502" s="11"/>
      <c r="E502" s="11"/>
      <c r="F502" s="11"/>
      <c r="G502" s="11"/>
      <c r="H502" s="11"/>
      <c r="I502" s="11"/>
      <c r="J502" s="11"/>
      <c r="K502" s="11"/>
      <c r="L502" s="11"/>
      <c r="M502" s="11"/>
    </row>
    <row r="503" customFormat="false" ht="12.75" hidden="false" customHeight="true" outlineLevel="0" collapsed="false">
      <c r="A503" s="11"/>
      <c r="B503" s="11"/>
      <c r="C503" s="11"/>
      <c r="D503" s="11"/>
      <c r="E503" s="11"/>
      <c r="F503" s="11"/>
      <c r="G503" s="11"/>
      <c r="H503" s="11"/>
      <c r="I503" s="11"/>
      <c r="J503" s="11"/>
      <c r="K503" s="11"/>
      <c r="L503" s="11"/>
      <c r="M503" s="11"/>
    </row>
    <row r="504" customFormat="false" ht="12.75" hidden="false" customHeight="true" outlineLevel="0" collapsed="false">
      <c r="A504" s="11"/>
      <c r="B504" s="11"/>
      <c r="C504" s="11"/>
      <c r="D504" s="11"/>
      <c r="E504" s="11"/>
      <c r="F504" s="11"/>
      <c r="G504" s="11"/>
      <c r="H504" s="11"/>
      <c r="I504" s="11"/>
      <c r="J504" s="11"/>
      <c r="K504" s="11"/>
      <c r="L504" s="11"/>
      <c r="M504" s="11"/>
    </row>
    <row r="505" customFormat="false" ht="12.75" hidden="false" customHeight="true" outlineLevel="0" collapsed="false">
      <c r="A505" s="11"/>
      <c r="B505" s="11"/>
      <c r="C505" s="11"/>
      <c r="D505" s="11"/>
      <c r="E505" s="11"/>
      <c r="F505" s="11"/>
      <c r="G505" s="11"/>
      <c r="H505" s="11"/>
      <c r="I505" s="11"/>
      <c r="J505" s="11"/>
      <c r="K505" s="11"/>
      <c r="L505" s="11"/>
      <c r="M505" s="11"/>
    </row>
    <row r="506" customFormat="false" ht="12.75" hidden="false" customHeight="true" outlineLevel="0" collapsed="false">
      <c r="A506" s="11"/>
      <c r="B506" s="11"/>
      <c r="C506" s="11"/>
      <c r="D506" s="11"/>
      <c r="E506" s="11"/>
      <c r="F506" s="11"/>
      <c r="G506" s="11"/>
      <c r="H506" s="11"/>
      <c r="I506" s="11"/>
      <c r="J506" s="11"/>
      <c r="K506" s="11"/>
      <c r="L506" s="11"/>
      <c r="M506" s="11"/>
    </row>
    <row r="507" customFormat="false" ht="12.75" hidden="false" customHeight="true" outlineLevel="0" collapsed="false">
      <c r="A507" s="11"/>
      <c r="B507" s="11"/>
      <c r="C507" s="11"/>
      <c r="D507" s="11"/>
      <c r="E507" s="11"/>
      <c r="F507" s="11"/>
      <c r="G507" s="11"/>
      <c r="H507" s="11"/>
      <c r="I507" s="11"/>
      <c r="J507" s="11"/>
      <c r="K507" s="11"/>
      <c r="L507" s="11"/>
      <c r="M507" s="11"/>
    </row>
    <row r="508" customFormat="false" ht="12.75" hidden="false" customHeight="true" outlineLevel="0" collapsed="false">
      <c r="A508" s="11"/>
      <c r="B508" s="11"/>
      <c r="C508" s="11"/>
      <c r="D508" s="11"/>
      <c r="E508" s="11"/>
      <c r="F508" s="11"/>
      <c r="G508" s="11"/>
      <c r="H508" s="11"/>
      <c r="I508" s="11"/>
      <c r="J508" s="11"/>
      <c r="K508" s="11"/>
      <c r="L508" s="11"/>
      <c r="M508" s="11"/>
    </row>
    <row r="509" customFormat="false" ht="12.75" hidden="false" customHeight="true" outlineLevel="0" collapsed="false">
      <c r="A509" s="11"/>
      <c r="B509" s="11"/>
      <c r="C509" s="11"/>
      <c r="D509" s="11"/>
      <c r="E509" s="11"/>
      <c r="F509" s="11"/>
      <c r="G509" s="11"/>
      <c r="H509" s="11"/>
      <c r="I509" s="11"/>
      <c r="J509" s="11"/>
      <c r="K509" s="11"/>
      <c r="L509" s="11"/>
      <c r="M509" s="11"/>
    </row>
    <row r="510" customFormat="false" ht="12.75" hidden="false" customHeight="true" outlineLevel="0" collapsed="false">
      <c r="A510" s="11"/>
      <c r="B510" s="11"/>
      <c r="C510" s="11"/>
      <c r="D510" s="11"/>
      <c r="E510" s="11"/>
      <c r="F510" s="11"/>
      <c r="G510" s="11"/>
      <c r="H510" s="11"/>
      <c r="I510" s="11"/>
      <c r="J510" s="11"/>
      <c r="K510" s="11"/>
      <c r="L510" s="11"/>
      <c r="M510" s="11"/>
    </row>
    <row r="511" customFormat="false" ht="12.75" hidden="false" customHeight="true" outlineLevel="0" collapsed="false">
      <c r="A511" s="11"/>
      <c r="B511" s="11"/>
      <c r="C511" s="11"/>
      <c r="D511" s="11"/>
      <c r="E511" s="11"/>
      <c r="F511" s="11"/>
      <c r="G511" s="11"/>
      <c r="H511" s="11"/>
      <c r="I511" s="11"/>
      <c r="J511" s="11"/>
      <c r="K511" s="11"/>
      <c r="L511" s="11"/>
      <c r="M511" s="11"/>
    </row>
    <row r="512" customFormat="false" ht="12.75" hidden="false" customHeight="true" outlineLevel="0" collapsed="false">
      <c r="A512" s="11"/>
      <c r="B512" s="11"/>
      <c r="C512" s="11"/>
      <c r="D512" s="11"/>
      <c r="E512" s="11"/>
      <c r="F512" s="11"/>
      <c r="G512" s="11"/>
      <c r="H512" s="11"/>
      <c r="I512" s="11"/>
      <c r="J512" s="11"/>
      <c r="K512" s="11"/>
      <c r="L512" s="11"/>
      <c r="M512" s="11"/>
    </row>
    <row r="513" customFormat="false" ht="12.75" hidden="false" customHeight="true" outlineLevel="0" collapsed="false">
      <c r="A513" s="11"/>
      <c r="B513" s="11"/>
      <c r="C513" s="11"/>
      <c r="D513" s="11"/>
      <c r="E513" s="11"/>
      <c r="F513" s="11"/>
      <c r="G513" s="11"/>
      <c r="H513" s="11"/>
      <c r="I513" s="11"/>
      <c r="J513" s="11"/>
      <c r="K513" s="11"/>
      <c r="L513" s="11"/>
      <c r="M513" s="11"/>
    </row>
    <row r="514" customFormat="false" ht="12.75" hidden="false" customHeight="true" outlineLevel="0" collapsed="false">
      <c r="A514" s="11"/>
      <c r="B514" s="11"/>
      <c r="C514" s="11"/>
      <c r="D514" s="11"/>
      <c r="E514" s="11"/>
      <c r="F514" s="11"/>
      <c r="G514" s="11"/>
      <c r="H514" s="11"/>
      <c r="I514" s="11"/>
      <c r="J514" s="11"/>
      <c r="K514" s="11"/>
      <c r="L514" s="11"/>
      <c r="M514" s="11"/>
    </row>
    <row r="515" customFormat="false" ht="12.75" hidden="false" customHeight="true" outlineLevel="0" collapsed="false">
      <c r="A515" s="11"/>
      <c r="B515" s="11"/>
      <c r="C515" s="11"/>
      <c r="D515" s="11"/>
      <c r="E515" s="11"/>
      <c r="F515" s="11"/>
      <c r="G515" s="11"/>
      <c r="H515" s="11"/>
      <c r="I515" s="11"/>
      <c r="J515" s="11"/>
      <c r="K515" s="11"/>
      <c r="L515" s="11"/>
      <c r="M515" s="11"/>
    </row>
    <row r="516" customFormat="false" ht="12.75" hidden="false" customHeight="true" outlineLevel="0" collapsed="false">
      <c r="A516" s="11"/>
      <c r="B516" s="11"/>
      <c r="C516" s="11"/>
      <c r="D516" s="11"/>
      <c r="E516" s="11"/>
      <c r="F516" s="11"/>
      <c r="G516" s="11"/>
      <c r="H516" s="11"/>
      <c r="I516" s="11"/>
      <c r="J516" s="11"/>
      <c r="K516" s="11"/>
      <c r="L516" s="11"/>
      <c r="M516" s="11"/>
    </row>
    <row r="517" customFormat="false" ht="12.75" hidden="false" customHeight="true" outlineLevel="0" collapsed="false">
      <c r="A517" s="11"/>
      <c r="B517" s="11"/>
      <c r="C517" s="11"/>
      <c r="D517" s="11"/>
      <c r="E517" s="11"/>
      <c r="F517" s="11"/>
      <c r="G517" s="11"/>
      <c r="H517" s="11"/>
      <c r="I517" s="11"/>
      <c r="J517" s="11"/>
      <c r="K517" s="11"/>
      <c r="L517" s="11"/>
      <c r="M517" s="11"/>
    </row>
    <row r="518" customFormat="false" ht="12.75" hidden="false" customHeight="true" outlineLevel="0" collapsed="false">
      <c r="A518" s="11"/>
      <c r="B518" s="11"/>
      <c r="C518" s="11"/>
      <c r="D518" s="11"/>
      <c r="E518" s="11"/>
      <c r="F518" s="11"/>
      <c r="G518" s="11"/>
      <c r="H518" s="11"/>
      <c r="I518" s="11"/>
      <c r="J518" s="11"/>
      <c r="K518" s="11"/>
      <c r="L518" s="11"/>
      <c r="M518" s="11"/>
    </row>
    <row r="519" customFormat="false" ht="12.75" hidden="false" customHeight="true" outlineLevel="0" collapsed="false">
      <c r="A519" s="11"/>
      <c r="B519" s="11"/>
      <c r="C519" s="11"/>
      <c r="D519" s="11"/>
      <c r="E519" s="11"/>
      <c r="F519" s="11"/>
      <c r="G519" s="11"/>
      <c r="H519" s="11"/>
      <c r="I519" s="11"/>
      <c r="J519" s="11"/>
      <c r="K519" s="11"/>
      <c r="L519" s="11"/>
      <c r="M519" s="11"/>
    </row>
    <row r="520" customFormat="false" ht="12.75" hidden="false" customHeight="true" outlineLevel="0" collapsed="false">
      <c r="A520" s="11"/>
      <c r="B520" s="11"/>
      <c r="C520" s="11"/>
      <c r="D520" s="11"/>
      <c r="E520" s="11"/>
      <c r="F520" s="11"/>
      <c r="G520" s="11"/>
      <c r="H520" s="11"/>
      <c r="I520" s="11"/>
      <c r="J520" s="11"/>
      <c r="K520" s="11"/>
      <c r="L520" s="11"/>
      <c r="M520" s="11"/>
    </row>
    <row r="521" customFormat="false" ht="12.75" hidden="false" customHeight="true" outlineLevel="0" collapsed="false">
      <c r="A521" s="11"/>
      <c r="B521" s="11"/>
      <c r="C521" s="11"/>
      <c r="D521" s="11"/>
      <c r="E521" s="11"/>
      <c r="F521" s="11"/>
      <c r="G521" s="11"/>
      <c r="H521" s="11"/>
      <c r="I521" s="11"/>
      <c r="J521" s="11"/>
      <c r="K521" s="11"/>
      <c r="L521" s="11"/>
      <c r="M521" s="11"/>
    </row>
    <row r="522" customFormat="false" ht="12.75" hidden="false" customHeight="true" outlineLevel="0" collapsed="false">
      <c r="A522" s="11"/>
      <c r="B522" s="11"/>
      <c r="C522" s="11"/>
      <c r="D522" s="11"/>
      <c r="E522" s="11"/>
      <c r="F522" s="11"/>
      <c r="G522" s="11"/>
      <c r="H522" s="11"/>
      <c r="I522" s="11"/>
      <c r="J522" s="11"/>
      <c r="K522" s="11"/>
      <c r="L522" s="11"/>
      <c r="M522" s="11"/>
    </row>
    <row r="523" customFormat="false" ht="12.75" hidden="false" customHeight="true" outlineLevel="0" collapsed="false">
      <c r="A523" s="11"/>
      <c r="B523" s="11"/>
      <c r="C523" s="11"/>
      <c r="D523" s="11"/>
      <c r="E523" s="11"/>
      <c r="F523" s="11"/>
      <c r="G523" s="11"/>
      <c r="H523" s="11"/>
      <c r="I523" s="11"/>
      <c r="J523" s="11"/>
      <c r="K523" s="11"/>
      <c r="L523" s="11"/>
      <c r="M523" s="11"/>
    </row>
    <row r="524" customFormat="false" ht="12.75" hidden="false" customHeight="true" outlineLevel="0" collapsed="false">
      <c r="A524" s="11"/>
      <c r="B524" s="11"/>
      <c r="C524" s="11"/>
      <c r="D524" s="11"/>
      <c r="E524" s="11"/>
      <c r="F524" s="11"/>
      <c r="G524" s="11"/>
      <c r="H524" s="11"/>
      <c r="I524" s="11"/>
      <c r="J524" s="11"/>
      <c r="K524" s="11"/>
      <c r="L524" s="11"/>
      <c r="M524" s="11"/>
    </row>
    <row r="525" customFormat="false" ht="12.75" hidden="false" customHeight="true" outlineLevel="0" collapsed="false">
      <c r="A525" s="11"/>
      <c r="B525" s="11"/>
      <c r="C525" s="11"/>
      <c r="D525" s="11"/>
      <c r="E525" s="11"/>
      <c r="F525" s="11"/>
      <c r="G525" s="11"/>
      <c r="H525" s="11"/>
      <c r="I525" s="11"/>
      <c r="J525" s="11"/>
      <c r="K525" s="11"/>
      <c r="L525" s="11"/>
      <c r="M525" s="11"/>
    </row>
    <row r="526" customFormat="false" ht="12.75" hidden="false" customHeight="true" outlineLevel="0" collapsed="false">
      <c r="A526" s="11"/>
      <c r="B526" s="11"/>
      <c r="C526" s="11"/>
      <c r="D526" s="11"/>
      <c r="E526" s="11"/>
      <c r="F526" s="11"/>
      <c r="G526" s="11"/>
      <c r="H526" s="11"/>
      <c r="I526" s="11"/>
      <c r="J526" s="11"/>
      <c r="K526" s="11"/>
      <c r="L526" s="11"/>
      <c r="M526" s="11"/>
    </row>
    <row r="527" customFormat="false" ht="12.75" hidden="false" customHeight="true" outlineLevel="0" collapsed="false">
      <c r="A527" s="11"/>
      <c r="B527" s="11"/>
      <c r="C527" s="11"/>
      <c r="D527" s="11"/>
      <c r="E527" s="11"/>
      <c r="F527" s="11"/>
      <c r="G527" s="11"/>
      <c r="H527" s="11"/>
      <c r="I527" s="11"/>
      <c r="J527" s="11"/>
      <c r="K527" s="11"/>
      <c r="L527" s="11"/>
      <c r="M527" s="11"/>
    </row>
    <row r="528" customFormat="false" ht="12.75" hidden="false" customHeight="true" outlineLevel="0" collapsed="false">
      <c r="A528" s="11"/>
      <c r="B528" s="11"/>
      <c r="C528" s="11"/>
      <c r="D528" s="11"/>
      <c r="E528" s="11"/>
      <c r="F528" s="11"/>
      <c r="G528" s="11"/>
      <c r="H528" s="11"/>
      <c r="I528" s="11"/>
      <c r="J528" s="11"/>
      <c r="K528" s="11"/>
      <c r="L528" s="11"/>
      <c r="M528" s="11"/>
    </row>
    <row r="529" customFormat="false" ht="12.75" hidden="false" customHeight="true" outlineLevel="0" collapsed="false">
      <c r="A529" s="11"/>
      <c r="B529" s="11"/>
      <c r="C529" s="11"/>
      <c r="D529" s="11"/>
      <c r="E529" s="11"/>
      <c r="F529" s="11"/>
      <c r="G529" s="11"/>
      <c r="H529" s="11"/>
      <c r="I529" s="11"/>
      <c r="J529" s="11"/>
      <c r="K529" s="11"/>
      <c r="L529" s="11"/>
      <c r="M529" s="11"/>
    </row>
    <row r="530" customFormat="false" ht="12.75" hidden="false" customHeight="true" outlineLevel="0" collapsed="false">
      <c r="A530" s="11"/>
      <c r="B530" s="11"/>
      <c r="C530" s="11"/>
      <c r="D530" s="11"/>
      <c r="E530" s="11"/>
      <c r="F530" s="11"/>
      <c r="G530" s="11"/>
      <c r="H530" s="11"/>
      <c r="I530" s="11"/>
      <c r="J530" s="11"/>
      <c r="K530" s="11"/>
      <c r="L530" s="11"/>
      <c r="M530" s="11"/>
    </row>
    <row r="531" customFormat="false" ht="12.75" hidden="false" customHeight="true" outlineLevel="0" collapsed="false">
      <c r="A531" s="11"/>
      <c r="B531" s="11"/>
      <c r="C531" s="11"/>
      <c r="D531" s="11"/>
      <c r="E531" s="11"/>
      <c r="F531" s="11"/>
      <c r="G531" s="11"/>
      <c r="H531" s="11"/>
      <c r="I531" s="11"/>
      <c r="J531" s="11"/>
      <c r="K531" s="11"/>
      <c r="L531" s="11"/>
      <c r="M531" s="11"/>
    </row>
    <row r="532" customFormat="false" ht="12.75" hidden="false" customHeight="true" outlineLevel="0" collapsed="false">
      <c r="A532" s="11"/>
      <c r="B532" s="11"/>
      <c r="C532" s="11"/>
      <c r="D532" s="11"/>
      <c r="E532" s="11"/>
      <c r="F532" s="11"/>
      <c r="G532" s="11"/>
      <c r="H532" s="11"/>
      <c r="I532" s="11"/>
      <c r="J532" s="11"/>
      <c r="K532" s="11"/>
      <c r="L532" s="11"/>
      <c r="M532" s="11"/>
    </row>
    <row r="533" customFormat="false" ht="12.75" hidden="false" customHeight="true" outlineLevel="0" collapsed="false">
      <c r="A533" s="11"/>
      <c r="B533" s="11"/>
      <c r="C533" s="11"/>
      <c r="D533" s="11"/>
      <c r="E533" s="11"/>
      <c r="F533" s="11"/>
      <c r="G533" s="11"/>
      <c r="H533" s="11"/>
      <c r="I533" s="11"/>
      <c r="J533" s="11"/>
      <c r="K533" s="11"/>
      <c r="L533" s="11"/>
      <c r="M533" s="11"/>
    </row>
    <row r="534" customFormat="false" ht="12.75" hidden="false" customHeight="true" outlineLevel="0" collapsed="false">
      <c r="A534" s="11"/>
      <c r="B534" s="11"/>
      <c r="C534" s="11"/>
      <c r="D534" s="11"/>
      <c r="E534" s="11"/>
      <c r="F534" s="11"/>
      <c r="G534" s="11"/>
      <c r="H534" s="11"/>
      <c r="I534" s="11"/>
      <c r="J534" s="11"/>
      <c r="K534" s="11"/>
      <c r="L534" s="11"/>
      <c r="M534" s="11"/>
    </row>
    <row r="535" customFormat="false" ht="12.75" hidden="false" customHeight="true" outlineLevel="0" collapsed="false">
      <c r="A535" s="11"/>
      <c r="B535" s="11"/>
      <c r="C535" s="11"/>
      <c r="D535" s="11"/>
      <c r="E535" s="11"/>
      <c r="F535" s="11"/>
      <c r="G535" s="11"/>
      <c r="H535" s="11"/>
      <c r="I535" s="11"/>
      <c r="J535" s="11"/>
      <c r="K535" s="11"/>
      <c r="L535" s="11"/>
      <c r="M535" s="11"/>
    </row>
    <row r="536" customFormat="false" ht="12.75" hidden="false" customHeight="true" outlineLevel="0" collapsed="false">
      <c r="A536" s="11"/>
      <c r="B536" s="11"/>
      <c r="C536" s="11"/>
      <c r="D536" s="11"/>
      <c r="E536" s="11"/>
      <c r="F536" s="11"/>
      <c r="G536" s="11"/>
      <c r="H536" s="11"/>
      <c r="I536" s="11"/>
      <c r="J536" s="11"/>
      <c r="K536" s="11"/>
      <c r="L536" s="11"/>
      <c r="M536" s="11"/>
    </row>
    <row r="537" customFormat="false" ht="12.75" hidden="false" customHeight="true" outlineLevel="0" collapsed="false">
      <c r="A537" s="11"/>
      <c r="B537" s="11"/>
      <c r="C537" s="11"/>
      <c r="D537" s="11"/>
      <c r="E537" s="11"/>
      <c r="F537" s="11"/>
      <c r="G537" s="11"/>
      <c r="H537" s="11"/>
      <c r="I537" s="11"/>
      <c r="J537" s="11"/>
      <c r="K537" s="11"/>
      <c r="L537" s="11"/>
      <c r="M537" s="11"/>
    </row>
    <row r="538" customFormat="false" ht="12.75" hidden="false" customHeight="true" outlineLevel="0" collapsed="false">
      <c r="A538" s="11"/>
      <c r="B538" s="11"/>
      <c r="C538" s="11"/>
      <c r="D538" s="11"/>
      <c r="E538" s="11"/>
      <c r="F538" s="11"/>
      <c r="G538" s="11"/>
      <c r="H538" s="11"/>
      <c r="I538" s="11"/>
      <c r="J538" s="11"/>
      <c r="K538" s="11"/>
      <c r="L538" s="11"/>
      <c r="M538" s="11"/>
    </row>
    <row r="539" customFormat="false" ht="12.75" hidden="false" customHeight="true" outlineLevel="0" collapsed="false">
      <c r="A539" s="11"/>
      <c r="B539" s="11"/>
      <c r="C539" s="11"/>
      <c r="D539" s="11"/>
      <c r="E539" s="11"/>
      <c r="F539" s="11"/>
      <c r="G539" s="11"/>
      <c r="H539" s="11"/>
      <c r="I539" s="11"/>
      <c r="J539" s="11"/>
      <c r="K539" s="11"/>
      <c r="L539" s="11"/>
      <c r="M539" s="11"/>
    </row>
    <row r="540" customFormat="false" ht="12.75" hidden="false" customHeight="true" outlineLevel="0" collapsed="false">
      <c r="A540" s="11"/>
      <c r="B540" s="11"/>
      <c r="C540" s="11"/>
      <c r="D540" s="11"/>
      <c r="E540" s="11"/>
      <c r="F540" s="11"/>
      <c r="G540" s="11"/>
      <c r="H540" s="11"/>
      <c r="I540" s="11"/>
      <c r="J540" s="11"/>
      <c r="K540" s="11"/>
      <c r="L540" s="11"/>
      <c r="M540" s="11"/>
    </row>
    <row r="541" customFormat="false" ht="12.75" hidden="false" customHeight="true" outlineLevel="0" collapsed="false">
      <c r="A541" s="11"/>
      <c r="B541" s="11"/>
      <c r="C541" s="11"/>
      <c r="D541" s="11"/>
      <c r="E541" s="11"/>
      <c r="F541" s="11"/>
      <c r="G541" s="11"/>
      <c r="H541" s="11"/>
      <c r="I541" s="11"/>
      <c r="J541" s="11"/>
      <c r="K541" s="11"/>
      <c r="L541" s="11"/>
      <c r="M541" s="11"/>
    </row>
    <row r="542" customFormat="false" ht="12.75" hidden="false" customHeight="true" outlineLevel="0" collapsed="false">
      <c r="A542" s="11"/>
      <c r="B542" s="11"/>
      <c r="C542" s="11"/>
      <c r="D542" s="11"/>
      <c r="E542" s="11"/>
      <c r="F542" s="11"/>
      <c r="G542" s="11"/>
      <c r="H542" s="11"/>
      <c r="I542" s="11"/>
      <c r="J542" s="11"/>
      <c r="K542" s="11"/>
      <c r="L542" s="11"/>
      <c r="M542" s="11"/>
    </row>
    <row r="543" customFormat="false" ht="12.75" hidden="false" customHeight="true" outlineLevel="0" collapsed="false">
      <c r="A543" s="11"/>
      <c r="B543" s="11"/>
      <c r="C543" s="11"/>
      <c r="D543" s="11"/>
      <c r="E543" s="11"/>
      <c r="F543" s="11"/>
      <c r="G543" s="11"/>
      <c r="H543" s="11"/>
      <c r="I543" s="11"/>
      <c r="J543" s="11"/>
      <c r="K543" s="11"/>
      <c r="L543" s="11"/>
      <c r="M543" s="11"/>
    </row>
    <row r="544" customFormat="false" ht="12.75" hidden="false" customHeight="true" outlineLevel="0" collapsed="false">
      <c r="A544" s="11"/>
      <c r="B544" s="11"/>
      <c r="C544" s="11"/>
      <c r="D544" s="11"/>
      <c r="E544" s="11"/>
      <c r="F544" s="11"/>
      <c r="G544" s="11"/>
      <c r="H544" s="11"/>
      <c r="I544" s="11"/>
      <c r="J544" s="11"/>
      <c r="K544" s="11"/>
      <c r="L544" s="11"/>
      <c r="M544" s="11"/>
    </row>
    <row r="545" customFormat="false" ht="12.75" hidden="false" customHeight="true" outlineLevel="0" collapsed="false">
      <c r="A545" s="11"/>
      <c r="B545" s="11"/>
      <c r="C545" s="11"/>
      <c r="D545" s="11"/>
      <c r="E545" s="11"/>
      <c r="F545" s="11"/>
      <c r="G545" s="11"/>
      <c r="H545" s="11"/>
      <c r="I545" s="11"/>
      <c r="J545" s="11"/>
      <c r="K545" s="11"/>
      <c r="L545" s="11"/>
      <c r="M545" s="11"/>
    </row>
    <row r="546" customFormat="false" ht="12.75" hidden="false" customHeight="true" outlineLevel="0" collapsed="false">
      <c r="A546" s="11"/>
      <c r="B546" s="11"/>
      <c r="C546" s="11"/>
      <c r="D546" s="11"/>
      <c r="E546" s="11"/>
      <c r="F546" s="11"/>
      <c r="G546" s="11"/>
      <c r="H546" s="11"/>
      <c r="I546" s="11"/>
      <c r="J546" s="11"/>
      <c r="K546" s="11"/>
      <c r="L546" s="11"/>
      <c r="M546" s="11"/>
    </row>
    <row r="547" customFormat="false" ht="12.75" hidden="false" customHeight="true" outlineLevel="0" collapsed="false">
      <c r="A547" s="11"/>
      <c r="B547" s="11"/>
      <c r="C547" s="11"/>
      <c r="D547" s="11"/>
      <c r="E547" s="11"/>
      <c r="F547" s="11"/>
      <c r="G547" s="11"/>
      <c r="H547" s="11"/>
      <c r="I547" s="11"/>
      <c r="J547" s="11"/>
      <c r="K547" s="11"/>
      <c r="L547" s="11"/>
      <c r="M547" s="11"/>
    </row>
    <row r="548" customFormat="false" ht="12.75" hidden="false" customHeight="true" outlineLevel="0" collapsed="false">
      <c r="A548" s="11"/>
      <c r="B548" s="11"/>
      <c r="C548" s="11"/>
      <c r="D548" s="11"/>
      <c r="E548" s="11"/>
      <c r="F548" s="11"/>
      <c r="G548" s="11"/>
      <c r="H548" s="11"/>
      <c r="I548" s="11"/>
      <c r="J548" s="11"/>
      <c r="K548" s="11"/>
      <c r="L548" s="11"/>
      <c r="M548" s="11"/>
    </row>
    <row r="549" customFormat="false" ht="12.75" hidden="false" customHeight="true" outlineLevel="0" collapsed="false">
      <c r="A549" s="11"/>
      <c r="B549" s="11"/>
      <c r="C549" s="11"/>
      <c r="D549" s="11"/>
      <c r="E549" s="11"/>
      <c r="F549" s="11"/>
      <c r="G549" s="11"/>
      <c r="H549" s="11"/>
      <c r="I549" s="11"/>
      <c r="J549" s="11"/>
      <c r="K549" s="11"/>
      <c r="L549" s="11"/>
      <c r="M549" s="11"/>
    </row>
    <row r="550" customFormat="false" ht="12.75" hidden="false" customHeight="true" outlineLevel="0" collapsed="false">
      <c r="A550" s="11"/>
      <c r="B550" s="11"/>
      <c r="C550" s="11"/>
      <c r="D550" s="11"/>
      <c r="E550" s="11"/>
      <c r="F550" s="11"/>
      <c r="G550" s="11"/>
      <c r="H550" s="11"/>
      <c r="I550" s="11"/>
      <c r="J550" s="11"/>
      <c r="K550" s="11"/>
      <c r="L550" s="11"/>
      <c r="M550" s="11"/>
    </row>
    <row r="551" customFormat="false" ht="12.75" hidden="false" customHeight="true" outlineLevel="0" collapsed="false">
      <c r="A551" s="11"/>
      <c r="B551" s="11"/>
      <c r="C551" s="11"/>
      <c r="D551" s="11"/>
      <c r="E551" s="11"/>
      <c r="F551" s="11"/>
      <c r="G551" s="11"/>
      <c r="H551" s="11"/>
      <c r="I551" s="11"/>
      <c r="J551" s="11"/>
      <c r="K551" s="11"/>
      <c r="L551" s="11"/>
      <c r="M551" s="11"/>
    </row>
    <row r="552" customFormat="false" ht="12.75" hidden="false" customHeight="true" outlineLevel="0" collapsed="false">
      <c r="A552" s="11"/>
      <c r="B552" s="11"/>
      <c r="C552" s="11"/>
      <c r="D552" s="11"/>
      <c r="E552" s="11"/>
      <c r="F552" s="11"/>
      <c r="G552" s="11"/>
      <c r="H552" s="11"/>
      <c r="I552" s="11"/>
      <c r="J552" s="11"/>
      <c r="K552" s="11"/>
      <c r="L552" s="11"/>
      <c r="M552" s="11"/>
    </row>
    <row r="553" customFormat="false" ht="12.75" hidden="false" customHeight="true" outlineLevel="0" collapsed="false">
      <c r="A553" s="11"/>
      <c r="B553" s="11"/>
      <c r="C553" s="11"/>
      <c r="D553" s="11"/>
      <c r="E553" s="11"/>
      <c r="F553" s="11"/>
      <c r="G553" s="11"/>
      <c r="H553" s="11"/>
      <c r="I553" s="11"/>
      <c r="J553" s="11"/>
      <c r="K553" s="11"/>
      <c r="L553" s="11"/>
      <c r="M553" s="11"/>
    </row>
    <row r="554" customFormat="false" ht="12.75" hidden="false" customHeight="true" outlineLevel="0" collapsed="false">
      <c r="A554" s="11"/>
      <c r="B554" s="11"/>
      <c r="C554" s="11"/>
      <c r="D554" s="11"/>
      <c r="E554" s="11"/>
      <c r="F554" s="11"/>
      <c r="G554" s="11"/>
      <c r="H554" s="11"/>
      <c r="I554" s="11"/>
      <c r="J554" s="11"/>
      <c r="K554" s="11"/>
      <c r="L554" s="11"/>
      <c r="M554" s="11"/>
    </row>
    <row r="555" customFormat="false" ht="12.75" hidden="false" customHeight="true" outlineLevel="0" collapsed="false">
      <c r="A555" s="11"/>
      <c r="B555" s="11"/>
      <c r="C555" s="11"/>
      <c r="D555" s="11"/>
      <c r="E555" s="11"/>
      <c r="F555" s="11"/>
      <c r="G555" s="11"/>
      <c r="H555" s="11"/>
      <c r="I555" s="11"/>
      <c r="J555" s="11"/>
      <c r="K555" s="11"/>
      <c r="L555" s="11"/>
      <c r="M555" s="11"/>
    </row>
    <row r="556" customFormat="false" ht="12.75" hidden="false" customHeight="true" outlineLevel="0" collapsed="false">
      <c r="A556" s="11"/>
      <c r="B556" s="11"/>
      <c r="C556" s="11"/>
      <c r="D556" s="11"/>
      <c r="E556" s="11"/>
      <c r="F556" s="11"/>
      <c r="G556" s="11"/>
      <c r="H556" s="11"/>
      <c r="I556" s="11"/>
      <c r="J556" s="11"/>
      <c r="K556" s="11"/>
      <c r="L556" s="11"/>
      <c r="M556" s="11"/>
    </row>
    <row r="557" customFormat="false" ht="12.75" hidden="false" customHeight="true" outlineLevel="0" collapsed="false">
      <c r="A557" s="11"/>
      <c r="B557" s="11"/>
      <c r="C557" s="11"/>
      <c r="D557" s="11"/>
      <c r="E557" s="11"/>
      <c r="F557" s="11"/>
      <c r="G557" s="11"/>
      <c r="H557" s="11"/>
      <c r="I557" s="11"/>
      <c r="J557" s="11"/>
      <c r="K557" s="11"/>
      <c r="L557" s="11"/>
      <c r="M557" s="11"/>
    </row>
    <row r="558" customFormat="false" ht="12.75" hidden="false" customHeight="true" outlineLevel="0" collapsed="false">
      <c r="A558" s="11"/>
      <c r="B558" s="11"/>
      <c r="C558" s="11"/>
      <c r="D558" s="11"/>
      <c r="E558" s="11"/>
      <c r="F558" s="11"/>
      <c r="G558" s="11"/>
      <c r="H558" s="11"/>
      <c r="I558" s="11"/>
      <c r="J558" s="11"/>
      <c r="K558" s="11"/>
      <c r="L558" s="11"/>
      <c r="M558" s="11"/>
    </row>
    <row r="559" customFormat="false" ht="12.75" hidden="false" customHeight="true" outlineLevel="0" collapsed="false">
      <c r="A559" s="11"/>
      <c r="B559" s="11"/>
      <c r="C559" s="11"/>
      <c r="D559" s="11"/>
      <c r="E559" s="11"/>
      <c r="F559" s="11"/>
      <c r="G559" s="11"/>
      <c r="H559" s="11"/>
      <c r="I559" s="11"/>
      <c r="J559" s="11"/>
      <c r="K559" s="11"/>
      <c r="L559" s="11"/>
      <c r="M559" s="11"/>
    </row>
    <row r="560" customFormat="false" ht="12.75" hidden="false" customHeight="true" outlineLevel="0" collapsed="false">
      <c r="A560" s="11"/>
      <c r="B560" s="11"/>
      <c r="C560" s="11"/>
      <c r="D560" s="11"/>
      <c r="E560" s="11"/>
      <c r="F560" s="11"/>
      <c r="G560" s="11"/>
      <c r="H560" s="11"/>
      <c r="I560" s="11"/>
      <c r="J560" s="11"/>
      <c r="K560" s="11"/>
      <c r="L560" s="11"/>
      <c r="M560" s="11"/>
    </row>
    <row r="561" customFormat="false" ht="12.75" hidden="false" customHeight="true" outlineLevel="0" collapsed="false">
      <c r="A561" s="11"/>
      <c r="B561" s="11"/>
      <c r="C561" s="11"/>
      <c r="D561" s="11"/>
      <c r="E561" s="11"/>
      <c r="F561" s="11"/>
      <c r="G561" s="11"/>
      <c r="H561" s="11"/>
      <c r="I561" s="11"/>
      <c r="J561" s="11"/>
      <c r="K561" s="11"/>
      <c r="L561" s="11"/>
      <c r="M561" s="11"/>
    </row>
    <row r="562" customFormat="false" ht="12.75" hidden="false" customHeight="true" outlineLevel="0" collapsed="false">
      <c r="A562" s="11"/>
      <c r="B562" s="11"/>
      <c r="C562" s="11"/>
      <c r="D562" s="11"/>
      <c r="E562" s="11"/>
      <c r="F562" s="11"/>
      <c r="G562" s="11"/>
      <c r="H562" s="11"/>
      <c r="I562" s="11"/>
      <c r="J562" s="11"/>
      <c r="K562" s="11"/>
      <c r="L562" s="11"/>
      <c r="M562" s="11"/>
    </row>
    <row r="563" customFormat="false" ht="12.75" hidden="false" customHeight="true" outlineLevel="0" collapsed="false">
      <c r="A563" s="11"/>
      <c r="B563" s="11"/>
      <c r="C563" s="11"/>
      <c r="D563" s="11"/>
      <c r="E563" s="11"/>
      <c r="F563" s="11"/>
      <c r="G563" s="11"/>
      <c r="H563" s="11"/>
      <c r="I563" s="11"/>
      <c r="J563" s="11"/>
      <c r="K563" s="11"/>
      <c r="L563" s="11"/>
      <c r="M563" s="11"/>
    </row>
    <row r="564" customFormat="false" ht="12.75" hidden="false" customHeight="true" outlineLevel="0" collapsed="false">
      <c r="A564" s="11"/>
      <c r="B564" s="11"/>
      <c r="C564" s="11"/>
      <c r="D564" s="11"/>
      <c r="E564" s="11"/>
      <c r="F564" s="11"/>
      <c r="G564" s="11"/>
      <c r="H564" s="11"/>
      <c r="I564" s="11"/>
      <c r="J564" s="11"/>
      <c r="K564" s="11"/>
      <c r="L564" s="11"/>
      <c r="M564" s="11"/>
    </row>
    <row r="565" customFormat="false" ht="12.75" hidden="false" customHeight="true" outlineLevel="0" collapsed="false">
      <c r="A565" s="11"/>
      <c r="B565" s="11"/>
      <c r="C565" s="11"/>
      <c r="D565" s="11"/>
      <c r="E565" s="11"/>
      <c r="F565" s="11"/>
      <c r="G565" s="11"/>
      <c r="H565" s="11"/>
      <c r="I565" s="11"/>
      <c r="J565" s="11"/>
      <c r="K565" s="11"/>
      <c r="L565" s="11"/>
      <c r="M565" s="11"/>
    </row>
    <row r="566" customFormat="false" ht="12.75" hidden="false" customHeight="true" outlineLevel="0" collapsed="false">
      <c r="A566" s="11"/>
      <c r="B566" s="11"/>
      <c r="C566" s="11"/>
      <c r="D566" s="11"/>
      <c r="E566" s="11"/>
      <c r="F566" s="11"/>
      <c r="G566" s="11"/>
      <c r="H566" s="11"/>
      <c r="I566" s="11"/>
      <c r="J566" s="11"/>
      <c r="K566" s="11"/>
      <c r="L566" s="11"/>
      <c r="M566" s="11"/>
    </row>
    <row r="567" customFormat="false" ht="12.75" hidden="false" customHeight="true" outlineLevel="0" collapsed="false">
      <c r="A567" s="11"/>
      <c r="B567" s="11"/>
      <c r="C567" s="11"/>
      <c r="D567" s="11"/>
      <c r="E567" s="11"/>
      <c r="F567" s="11"/>
      <c r="G567" s="11"/>
      <c r="H567" s="11"/>
      <c r="I567" s="11"/>
      <c r="J567" s="11"/>
      <c r="K567" s="11"/>
      <c r="L567" s="11"/>
      <c r="M567" s="11"/>
    </row>
    <row r="568" customFormat="false" ht="12.75" hidden="false" customHeight="true" outlineLevel="0" collapsed="false">
      <c r="A568" s="11"/>
      <c r="B568" s="11"/>
      <c r="C568" s="11"/>
      <c r="D568" s="11"/>
      <c r="E568" s="11"/>
      <c r="F568" s="11"/>
      <c r="G568" s="11"/>
      <c r="H568" s="11"/>
      <c r="I568" s="11"/>
      <c r="J568" s="11"/>
      <c r="K568" s="11"/>
      <c r="L568" s="11"/>
      <c r="M568" s="11"/>
    </row>
    <row r="569" customFormat="false" ht="12.75" hidden="false" customHeight="true" outlineLevel="0" collapsed="false">
      <c r="A569" s="11"/>
      <c r="B569" s="11"/>
      <c r="C569" s="11"/>
      <c r="D569" s="11"/>
      <c r="E569" s="11"/>
      <c r="F569" s="11"/>
      <c r="G569" s="11"/>
      <c r="H569" s="11"/>
      <c r="I569" s="11"/>
      <c r="J569" s="11"/>
      <c r="K569" s="11"/>
      <c r="L569" s="11"/>
      <c r="M569" s="11"/>
    </row>
    <row r="570" customFormat="false" ht="12.75" hidden="false" customHeight="true" outlineLevel="0" collapsed="false">
      <c r="A570" s="11"/>
      <c r="B570" s="11"/>
      <c r="C570" s="11"/>
      <c r="D570" s="11"/>
      <c r="E570" s="11"/>
      <c r="F570" s="11"/>
      <c r="G570" s="11"/>
      <c r="H570" s="11"/>
      <c r="I570" s="11"/>
      <c r="J570" s="11"/>
      <c r="K570" s="11"/>
      <c r="L570" s="11"/>
      <c r="M570" s="11"/>
    </row>
    <row r="571" customFormat="false" ht="12.75" hidden="false" customHeight="true" outlineLevel="0" collapsed="false">
      <c r="A571" s="11"/>
      <c r="B571" s="11"/>
      <c r="C571" s="11"/>
      <c r="D571" s="11"/>
      <c r="E571" s="11"/>
      <c r="F571" s="11"/>
      <c r="G571" s="11"/>
      <c r="H571" s="11"/>
      <c r="I571" s="11"/>
      <c r="J571" s="11"/>
      <c r="K571" s="11"/>
      <c r="L571" s="11"/>
      <c r="M571" s="11"/>
    </row>
    <row r="572" customFormat="false" ht="12.75" hidden="false" customHeight="true" outlineLevel="0" collapsed="false">
      <c r="A572" s="11"/>
      <c r="B572" s="11"/>
      <c r="C572" s="11"/>
      <c r="D572" s="11"/>
      <c r="E572" s="11"/>
      <c r="F572" s="11"/>
      <c r="G572" s="11"/>
      <c r="H572" s="11"/>
      <c r="I572" s="11"/>
      <c r="J572" s="11"/>
      <c r="K572" s="11"/>
      <c r="L572" s="11"/>
      <c r="M572" s="11"/>
    </row>
    <row r="573" customFormat="false" ht="12.75" hidden="false" customHeight="true" outlineLevel="0" collapsed="false">
      <c r="A573" s="11"/>
      <c r="B573" s="11"/>
      <c r="C573" s="11"/>
      <c r="D573" s="11"/>
      <c r="E573" s="11"/>
      <c r="F573" s="11"/>
      <c r="G573" s="11"/>
      <c r="H573" s="11"/>
      <c r="I573" s="11"/>
      <c r="J573" s="11"/>
      <c r="K573" s="11"/>
      <c r="L573" s="11"/>
      <c r="M573" s="11"/>
    </row>
    <row r="574" customFormat="false" ht="12.75" hidden="false" customHeight="true" outlineLevel="0" collapsed="false">
      <c r="A574" s="11"/>
      <c r="B574" s="11"/>
      <c r="C574" s="11"/>
      <c r="D574" s="11"/>
      <c r="E574" s="11"/>
      <c r="F574" s="11"/>
      <c r="G574" s="11"/>
      <c r="H574" s="11"/>
      <c r="I574" s="11"/>
      <c r="J574" s="11"/>
      <c r="K574" s="11"/>
      <c r="L574" s="11"/>
      <c r="M574" s="11"/>
    </row>
    <row r="575" customFormat="false" ht="12.75" hidden="false" customHeight="true" outlineLevel="0" collapsed="false">
      <c r="A575" s="11"/>
      <c r="B575" s="11"/>
      <c r="C575" s="11"/>
      <c r="D575" s="11"/>
      <c r="E575" s="11"/>
      <c r="F575" s="11"/>
      <c r="G575" s="11"/>
      <c r="H575" s="11"/>
      <c r="I575" s="11"/>
      <c r="J575" s="11"/>
      <c r="K575" s="11"/>
      <c r="L575" s="11"/>
      <c r="M575" s="11"/>
    </row>
    <row r="576" customFormat="false" ht="12.75" hidden="false" customHeight="true" outlineLevel="0" collapsed="false">
      <c r="A576" s="11"/>
      <c r="B576" s="11"/>
      <c r="C576" s="11"/>
      <c r="D576" s="11"/>
      <c r="E576" s="11"/>
      <c r="F576" s="11"/>
      <c r="G576" s="11"/>
      <c r="H576" s="11"/>
      <c r="I576" s="11"/>
      <c r="J576" s="11"/>
      <c r="K576" s="11"/>
      <c r="L576" s="11"/>
      <c r="M576" s="11"/>
    </row>
    <row r="577" customFormat="false" ht="12.75" hidden="false" customHeight="true" outlineLevel="0" collapsed="false">
      <c r="A577" s="11"/>
      <c r="B577" s="11"/>
      <c r="C577" s="11"/>
      <c r="D577" s="11"/>
      <c r="E577" s="11"/>
      <c r="F577" s="11"/>
      <c r="G577" s="11"/>
      <c r="H577" s="11"/>
      <c r="I577" s="11"/>
      <c r="J577" s="11"/>
      <c r="K577" s="11"/>
      <c r="L577" s="11"/>
      <c r="M577" s="11"/>
    </row>
    <row r="578" customFormat="false" ht="12.75" hidden="false" customHeight="true" outlineLevel="0" collapsed="false">
      <c r="A578" s="11"/>
      <c r="B578" s="11"/>
      <c r="C578" s="11"/>
      <c r="D578" s="11"/>
      <c r="E578" s="11"/>
      <c r="F578" s="11"/>
      <c r="G578" s="11"/>
      <c r="H578" s="11"/>
      <c r="I578" s="11"/>
      <c r="J578" s="11"/>
      <c r="K578" s="11"/>
      <c r="L578" s="11"/>
      <c r="M578" s="11"/>
    </row>
    <row r="579" customFormat="false" ht="12.75" hidden="false" customHeight="true" outlineLevel="0" collapsed="false">
      <c r="A579" s="11"/>
      <c r="B579" s="11"/>
      <c r="C579" s="11"/>
      <c r="D579" s="11"/>
      <c r="E579" s="11"/>
      <c r="F579" s="11"/>
      <c r="G579" s="11"/>
      <c r="H579" s="11"/>
      <c r="I579" s="11"/>
      <c r="J579" s="11"/>
      <c r="K579" s="11"/>
      <c r="L579" s="11"/>
      <c r="M579" s="11"/>
    </row>
    <row r="580" customFormat="false" ht="12.75" hidden="false" customHeight="true" outlineLevel="0" collapsed="false">
      <c r="A580" s="11"/>
      <c r="B580" s="11"/>
      <c r="C580" s="11"/>
      <c r="D580" s="11"/>
      <c r="E580" s="11"/>
      <c r="F580" s="11"/>
      <c r="G580" s="11"/>
      <c r="H580" s="11"/>
      <c r="I580" s="11"/>
      <c r="J580" s="11"/>
      <c r="K580" s="11"/>
      <c r="L580" s="11"/>
      <c r="M580" s="11"/>
    </row>
    <row r="581" customFormat="false" ht="12.75" hidden="false" customHeight="true" outlineLevel="0" collapsed="false">
      <c r="A581" s="11"/>
      <c r="B581" s="11"/>
      <c r="C581" s="11"/>
      <c r="D581" s="11"/>
      <c r="E581" s="11"/>
      <c r="F581" s="11"/>
      <c r="G581" s="11"/>
      <c r="H581" s="11"/>
      <c r="I581" s="11"/>
      <c r="J581" s="11"/>
      <c r="K581" s="11"/>
      <c r="L581" s="11"/>
      <c r="M581" s="11"/>
    </row>
    <row r="582" customFormat="false" ht="12.75" hidden="false" customHeight="true" outlineLevel="0" collapsed="false">
      <c r="A582" s="11"/>
      <c r="B582" s="11"/>
      <c r="C582" s="11"/>
      <c r="D582" s="11"/>
      <c r="E582" s="11"/>
      <c r="F582" s="11"/>
      <c r="G582" s="11"/>
      <c r="H582" s="11"/>
      <c r="I582" s="11"/>
      <c r="J582" s="11"/>
      <c r="K582" s="11"/>
      <c r="L582" s="11"/>
      <c r="M582" s="11"/>
    </row>
    <row r="583" customFormat="false" ht="12.75" hidden="false" customHeight="true" outlineLevel="0" collapsed="false">
      <c r="A583" s="11"/>
      <c r="B583" s="11"/>
      <c r="C583" s="11"/>
      <c r="D583" s="11"/>
      <c r="E583" s="11"/>
      <c r="F583" s="11"/>
      <c r="G583" s="11"/>
      <c r="H583" s="11"/>
      <c r="I583" s="11"/>
      <c r="J583" s="11"/>
      <c r="K583" s="11"/>
      <c r="L583" s="11"/>
      <c r="M583" s="11"/>
    </row>
    <row r="584" customFormat="false" ht="12.75" hidden="false" customHeight="true" outlineLevel="0" collapsed="false">
      <c r="A584" s="11"/>
      <c r="B584" s="11"/>
      <c r="C584" s="11"/>
      <c r="D584" s="11"/>
      <c r="E584" s="11"/>
      <c r="F584" s="11"/>
      <c r="G584" s="11"/>
      <c r="H584" s="11"/>
      <c r="I584" s="11"/>
      <c r="J584" s="11"/>
      <c r="K584" s="11"/>
      <c r="L584" s="11"/>
      <c r="M584" s="11"/>
    </row>
    <row r="585" customFormat="false" ht="12.75" hidden="false" customHeight="true" outlineLevel="0" collapsed="false">
      <c r="A585" s="11"/>
      <c r="B585" s="11"/>
      <c r="C585" s="11"/>
      <c r="D585" s="11"/>
      <c r="E585" s="11"/>
      <c r="F585" s="11"/>
      <c r="G585" s="11"/>
      <c r="H585" s="11"/>
      <c r="I585" s="11"/>
      <c r="J585" s="11"/>
      <c r="K585" s="11"/>
      <c r="L585" s="11"/>
      <c r="M585" s="11"/>
    </row>
    <row r="586" customFormat="false" ht="12.75" hidden="false" customHeight="true" outlineLevel="0" collapsed="false">
      <c r="A586" s="11"/>
      <c r="B586" s="11"/>
      <c r="C586" s="11"/>
      <c r="D586" s="11"/>
      <c r="E586" s="11"/>
      <c r="F586" s="11"/>
      <c r="G586" s="11"/>
      <c r="H586" s="11"/>
      <c r="I586" s="11"/>
      <c r="J586" s="11"/>
      <c r="K586" s="11"/>
      <c r="L586" s="11"/>
      <c r="M586" s="11"/>
    </row>
    <row r="587" customFormat="false" ht="12.75" hidden="false" customHeight="true" outlineLevel="0" collapsed="false">
      <c r="A587" s="11"/>
      <c r="B587" s="11"/>
      <c r="C587" s="11"/>
      <c r="D587" s="11"/>
      <c r="E587" s="11"/>
      <c r="F587" s="11"/>
      <c r="G587" s="11"/>
      <c r="H587" s="11"/>
      <c r="I587" s="11"/>
      <c r="J587" s="11"/>
      <c r="K587" s="11"/>
      <c r="L587" s="11"/>
      <c r="M587" s="11"/>
    </row>
    <row r="588" customFormat="false" ht="12.75" hidden="false" customHeight="true" outlineLevel="0" collapsed="false">
      <c r="A588" s="11"/>
      <c r="B588" s="11"/>
      <c r="C588" s="11"/>
      <c r="D588" s="11"/>
      <c r="E588" s="11"/>
      <c r="F588" s="11"/>
      <c r="G588" s="11"/>
      <c r="H588" s="11"/>
      <c r="I588" s="11"/>
      <c r="J588" s="11"/>
      <c r="K588" s="11"/>
      <c r="L588" s="11"/>
      <c r="M588" s="11"/>
    </row>
    <row r="589" customFormat="false" ht="12.75" hidden="false" customHeight="true" outlineLevel="0" collapsed="false">
      <c r="A589" s="11"/>
      <c r="B589" s="11"/>
      <c r="C589" s="11"/>
      <c r="D589" s="11"/>
      <c r="E589" s="11"/>
      <c r="F589" s="11"/>
      <c r="G589" s="11"/>
      <c r="H589" s="11"/>
      <c r="I589" s="11"/>
      <c r="J589" s="11"/>
      <c r="K589" s="11"/>
      <c r="L589" s="11"/>
      <c r="M589" s="11"/>
    </row>
    <row r="590" customFormat="false" ht="12.75" hidden="false" customHeight="true" outlineLevel="0" collapsed="false">
      <c r="A590" s="11"/>
      <c r="B590" s="11"/>
      <c r="C590" s="11"/>
      <c r="D590" s="11"/>
      <c r="E590" s="11"/>
      <c r="F590" s="11"/>
      <c r="G590" s="11"/>
      <c r="H590" s="11"/>
      <c r="I590" s="11"/>
      <c r="J590" s="11"/>
      <c r="K590" s="11"/>
      <c r="L590" s="11"/>
      <c r="M590" s="11"/>
    </row>
    <row r="591" customFormat="false" ht="12.75" hidden="false" customHeight="true" outlineLevel="0" collapsed="false">
      <c r="A591" s="11"/>
      <c r="B591" s="11"/>
      <c r="C591" s="11"/>
      <c r="D591" s="11"/>
      <c r="E591" s="11"/>
      <c r="F591" s="11"/>
      <c r="G591" s="11"/>
      <c r="H591" s="11"/>
      <c r="I591" s="11"/>
      <c r="J591" s="11"/>
      <c r="K591" s="11"/>
      <c r="L591" s="11"/>
      <c r="M591" s="11"/>
    </row>
    <row r="592" customFormat="false" ht="12.75" hidden="false" customHeight="true" outlineLevel="0" collapsed="false">
      <c r="A592" s="11"/>
      <c r="B592" s="11"/>
      <c r="C592" s="11"/>
      <c r="D592" s="11"/>
      <c r="E592" s="11"/>
      <c r="F592" s="11"/>
      <c r="G592" s="11"/>
      <c r="H592" s="11"/>
      <c r="I592" s="11"/>
      <c r="J592" s="11"/>
      <c r="K592" s="11"/>
      <c r="L592" s="11"/>
      <c r="M592" s="11"/>
    </row>
    <row r="593" customFormat="false" ht="12.75" hidden="false" customHeight="true" outlineLevel="0" collapsed="false">
      <c r="A593" s="11"/>
      <c r="B593" s="11"/>
      <c r="C593" s="11"/>
      <c r="D593" s="11"/>
      <c r="E593" s="11"/>
      <c r="F593" s="11"/>
      <c r="G593" s="11"/>
      <c r="H593" s="11"/>
      <c r="I593" s="11"/>
      <c r="J593" s="11"/>
      <c r="K593" s="11"/>
      <c r="L593" s="11"/>
      <c r="M593" s="11"/>
    </row>
    <row r="594" customFormat="false" ht="12.75" hidden="false" customHeight="true" outlineLevel="0" collapsed="false">
      <c r="A594" s="11"/>
      <c r="B594" s="11"/>
      <c r="C594" s="11"/>
      <c r="D594" s="11"/>
      <c r="E594" s="11"/>
      <c r="F594" s="11"/>
      <c r="G594" s="11"/>
      <c r="H594" s="11"/>
      <c r="I594" s="11"/>
      <c r="J594" s="11"/>
      <c r="K594" s="11"/>
      <c r="L594" s="11"/>
      <c r="M594" s="11"/>
    </row>
    <row r="595" customFormat="false" ht="12.75" hidden="false" customHeight="true" outlineLevel="0" collapsed="false">
      <c r="A595" s="11"/>
      <c r="B595" s="11"/>
      <c r="C595" s="11"/>
      <c r="D595" s="11"/>
      <c r="E595" s="11"/>
      <c r="F595" s="11"/>
      <c r="G595" s="11"/>
      <c r="H595" s="11"/>
      <c r="I595" s="11"/>
      <c r="J595" s="11"/>
      <c r="K595" s="11"/>
      <c r="L595" s="11"/>
      <c r="M595" s="11"/>
    </row>
    <row r="596" customFormat="false" ht="12.75" hidden="false" customHeight="true" outlineLevel="0" collapsed="false">
      <c r="A596" s="11"/>
      <c r="B596" s="11"/>
      <c r="C596" s="11"/>
      <c r="D596" s="11"/>
      <c r="E596" s="11"/>
      <c r="F596" s="11"/>
      <c r="G596" s="11"/>
      <c r="H596" s="11"/>
      <c r="I596" s="11"/>
      <c r="J596" s="11"/>
      <c r="K596" s="11"/>
      <c r="L596" s="11"/>
      <c r="M596" s="11"/>
    </row>
    <row r="597" customFormat="false" ht="12.75" hidden="false" customHeight="true" outlineLevel="0" collapsed="false">
      <c r="A597" s="11"/>
      <c r="B597" s="11"/>
      <c r="C597" s="11"/>
      <c r="D597" s="11"/>
      <c r="E597" s="11"/>
      <c r="F597" s="11"/>
      <c r="G597" s="11"/>
      <c r="H597" s="11"/>
      <c r="I597" s="11"/>
      <c r="J597" s="11"/>
      <c r="K597" s="11"/>
      <c r="L597" s="11"/>
      <c r="M597" s="11"/>
    </row>
    <row r="598" customFormat="false" ht="12.75" hidden="false" customHeight="true" outlineLevel="0" collapsed="false">
      <c r="A598" s="11"/>
      <c r="B598" s="11"/>
      <c r="C598" s="11"/>
      <c r="D598" s="11"/>
      <c r="E598" s="11"/>
      <c r="F598" s="11"/>
      <c r="G598" s="11"/>
      <c r="H598" s="11"/>
      <c r="I598" s="11"/>
      <c r="J598" s="11"/>
      <c r="K598" s="11"/>
      <c r="L598" s="11"/>
      <c r="M598" s="11"/>
    </row>
    <row r="599" customFormat="false" ht="12.75" hidden="false" customHeight="true" outlineLevel="0" collapsed="false">
      <c r="A599" s="11"/>
      <c r="B599" s="11"/>
      <c r="C599" s="11"/>
      <c r="D599" s="11"/>
      <c r="E599" s="11"/>
      <c r="F599" s="11"/>
      <c r="G599" s="11"/>
      <c r="H599" s="11"/>
      <c r="I599" s="11"/>
      <c r="J599" s="11"/>
      <c r="K599" s="11"/>
      <c r="L599" s="11"/>
      <c r="M599" s="11"/>
    </row>
    <row r="600" customFormat="false" ht="12.75" hidden="false" customHeight="true" outlineLevel="0" collapsed="false">
      <c r="A600" s="11"/>
      <c r="B600" s="11"/>
      <c r="C600" s="11"/>
      <c r="D600" s="11"/>
      <c r="E600" s="11"/>
      <c r="F600" s="11"/>
      <c r="G600" s="11"/>
      <c r="H600" s="11"/>
      <c r="I600" s="11"/>
      <c r="J600" s="11"/>
      <c r="K600" s="11"/>
      <c r="L600" s="11"/>
      <c r="M600" s="11"/>
    </row>
    <row r="601" customFormat="false" ht="12.75" hidden="false" customHeight="true" outlineLevel="0" collapsed="false">
      <c r="A601" s="11"/>
      <c r="B601" s="11"/>
      <c r="C601" s="11"/>
      <c r="D601" s="11"/>
      <c r="E601" s="11"/>
      <c r="F601" s="11"/>
      <c r="G601" s="11"/>
      <c r="H601" s="11"/>
      <c r="I601" s="11"/>
      <c r="J601" s="11"/>
      <c r="K601" s="11"/>
      <c r="L601" s="11"/>
      <c r="M601" s="11"/>
    </row>
    <row r="602" customFormat="false" ht="12.75" hidden="false" customHeight="true" outlineLevel="0" collapsed="false">
      <c r="A602" s="11"/>
      <c r="B602" s="11"/>
      <c r="C602" s="11"/>
      <c r="D602" s="11"/>
      <c r="E602" s="11"/>
      <c r="F602" s="11"/>
      <c r="G602" s="11"/>
      <c r="H602" s="11"/>
      <c r="I602" s="11"/>
      <c r="J602" s="11"/>
      <c r="K602" s="11"/>
      <c r="L602" s="11"/>
      <c r="M602" s="11"/>
    </row>
    <row r="603" customFormat="false" ht="12.75" hidden="false" customHeight="true" outlineLevel="0" collapsed="false">
      <c r="A603" s="11"/>
      <c r="B603" s="11"/>
      <c r="C603" s="11"/>
      <c r="D603" s="11"/>
      <c r="E603" s="11"/>
      <c r="F603" s="11"/>
      <c r="G603" s="11"/>
      <c r="H603" s="11"/>
      <c r="I603" s="11"/>
      <c r="J603" s="11"/>
      <c r="K603" s="11"/>
      <c r="L603" s="11"/>
      <c r="M603" s="11"/>
    </row>
    <row r="604" customFormat="false" ht="12.75" hidden="false" customHeight="true" outlineLevel="0" collapsed="false">
      <c r="A604" s="11"/>
      <c r="B604" s="11"/>
      <c r="C604" s="11"/>
      <c r="D604" s="11"/>
      <c r="E604" s="11"/>
      <c r="F604" s="11"/>
      <c r="G604" s="11"/>
      <c r="H604" s="11"/>
      <c r="I604" s="11"/>
      <c r="J604" s="11"/>
      <c r="K604" s="11"/>
      <c r="L604" s="11"/>
      <c r="M604" s="11"/>
    </row>
    <row r="605" customFormat="false" ht="12.75" hidden="false" customHeight="true" outlineLevel="0" collapsed="false">
      <c r="A605" s="11"/>
      <c r="B605" s="11"/>
      <c r="C605" s="11"/>
      <c r="D605" s="11"/>
      <c r="E605" s="11"/>
      <c r="F605" s="11"/>
      <c r="G605" s="11"/>
      <c r="H605" s="11"/>
      <c r="I605" s="11"/>
      <c r="J605" s="11"/>
      <c r="K605" s="11"/>
      <c r="L605" s="11"/>
      <c r="M605" s="11"/>
    </row>
    <row r="606" customFormat="false" ht="12.75" hidden="false" customHeight="true" outlineLevel="0" collapsed="false">
      <c r="A606" s="11"/>
      <c r="B606" s="11"/>
      <c r="C606" s="11"/>
      <c r="D606" s="11"/>
      <c r="E606" s="11"/>
      <c r="F606" s="11"/>
      <c r="G606" s="11"/>
      <c r="H606" s="11"/>
      <c r="I606" s="11"/>
      <c r="J606" s="11"/>
      <c r="K606" s="11"/>
      <c r="L606" s="11"/>
      <c r="M606" s="11"/>
    </row>
    <row r="607" customFormat="false" ht="12.75" hidden="false" customHeight="true" outlineLevel="0" collapsed="false">
      <c r="A607" s="11"/>
      <c r="B607" s="11"/>
      <c r="C607" s="11"/>
      <c r="D607" s="11"/>
      <c r="E607" s="11"/>
      <c r="F607" s="11"/>
      <c r="G607" s="11"/>
      <c r="H607" s="11"/>
      <c r="I607" s="11"/>
      <c r="J607" s="11"/>
      <c r="K607" s="11"/>
      <c r="L607" s="11"/>
      <c r="M607" s="11"/>
    </row>
    <row r="608" customFormat="false" ht="12.75" hidden="false" customHeight="true" outlineLevel="0" collapsed="false">
      <c r="A608" s="11"/>
      <c r="B608" s="11"/>
      <c r="C608" s="11"/>
      <c r="D608" s="11"/>
      <c r="E608" s="11"/>
      <c r="F608" s="11"/>
      <c r="G608" s="11"/>
      <c r="H608" s="11"/>
      <c r="I608" s="11"/>
      <c r="J608" s="11"/>
      <c r="K608" s="11"/>
      <c r="L608" s="11"/>
      <c r="M608" s="11"/>
    </row>
    <row r="609" customFormat="false" ht="12.75" hidden="false" customHeight="true" outlineLevel="0" collapsed="false">
      <c r="A609" s="11"/>
      <c r="B609" s="11"/>
      <c r="C609" s="11"/>
      <c r="D609" s="11"/>
      <c r="E609" s="11"/>
      <c r="F609" s="11"/>
      <c r="G609" s="11"/>
      <c r="H609" s="11"/>
      <c r="I609" s="11"/>
      <c r="J609" s="11"/>
      <c r="K609" s="11"/>
      <c r="L609" s="11"/>
      <c r="M609" s="11"/>
    </row>
    <row r="610" customFormat="false" ht="12.75" hidden="false" customHeight="true" outlineLevel="0" collapsed="false">
      <c r="A610" s="11"/>
      <c r="B610" s="11"/>
      <c r="C610" s="11"/>
      <c r="D610" s="11"/>
      <c r="E610" s="11"/>
      <c r="F610" s="11"/>
      <c r="G610" s="11"/>
      <c r="H610" s="11"/>
      <c r="I610" s="11"/>
      <c r="J610" s="11"/>
      <c r="K610" s="11"/>
      <c r="L610" s="11"/>
      <c r="M610" s="11"/>
    </row>
    <row r="611" customFormat="false" ht="12.75" hidden="false" customHeight="true" outlineLevel="0" collapsed="false">
      <c r="A611" s="11"/>
      <c r="B611" s="11"/>
      <c r="C611" s="11"/>
      <c r="D611" s="11"/>
      <c r="E611" s="11"/>
      <c r="F611" s="11"/>
      <c r="G611" s="11"/>
      <c r="H611" s="11"/>
      <c r="I611" s="11"/>
      <c r="J611" s="11"/>
      <c r="K611" s="11"/>
      <c r="L611" s="11"/>
      <c r="M611" s="11"/>
    </row>
    <row r="612" customFormat="false" ht="12.75" hidden="false" customHeight="true" outlineLevel="0" collapsed="false">
      <c r="A612" s="11"/>
      <c r="B612" s="11"/>
      <c r="C612" s="11"/>
      <c r="D612" s="11"/>
      <c r="E612" s="11"/>
      <c r="F612" s="11"/>
      <c r="G612" s="11"/>
      <c r="H612" s="11"/>
      <c r="I612" s="11"/>
      <c r="J612" s="11"/>
      <c r="K612" s="11"/>
      <c r="L612" s="11"/>
      <c r="M612" s="11"/>
    </row>
    <row r="613" customFormat="false" ht="12.75" hidden="false" customHeight="true" outlineLevel="0" collapsed="false">
      <c r="A613" s="11"/>
      <c r="B613" s="11"/>
      <c r="C613" s="11"/>
      <c r="D613" s="11"/>
      <c r="E613" s="11"/>
      <c r="F613" s="11"/>
      <c r="G613" s="11"/>
      <c r="H613" s="11"/>
      <c r="I613" s="11"/>
      <c r="J613" s="11"/>
      <c r="K613" s="11"/>
      <c r="L613" s="11"/>
      <c r="M613" s="11"/>
    </row>
    <row r="614" customFormat="false" ht="12.75" hidden="false" customHeight="true" outlineLevel="0" collapsed="false">
      <c r="A614" s="11"/>
      <c r="B614" s="11"/>
      <c r="C614" s="11"/>
      <c r="D614" s="11"/>
      <c r="E614" s="11"/>
      <c r="F614" s="11"/>
      <c r="G614" s="11"/>
      <c r="H614" s="11"/>
      <c r="I614" s="11"/>
      <c r="J614" s="11"/>
      <c r="K614" s="11"/>
      <c r="L614" s="11"/>
      <c r="M614" s="11"/>
    </row>
    <row r="615" customFormat="false" ht="12.75" hidden="false" customHeight="true" outlineLevel="0" collapsed="false">
      <c r="A615" s="11"/>
      <c r="B615" s="11"/>
      <c r="C615" s="11"/>
      <c r="D615" s="11"/>
      <c r="E615" s="11"/>
      <c r="F615" s="11"/>
      <c r="G615" s="11"/>
      <c r="H615" s="11"/>
      <c r="I615" s="11"/>
      <c r="J615" s="11"/>
      <c r="K615" s="11"/>
      <c r="L615" s="11"/>
      <c r="M615" s="11"/>
    </row>
    <row r="616" customFormat="false" ht="12.75" hidden="false" customHeight="true" outlineLevel="0" collapsed="false">
      <c r="A616" s="11"/>
      <c r="B616" s="11"/>
      <c r="C616" s="11"/>
      <c r="D616" s="11"/>
      <c r="E616" s="11"/>
      <c r="F616" s="11"/>
      <c r="G616" s="11"/>
      <c r="H616" s="11"/>
      <c r="I616" s="11"/>
      <c r="J616" s="11"/>
      <c r="K616" s="11"/>
      <c r="L616" s="11"/>
      <c r="M616" s="11"/>
    </row>
    <row r="617" customFormat="false" ht="12.75" hidden="false" customHeight="true" outlineLevel="0" collapsed="false">
      <c r="A617" s="11"/>
      <c r="B617" s="11"/>
      <c r="C617" s="11"/>
      <c r="D617" s="11"/>
      <c r="E617" s="11"/>
      <c r="F617" s="11"/>
      <c r="G617" s="11"/>
      <c r="H617" s="11"/>
      <c r="I617" s="11"/>
      <c r="J617" s="11"/>
      <c r="K617" s="11"/>
      <c r="L617" s="11"/>
      <c r="M617" s="11"/>
    </row>
    <row r="618" customFormat="false" ht="12.75" hidden="false" customHeight="true" outlineLevel="0" collapsed="false">
      <c r="A618" s="11"/>
      <c r="B618" s="11"/>
      <c r="C618" s="11"/>
      <c r="D618" s="11"/>
      <c r="E618" s="11"/>
      <c r="F618" s="11"/>
      <c r="G618" s="11"/>
      <c r="H618" s="11"/>
      <c r="I618" s="11"/>
      <c r="J618" s="11"/>
      <c r="K618" s="11"/>
      <c r="L618" s="11"/>
      <c r="M618" s="11"/>
    </row>
    <row r="619" customFormat="false" ht="12.75" hidden="false" customHeight="true" outlineLevel="0" collapsed="false">
      <c r="A619" s="11"/>
      <c r="B619" s="11"/>
      <c r="C619" s="11"/>
      <c r="D619" s="11"/>
      <c r="E619" s="11"/>
      <c r="F619" s="11"/>
      <c r="G619" s="11"/>
      <c r="H619" s="11"/>
      <c r="I619" s="11"/>
      <c r="J619" s="11"/>
      <c r="K619" s="11"/>
      <c r="L619" s="11"/>
      <c r="M619" s="11"/>
    </row>
    <row r="620" customFormat="false" ht="12.75" hidden="false" customHeight="true" outlineLevel="0" collapsed="false">
      <c r="A620" s="11"/>
      <c r="B620" s="11"/>
      <c r="C620" s="11"/>
      <c r="D620" s="11"/>
      <c r="E620" s="11"/>
      <c r="F620" s="11"/>
      <c r="G620" s="11"/>
      <c r="H620" s="11"/>
      <c r="I620" s="11"/>
      <c r="J620" s="11"/>
      <c r="K620" s="11"/>
      <c r="L620" s="11"/>
      <c r="M620" s="11"/>
    </row>
    <row r="621" customFormat="false" ht="12.75" hidden="false" customHeight="true" outlineLevel="0" collapsed="false">
      <c r="A621" s="11"/>
      <c r="B621" s="11"/>
      <c r="C621" s="11"/>
      <c r="D621" s="11"/>
      <c r="E621" s="11"/>
      <c r="F621" s="11"/>
      <c r="G621" s="11"/>
      <c r="H621" s="11"/>
      <c r="I621" s="11"/>
      <c r="J621" s="11"/>
      <c r="K621" s="11"/>
      <c r="L621" s="11"/>
      <c r="M621" s="11"/>
    </row>
    <row r="622" customFormat="false" ht="12.75" hidden="false" customHeight="true" outlineLevel="0" collapsed="false">
      <c r="A622" s="11"/>
      <c r="B622" s="11"/>
      <c r="C622" s="11"/>
      <c r="D622" s="11"/>
      <c r="E622" s="11"/>
      <c r="F622" s="11"/>
      <c r="G622" s="11"/>
      <c r="H622" s="11"/>
      <c r="I622" s="11"/>
      <c r="J622" s="11"/>
      <c r="K622" s="11"/>
      <c r="L622" s="11"/>
      <c r="M622" s="11"/>
    </row>
    <row r="623" customFormat="false" ht="12.75" hidden="false" customHeight="true" outlineLevel="0" collapsed="false">
      <c r="A623" s="11"/>
      <c r="B623" s="11"/>
      <c r="C623" s="11"/>
      <c r="D623" s="11"/>
      <c r="E623" s="11"/>
      <c r="F623" s="11"/>
      <c r="G623" s="11"/>
      <c r="H623" s="11"/>
      <c r="I623" s="11"/>
      <c r="J623" s="11"/>
      <c r="K623" s="11"/>
      <c r="L623" s="11"/>
      <c r="M623" s="11"/>
    </row>
    <row r="624" customFormat="false" ht="12.75" hidden="false" customHeight="true" outlineLevel="0" collapsed="false">
      <c r="A624" s="11"/>
      <c r="B624" s="11"/>
      <c r="C624" s="11"/>
      <c r="D624" s="11"/>
      <c r="E624" s="11"/>
      <c r="F624" s="11"/>
      <c r="G624" s="11"/>
      <c r="H624" s="11"/>
      <c r="I624" s="11"/>
      <c r="J624" s="11"/>
      <c r="K624" s="11"/>
      <c r="L624" s="11"/>
      <c r="M624" s="11"/>
    </row>
    <row r="625" customFormat="false" ht="12.75" hidden="false" customHeight="true" outlineLevel="0" collapsed="false">
      <c r="A625" s="11"/>
      <c r="B625" s="11"/>
      <c r="C625" s="11"/>
      <c r="D625" s="11"/>
      <c r="E625" s="11"/>
      <c r="F625" s="11"/>
      <c r="G625" s="11"/>
      <c r="H625" s="11"/>
      <c r="I625" s="11"/>
      <c r="J625" s="11"/>
      <c r="K625" s="11"/>
      <c r="L625" s="11"/>
      <c r="M625" s="11"/>
    </row>
    <row r="626" customFormat="false" ht="12.75" hidden="false" customHeight="true" outlineLevel="0" collapsed="false">
      <c r="A626" s="11"/>
      <c r="B626" s="11"/>
      <c r="C626" s="11"/>
      <c r="D626" s="11"/>
      <c r="E626" s="11"/>
      <c r="F626" s="11"/>
      <c r="G626" s="11"/>
      <c r="H626" s="11"/>
      <c r="I626" s="11"/>
      <c r="J626" s="11"/>
      <c r="K626" s="11"/>
      <c r="L626" s="11"/>
      <c r="M626" s="11"/>
    </row>
    <row r="627" customFormat="false" ht="12.75" hidden="false" customHeight="true" outlineLevel="0" collapsed="false">
      <c r="A627" s="11"/>
      <c r="B627" s="11"/>
      <c r="C627" s="11"/>
      <c r="D627" s="11"/>
      <c r="E627" s="11"/>
      <c r="F627" s="11"/>
      <c r="G627" s="11"/>
      <c r="H627" s="11"/>
      <c r="I627" s="11"/>
      <c r="J627" s="11"/>
      <c r="K627" s="11"/>
      <c r="L627" s="11"/>
      <c r="M627" s="11"/>
    </row>
    <row r="628" customFormat="false" ht="12.75" hidden="false" customHeight="true" outlineLevel="0" collapsed="false">
      <c r="A628" s="11"/>
      <c r="B628" s="11"/>
      <c r="C628" s="11"/>
      <c r="D628" s="11"/>
      <c r="E628" s="11"/>
      <c r="F628" s="11"/>
      <c r="G628" s="11"/>
      <c r="H628" s="11"/>
      <c r="I628" s="11"/>
      <c r="J628" s="11"/>
      <c r="K628" s="11"/>
      <c r="L628" s="11"/>
      <c r="M628" s="11"/>
    </row>
    <row r="629" customFormat="false" ht="12.75" hidden="false" customHeight="true" outlineLevel="0" collapsed="false">
      <c r="A629" s="11"/>
      <c r="B629" s="11"/>
      <c r="C629" s="11"/>
      <c r="D629" s="11"/>
      <c r="E629" s="11"/>
      <c r="F629" s="11"/>
      <c r="G629" s="11"/>
      <c r="H629" s="11"/>
      <c r="I629" s="11"/>
      <c r="J629" s="11"/>
      <c r="K629" s="11"/>
      <c r="L629" s="11"/>
      <c r="M629" s="11"/>
    </row>
    <row r="630" customFormat="false" ht="12.75" hidden="false" customHeight="true" outlineLevel="0" collapsed="false">
      <c r="A630" s="11"/>
      <c r="B630" s="11"/>
      <c r="C630" s="11"/>
      <c r="D630" s="11"/>
      <c r="E630" s="11"/>
      <c r="F630" s="11"/>
      <c r="G630" s="11"/>
      <c r="H630" s="11"/>
      <c r="I630" s="11"/>
      <c r="J630" s="11"/>
      <c r="K630" s="11"/>
      <c r="L630" s="11"/>
      <c r="M630" s="11"/>
    </row>
    <row r="631" customFormat="false" ht="12.75" hidden="false" customHeight="true" outlineLevel="0" collapsed="false">
      <c r="A631" s="11"/>
      <c r="B631" s="11"/>
      <c r="C631" s="11"/>
      <c r="D631" s="11"/>
      <c r="E631" s="11"/>
      <c r="F631" s="11"/>
      <c r="G631" s="11"/>
      <c r="H631" s="11"/>
      <c r="I631" s="11"/>
      <c r="J631" s="11"/>
      <c r="K631" s="11"/>
      <c r="L631" s="11"/>
      <c r="M631" s="11"/>
    </row>
    <row r="632" customFormat="false" ht="12.75" hidden="false" customHeight="true" outlineLevel="0" collapsed="false">
      <c r="A632" s="11"/>
      <c r="B632" s="11"/>
      <c r="C632" s="11"/>
      <c r="D632" s="11"/>
      <c r="E632" s="11"/>
      <c r="F632" s="11"/>
      <c r="G632" s="11"/>
      <c r="H632" s="11"/>
      <c r="I632" s="11"/>
      <c r="J632" s="11"/>
      <c r="K632" s="11"/>
      <c r="L632" s="11"/>
      <c r="M632" s="11"/>
    </row>
    <row r="633" customFormat="false" ht="12.75" hidden="false" customHeight="true" outlineLevel="0" collapsed="false">
      <c r="A633" s="11"/>
      <c r="B633" s="11"/>
      <c r="C633" s="11"/>
      <c r="D633" s="11"/>
      <c r="E633" s="11"/>
      <c r="F633" s="11"/>
      <c r="G633" s="11"/>
      <c r="H633" s="11"/>
      <c r="I633" s="11"/>
      <c r="J633" s="11"/>
      <c r="K633" s="11"/>
      <c r="L633" s="11"/>
      <c r="M633" s="11"/>
    </row>
    <row r="634" customFormat="false" ht="12.75" hidden="false" customHeight="true" outlineLevel="0" collapsed="false">
      <c r="A634" s="11"/>
      <c r="B634" s="11"/>
      <c r="C634" s="11"/>
      <c r="D634" s="11"/>
      <c r="E634" s="11"/>
      <c r="F634" s="11"/>
      <c r="G634" s="11"/>
      <c r="H634" s="11"/>
      <c r="I634" s="11"/>
      <c r="J634" s="11"/>
      <c r="K634" s="11"/>
      <c r="L634" s="11"/>
      <c r="M634" s="11"/>
    </row>
    <row r="635" customFormat="false" ht="12.75" hidden="false" customHeight="true" outlineLevel="0" collapsed="false">
      <c r="A635" s="11"/>
      <c r="B635" s="11"/>
      <c r="C635" s="11"/>
      <c r="D635" s="11"/>
      <c r="E635" s="11"/>
      <c r="F635" s="11"/>
      <c r="G635" s="11"/>
      <c r="H635" s="11"/>
      <c r="I635" s="11"/>
      <c r="J635" s="11"/>
      <c r="K635" s="11"/>
      <c r="L635" s="11"/>
      <c r="M635" s="11"/>
    </row>
    <row r="636" customFormat="false" ht="12.75" hidden="false" customHeight="true" outlineLevel="0" collapsed="false">
      <c r="A636" s="11"/>
      <c r="B636" s="11"/>
      <c r="C636" s="11"/>
      <c r="D636" s="11"/>
      <c r="E636" s="11"/>
      <c r="F636" s="11"/>
      <c r="G636" s="11"/>
      <c r="H636" s="11"/>
      <c r="I636" s="11"/>
      <c r="J636" s="11"/>
      <c r="K636" s="11"/>
      <c r="L636" s="11"/>
      <c r="M636" s="11"/>
    </row>
    <row r="637" customFormat="false" ht="12.75" hidden="false" customHeight="true" outlineLevel="0" collapsed="false">
      <c r="A637" s="11"/>
      <c r="B637" s="11"/>
      <c r="C637" s="11"/>
      <c r="D637" s="11"/>
      <c r="E637" s="11"/>
      <c r="F637" s="11"/>
      <c r="G637" s="11"/>
      <c r="H637" s="11"/>
      <c r="I637" s="11"/>
      <c r="J637" s="11"/>
      <c r="K637" s="11"/>
      <c r="L637" s="11"/>
      <c r="M637" s="11"/>
    </row>
    <row r="638" customFormat="false" ht="12.75" hidden="false" customHeight="true" outlineLevel="0" collapsed="false">
      <c r="A638" s="11"/>
      <c r="B638" s="11"/>
      <c r="C638" s="11"/>
      <c r="D638" s="11"/>
      <c r="E638" s="11"/>
      <c r="F638" s="11"/>
      <c r="G638" s="11"/>
      <c r="H638" s="11"/>
      <c r="I638" s="11"/>
      <c r="J638" s="11"/>
      <c r="K638" s="11"/>
      <c r="L638" s="11"/>
      <c r="M638" s="11"/>
    </row>
    <row r="639" customFormat="false" ht="12.75" hidden="false" customHeight="true" outlineLevel="0" collapsed="false">
      <c r="A639" s="11"/>
      <c r="B639" s="11"/>
      <c r="C639" s="11"/>
      <c r="D639" s="11"/>
      <c r="E639" s="11"/>
      <c r="F639" s="11"/>
      <c r="G639" s="11"/>
      <c r="H639" s="11"/>
      <c r="I639" s="11"/>
      <c r="J639" s="11"/>
      <c r="K639" s="11"/>
      <c r="L639" s="11"/>
      <c r="M639" s="11"/>
    </row>
    <row r="640" customFormat="false" ht="12.75" hidden="false" customHeight="true" outlineLevel="0" collapsed="false">
      <c r="A640" s="11"/>
      <c r="B640" s="11"/>
      <c r="C640" s="11"/>
      <c r="D640" s="11"/>
      <c r="E640" s="11"/>
      <c r="F640" s="11"/>
      <c r="G640" s="11"/>
      <c r="H640" s="11"/>
      <c r="I640" s="11"/>
      <c r="J640" s="11"/>
      <c r="K640" s="11"/>
      <c r="L640" s="11"/>
      <c r="M640" s="11"/>
    </row>
    <row r="641" customFormat="false" ht="12.75" hidden="false" customHeight="true" outlineLevel="0" collapsed="false">
      <c r="A641" s="11"/>
      <c r="B641" s="11"/>
      <c r="C641" s="11"/>
      <c r="D641" s="11"/>
      <c r="E641" s="11"/>
      <c r="F641" s="11"/>
      <c r="G641" s="11"/>
      <c r="H641" s="11"/>
      <c r="I641" s="11"/>
      <c r="J641" s="11"/>
      <c r="K641" s="11"/>
      <c r="L641" s="11"/>
      <c r="M641" s="11"/>
    </row>
    <row r="642" customFormat="false" ht="12.75" hidden="false" customHeight="true" outlineLevel="0" collapsed="false">
      <c r="A642" s="11"/>
      <c r="B642" s="11"/>
      <c r="C642" s="11"/>
      <c r="D642" s="11"/>
      <c r="E642" s="11"/>
      <c r="F642" s="11"/>
      <c r="G642" s="11"/>
      <c r="H642" s="11"/>
      <c r="I642" s="11"/>
      <c r="J642" s="11"/>
      <c r="K642" s="11"/>
      <c r="L642" s="11"/>
      <c r="M642" s="11"/>
    </row>
    <row r="643" customFormat="false" ht="12.75" hidden="false" customHeight="true" outlineLevel="0" collapsed="false">
      <c r="A643" s="11"/>
      <c r="B643" s="11"/>
      <c r="C643" s="11"/>
      <c r="D643" s="11"/>
      <c r="E643" s="11"/>
      <c r="F643" s="11"/>
      <c r="G643" s="11"/>
      <c r="H643" s="11"/>
      <c r="I643" s="11"/>
      <c r="J643" s="11"/>
      <c r="K643" s="11"/>
      <c r="L643" s="11"/>
      <c r="M643" s="11"/>
    </row>
    <row r="644" customFormat="false" ht="12.75" hidden="false" customHeight="true" outlineLevel="0" collapsed="false">
      <c r="A644" s="11"/>
      <c r="B644" s="11"/>
      <c r="C644" s="11"/>
      <c r="D644" s="11"/>
      <c r="E644" s="11"/>
      <c r="F644" s="11"/>
      <c r="G644" s="11"/>
      <c r="H644" s="11"/>
      <c r="I644" s="11"/>
      <c r="J644" s="11"/>
      <c r="K644" s="11"/>
      <c r="L644" s="11"/>
      <c r="M644" s="11"/>
    </row>
    <row r="645" customFormat="false" ht="12.75" hidden="false" customHeight="true" outlineLevel="0" collapsed="false">
      <c r="A645" s="11"/>
      <c r="B645" s="11"/>
      <c r="C645" s="11"/>
      <c r="D645" s="11"/>
      <c r="E645" s="11"/>
      <c r="F645" s="11"/>
      <c r="G645" s="11"/>
      <c r="H645" s="11"/>
      <c r="I645" s="11"/>
      <c r="J645" s="11"/>
      <c r="K645" s="11"/>
      <c r="L645" s="11"/>
      <c r="M645" s="11"/>
    </row>
    <row r="646" customFormat="false" ht="12.75" hidden="false" customHeight="true" outlineLevel="0" collapsed="false">
      <c r="A646" s="11"/>
      <c r="B646" s="11"/>
      <c r="C646" s="11"/>
      <c r="D646" s="11"/>
      <c r="E646" s="11"/>
      <c r="F646" s="11"/>
      <c r="G646" s="11"/>
      <c r="H646" s="11"/>
      <c r="I646" s="11"/>
      <c r="J646" s="11"/>
      <c r="K646" s="11"/>
      <c r="L646" s="11"/>
      <c r="M646" s="11"/>
    </row>
    <row r="647" customFormat="false" ht="12.75" hidden="false" customHeight="true" outlineLevel="0" collapsed="false">
      <c r="A647" s="11"/>
      <c r="B647" s="11"/>
      <c r="C647" s="11"/>
      <c r="D647" s="11"/>
      <c r="E647" s="11"/>
      <c r="F647" s="11"/>
      <c r="G647" s="11"/>
      <c r="H647" s="11"/>
      <c r="I647" s="11"/>
      <c r="J647" s="11"/>
      <c r="K647" s="11"/>
      <c r="L647" s="11"/>
      <c r="M647" s="11"/>
    </row>
    <row r="648" customFormat="false" ht="12.75" hidden="false" customHeight="true" outlineLevel="0" collapsed="false">
      <c r="A648" s="11"/>
      <c r="B648" s="11"/>
      <c r="C648" s="11"/>
      <c r="D648" s="11"/>
      <c r="E648" s="11"/>
      <c r="F648" s="11"/>
      <c r="G648" s="11"/>
      <c r="H648" s="11"/>
      <c r="I648" s="11"/>
      <c r="J648" s="11"/>
      <c r="K648" s="11"/>
      <c r="L648" s="11"/>
      <c r="M648" s="11"/>
    </row>
    <row r="649" customFormat="false" ht="12.75" hidden="false" customHeight="true" outlineLevel="0" collapsed="false">
      <c r="A649" s="11"/>
      <c r="B649" s="11"/>
      <c r="C649" s="11"/>
      <c r="D649" s="11"/>
      <c r="E649" s="11"/>
      <c r="F649" s="11"/>
      <c r="G649" s="11"/>
      <c r="H649" s="11"/>
      <c r="I649" s="11"/>
      <c r="J649" s="11"/>
      <c r="K649" s="11"/>
      <c r="L649" s="11"/>
      <c r="M649" s="11"/>
    </row>
    <row r="650" customFormat="false" ht="12.75" hidden="false" customHeight="true" outlineLevel="0" collapsed="false">
      <c r="A650" s="11"/>
      <c r="B650" s="11"/>
      <c r="C650" s="11"/>
      <c r="D650" s="11"/>
      <c r="E650" s="11"/>
      <c r="F650" s="11"/>
      <c r="G650" s="11"/>
      <c r="H650" s="11"/>
      <c r="I650" s="11"/>
      <c r="J650" s="11"/>
      <c r="K650" s="11"/>
      <c r="L650" s="11"/>
      <c r="M650" s="11"/>
    </row>
    <row r="651" customFormat="false" ht="12.75" hidden="false" customHeight="true" outlineLevel="0" collapsed="false">
      <c r="A651" s="11"/>
      <c r="B651" s="11"/>
      <c r="C651" s="11"/>
      <c r="D651" s="11"/>
      <c r="E651" s="11"/>
      <c r="F651" s="11"/>
      <c r="G651" s="11"/>
      <c r="H651" s="11"/>
      <c r="I651" s="11"/>
      <c r="J651" s="11"/>
      <c r="K651" s="11"/>
      <c r="L651" s="11"/>
      <c r="M651" s="11"/>
    </row>
    <row r="652" customFormat="false" ht="12.75" hidden="false" customHeight="true" outlineLevel="0" collapsed="false">
      <c r="A652" s="11"/>
      <c r="B652" s="11"/>
      <c r="C652" s="11"/>
      <c r="D652" s="11"/>
      <c r="E652" s="11"/>
      <c r="F652" s="11"/>
      <c r="G652" s="11"/>
      <c r="H652" s="11"/>
      <c r="I652" s="11"/>
      <c r="J652" s="11"/>
      <c r="K652" s="11"/>
      <c r="L652" s="11"/>
      <c r="M652" s="11"/>
    </row>
    <row r="653" customFormat="false" ht="12.75" hidden="false" customHeight="true" outlineLevel="0" collapsed="false">
      <c r="A653" s="11"/>
      <c r="B653" s="11"/>
      <c r="C653" s="11"/>
      <c r="D653" s="11"/>
      <c r="E653" s="11"/>
      <c r="F653" s="11"/>
      <c r="G653" s="11"/>
      <c r="H653" s="11"/>
      <c r="I653" s="11"/>
      <c r="J653" s="11"/>
      <c r="K653" s="11"/>
      <c r="L653" s="11"/>
      <c r="M653" s="11"/>
    </row>
    <row r="654" customFormat="false" ht="12.75" hidden="false" customHeight="true" outlineLevel="0" collapsed="false">
      <c r="A654" s="11"/>
      <c r="B654" s="11"/>
      <c r="C654" s="11"/>
      <c r="D654" s="11"/>
      <c r="E654" s="11"/>
      <c r="F654" s="11"/>
      <c r="G654" s="11"/>
      <c r="H654" s="11"/>
      <c r="I654" s="11"/>
      <c r="J654" s="11"/>
      <c r="K654" s="11"/>
      <c r="L654" s="11"/>
      <c r="M654" s="11"/>
    </row>
    <row r="655" customFormat="false" ht="12.75" hidden="false" customHeight="true" outlineLevel="0" collapsed="false">
      <c r="A655" s="11"/>
      <c r="B655" s="11"/>
      <c r="C655" s="11"/>
      <c r="D655" s="11"/>
      <c r="E655" s="11"/>
      <c r="F655" s="11"/>
      <c r="G655" s="11"/>
      <c r="H655" s="11"/>
      <c r="I655" s="11"/>
      <c r="J655" s="11"/>
      <c r="K655" s="11"/>
      <c r="L655" s="11"/>
      <c r="M655" s="11"/>
    </row>
    <row r="656" customFormat="false" ht="12.75" hidden="false" customHeight="true" outlineLevel="0" collapsed="false">
      <c r="A656" s="11"/>
      <c r="B656" s="11"/>
      <c r="C656" s="11"/>
      <c r="D656" s="11"/>
      <c r="E656" s="11"/>
      <c r="F656" s="11"/>
      <c r="G656" s="11"/>
      <c r="H656" s="11"/>
      <c r="I656" s="11"/>
      <c r="J656" s="11"/>
      <c r="K656" s="11"/>
      <c r="L656" s="11"/>
      <c r="M656" s="11"/>
    </row>
    <row r="657" customFormat="false" ht="12.75" hidden="false" customHeight="true" outlineLevel="0" collapsed="false">
      <c r="A657" s="11"/>
      <c r="B657" s="11"/>
      <c r="C657" s="11"/>
      <c r="D657" s="11"/>
      <c r="E657" s="11"/>
      <c r="F657" s="11"/>
      <c r="G657" s="11"/>
      <c r="H657" s="11"/>
      <c r="I657" s="11"/>
      <c r="J657" s="11"/>
      <c r="K657" s="11"/>
      <c r="L657" s="11"/>
      <c r="M657" s="11"/>
    </row>
    <row r="658" customFormat="false" ht="12.75" hidden="false" customHeight="true" outlineLevel="0" collapsed="false">
      <c r="A658" s="11"/>
      <c r="B658" s="11"/>
      <c r="C658" s="11"/>
      <c r="D658" s="11"/>
      <c r="E658" s="11"/>
      <c r="F658" s="11"/>
      <c r="G658" s="11"/>
      <c r="H658" s="11"/>
      <c r="I658" s="11"/>
      <c r="J658" s="11"/>
      <c r="K658" s="11"/>
      <c r="L658" s="11"/>
      <c r="M658" s="11"/>
    </row>
    <row r="659" customFormat="false" ht="12.75" hidden="false" customHeight="true" outlineLevel="0" collapsed="false">
      <c r="A659" s="11"/>
      <c r="B659" s="11"/>
      <c r="C659" s="11"/>
      <c r="D659" s="11"/>
      <c r="E659" s="11"/>
      <c r="F659" s="11"/>
      <c r="G659" s="11"/>
      <c r="H659" s="11"/>
      <c r="I659" s="11"/>
      <c r="J659" s="11"/>
      <c r="K659" s="11"/>
      <c r="L659" s="11"/>
      <c r="M659" s="11"/>
    </row>
    <row r="660" customFormat="false" ht="12.75" hidden="false" customHeight="true" outlineLevel="0" collapsed="false">
      <c r="A660" s="11"/>
      <c r="B660" s="11"/>
      <c r="C660" s="11"/>
      <c r="D660" s="11"/>
      <c r="E660" s="11"/>
      <c r="F660" s="11"/>
      <c r="G660" s="11"/>
      <c r="H660" s="11"/>
      <c r="I660" s="11"/>
      <c r="J660" s="11"/>
      <c r="K660" s="11"/>
      <c r="L660" s="11"/>
      <c r="M660" s="11"/>
    </row>
    <row r="661" customFormat="false" ht="12.75" hidden="false" customHeight="true" outlineLevel="0" collapsed="false">
      <c r="A661" s="11"/>
      <c r="B661" s="11"/>
      <c r="C661" s="11"/>
      <c r="D661" s="11"/>
      <c r="E661" s="11"/>
      <c r="F661" s="11"/>
      <c r="G661" s="11"/>
      <c r="H661" s="11"/>
      <c r="I661" s="11"/>
      <c r="J661" s="11"/>
      <c r="K661" s="11"/>
      <c r="L661" s="11"/>
      <c r="M661" s="11"/>
    </row>
    <row r="662" customFormat="false" ht="12.75" hidden="false" customHeight="true" outlineLevel="0" collapsed="false">
      <c r="A662" s="11"/>
      <c r="B662" s="11"/>
      <c r="C662" s="11"/>
      <c r="D662" s="11"/>
      <c r="E662" s="11"/>
      <c r="F662" s="11"/>
      <c r="G662" s="11"/>
      <c r="H662" s="11"/>
      <c r="I662" s="11"/>
      <c r="J662" s="11"/>
      <c r="K662" s="11"/>
      <c r="L662" s="11"/>
      <c r="M662" s="11"/>
    </row>
    <row r="663" customFormat="false" ht="12.75" hidden="false" customHeight="true" outlineLevel="0" collapsed="false">
      <c r="A663" s="11"/>
      <c r="B663" s="11"/>
      <c r="C663" s="11"/>
      <c r="D663" s="11"/>
      <c r="E663" s="11"/>
      <c r="F663" s="11"/>
      <c r="G663" s="11"/>
      <c r="H663" s="11"/>
      <c r="I663" s="11"/>
      <c r="J663" s="11"/>
      <c r="K663" s="11"/>
      <c r="L663" s="11"/>
      <c r="M663" s="11"/>
    </row>
    <row r="664" customFormat="false" ht="12.75" hidden="false" customHeight="true" outlineLevel="0" collapsed="false">
      <c r="A664" s="11"/>
      <c r="B664" s="11"/>
      <c r="C664" s="11"/>
      <c r="D664" s="11"/>
      <c r="E664" s="11"/>
      <c r="F664" s="11"/>
      <c r="G664" s="11"/>
      <c r="H664" s="11"/>
      <c r="I664" s="11"/>
      <c r="J664" s="11"/>
      <c r="K664" s="11"/>
      <c r="L664" s="11"/>
      <c r="M664" s="11"/>
    </row>
    <row r="665" customFormat="false" ht="12.75" hidden="false" customHeight="true" outlineLevel="0" collapsed="false">
      <c r="A665" s="11"/>
      <c r="B665" s="11"/>
      <c r="C665" s="11"/>
      <c r="D665" s="11"/>
      <c r="E665" s="11"/>
      <c r="F665" s="11"/>
      <c r="G665" s="11"/>
      <c r="H665" s="11"/>
      <c r="I665" s="11"/>
      <c r="J665" s="11"/>
      <c r="K665" s="11"/>
      <c r="L665" s="11"/>
      <c r="M665" s="11"/>
    </row>
    <row r="666" customFormat="false" ht="12.75" hidden="false" customHeight="true" outlineLevel="0" collapsed="false">
      <c r="A666" s="11"/>
      <c r="B666" s="11"/>
      <c r="C666" s="11"/>
      <c r="D666" s="11"/>
      <c r="E666" s="11"/>
      <c r="F666" s="11"/>
      <c r="G666" s="11"/>
      <c r="H666" s="11"/>
      <c r="I666" s="11"/>
      <c r="J666" s="11"/>
      <c r="K666" s="11"/>
      <c r="L666" s="11"/>
      <c r="M666" s="11"/>
    </row>
    <row r="667" customFormat="false" ht="12.75" hidden="false" customHeight="true" outlineLevel="0" collapsed="false">
      <c r="A667" s="11"/>
      <c r="B667" s="11"/>
      <c r="C667" s="11"/>
      <c r="D667" s="11"/>
      <c r="E667" s="11"/>
      <c r="F667" s="11"/>
      <c r="G667" s="11"/>
      <c r="H667" s="11"/>
      <c r="I667" s="11"/>
      <c r="J667" s="11"/>
      <c r="K667" s="11"/>
      <c r="L667" s="11"/>
      <c r="M667" s="11"/>
    </row>
    <row r="668" customFormat="false" ht="12.75" hidden="false" customHeight="true" outlineLevel="0" collapsed="false">
      <c r="A668" s="11"/>
      <c r="B668" s="11"/>
      <c r="C668" s="11"/>
      <c r="D668" s="11"/>
      <c r="E668" s="11"/>
      <c r="F668" s="11"/>
      <c r="G668" s="11"/>
      <c r="H668" s="11"/>
      <c r="I668" s="11"/>
      <c r="J668" s="11"/>
      <c r="K668" s="11"/>
      <c r="L668" s="11"/>
      <c r="M668" s="11"/>
    </row>
    <row r="669" customFormat="false" ht="12.75" hidden="false" customHeight="true" outlineLevel="0" collapsed="false">
      <c r="A669" s="11"/>
      <c r="B669" s="11"/>
      <c r="C669" s="11"/>
      <c r="D669" s="11"/>
      <c r="E669" s="11"/>
      <c r="F669" s="11"/>
      <c r="G669" s="11"/>
      <c r="H669" s="11"/>
      <c r="I669" s="11"/>
      <c r="J669" s="11"/>
      <c r="K669" s="11"/>
      <c r="L669" s="11"/>
      <c r="M669" s="11"/>
    </row>
    <row r="670" customFormat="false" ht="12.75" hidden="false" customHeight="true" outlineLevel="0" collapsed="false">
      <c r="A670" s="11"/>
      <c r="B670" s="11"/>
      <c r="C670" s="11"/>
      <c r="D670" s="11"/>
      <c r="E670" s="11"/>
      <c r="F670" s="11"/>
      <c r="G670" s="11"/>
      <c r="H670" s="11"/>
      <c r="I670" s="11"/>
      <c r="J670" s="11"/>
      <c r="K670" s="11"/>
      <c r="L670" s="11"/>
      <c r="M670" s="11"/>
    </row>
    <row r="671" customFormat="false" ht="12.75" hidden="false" customHeight="true" outlineLevel="0" collapsed="false">
      <c r="A671" s="11"/>
      <c r="B671" s="11"/>
      <c r="C671" s="11"/>
      <c r="D671" s="11"/>
      <c r="E671" s="11"/>
      <c r="F671" s="11"/>
      <c r="G671" s="11"/>
      <c r="H671" s="11"/>
      <c r="I671" s="11"/>
      <c r="J671" s="11"/>
      <c r="K671" s="11"/>
      <c r="L671" s="11"/>
      <c r="M671" s="11"/>
    </row>
    <row r="672" customFormat="false" ht="12.75" hidden="false" customHeight="true" outlineLevel="0" collapsed="false">
      <c r="A672" s="11"/>
      <c r="B672" s="11"/>
      <c r="C672" s="11"/>
      <c r="D672" s="11"/>
      <c r="E672" s="11"/>
      <c r="F672" s="11"/>
      <c r="G672" s="11"/>
      <c r="H672" s="11"/>
      <c r="I672" s="11"/>
      <c r="J672" s="11"/>
      <c r="K672" s="11"/>
      <c r="L672" s="11"/>
      <c r="M672" s="11"/>
    </row>
    <row r="673" customFormat="false" ht="12.75" hidden="false" customHeight="true" outlineLevel="0" collapsed="false">
      <c r="A673" s="11"/>
      <c r="B673" s="11"/>
      <c r="C673" s="11"/>
      <c r="D673" s="11"/>
      <c r="E673" s="11"/>
      <c r="F673" s="11"/>
      <c r="G673" s="11"/>
      <c r="H673" s="11"/>
      <c r="I673" s="11"/>
      <c r="J673" s="11"/>
      <c r="K673" s="11"/>
      <c r="L673" s="11"/>
      <c r="M673" s="11"/>
    </row>
    <row r="674" customFormat="false" ht="12.75" hidden="false" customHeight="true" outlineLevel="0" collapsed="false">
      <c r="A674" s="11"/>
      <c r="B674" s="11"/>
      <c r="C674" s="11"/>
      <c r="D674" s="11"/>
      <c r="E674" s="11"/>
      <c r="F674" s="11"/>
      <c r="G674" s="11"/>
      <c r="H674" s="11"/>
      <c r="I674" s="11"/>
      <c r="J674" s="11"/>
      <c r="K674" s="11"/>
      <c r="L674" s="11"/>
      <c r="M674" s="11"/>
    </row>
    <row r="675" customFormat="false" ht="12.75" hidden="false" customHeight="true" outlineLevel="0" collapsed="false">
      <c r="A675" s="11"/>
      <c r="B675" s="11"/>
      <c r="C675" s="11"/>
      <c r="D675" s="11"/>
      <c r="E675" s="11"/>
      <c r="F675" s="11"/>
      <c r="G675" s="11"/>
      <c r="H675" s="11"/>
      <c r="I675" s="11"/>
      <c r="J675" s="11"/>
      <c r="K675" s="11"/>
      <c r="L675" s="11"/>
      <c r="M675" s="11"/>
    </row>
    <row r="676" customFormat="false" ht="12.75" hidden="false" customHeight="true" outlineLevel="0" collapsed="false">
      <c r="A676" s="11"/>
      <c r="B676" s="11"/>
      <c r="C676" s="11"/>
      <c r="D676" s="11"/>
      <c r="E676" s="11"/>
      <c r="F676" s="11"/>
      <c r="G676" s="11"/>
      <c r="H676" s="11"/>
      <c r="I676" s="11"/>
      <c r="J676" s="11"/>
      <c r="K676" s="11"/>
      <c r="L676" s="11"/>
      <c r="M676" s="11"/>
    </row>
    <row r="677" customFormat="false" ht="12.75" hidden="false" customHeight="true" outlineLevel="0" collapsed="false">
      <c r="A677" s="11"/>
      <c r="B677" s="11"/>
      <c r="C677" s="11"/>
      <c r="D677" s="11"/>
      <c r="E677" s="11"/>
      <c r="F677" s="11"/>
      <c r="G677" s="11"/>
      <c r="H677" s="11"/>
      <c r="I677" s="11"/>
      <c r="J677" s="11"/>
      <c r="K677" s="11"/>
      <c r="L677" s="11"/>
      <c r="M677" s="11"/>
    </row>
    <row r="678" customFormat="false" ht="12.75" hidden="false" customHeight="true" outlineLevel="0" collapsed="false">
      <c r="A678" s="11"/>
      <c r="B678" s="11"/>
      <c r="C678" s="11"/>
      <c r="D678" s="11"/>
      <c r="E678" s="11"/>
      <c r="F678" s="11"/>
      <c r="G678" s="11"/>
      <c r="H678" s="11"/>
      <c r="I678" s="11"/>
      <c r="J678" s="11"/>
      <c r="K678" s="11"/>
      <c r="L678" s="11"/>
      <c r="M678" s="11"/>
    </row>
    <row r="679" customFormat="false" ht="12.75" hidden="false" customHeight="true" outlineLevel="0" collapsed="false">
      <c r="A679" s="11"/>
      <c r="B679" s="11"/>
      <c r="C679" s="11"/>
      <c r="D679" s="11"/>
      <c r="E679" s="11"/>
      <c r="F679" s="11"/>
      <c r="G679" s="11"/>
      <c r="H679" s="11"/>
      <c r="I679" s="11"/>
      <c r="J679" s="11"/>
      <c r="K679" s="11"/>
      <c r="L679" s="11"/>
      <c r="M679" s="11"/>
    </row>
    <row r="680" customFormat="false" ht="12.75" hidden="false" customHeight="true" outlineLevel="0" collapsed="false">
      <c r="A680" s="11"/>
      <c r="B680" s="11"/>
      <c r="C680" s="11"/>
      <c r="D680" s="11"/>
      <c r="E680" s="11"/>
      <c r="F680" s="11"/>
      <c r="G680" s="11"/>
      <c r="H680" s="11"/>
      <c r="I680" s="11"/>
      <c r="J680" s="11"/>
      <c r="K680" s="11"/>
      <c r="L680" s="11"/>
      <c r="M680" s="11"/>
    </row>
    <row r="681" customFormat="false" ht="12.75" hidden="false" customHeight="true" outlineLevel="0" collapsed="false">
      <c r="A681" s="11"/>
      <c r="B681" s="11"/>
      <c r="C681" s="11"/>
      <c r="D681" s="11"/>
      <c r="E681" s="11"/>
      <c r="F681" s="11"/>
      <c r="G681" s="11"/>
      <c r="H681" s="11"/>
      <c r="I681" s="11"/>
      <c r="J681" s="11"/>
      <c r="K681" s="11"/>
      <c r="L681" s="11"/>
      <c r="M681" s="11"/>
    </row>
    <row r="682" customFormat="false" ht="12.75" hidden="false" customHeight="true" outlineLevel="0" collapsed="false">
      <c r="A682" s="11"/>
      <c r="B682" s="11"/>
      <c r="C682" s="11"/>
      <c r="D682" s="11"/>
      <c r="E682" s="11"/>
      <c r="F682" s="11"/>
      <c r="G682" s="11"/>
      <c r="H682" s="11"/>
      <c r="I682" s="11"/>
      <c r="J682" s="11"/>
      <c r="K682" s="11"/>
      <c r="L682" s="11"/>
      <c r="M682" s="11"/>
    </row>
    <row r="683" customFormat="false" ht="12.75" hidden="false" customHeight="true" outlineLevel="0" collapsed="false">
      <c r="A683" s="11"/>
      <c r="B683" s="11"/>
      <c r="C683" s="11"/>
      <c r="D683" s="11"/>
      <c r="E683" s="11"/>
      <c r="F683" s="11"/>
      <c r="G683" s="11"/>
      <c r="H683" s="11"/>
      <c r="I683" s="11"/>
      <c r="J683" s="11"/>
      <c r="K683" s="11"/>
      <c r="L683" s="11"/>
      <c r="M683" s="11"/>
    </row>
    <row r="684" customFormat="false" ht="12.75" hidden="false" customHeight="true" outlineLevel="0" collapsed="false">
      <c r="A684" s="11"/>
      <c r="B684" s="11"/>
      <c r="C684" s="11"/>
      <c r="D684" s="11"/>
      <c r="E684" s="11"/>
      <c r="F684" s="11"/>
      <c r="G684" s="11"/>
      <c r="H684" s="11"/>
      <c r="I684" s="11"/>
      <c r="J684" s="11"/>
      <c r="K684" s="11"/>
      <c r="L684" s="11"/>
      <c r="M684" s="11"/>
    </row>
    <row r="685" customFormat="false" ht="12.75" hidden="false" customHeight="true" outlineLevel="0" collapsed="false">
      <c r="A685" s="11"/>
      <c r="B685" s="11"/>
      <c r="C685" s="11"/>
      <c r="D685" s="11"/>
      <c r="E685" s="11"/>
      <c r="F685" s="11"/>
      <c r="G685" s="11"/>
      <c r="H685" s="11"/>
      <c r="I685" s="11"/>
      <c r="J685" s="11"/>
      <c r="K685" s="11"/>
      <c r="L685" s="11"/>
      <c r="M685" s="11"/>
    </row>
    <row r="686" customFormat="false" ht="12.75" hidden="false" customHeight="true" outlineLevel="0" collapsed="false">
      <c r="A686" s="11"/>
      <c r="B686" s="11"/>
      <c r="C686" s="11"/>
      <c r="D686" s="11"/>
      <c r="E686" s="11"/>
      <c r="F686" s="11"/>
      <c r="G686" s="11"/>
      <c r="H686" s="11"/>
      <c r="I686" s="11"/>
      <c r="J686" s="11"/>
      <c r="K686" s="11"/>
      <c r="L686" s="11"/>
      <c r="M686" s="11"/>
    </row>
    <row r="687" customFormat="false" ht="12.75" hidden="false" customHeight="true" outlineLevel="0" collapsed="false">
      <c r="A687" s="11"/>
      <c r="B687" s="11"/>
      <c r="C687" s="11"/>
      <c r="D687" s="11"/>
      <c r="E687" s="11"/>
      <c r="F687" s="11"/>
      <c r="G687" s="11"/>
      <c r="H687" s="11"/>
      <c r="I687" s="11"/>
      <c r="J687" s="11"/>
      <c r="K687" s="11"/>
      <c r="L687" s="11"/>
      <c r="M687" s="11"/>
    </row>
    <row r="688" customFormat="false" ht="12.75" hidden="false" customHeight="true" outlineLevel="0" collapsed="false">
      <c r="A688" s="11"/>
      <c r="B688" s="11"/>
      <c r="C688" s="11"/>
      <c r="D688" s="11"/>
      <c r="E688" s="11"/>
      <c r="F688" s="11"/>
      <c r="G688" s="11"/>
      <c r="H688" s="11"/>
      <c r="I688" s="11"/>
      <c r="J688" s="11"/>
      <c r="K688" s="11"/>
      <c r="L688" s="11"/>
      <c r="M688" s="11"/>
    </row>
    <row r="689" customFormat="false" ht="12.75" hidden="false" customHeight="true" outlineLevel="0" collapsed="false">
      <c r="A689" s="11"/>
      <c r="B689" s="11"/>
      <c r="C689" s="11"/>
      <c r="D689" s="11"/>
      <c r="E689" s="11"/>
      <c r="F689" s="11"/>
      <c r="G689" s="11"/>
      <c r="H689" s="11"/>
      <c r="I689" s="11"/>
      <c r="J689" s="11"/>
      <c r="K689" s="11"/>
      <c r="L689" s="11"/>
      <c r="M689" s="11"/>
    </row>
    <row r="690" customFormat="false" ht="12.75" hidden="false" customHeight="true" outlineLevel="0" collapsed="false">
      <c r="A690" s="11"/>
      <c r="B690" s="11"/>
      <c r="C690" s="11"/>
      <c r="D690" s="11"/>
      <c r="E690" s="11"/>
      <c r="F690" s="11"/>
      <c r="G690" s="11"/>
      <c r="H690" s="11"/>
      <c r="I690" s="11"/>
      <c r="J690" s="11"/>
      <c r="K690" s="11"/>
      <c r="L690" s="11"/>
      <c r="M690" s="11"/>
    </row>
    <row r="691" customFormat="false" ht="12.75" hidden="false" customHeight="true" outlineLevel="0" collapsed="false">
      <c r="A691" s="11"/>
      <c r="B691" s="11"/>
      <c r="C691" s="11"/>
      <c r="D691" s="11"/>
      <c r="E691" s="11"/>
      <c r="F691" s="11"/>
      <c r="G691" s="11"/>
      <c r="H691" s="11"/>
      <c r="I691" s="11"/>
      <c r="J691" s="11"/>
      <c r="K691" s="11"/>
      <c r="L691" s="11"/>
      <c r="M691" s="11"/>
    </row>
    <row r="692" customFormat="false" ht="12.75" hidden="false" customHeight="true" outlineLevel="0" collapsed="false">
      <c r="A692" s="11"/>
      <c r="B692" s="11"/>
      <c r="C692" s="11"/>
      <c r="D692" s="11"/>
      <c r="E692" s="11"/>
      <c r="F692" s="11"/>
      <c r="G692" s="11"/>
      <c r="H692" s="11"/>
      <c r="I692" s="11"/>
      <c r="J692" s="11"/>
      <c r="K692" s="11"/>
      <c r="L692" s="11"/>
      <c r="M692" s="11"/>
    </row>
    <row r="693" customFormat="false" ht="12.75" hidden="false" customHeight="true" outlineLevel="0" collapsed="false">
      <c r="A693" s="11"/>
      <c r="B693" s="11"/>
      <c r="C693" s="11"/>
      <c r="D693" s="11"/>
      <c r="E693" s="11"/>
      <c r="F693" s="11"/>
      <c r="G693" s="11"/>
      <c r="H693" s="11"/>
      <c r="I693" s="11"/>
      <c r="J693" s="11"/>
      <c r="K693" s="11"/>
      <c r="L693" s="11"/>
      <c r="M693" s="11"/>
    </row>
    <row r="694" customFormat="false" ht="12.75" hidden="false" customHeight="true" outlineLevel="0" collapsed="false">
      <c r="A694" s="11"/>
      <c r="B694" s="11"/>
      <c r="C694" s="11"/>
      <c r="D694" s="11"/>
      <c r="E694" s="11"/>
      <c r="F694" s="11"/>
      <c r="G694" s="11"/>
      <c r="H694" s="11"/>
      <c r="I694" s="11"/>
      <c r="J694" s="11"/>
      <c r="K694" s="11"/>
      <c r="L694" s="11"/>
      <c r="M694" s="11"/>
    </row>
    <row r="695" customFormat="false" ht="12.75" hidden="false" customHeight="true" outlineLevel="0" collapsed="false">
      <c r="A695" s="11"/>
      <c r="B695" s="11"/>
      <c r="C695" s="11"/>
      <c r="D695" s="11"/>
      <c r="E695" s="11"/>
      <c r="F695" s="11"/>
      <c r="G695" s="11"/>
      <c r="H695" s="11"/>
      <c r="I695" s="11"/>
      <c r="J695" s="11"/>
      <c r="K695" s="11"/>
      <c r="L695" s="11"/>
      <c r="M695" s="11"/>
    </row>
    <row r="696" customFormat="false" ht="12.75" hidden="false" customHeight="true" outlineLevel="0" collapsed="false">
      <c r="A696" s="11"/>
      <c r="B696" s="11"/>
      <c r="C696" s="11"/>
      <c r="D696" s="11"/>
      <c r="E696" s="11"/>
      <c r="F696" s="11"/>
      <c r="G696" s="11"/>
      <c r="H696" s="11"/>
      <c r="I696" s="11"/>
      <c r="J696" s="11"/>
      <c r="K696" s="11"/>
      <c r="L696" s="11"/>
      <c r="M696" s="11"/>
    </row>
    <row r="697" customFormat="false" ht="12.75" hidden="false" customHeight="true" outlineLevel="0" collapsed="false">
      <c r="A697" s="11"/>
      <c r="B697" s="11"/>
      <c r="C697" s="11"/>
      <c r="D697" s="11"/>
      <c r="E697" s="11"/>
      <c r="F697" s="11"/>
      <c r="G697" s="11"/>
      <c r="H697" s="11"/>
      <c r="I697" s="11"/>
      <c r="J697" s="11"/>
      <c r="K697" s="11"/>
      <c r="L697" s="11"/>
      <c r="M697" s="11"/>
    </row>
    <row r="698" customFormat="false" ht="12.75" hidden="false" customHeight="true" outlineLevel="0" collapsed="false">
      <c r="A698" s="11"/>
      <c r="B698" s="11"/>
      <c r="C698" s="11"/>
      <c r="D698" s="11"/>
      <c r="E698" s="11"/>
      <c r="F698" s="11"/>
      <c r="G698" s="11"/>
      <c r="H698" s="11"/>
      <c r="I698" s="11"/>
      <c r="J698" s="11"/>
      <c r="K698" s="11"/>
      <c r="L698" s="11"/>
      <c r="M698" s="11"/>
    </row>
    <row r="699" customFormat="false" ht="12.75" hidden="false" customHeight="true" outlineLevel="0" collapsed="false">
      <c r="A699" s="11"/>
      <c r="B699" s="11"/>
      <c r="C699" s="11"/>
      <c r="D699" s="11"/>
      <c r="E699" s="11"/>
      <c r="F699" s="11"/>
      <c r="G699" s="11"/>
      <c r="H699" s="11"/>
      <c r="I699" s="11"/>
      <c r="J699" s="11"/>
      <c r="K699" s="11"/>
      <c r="L699" s="11"/>
      <c r="M699" s="11"/>
    </row>
    <row r="700" customFormat="false" ht="12.75" hidden="false" customHeight="true" outlineLevel="0" collapsed="false">
      <c r="A700" s="11"/>
      <c r="B700" s="11"/>
      <c r="C700" s="11"/>
      <c r="D700" s="11"/>
      <c r="E700" s="11"/>
      <c r="F700" s="11"/>
      <c r="G700" s="11"/>
      <c r="H700" s="11"/>
      <c r="I700" s="11"/>
      <c r="J700" s="11"/>
      <c r="K700" s="11"/>
      <c r="L700" s="11"/>
      <c r="M700" s="11"/>
    </row>
    <row r="701" customFormat="false" ht="12.75" hidden="false" customHeight="true" outlineLevel="0" collapsed="false">
      <c r="A701" s="11"/>
      <c r="B701" s="11"/>
      <c r="C701" s="11"/>
      <c r="D701" s="11"/>
      <c r="E701" s="11"/>
      <c r="F701" s="11"/>
      <c r="G701" s="11"/>
      <c r="H701" s="11"/>
      <c r="I701" s="11"/>
      <c r="J701" s="11"/>
      <c r="K701" s="11"/>
      <c r="L701" s="11"/>
      <c r="M701" s="11"/>
    </row>
    <row r="702" customFormat="false" ht="12.75" hidden="false" customHeight="true" outlineLevel="0" collapsed="false">
      <c r="A702" s="11"/>
      <c r="B702" s="11"/>
      <c r="C702" s="11"/>
      <c r="D702" s="11"/>
      <c r="E702" s="11"/>
      <c r="F702" s="11"/>
      <c r="G702" s="11"/>
      <c r="H702" s="11"/>
      <c r="I702" s="11"/>
      <c r="J702" s="11"/>
      <c r="K702" s="11"/>
      <c r="L702" s="11"/>
      <c r="M702" s="11"/>
    </row>
    <row r="703" customFormat="false" ht="12.75" hidden="false" customHeight="true" outlineLevel="0" collapsed="false">
      <c r="A703" s="11"/>
      <c r="B703" s="11"/>
      <c r="C703" s="11"/>
      <c r="D703" s="11"/>
      <c r="E703" s="11"/>
      <c r="F703" s="11"/>
      <c r="G703" s="11"/>
      <c r="H703" s="11"/>
      <c r="I703" s="11"/>
      <c r="J703" s="11"/>
      <c r="K703" s="11"/>
      <c r="L703" s="11"/>
      <c r="M703" s="11"/>
    </row>
    <row r="704" customFormat="false" ht="12.75" hidden="false" customHeight="true" outlineLevel="0" collapsed="false">
      <c r="A704" s="11"/>
      <c r="B704" s="11"/>
      <c r="C704" s="11"/>
      <c r="D704" s="11"/>
      <c r="E704" s="11"/>
      <c r="F704" s="11"/>
      <c r="G704" s="11"/>
      <c r="H704" s="11"/>
      <c r="I704" s="11"/>
      <c r="J704" s="11"/>
      <c r="K704" s="11"/>
      <c r="L704" s="11"/>
      <c r="M704" s="11"/>
    </row>
    <row r="705" customFormat="false" ht="12.75" hidden="false" customHeight="true" outlineLevel="0" collapsed="false">
      <c r="A705" s="11"/>
      <c r="B705" s="11"/>
      <c r="C705" s="11"/>
      <c r="D705" s="11"/>
      <c r="E705" s="11"/>
      <c r="F705" s="11"/>
      <c r="G705" s="11"/>
      <c r="H705" s="11"/>
      <c r="I705" s="11"/>
      <c r="J705" s="11"/>
      <c r="K705" s="11"/>
      <c r="L705" s="11"/>
      <c r="M705" s="11"/>
    </row>
    <row r="706" customFormat="false" ht="12.75" hidden="false" customHeight="true" outlineLevel="0" collapsed="false">
      <c r="A706" s="11"/>
      <c r="B706" s="11"/>
      <c r="C706" s="11"/>
      <c r="D706" s="11"/>
      <c r="E706" s="11"/>
      <c r="F706" s="11"/>
      <c r="G706" s="11"/>
      <c r="H706" s="11"/>
      <c r="I706" s="11"/>
      <c r="J706" s="11"/>
      <c r="K706" s="11"/>
      <c r="L706" s="11"/>
      <c r="M706" s="11"/>
    </row>
    <row r="707" customFormat="false" ht="12.75" hidden="false" customHeight="true" outlineLevel="0" collapsed="false">
      <c r="A707" s="11"/>
      <c r="B707" s="11"/>
      <c r="C707" s="11"/>
      <c r="D707" s="11"/>
      <c r="E707" s="11"/>
      <c r="F707" s="11"/>
      <c r="G707" s="11"/>
      <c r="H707" s="11"/>
      <c r="I707" s="11"/>
      <c r="J707" s="11"/>
      <c r="K707" s="11"/>
      <c r="L707" s="11"/>
      <c r="M707" s="11"/>
    </row>
    <row r="708" customFormat="false" ht="12.75" hidden="false" customHeight="true" outlineLevel="0" collapsed="false">
      <c r="A708" s="11"/>
      <c r="B708" s="11"/>
      <c r="C708" s="11"/>
      <c r="D708" s="11"/>
      <c r="E708" s="11"/>
      <c r="F708" s="11"/>
      <c r="G708" s="11"/>
      <c r="H708" s="11"/>
      <c r="I708" s="11"/>
      <c r="J708" s="11"/>
      <c r="K708" s="11"/>
      <c r="L708" s="11"/>
      <c r="M708" s="11"/>
    </row>
    <row r="709" customFormat="false" ht="12.75" hidden="false" customHeight="true" outlineLevel="0" collapsed="false">
      <c r="A709" s="11"/>
      <c r="B709" s="11"/>
      <c r="C709" s="11"/>
      <c r="D709" s="11"/>
      <c r="E709" s="11"/>
      <c r="F709" s="11"/>
      <c r="G709" s="11"/>
      <c r="H709" s="11"/>
      <c r="I709" s="11"/>
      <c r="J709" s="11"/>
      <c r="K709" s="11"/>
      <c r="L709" s="11"/>
      <c r="M709" s="11"/>
    </row>
    <row r="710" customFormat="false" ht="12.75" hidden="false" customHeight="true" outlineLevel="0" collapsed="false">
      <c r="A710" s="11"/>
      <c r="B710" s="11"/>
      <c r="C710" s="11"/>
      <c r="D710" s="11"/>
      <c r="E710" s="11"/>
      <c r="F710" s="11"/>
      <c r="G710" s="11"/>
      <c r="H710" s="11"/>
      <c r="I710" s="11"/>
      <c r="J710" s="11"/>
      <c r="K710" s="11"/>
      <c r="L710" s="11"/>
      <c r="M710" s="11"/>
    </row>
    <row r="711" customFormat="false" ht="12.75" hidden="false" customHeight="true" outlineLevel="0" collapsed="false">
      <c r="A711" s="11"/>
      <c r="B711" s="11"/>
      <c r="C711" s="11"/>
      <c r="D711" s="11"/>
      <c r="E711" s="11"/>
      <c r="F711" s="11"/>
      <c r="G711" s="11"/>
      <c r="H711" s="11"/>
      <c r="I711" s="11"/>
      <c r="J711" s="11"/>
      <c r="K711" s="11"/>
      <c r="L711" s="11"/>
      <c r="M711" s="11"/>
    </row>
    <row r="712" customFormat="false" ht="12.75" hidden="false" customHeight="true" outlineLevel="0" collapsed="false">
      <c r="A712" s="11"/>
      <c r="B712" s="11"/>
      <c r="C712" s="11"/>
      <c r="D712" s="11"/>
      <c r="E712" s="11"/>
      <c r="F712" s="11"/>
      <c r="G712" s="11"/>
      <c r="H712" s="11"/>
      <c r="I712" s="11"/>
      <c r="J712" s="11"/>
      <c r="K712" s="11"/>
      <c r="L712" s="11"/>
      <c r="M712" s="11"/>
    </row>
    <row r="713" customFormat="false" ht="12.75" hidden="false" customHeight="true" outlineLevel="0" collapsed="false">
      <c r="A713" s="11"/>
      <c r="B713" s="11"/>
      <c r="C713" s="11"/>
      <c r="D713" s="11"/>
      <c r="E713" s="11"/>
      <c r="F713" s="11"/>
      <c r="G713" s="11"/>
      <c r="H713" s="11"/>
      <c r="I713" s="11"/>
      <c r="J713" s="11"/>
      <c r="K713" s="11"/>
      <c r="L713" s="11"/>
      <c r="M713" s="11"/>
    </row>
    <row r="714" customFormat="false" ht="12.75" hidden="false" customHeight="true" outlineLevel="0" collapsed="false">
      <c r="A714" s="11"/>
      <c r="B714" s="11"/>
      <c r="C714" s="11"/>
      <c r="D714" s="11"/>
      <c r="E714" s="11"/>
      <c r="F714" s="11"/>
      <c r="G714" s="11"/>
      <c r="H714" s="11"/>
      <c r="I714" s="11"/>
      <c r="J714" s="11"/>
      <c r="K714" s="11"/>
      <c r="L714" s="11"/>
      <c r="M714" s="11"/>
    </row>
    <row r="715" customFormat="false" ht="12.75" hidden="false" customHeight="true" outlineLevel="0" collapsed="false">
      <c r="A715" s="11"/>
      <c r="B715" s="11"/>
      <c r="C715" s="11"/>
      <c r="D715" s="11"/>
      <c r="E715" s="11"/>
      <c r="F715" s="11"/>
      <c r="G715" s="11"/>
      <c r="H715" s="11"/>
      <c r="I715" s="11"/>
      <c r="J715" s="11"/>
      <c r="K715" s="11"/>
      <c r="L715" s="11"/>
      <c r="M715" s="11"/>
    </row>
    <row r="716" customFormat="false" ht="12.75" hidden="false" customHeight="true" outlineLevel="0" collapsed="false">
      <c r="A716" s="11"/>
      <c r="B716" s="11"/>
      <c r="C716" s="11"/>
      <c r="D716" s="11"/>
      <c r="E716" s="11"/>
      <c r="F716" s="11"/>
      <c r="G716" s="11"/>
      <c r="H716" s="11"/>
      <c r="I716" s="11"/>
      <c r="J716" s="11"/>
      <c r="K716" s="11"/>
      <c r="L716" s="11"/>
      <c r="M716" s="11"/>
    </row>
    <row r="717" customFormat="false" ht="12.75" hidden="false" customHeight="true" outlineLevel="0" collapsed="false">
      <c r="A717" s="11"/>
      <c r="B717" s="11"/>
      <c r="C717" s="11"/>
      <c r="D717" s="11"/>
      <c r="E717" s="11"/>
      <c r="F717" s="11"/>
      <c r="G717" s="11"/>
      <c r="H717" s="11"/>
      <c r="I717" s="11"/>
      <c r="J717" s="11"/>
      <c r="K717" s="11"/>
      <c r="L717" s="11"/>
      <c r="M717" s="11"/>
    </row>
    <row r="718" customFormat="false" ht="12.75" hidden="false" customHeight="true" outlineLevel="0" collapsed="false">
      <c r="A718" s="11"/>
      <c r="B718" s="11"/>
      <c r="C718" s="11"/>
      <c r="D718" s="11"/>
      <c r="E718" s="11"/>
      <c r="F718" s="11"/>
      <c r="G718" s="11"/>
      <c r="H718" s="11"/>
      <c r="I718" s="11"/>
      <c r="J718" s="11"/>
      <c r="K718" s="11"/>
      <c r="L718" s="11"/>
      <c r="M718" s="11"/>
    </row>
    <row r="719" customFormat="false" ht="12.75" hidden="false" customHeight="true" outlineLevel="0" collapsed="false">
      <c r="A719" s="11"/>
      <c r="B719" s="11"/>
      <c r="C719" s="11"/>
      <c r="D719" s="11"/>
      <c r="E719" s="11"/>
      <c r="F719" s="11"/>
      <c r="G719" s="11"/>
      <c r="H719" s="11"/>
      <c r="I719" s="11"/>
      <c r="J719" s="11"/>
      <c r="K719" s="11"/>
      <c r="L719" s="11"/>
      <c r="M719" s="11"/>
    </row>
    <row r="720" customFormat="false" ht="12.75" hidden="false" customHeight="true" outlineLevel="0" collapsed="false">
      <c r="A720" s="11"/>
      <c r="B720" s="11"/>
      <c r="C720" s="11"/>
      <c r="D720" s="11"/>
      <c r="E720" s="11"/>
      <c r="F720" s="11"/>
      <c r="G720" s="11"/>
      <c r="H720" s="11"/>
      <c r="I720" s="11"/>
      <c r="J720" s="11"/>
      <c r="K720" s="11"/>
      <c r="L720" s="11"/>
      <c r="M720" s="11"/>
    </row>
    <row r="721" customFormat="false" ht="12.75" hidden="false" customHeight="true" outlineLevel="0" collapsed="false">
      <c r="A721" s="11"/>
      <c r="B721" s="11"/>
      <c r="C721" s="11"/>
      <c r="D721" s="11"/>
      <c r="E721" s="11"/>
      <c r="F721" s="11"/>
      <c r="G721" s="11"/>
      <c r="H721" s="11"/>
      <c r="I721" s="11"/>
      <c r="J721" s="11"/>
      <c r="K721" s="11"/>
      <c r="L721" s="11"/>
      <c r="M721" s="11"/>
    </row>
    <row r="722" customFormat="false" ht="12.75" hidden="false" customHeight="true" outlineLevel="0" collapsed="false">
      <c r="A722" s="11"/>
      <c r="B722" s="11"/>
      <c r="C722" s="11"/>
      <c r="D722" s="11"/>
      <c r="E722" s="11"/>
      <c r="F722" s="11"/>
      <c r="G722" s="11"/>
      <c r="H722" s="11"/>
      <c r="I722" s="11"/>
      <c r="J722" s="11"/>
      <c r="K722" s="11"/>
      <c r="L722" s="11"/>
      <c r="M722" s="11"/>
    </row>
    <row r="723" customFormat="false" ht="12.75" hidden="false" customHeight="true" outlineLevel="0" collapsed="false">
      <c r="A723" s="11"/>
      <c r="B723" s="11"/>
      <c r="C723" s="11"/>
      <c r="D723" s="11"/>
      <c r="E723" s="11"/>
      <c r="F723" s="11"/>
      <c r="G723" s="11"/>
      <c r="H723" s="11"/>
      <c r="I723" s="11"/>
      <c r="J723" s="11"/>
      <c r="K723" s="11"/>
      <c r="L723" s="11"/>
      <c r="M723" s="11"/>
    </row>
    <row r="724" customFormat="false" ht="12.75" hidden="false" customHeight="true" outlineLevel="0" collapsed="false">
      <c r="A724" s="11"/>
      <c r="B724" s="11"/>
      <c r="C724" s="11"/>
      <c r="D724" s="11"/>
      <c r="E724" s="11"/>
      <c r="F724" s="11"/>
      <c r="G724" s="11"/>
      <c r="H724" s="11"/>
      <c r="I724" s="11"/>
      <c r="J724" s="11"/>
      <c r="K724" s="11"/>
      <c r="L724" s="11"/>
      <c r="M724" s="11"/>
    </row>
    <row r="725" customFormat="false" ht="12.75" hidden="false" customHeight="true" outlineLevel="0" collapsed="false">
      <c r="A725" s="11"/>
      <c r="B725" s="11"/>
      <c r="C725" s="11"/>
      <c r="D725" s="11"/>
      <c r="E725" s="11"/>
      <c r="F725" s="11"/>
      <c r="G725" s="11"/>
      <c r="H725" s="11"/>
      <c r="I725" s="11"/>
      <c r="J725" s="11"/>
      <c r="K725" s="11"/>
      <c r="L725" s="11"/>
      <c r="M725" s="11"/>
    </row>
    <row r="726" customFormat="false" ht="12.75" hidden="false" customHeight="true" outlineLevel="0" collapsed="false">
      <c r="A726" s="11"/>
      <c r="B726" s="11"/>
      <c r="C726" s="11"/>
      <c r="D726" s="11"/>
      <c r="E726" s="11"/>
      <c r="F726" s="11"/>
      <c r="G726" s="11"/>
      <c r="H726" s="11"/>
      <c r="I726" s="11"/>
      <c r="J726" s="11"/>
      <c r="K726" s="11"/>
      <c r="L726" s="11"/>
      <c r="M726" s="11"/>
    </row>
    <row r="727" customFormat="false" ht="12.75" hidden="false" customHeight="true" outlineLevel="0" collapsed="false">
      <c r="A727" s="11"/>
      <c r="B727" s="11"/>
      <c r="C727" s="11"/>
      <c r="D727" s="11"/>
      <c r="E727" s="11"/>
      <c r="F727" s="11"/>
      <c r="G727" s="11"/>
      <c r="H727" s="11"/>
      <c r="I727" s="11"/>
      <c r="J727" s="11"/>
      <c r="K727" s="11"/>
      <c r="L727" s="11"/>
      <c r="M727" s="11"/>
    </row>
    <row r="728" customFormat="false" ht="12.75" hidden="false" customHeight="true" outlineLevel="0" collapsed="false">
      <c r="A728" s="11"/>
      <c r="B728" s="11"/>
      <c r="C728" s="11"/>
      <c r="D728" s="11"/>
      <c r="E728" s="11"/>
      <c r="F728" s="11"/>
      <c r="G728" s="11"/>
      <c r="H728" s="11"/>
      <c r="I728" s="11"/>
      <c r="J728" s="11"/>
      <c r="K728" s="11"/>
      <c r="L728" s="11"/>
      <c r="M728" s="11"/>
    </row>
    <row r="729" customFormat="false" ht="12.75" hidden="false" customHeight="true" outlineLevel="0" collapsed="false">
      <c r="A729" s="11"/>
      <c r="B729" s="11"/>
      <c r="C729" s="11"/>
      <c r="D729" s="11"/>
      <c r="E729" s="11"/>
      <c r="F729" s="11"/>
      <c r="G729" s="11"/>
      <c r="H729" s="11"/>
      <c r="I729" s="11"/>
      <c r="J729" s="11"/>
      <c r="K729" s="11"/>
      <c r="L729" s="11"/>
      <c r="M729" s="11"/>
    </row>
    <row r="730" customFormat="false" ht="12.75" hidden="false" customHeight="true" outlineLevel="0" collapsed="false">
      <c r="A730" s="11"/>
      <c r="B730" s="11"/>
      <c r="C730" s="11"/>
      <c r="D730" s="11"/>
      <c r="E730" s="11"/>
      <c r="F730" s="11"/>
      <c r="G730" s="11"/>
      <c r="H730" s="11"/>
      <c r="I730" s="11"/>
      <c r="J730" s="11"/>
      <c r="K730" s="11"/>
      <c r="L730" s="11"/>
      <c r="M730" s="11"/>
    </row>
    <row r="731" customFormat="false" ht="12.75" hidden="false" customHeight="true" outlineLevel="0" collapsed="false">
      <c r="A731" s="11"/>
      <c r="B731" s="11"/>
      <c r="C731" s="11"/>
      <c r="D731" s="11"/>
      <c r="E731" s="11"/>
      <c r="F731" s="11"/>
      <c r="G731" s="11"/>
      <c r="H731" s="11"/>
      <c r="I731" s="11"/>
      <c r="J731" s="11"/>
      <c r="K731" s="11"/>
      <c r="L731" s="11"/>
      <c r="M731" s="11"/>
    </row>
    <row r="732" customFormat="false" ht="12.75" hidden="false" customHeight="true" outlineLevel="0" collapsed="false">
      <c r="A732" s="11"/>
      <c r="B732" s="11"/>
      <c r="C732" s="11"/>
      <c r="D732" s="11"/>
      <c r="E732" s="11"/>
      <c r="F732" s="11"/>
      <c r="G732" s="11"/>
      <c r="H732" s="11"/>
      <c r="I732" s="11"/>
      <c r="J732" s="11"/>
      <c r="K732" s="11"/>
      <c r="L732" s="11"/>
      <c r="M732" s="11"/>
    </row>
    <row r="733" customFormat="false" ht="12.75" hidden="false" customHeight="true" outlineLevel="0" collapsed="false">
      <c r="A733" s="11"/>
      <c r="B733" s="11"/>
      <c r="C733" s="11"/>
      <c r="D733" s="11"/>
      <c r="E733" s="11"/>
      <c r="F733" s="11"/>
      <c r="G733" s="11"/>
      <c r="H733" s="11"/>
      <c r="I733" s="11"/>
      <c r="J733" s="11"/>
      <c r="K733" s="11"/>
      <c r="L733" s="11"/>
      <c r="M733" s="11"/>
    </row>
    <row r="734" customFormat="false" ht="12.75" hidden="false" customHeight="true" outlineLevel="0" collapsed="false">
      <c r="A734" s="11"/>
      <c r="B734" s="11"/>
      <c r="C734" s="11"/>
      <c r="D734" s="11"/>
      <c r="E734" s="11"/>
      <c r="F734" s="11"/>
      <c r="G734" s="11"/>
      <c r="H734" s="11"/>
      <c r="I734" s="11"/>
      <c r="J734" s="11"/>
      <c r="K734" s="11"/>
      <c r="L734" s="11"/>
      <c r="M734" s="11"/>
    </row>
    <row r="735" customFormat="false" ht="12.75" hidden="false" customHeight="true" outlineLevel="0" collapsed="false">
      <c r="A735" s="11"/>
      <c r="B735" s="11"/>
      <c r="C735" s="11"/>
      <c r="D735" s="11"/>
      <c r="E735" s="11"/>
      <c r="F735" s="11"/>
      <c r="G735" s="11"/>
      <c r="H735" s="11"/>
      <c r="I735" s="11"/>
      <c r="J735" s="11"/>
      <c r="K735" s="11"/>
      <c r="L735" s="11"/>
      <c r="M735" s="11"/>
    </row>
    <row r="736" customFormat="false" ht="12.75" hidden="false" customHeight="true" outlineLevel="0" collapsed="false">
      <c r="A736" s="11"/>
      <c r="B736" s="11"/>
      <c r="C736" s="11"/>
      <c r="D736" s="11"/>
      <c r="E736" s="11"/>
      <c r="F736" s="11"/>
      <c r="G736" s="11"/>
      <c r="H736" s="11"/>
      <c r="I736" s="11"/>
      <c r="J736" s="11"/>
      <c r="K736" s="11"/>
      <c r="L736" s="11"/>
      <c r="M736" s="11"/>
    </row>
    <row r="737" customFormat="false" ht="12.75" hidden="false" customHeight="true" outlineLevel="0" collapsed="false">
      <c r="A737" s="11"/>
      <c r="B737" s="11"/>
      <c r="C737" s="11"/>
      <c r="D737" s="11"/>
      <c r="E737" s="11"/>
      <c r="F737" s="11"/>
      <c r="G737" s="11"/>
      <c r="H737" s="11"/>
      <c r="I737" s="11"/>
      <c r="J737" s="11"/>
      <c r="K737" s="11"/>
      <c r="L737" s="11"/>
      <c r="M737" s="11"/>
    </row>
    <row r="738" customFormat="false" ht="12.75" hidden="false" customHeight="true" outlineLevel="0" collapsed="false">
      <c r="A738" s="11"/>
      <c r="B738" s="11"/>
      <c r="C738" s="11"/>
      <c r="D738" s="11"/>
      <c r="E738" s="11"/>
      <c r="F738" s="11"/>
      <c r="G738" s="11"/>
      <c r="H738" s="11"/>
      <c r="I738" s="11"/>
      <c r="J738" s="11"/>
      <c r="K738" s="11"/>
      <c r="L738" s="11"/>
      <c r="M738" s="11"/>
    </row>
    <row r="739" customFormat="false" ht="12.75" hidden="false" customHeight="true" outlineLevel="0" collapsed="false">
      <c r="A739" s="11"/>
      <c r="B739" s="11"/>
      <c r="C739" s="11"/>
      <c r="D739" s="11"/>
      <c r="E739" s="11"/>
      <c r="F739" s="11"/>
      <c r="G739" s="11"/>
      <c r="H739" s="11"/>
      <c r="I739" s="11"/>
      <c r="J739" s="11"/>
      <c r="K739" s="11"/>
      <c r="L739" s="11"/>
      <c r="M739" s="11"/>
    </row>
    <row r="740" customFormat="false" ht="12.75" hidden="false" customHeight="true" outlineLevel="0" collapsed="false">
      <c r="A740" s="11"/>
      <c r="B740" s="11"/>
      <c r="C740" s="11"/>
      <c r="D740" s="11"/>
      <c r="E740" s="11"/>
      <c r="F740" s="11"/>
      <c r="G740" s="11"/>
      <c r="H740" s="11"/>
      <c r="I740" s="11"/>
      <c r="J740" s="11"/>
      <c r="K740" s="11"/>
      <c r="L740" s="11"/>
      <c r="M740" s="11"/>
    </row>
    <row r="741" customFormat="false" ht="12.75" hidden="false" customHeight="true" outlineLevel="0" collapsed="false">
      <c r="A741" s="11"/>
      <c r="B741" s="11"/>
      <c r="C741" s="11"/>
      <c r="D741" s="11"/>
      <c r="E741" s="11"/>
      <c r="F741" s="11"/>
      <c r="G741" s="11"/>
      <c r="H741" s="11"/>
      <c r="I741" s="11"/>
      <c r="J741" s="11"/>
      <c r="K741" s="11"/>
      <c r="L741" s="11"/>
      <c r="M741" s="11"/>
    </row>
    <row r="742" customFormat="false" ht="12.75" hidden="false" customHeight="true" outlineLevel="0" collapsed="false">
      <c r="A742" s="11"/>
      <c r="B742" s="11"/>
      <c r="C742" s="11"/>
      <c r="D742" s="11"/>
      <c r="E742" s="11"/>
      <c r="F742" s="11"/>
      <c r="G742" s="11"/>
      <c r="H742" s="11"/>
      <c r="I742" s="11"/>
      <c r="J742" s="11"/>
      <c r="K742" s="11"/>
      <c r="L742" s="11"/>
      <c r="M742" s="11"/>
    </row>
    <row r="743" customFormat="false" ht="12.75" hidden="false" customHeight="true" outlineLevel="0" collapsed="false">
      <c r="A743" s="11"/>
      <c r="B743" s="11"/>
      <c r="C743" s="11"/>
      <c r="D743" s="11"/>
      <c r="E743" s="11"/>
      <c r="F743" s="11"/>
      <c r="G743" s="11"/>
      <c r="H743" s="11"/>
      <c r="I743" s="11"/>
      <c r="J743" s="11"/>
      <c r="K743" s="11"/>
      <c r="L743" s="11"/>
      <c r="M743" s="11"/>
    </row>
    <row r="744" customFormat="false" ht="12.75" hidden="false" customHeight="true" outlineLevel="0" collapsed="false">
      <c r="A744" s="11"/>
      <c r="B744" s="11"/>
      <c r="C744" s="11"/>
      <c r="D744" s="11"/>
      <c r="E744" s="11"/>
      <c r="F744" s="11"/>
      <c r="G744" s="11"/>
      <c r="H744" s="11"/>
      <c r="I744" s="11"/>
      <c r="J744" s="11"/>
      <c r="K744" s="11"/>
      <c r="L744" s="11"/>
      <c r="M744" s="11"/>
    </row>
    <row r="745" customFormat="false" ht="12.75" hidden="false" customHeight="true" outlineLevel="0" collapsed="false">
      <c r="A745" s="11"/>
      <c r="B745" s="11"/>
      <c r="C745" s="11"/>
      <c r="D745" s="11"/>
      <c r="E745" s="11"/>
      <c r="F745" s="11"/>
      <c r="G745" s="11"/>
      <c r="H745" s="11"/>
      <c r="I745" s="11"/>
      <c r="J745" s="11"/>
      <c r="K745" s="11"/>
      <c r="L745" s="11"/>
      <c r="M745" s="11"/>
    </row>
    <row r="746" customFormat="false" ht="12.75" hidden="false" customHeight="true" outlineLevel="0" collapsed="false">
      <c r="A746" s="11"/>
      <c r="B746" s="11"/>
      <c r="C746" s="11"/>
      <c r="D746" s="11"/>
      <c r="E746" s="11"/>
      <c r="F746" s="11"/>
      <c r="G746" s="11"/>
      <c r="H746" s="11"/>
      <c r="I746" s="11"/>
      <c r="J746" s="11"/>
      <c r="K746" s="11"/>
      <c r="L746" s="11"/>
      <c r="M746" s="11"/>
    </row>
    <row r="747" customFormat="false" ht="12.75" hidden="false" customHeight="true" outlineLevel="0" collapsed="false">
      <c r="A747" s="11"/>
      <c r="B747" s="11"/>
      <c r="C747" s="11"/>
      <c r="D747" s="11"/>
      <c r="E747" s="11"/>
      <c r="F747" s="11"/>
      <c r="G747" s="11"/>
      <c r="H747" s="11"/>
      <c r="I747" s="11"/>
      <c r="J747" s="11"/>
      <c r="K747" s="11"/>
      <c r="L747" s="11"/>
      <c r="M747" s="11"/>
    </row>
    <row r="748" customFormat="false" ht="12.75" hidden="false" customHeight="true" outlineLevel="0" collapsed="false">
      <c r="A748" s="11"/>
      <c r="B748" s="11"/>
      <c r="C748" s="11"/>
      <c r="D748" s="11"/>
      <c r="E748" s="11"/>
      <c r="F748" s="11"/>
      <c r="G748" s="11"/>
      <c r="H748" s="11"/>
      <c r="I748" s="11"/>
      <c r="J748" s="11"/>
      <c r="K748" s="11"/>
      <c r="L748" s="11"/>
      <c r="M748" s="11"/>
    </row>
    <row r="749" customFormat="false" ht="12.75" hidden="false" customHeight="true" outlineLevel="0" collapsed="false">
      <c r="A749" s="11"/>
      <c r="B749" s="11"/>
      <c r="C749" s="11"/>
      <c r="D749" s="11"/>
      <c r="E749" s="11"/>
      <c r="F749" s="11"/>
      <c r="G749" s="11"/>
      <c r="H749" s="11"/>
      <c r="I749" s="11"/>
      <c r="J749" s="11"/>
      <c r="K749" s="11"/>
      <c r="L749" s="11"/>
      <c r="M749" s="11"/>
    </row>
    <row r="750" customFormat="false" ht="12.75" hidden="false" customHeight="true" outlineLevel="0" collapsed="false">
      <c r="A750" s="11"/>
      <c r="B750" s="11"/>
      <c r="C750" s="11"/>
      <c r="D750" s="11"/>
      <c r="E750" s="11"/>
      <c r="F750" s="11"/>
      <c r="G750" s="11"/>
      <c r="H750" s="11"/>
      <c r="I750" s="11"/>
      <c r="J750" s="11"/>
      <c r="K750" s="11"/>
      <c r="L750" s="11"/>
      <c r="M750" s="11"/>
    </row>
    <row r="751" customFormat="false" ht="12.75" hidden="false" customHeight="true" outlineLevel="0" collapsed="false">
      <c r="A751" s="11"/>
      <c r="B751" s="11"/>
      <c r="C751" s="11"/>
      <c r="D751" s="11"/>
      <c r="E751" s="11"/>
      <c r="F751" s="11"/>
      <c r="G751" s="11"/>
      <c r="H751" s="11"/>
      <c r="I751" s="11"/>
      <c r="J751" s="11"/>
      <c r="K751" s="11"/>
      <c r="L751" s="11"/>
      <c r="M751" s="11"/>
    </row>
    <row r="752" customFormat="false" ht="12.75" hidden="false" customHeight="true" outlineLevel="0" collapsed="false">
      <c r="A752" s="11"/>
      <c r="B752" s="11"/>
      <c r="C752" s="11"/>
      <c r="D752" s="11"/>
      <c r="E752" s="11"/>
      <c r="F752" s="11"/>
      <c r="G752" s="11"/>
      <c r="H752" s="11"/>
      <c r="I752" s="11"/>
      <c r="J752" s="11"/>
      <c r="K752" s="11"/>
      <c r="L752" s="11"/>
      <c r="M752" s="11"/>
    </row>
    <row r="753" customFormat="false" ht="12.75" hidden="false" customHeight="true" outlineLevel="0" collapsed="false">
      <c r="A753" s="11"/>
      <c r="B753" s="11"/>
      <c r="C753" s="11"/>
      <c r="D753" s="11"/>
      <c r="E753" s="11"/>
      <c r="F753" s="11"/>
      <c r="G753" s="11"/>
      <c r="H753" s="11"/>
      <c r="I753" s="11"/>
      <c r="J753" s="11"/>
      <c r="K753" s="11"/>
      <c r="L753" s="11"/>
      <c r="M753" s="11"/>
    </row>
    <row r="754" customFormat="false" ht="12.75" hidden="false" customHeight="true" outlineLevel="0" collapsed="false">
      <c r="A754" s="11"/>
      <c r="B754" s="11"/>
      <c r="C754" s="11"/>
      <c r="D754" s="11"/>
      <c r="E754" s="11"/>
      <c r="F754" s="11"/>
      <c r="G754" s="11"/>
      <c r="H754" s="11"/>
      <c r="I754" s="11"/>
      <c r="J754" s="11"/>
      <c r="K754" s="11"/>
      <c r="L754" s="11"/>
      <c r="M754" s="11"/>
    </row>
    <row r="755" customFormat="false" ht="12.75" hidden="false" customHeight="true" outlineLevel="0" collapsed="false">
      <c r="A755" s="11"/>
      <c r="B755" s="11"/>
      <c r="C755" s="11"/>
      <c r="D755" s="11"/>
      <c r="E755" s="11"/>
      <c r="F755" s="11"/>
      <c r="G755" s="11"/>
      <c r="H755" s="11"/>
      <c r="I755" s="11"/>
      <c r="J755" s="11"/>
      <c r="K755" s="11"/>
      <c r="L755" s="11"/>
      <c r="M755" s="11"/>
    </row>
    <row r="756" customFormat="false" ht="12.75" hidden="false" customHeight="true" outlineLevel="0" collapsed="false">
      <c r="A756" s="11"/>
      <c r="B756" s="11"/>
      <c r="C756" s="11"/>
      <c r="D756" s="11"/>
      <c r="E756" s="11"/>
      <c r="F756" s="11"/>
      <c r="G756" s="11"/>
      <c r="H756" s="11"/>
      <c r="I756" s="11"/>
      <c r="J756" s="11"/>
      <c r="K756" s="11"/>
      <c r="L756" s="11"/>
      <c r="M756" s="11"/>
    </row>
    <row r="757" customFormat="false" ht="12.75" hidden="false" customHeight="true" outlineLevel="0" collapsed="false">
      <c r="A757" s="11"/>
      <c r="B757" s="11"/>
      <c r="C757" s="11"/>
      <c r="D757" s="11"/>
      <c r="E757" s="11"/>
      <c r="F757" s="11"/>
      <c r="G757" s="11"/>
      <c r="H757" s="11"/>
      <c r="I757" s="11"/>
      <c r="J757" s="11"/>
      <c r="K757" s="11"/>
      <c r="L757" s="11"/>
      <c r="M757" s="11"/>
    </row>
    <row r="758" customFormat="false" ht="12.75" hidden="false" customHeight="true" outlineLevel="0" collapsed="false">
      <c r="A758" s="11"/>
      <c r="B758" s="11"/>
      <c r="C758" s="11"/>
      <c r="D758" s="11"/>
      <c r="E758" s="11"/>
      <c r="F758" s="11"/>
      <c r="G758" s="11"/>
      <c r="H758" s="11"/>
      <c r="I758" s="11"/>
      <c r="J758" s="11"/>
      <c r="K758" s="11"/>
      <c r="L758" s="11"/>
      <c r="M758" s="11"/>
    </row>
    <row r="759" customFormat="false" ht="12.75" hidden="false" customHeight="true" outlineLevel="0" collapsed="false">
      <c r="A759" s="11"/>
      <c r="B759" s="11"/>
      <c r="C759" s="11"/>
      <c r="D759" s="11"/>
      <c r="E759" s="11"/>
      <c r="F759" s="11"/>
      <c r="G759" s="11"/>
      <c r="H759" s="11"/>
      <c r="I759" s="11"/>
      <c r="J759" s="11"/>
      <c r="K759" s="11"/>
      <c r="L759" s="11"/>
      <c r="M759" s="11"/>
    </row>
    <row r="760" customFormat="false" ht="12.75" hidden="false" customHeight="true" outlineLevel="0" collapsed="false">
      <c r="A760" s="11"/>
      <c r="B760" s="11"/>
      <c r="C760" s="11"/>
      <c r="D760" s="11"/>
      <c r="E760" s="11"/>
      <c r="F760" s="11"/>
      <c r="G760" s="11"/>
      <c r="H760" s="11"/>
      <c r="I760" s="11"/>
      <c r="J760" s="11"/>
      <c r="K760" s="11"/>
      <c r="L760" s="11"/>
      <c r="M760" s="11"/>
    </row>
    <row r="761" customFormat="false" ht="12.75" hidden="false" customHeight="true" outlineLevel="0" collapsed="false">
      <c r="A761" s="11"/>
      <c r="B761" s="11"/>
      <c r="C761" s="11"/>
      <c r="D761" s="11"/>
      <c r="E761" s="11"/>
      <c r="F761" s="11"/>
      <c r="G761" s="11"/>
      <c r="H761" s="11"/>
      <c r="I761" s="11"/>
      <c r="J761" s="11"/>
      <c r="K761" s="11"/>
      <c r="L761" s="11"/>
      <c r="M761" s="11"/>
    </row>
    <row r="762" customFormat="false" ht="12.75" hidden="false" customHeight="true" outlineLevel="0" collapsed="false">
      <c r="A762" s="11"/>
      <c r="B762" s="11"/>
      <c r="C762" s="11"/>
      <c r="D762" s="11"/>
      <c r="E762" s="11"/>
      <c r="F762" s="11"/>
      <c r="G762" s="11"/>
      <c r="H762" s="11"/>
      <c r="I762" s="11"/>
      <c r="J762" s="11"/>
      <c r="K762" s="11"/>
      <c r="L762" s="11"/>
      <c r="M762" s="11"/>
    </row>
    <row r="763" customFormat="false" ht="12.75" hidden="false" customHeight="true" outlineLevel="0" collapsed="false">
      <c r="A763" s="11"/>
      <c r="B763" s="11"/>
      <c r="C763" s="11"/>
      <c r="D763" s="11"/>
      <c r="E763" s="11"/>
      <c r="F763" s="11"/>
      <c r="G763" s="11"/>
      <c r="H763" s="11"/>
      <c r="I763" s="11"/>
      <c r="J763" s="11"/>
      <c r="K763" s="11"/>
      <c r="L763" s="11"/>
      <c r="M763" s="11"/>
    </row>
    <row r="764" customFormat="false" ht="12.75" hidden="false" customHeight="true" outlineLevel="0" collapsed="false">
      <c r="A764" s="11"/>
      <c r="B764" s="11"/>
      <c r="C764" s="11"/>
      <c r="D764" s="11"/>
      <c r="E764" s="11"/>
      <c r="F764" s="11"/>
      <c r="G764" s="11"/>
      <c r="H764" s="11"/>
      <c r="I764" s="11"/>
      <c r="J764" s="11"/>
      <c r="K764" s="11"/>
      <c r="L764" s="11"/>
      <c r="M764" s="11"/>
    </row>
    <row r="765" customFormat="false" ht="12.75" hidden="false" customHeight="true" outlineLevel="0" collapsed="false">
      <c r="A765" s="11"/>
      <c r="B765" s="11"/>
      <c r="C765" s="11"/>
      <c r="D765" s="11"/>
      <c r="E765" s="11"/>
      <c r="F765" s="11"/>
      <c r="G765" s="11"/>
      <c r="H765" s="11"/>
      <c r="I765" s="11"/>
      <c r="J765" s="11"/>
      <c r="K765" s="11"/>
      <c r="L765" s="11"/>
      <c r="M765" s="11"/>
    </row>
    <row r="766" customFormat="false" ht="12.75" hidden="false" customHeight="true" outlineLevel="0" collapsed="false">
      <c r="A766" s="11"/>
      <c r="B766" s="11"/>
      <c r="C766" s="11"/>
      <c r="D766" s="11"/>
      <c r="E766" s="11"/>
      <c r="F766" s="11"/>
      <c r="G766" s="11"/>
      <c r="H766" s="11"/>
      <c r="I766" s="11"/>
      <c r="J766" s="11"/>
      <c r="K766" s="11"/>
      <c r="L766" s="11"/>
      <c r="M766" s="11"/>
    </row>
    <row r="767" customFormat="false" ht="12.75" hidden="false" customHeight="true" outlineLevel="0" collapsed="false">
      <c r="A767" s="11"/>
      <c r="B767" s="11"/>
      <c r="C767" s="11"/>
      <c r="D767" s="11"/>
      <c r="E767" s="11"/>
      <c r="F767" s="11"/>
      <c r="G767" s="11"/>
      <c r="H767" s="11"/>
      <c r="I767" s="11"/>
      <c r="J767" s="11"/>
      <c r="K767" s="11"/>
      <c r="L767" s="11"/>
      <c r="M767" s="11"/>
    </row>
    <row r="768" customFormat="false" ht="12.75" hidden="false" customHeight="true" outlineLevel="0" collapsed="false">
      <c r="A768" s="11"/>
      <c r="B768" s="11"/>
      <c r="C768" s="11"/>
      <c r="D768" s="11"/>
      <c r="E768" s="11"/>
      <c r="F768" s="11"/>
      <c r="G768" s="11"/>
      <c r="H768" s="11"/>
      <c r="I768" s="11"/>
      <c r="J768" s="11"/>
      <c r="K768" s="11"/>
      <c r="L768" s="11"/>
      <c r="M768" s="11"/>
    </row>
    <row r="769" customFormat="false" ht="12.75" hidden="false" customHeight="true" outlineLevel="0" collapsed="false">
      <c r="A769" s="11"/>
      <c r="B769" s="11"/>
      <c r="C769" s="11"/>
      <c r="D769" s="11"/>
      <c r="E769" s="11"/>
      <c r="F769" s="11"/>
      <c r="G769" s="11"/>
      <c r="H769" s="11"/>
      <c r="I769" s="11"/>
      <c r="J769" s="11"/>
      <c r="K769" s="11"/>
      <c r="L769" s="11"/>
      <c r="M769" s="11"/>
    </row>
    <row r="770" customFormat="false" ht="12.75" hidden="false" customHeight="true" outlineLevel="0" collapsed="false">
      <c r="A770" s="11"/>
      <c r="B770" s="11"/>
      <c r="C770" s="11"/>
      <c r="D770" s="11"/>
      <c r="E770" s="11"/>
      <c r="F770" s="11"/>
      <c r="G770" s="11"/>
      <c r="H770" s="11"/>
      <c r="I770" s="11"/>
      <c r="J770" s="11"/>
      <c r="K770" s="11"/>
      <c r="L770" s="11"/>
      <c r="M770" s="11"/>
    </row>
    <row r="771" customFormat="false" ht="12.75" hidden="false" customHeight="true" outlineLevel="0" collapsed="false">
      <c r="A771" s="11"/>
      <c r="B771" s="11"/>
      <c r="C771" s="11"/>
      <c r="D771" s="11"/>
      <c r="E771" s="11"/>
      <c r="F771" s="11"/>
      <c r="G771" s="11"/>
      <c r="H771" s="11"/>
      <c r="I771" s="11"/>
      <c r="J771" s="11"/>
      <c r="K771" s="11"/>
      <c r="L771" s="11"/>
      <c r="M771" s="11"/>
    </row>
    <row r="772" customFormat="false" ht="12.75" hidden="false" customHeight="true" outlineLevel="0" collapsed="false">
      <c r="A772" s="11"/>
      <c r="B772" s="11"/>
      <c r="C772" s="11"/>
      <c r="D772" s="11"/>
      <c r="E772" s="11"/>
      <c r="F772" s="11"/>
      <c r="G772" s="11"/>
      <c r="H772" s="11"/>
      <c r="I772" s="11"/>
      <c r="J772" s="11"/>
      <c r="K772" s="11"/>
      <c r="L772" s="11"/>
      <c r="M772" s="11"/>
    </row>
    <row r="773" customFormat="false" ht="12.75" hidden="false" customHeight="true" outlineLevel="0" collapsed="false">
      <c r="A773" s="11"/>
      <c r="B773" s="11"/>
      <c r="C773" s="11"/>
      <c r="D773" s="11"/>
      <c r="E773" s="11"/>
      <c r="F773" s="11"/>
      <c r="G773" s="11"/>
      <c r="H773" s="11"/>
      <c r="I773" s="11"/>
      <c r="J773" s="11"/>
      <c r="K773" s="11"/>
      <c r="L773" s="11"/>
      <c r="M773" s="11"/>
    </row>
    <row r="774" customFormat="false" ht="12.75" hidden="false" customHeight="true" outlineLevel="0" collapsed="false">
      <c r="A774" s="11"/>
      <c r="B774" s="11"/>
      <c r="C774" s="11"/>
      <c r="D774" s="11"/>
      <c r="E774" s="11"/>
      <c r="F774" s="11"/>
      <c r="G774" s="11"/>
      <c r="H774" s="11"/>
      <c r="I774" s="11"/>
      <c r="J774" s="11"/>
      <c r="K774" s="11"/>
      <c r="L774" s="11"/>
      <c r="M774" s="11"/>
    </row>
    <row r="775" customFormat="false" ht="12.75" hidden="false" customHeight="true" outlineLevel="0" collapsed="false">
      <c r="A775" s="11"/>
      <c r="B775" s="11"/>
      <c r="C775" s="11"/>
      <c r="D775" s="11"/>
      <c r="E775" s="11"/>
      <c r="F775" s="11"/>
      <c r="G775" s="11"/>
      <c r="H775" s="11"/>
      <c r="I775" s="11"/>
      <c r="J775" s="11"/>
      <c r="K775" s="11"/>
      <c r="L775" s="11"/>
      <c r="M775" s="11"/>
    </row>
    <row r="776" customFormat="false" ht="12.75" hidden="false" customHeight="true" outlineLevel="0" collapsed="false">
      <c r="A776" s="11"/>
      <c r="B776" s="11"/>
      <c r="C776" s="11"/>
      <c r="D776" s="11"/>
      <c r="E776" s="11"/>
      <c r="F776" s="11"/>
      <c r="G776" s="11"/>
      <c r="H776" s="11"/>
      <c r="I776" s="11"/>
      <c r="J776" s="11"/>
      <c r="K776" s="11"/>
      <c r="L776" s="11"/>
      <c r="M776" s="11"/>
    </row>
    <row r="777" customFormat="false" ht="12.75" hidden="false" customHeight="true" outlineLevel="0" collapsed="false">
      <c r="A777" s="11"/>
      <c r="B777" s="11"/>
      <c r="C777" s="11"/>
      <c r="D777" s="11"/>
      <c r="E777" s="11"/>
      <c r="F777" s="11"/>
      <c r="G777" s="11"/>
      <c r="H777" s="11"/>
      <c r="I777" s="11"/>
      <c r="J777" s="11"/>
      <c r="K777" s="11"/>
      <c r="L777" s="11"/>
      <c r="M777" s="11"/>
    </row>
    <row r="778" customFormat="false" ht="12.75" hidden="false" customHeight="true" outlineLevel="0" collapsed="false">
      <c r="A778" s="11"/>
      <c r="B778" s="11"/>
      <c r="C778" s="11"/>
      <c r="D778" s="11"/>
      <c r="E778" s="11"/>
      <c r="F778" s="11"/>
      <c r="G778" s="11"/>
      <c r="H778" s="11"/>
      <c r="I778" s="11"/>
      <c r="J778" s="11"/>
      <c r="K778" s="11"/>
      <c r="L778" s="11"/>
      <c r="M778" s="11"/>
    </row>
    <row r="779" customFormat="false" ht="12.75" hidden="false" customHeight="true" outlineLevel="0" collapsed="false">
      <c r="A779" s="11"/>
      <c r="B779" s="11"/>
      <c r="C779" s="11"/>
      <c r="D779" s="11"/>
      <c r="E779" s="11"/>
      <c r="F779" s="11"/>
      <c r="G779" s="11"/>
      <c r="H779" s="11"/>
      <c r="I779" s="11"/>
      <c r="J779" s="11"/>
      <c r="K779" s="11"/>
      <c r="L779" s="11"/>
      <c r="M779" s="11"/>
    </row>
    <row r="780" customFormat="false" ht="12.75" hidden="false" customHeight="true" outlineLevel="0" collapsed="false">
      <c r="A780" s="11"/>
      <c r="B780" s="11"/>
      <c r="C780" s="11"/>
      <c r="D780" s="11"/>
      <c r="E780" s="11"/>
      <c r="F780" s="11"/>
      <c r="G780" s="11"/>
      <c r="H780" s="11"/>
      <c r="I780" s="11"/>
      <c r="J780" s="11"/>
      <c r="K780" s="11"/>
      <c r="L780" s="11"/>
      <c r="M780" s="11"/>
    </row>
    <row r="781" customFormat="false" ht="12.75" hidden="false" customHeight="true" outlineLevel="0" collapsed="false">
      <c r="A781" s="11"/>
      <c r="B781" s="11"/>
      <c r="C781" s="11"/>
      <c r="D781" s="11"/>
      <c r="E781" s="11"/>
      <c r="F781" s="11"/>
      <c r="G781" s="11"/>
      <c r="H781" s="11"/>
      <c r="I781" s="11"/>
      <c r="J781" s="11"/>
      <c r="K781" s="11"/>
      <c r="L781" s="11"/>
      <c r="M781" s="11"/>
    </row>
    <row r="782" customFormat="false" ht="12.75" hidden="false" customHeight="true" outlineLevel="0" collapsed="false">
      <c r="A782" s="11"/>
      <c r="B782" s="11"/>
      <c r="C782" s="11"/>
      <c r="D782" s="11"/>
      <c r="E782" s="11"/>
      <c r="F782" s="11"/>
      <c r="G782" s="11"/>
      <c r="H782" s="11"/>
      <c r="I782" s="11"/>
      <c r="J782" s="11"/>
      <c r="K782" s="11"/>
      <c r="L782" s="11"/>
      <c r="M782" s="11"/>
    </row>
    <row r="783" customFormat="false" ht="12.75" hidden="false" customHeight="true" outlineLevel="0" collapsed="false">
      <c r="A783" s="11"/>
      <c r="B783" s="11"/>
      <c r="C783" s="11"/>
      <c r="D783" s="11"/>
      <c r="E783" s="11"/>
      <c r="F783" s="11"/>
      <c r="G783" s="11"/>
      <c r="H783" s="11"/>
      <c r="I783" s="11"/>
      <c r="J783" s="11"/>
      <c r="K783" s="11"/>
      <c r="L783" s="11"/>
      <c r="M783" s="11"/>
    </row>
    <row r="784" customFormat="false" ht="12.75" hidden="false" customHeight="true" outlineLevel="0" collapsed="false">
      <c r="A784" s="11"/>
      <c r="B784" s="11"/>
      <c r="C784" s="11"/>
      <c r="D784" s="11"/>
      <c r="E784" s="11"/>
      <c r="F784" s="11"/>
      <c r="G784" s="11"/>
      <c r="H784" s="11"/>
      <c r="I784" s="11"/>
      <c r="J784" s="11"/>
      <c r="K784" s="11"/>
      <c r="L784" s="11"/>
      <c r="M784" s="11"/>
    </row>
    <row r="785" customFormat="false" ht="12.75" hidden="false" customHeight="true" outlineLevel="0" collapsed="false">
      <c r="A785" s="11"/>
      <c r="B785" s="11"/>
      <c r="C785" s="11"/>
      <c r="D785" s="11"/>
      <c r="E785" s="11"/>
      <c r="F785" s="11"/>
      <c r="G785" s="11"/>
      <c r="H785" s="11"/>
      <c r="I785" s="11"/>
      <c r="J785" s="11"/>
      <c r="K785" s="11"/>
      <c r="L785" s="11"/>
      <c r="M785" s="11"/>
    </row>
    <row r="786" customFormat="false" ht="12.75" hidden="false" customHeight="true" outlineLevel="0" collapsed="false">
      <c r="A786" s="11"/>
      <c r="B786" s="11"/>
      <c r="C786" s="11"/>
      <c r="D786" s="11"/>
      <c r="E786" s="11"/>
      <c r="F786" s="11"/>
      <c r="G786" s="11"/>
      <c r="H786" s="11"/>
      <c r="I786" s="11"/>
      <c r="J786" s="11"/>
      <c r="K786" s="11"/>
      <c r="L786" s="11"/>
      <c r="M786" s="11"/>
    </row>
    <row r="787" customFormat="false" ht="12.75" hidden="false" customHeight="true" outlineLevel="0" collapsed="false">
      <c r="A787" s="11"/>
      <c r="B787" s="11"/>
      <c r="C787" s="11"/>
      <c r="D787" s="11"/>
      <c r="E787" s="11"/>
      <c r="F787" s="11"/>
      <c r="G787" s="11"/>
      <c r="H787" s="11"/>
      <c r="I787" s="11"/>
      <c r="J787" s="11"/>
      <c r="K787" s="11"/>
      <c r="L787" s="11"/>
      <c r="M787" s="11"/>
    </row>
    <row r="788" customFormat="false" ht="12.75" hidden="false" customHeight="true" outlineLevel="0" collapsed="false">
      <c r="A788" s="11"/>
      <c r="B788" s="11"/>
      <c r="C788" s="11"/>
      <c r="D788" s="11"/>
      <c r="E788" s="11"/>
      <c r="F788" s="11"/>
      <c r="G788" s="11"/>
      <c r="H788" s="11"/>
      <c r="I788" s="11"/>
      <c r="J788" s="11"/>
      <c r="K788" s="11"/>
      <c r="L788" s="11"/>
      <c r="M788" s="11"/>
    </row>
    <row r="789" customFormat="false" ht="12.75" hidden="false" customHeight="true" outlineLevel="0" collapsed="false">
      <c r="A789" s="11"/>
      <c r="B789" s="11"/>
      <c r="C789" s="11"/>
      <c r="D789" s="11"/>
      <c r="E789" s="11"/>
      <c r="F789" s="11"/>
      <c r="G789" s="11"/>
      <c r="H789" s="11"/>
      <c r="I789" s="11"/>
      <c r="J789" s="11"/>
      <c r="K789" s="11"/>
      <c r="L789" s="11"/>
      <c r="M789" s="11"/>
    </row>
    <row r="790" customFormat="false" ht="12.75" hidden="false" customHeight="true" outlineLevel="0" collapsed="false">
      <c r="A790" s="11"/>
      <c r="B790" s="11"/>
      <c r="C790" s="11"/>
      <c r="D790" s="11"/>
      <c r="E790" s="11"/>
      <c r="F790" s="11"/>
      <c r="G790" s="11"/>
      <c r="H790" s="11"/>
      <c r="I790" s="11"/>
      <c r="J790" s="11"/>
      <c r="K790" s="11"/>
      <c r="L790" s="11"/>
      <c r="M790" s="11"/>
    </row>
    <row r="791" customFormat="false" ht="12.75" hidden="false" customHeight="true" outlineLevel="0" collapsed="false">
      <c r="A791" s="11"/>
      <c r="B791" s="11"/>
      <c r="C791" s="11"/>
      <c r="D791" s="11"/>
      <c r="E791" s="11"/>
      <c r="F791" s="11"/>
      <c r="G791" s="11"/>
      <c r="H791" s="11"/>
      <c r="I791" s="11"/>
      <c r="J791" s="11"/>
      <c r="K791" s="11"/>
      <c r="L791" s="11"/>
      <c r="M791" s="11"/>
    </row>
    <row r="792" customFormat="false" ht="12.75" hidden="false" customHeight="true" outlineLevel="0" collapsed="false">
      <c r="A792" s="11"/>
      <c r="B792" s="11"/>
      <c r="C792" s="11"/>
      <c r="D792" s="11"/>
      <c r="E792" s="11"/>
      <c r="F792" s="11"/>
      <c r="G792" s="11"/>
      <c r="H792" s="11"/>
      <c r="I792" s="11"/>
      <c r="J792" s="11"/>
      <c r="K792" s="11"/>
      <c r="L792" s="11"/>
      <c r="M792" s="11"/>
    </row>
    <row r="793" customFormat="false" ht="12.75" hidden="false" customHeight="true" outlineLevel="0" collapsed="false">
      <c r="A793" s="11"/>
      <c r="B793" s="11"/>
      <c r="C793" s="11"/>
      <c r="D793" s="11"/>
      <c r="E793" s="11"/>
      <c r="F793" s="11"/>
      <c r="G793" s="11"/>
      <c r="H793" s="11"/>
      <c r="I793" s="11"/>
      <c r="J793" s="11"/>
      <c r="K793" s="11"/>
      <c r="L793" s="11"/>
      <c r="M793" s="11"/>
    </row>
    <row r="794" customFormat="false" ht="12.75" hidden="false" customHeight="true" outlineLevel="0" collapsed="false">
      <c r="A794" s="11"/>
      <c r="B794" s="11"/>
      <c r="C794" s="11"/>
      <c r="D794" s="11"/>
      <c r="E794" s="11"/>
      <c r="F794" s="11"/>
      <c r="G794" s="11"/>
      <c r="H794" s="11"/>
      <c r="I794" s="11"/>
      <c r="J794" s="11"/>
      <c r="K794" s="11"/>
      <c r="L794" s="11"/>
      <c r="M794" s="11"/>
    </row>
    <row r="795" customFormat="false" ht="12.75" hidden="false" customHeight="true" outlineLevel="0" collapsed="false">
      <c r="A795" s="11"/>
      <c r="B795" s="11"/>
      <c r="C795" s="11"/>
      <c r="D795" s="11"/>
      <c r="E795" s="11"/>
      <c r="F795" s="11"/>
      <c r="G795" s="11"/>
      <c r="H795" s="11"/>
      <c r="I795" s="11"/>
      <c r="J795" s="11"/>
      <c r="K795" s="11"/>
      <c r="L795" s="11"/>
      <c r="M795" s="11"/>
    </row>
    <row r="796" customFormat="false" ht="12.75" hidden="false" customHeight="true" outlineLevel="0" collapsed="false">
      <c r="A796" s="11"/>
      <c r="B796" s="11"/>
      <c r="C796" s="11"/>
      <c r="D796" s="11"/>
      <c r="E796" s="11"/>
      <c r="F796" s="11"/>
      <c r="G796" s="11"/>
      <c r="H796" s="11"/>
      <c r="I796" s="11"/>
      <c r="J796" s="11"/>
      <c r="K796" s="11"/>
      <c r="L796" s="11"/>
      <c r="M796" s="11"/>
    </row>
    <row r="797" customFormat="false" ht="12.75" hidden="false" customHeight="true" outlineLevel="0" collapsed="false">
      <c r="A797" s="11"/>
      <c r="B797" s="11"/>
      <c r="C797" s="11"/>
      <c r="D797" s="11"/>
      <c r="E797" s="11"/>
      <c r="F797" s="11"/>
      <c r="G797" s="11"/>
      <c r="H797" s="11"/>
      <c r="I797" s="11"/>
      <c r="J797" s="11"/>
      <c r="K797" s="11"/>
      <c r="L797" s="11"/>
      <c r="M797" s="11"/>
    </row>
    <row r="798" customFormat="false" ht="12.75" hidden="false" customHeight="true" outlineLevel="0" collapsed="false">
      <c r="A798" s="11"/>
      <c r="B798" s="11"/>
      <c r="C798" s="11"/>
      <c r="D798" s="11"/>
      <c r="E798" s="11"/>
      <c r="F798" s="11"/>
      <c r="G798" s="11"/>
      <c r="H798" s="11"/>
      <c r="I798" s="11"/>
      <c r="J798" s="11"/>
      <c r="K798" s="11"/>
      <c r="L798" s="11"/>
      <c r="M798" s="11"/>
    </row>
    <row r="799" customFormat="false" ht="12.75" hidden="false" customHeight="true" outlineLevel="0" collapsed="false">
      <c r="A799" s="11"/>
      <c r="B799" s="11"/>
      <c r="C799" s="11"/>
      <c r="D799" s="11"/>
      <c r="E799" s="11"/>
      <c r="F799" s="11"/>
      <c r="G799" s="11"/>
      <c r="H799" s="11"/>
      <c r="I799" s="11"/>
      <c r="J799" s="11"/>
      <c r="K799" s="11"/>
      <c r="L799" s="11"/>
      <c r="M799" s="11"/>
    </row>
    <row r="800" customFormat="false" ht="12.75" hidden="false" customHeight="true" outlineLevel="0" collapsed="false">
      <c r="A800" s="11"/>
      <c r="B800" s="11"/>
      <c r="C800" s="11"/>
      <c r="D800" s="11"/>
      <c r="E800" s="11"/>
      <c r="F800" s="11"/>
      <c r="G800" s="11"/>
      <c r="H800" s="11"/>
      <c r="I800" s="11"/>
      <c r="J800" s="11"/>
      <c r="K800" s="11"/>
      <c r="L800" s="11"/>
      <c r="M800" s="11"/>
    </row>
    <row r="801" customFormat="false" ht="12.75" hidden="false" customHeight="true" outlineLevel="0" collapsed="false">
      <c r="A801" s="11"/>
      <c r="B801" s="11"/>
      <c r="C801" s="11"/>
      <c r="D801" s="11"/>
      <c r="E801" s="11"/>
      <c r="F801" s="11"/>
      <c r="G801" s="11"/>
      <c r="H801" s="11"/>
      <c r="I801" s="11"/>
      <c r="J801" s="11"/>
      <c r="K801" s="11"/>
      <c r="L801" s="11"/>
      <c r="M801" s="11"/>
    </row>
    <row r="802" customFormat="false" ht="12.75" hidden="false" customHeight="true" outlineLevel="0" collapsed="false">
      <c r="A802" s="11"/>
      <c r="B802" s="11"/>
      <c r="C802" s="11"/>
      <c r="D802" s="11"/>
      <c r="E802" s="11"/>
      <c r="F802" s="11"/>
      <c r="G802" s="11"/>
      <c r="H802" s="11"/>
      <c r="I802" s="11"/>
      <c r="J802" s="11"/>
      <c r="K802" s="11"/>
      <c r="L802" s="11"/>
      <c r="M802" s="11"/>
    </row>
    <row r="803" customFormat="false" ht="12.75" hidden="false" customHeight="true" outlineLevel="0" collapsed="false">
      <c r="A803" s="11"/>
      <c r="B803" s="11"/>
      <c r="C803" s="11"/>
      <c r="D803" s="11"/>
      <c r="E803" s="11"/>
      <c r="F803" s="11"/>
      <c r="G803" s="11"/>
      <c r="H803" s="11"/>
      <c r="I803" s="11"/>
      <c r="J803" s="11"/>
      <c r="K803" s="11"/>
      <c r="L803" s="11"/>
      <c r="M803" s="11"/>
    </row>
    <row r="804" customFormat="false" ht="12.75" hidden="false" customHeight="true" outlineLevel="0" collapsed="false">
      <c r="A804" s="11"/>
      <c r="B804" s="11"/>
      <c r="C804" s="11"/>
      <c r="D804" s="11"/>
      <c r="E804" s="11"/>
      <c r="F804" s="11"/>
      <c r="G804" s="11"/>
      <c r="H804" s="11"/>
      <c r="I804" s="11"/>
      <c r="J804" s="11"/>
      <c r="K804" s="11"/>
      <c r="L804" s="11"/>
      <c r="M804" s="11"/>
    </row>
    <row r="805" customFormat="false" ht="12.75" hidden="false" customHeight="true" outlineLevel="0" collapsed="false">
      <c r="A805" s="11"/>
      <c r="B805" s="11"/>
      <c r="C805" s="11"/>
      <c r="D805" s="11"/>
      <c r="E805" s="11"/>
      <c r="F805" s="11"/>
      <c r="G805" s="11"/>
      <c r="H805" s="11"/>
      <c r="I805" s="11"/>
      <c r="J805" s="11"/>
      <c r="K805" s="11"/>
      <c r="L805" s="11"/>
      <c r="M805" s="11"/>
    </row>
    <row r="806" customFormat="false" ht="12.75" hidden="false" customHeight="true" outlineLevel="0" collapsed="false">
      <c r="A806" s="11"/>
      <c r="B806" s="11"/>
      <c r="C806" s="11"/>
      <c r="D806" s="11"/>
      <c r="E806" s="11"/>
      <c r="F806" s="11"/>
      <c r="G806" s="11"/>
      <c r="H806" s="11"/>
      <c r="I806" s="11"/>
      <c r="J806" s="11"/>
      <c r="K806" s="11"/>
      <c r="L806" s="11"/>
      <c r="M806" s="11"/>
    </row>
    <row r="807" customFormat="false" ht="12.75" hidden="false" customHeight="true" outlineLevel="0" collapsed="false">
      <c r="A807" s="11"/>
      <c r="B807" s="11"/>
      <c r="C807" s="11"/>
      <c r="D807" s="11"/>
      <c r="E807" s="11"/>
      <c r="F807" s="11"/>
      <c r="G807" s="11"/>
      <c r="H807" s="11"/>
      <c r="I807" s="11"/>
      <c r="J807" s="11"/>
      <c r="K807" s="11"/>
      <c r="L807" s="11"/>
      <c r="M807" s="11"/>
    </row>
    <row r="808" customFormat="false" ht="12.75" hidden="false" customHeight="true" outlineLevel="0" collapsed="false">
      <c r="A808" s="11"/>
      <c r="B808" s="11"/>
      <c r="C808" s="11"/>
      <c r="D808" s="11"/>
      <c r="E808" s="11"/>
      <c r="F808" s="11"/>
      <c r="G808" s="11"/>
      <c r="H808" s="11"/>
      <c r="I808" s="11"/>
      <c r="J808" s="11"/>
      <c r="K808" s="11"/>
      <c r="L808" s="11"/>
      <c r="M808" s="11"/>
    </row>
    <row r="809" customFormat="false" ht="12.75" hidden="false" customHeight="true" outlineLevel="0" collapsed="false">
      <c r="A809" s="11"/>
      <c r="B809" s="11"/>
      <c r="C809" s="11"/>
      <c r="D809" s="11"/>
      <c r="E809" s="11"/>
      <c r="F809" s="11"/>
      <c r="G809" s="11"/>
      <c r="H809" s="11"/>
      <c r="I809" s="11"/>
      <c r="J809" s="11"/>
      <c r="K809" s="11"/>
      <c r="L809" s="11"/>
      <c r="M809" s="11"/>
    </row>
    <row r="810" customFormat="false" ht="12.75" hidden="false" customHeight="true" outlineLevel="0" collapsed="false">
      <c r="A810" s="11"/>
      <c r="B810" s="11"/>
      <c r="C810" s="11"/>
      <c r="D810" s="11"/>
      <c r="E810" s="11"/>
      <c r="F810" s="11"/>
      <c r="G810" s="11"/>
      <c r="H810" s="11"/>
      <c r="I810" s="11"/>
      <c r="J810" s="11"/>
      <c r="K810" s="11"/>
      <c r="L810" s="11"/>
      <c r="M810" s="11"/>
    </row>
    <row r="811" customFormat="false" ht="12.75" hidden="false" customHeight="true" outlineLevel="0" collapsed="false">
      <c r="A811" s="11"/>
      <c r="B811" s="11"/>
      <c r="C811" s="11"/>
      <c r="D811" s="11"/>
      <c r="E811" s="11"/>
      <c r="F811" s="11"/>
      <c r="G811" s="11"/>
      <c r="H811" s="11"/>
      <c r="I811" s="11"/>
      <c r="J811" s="11"/>
      <c r="K811" s="11"/>
      <c r="L811" s="11"/>
      <c r="M811" s="11"/>
    </row>
    <row r="812" customFormat="false" ht="12.75" hidden="false" customHeight="true" outlineLevel="0" collapsed="false">
      <c r="A812" s="11"/>
      <c r="B812" s="11"/>
      <c r="C812" s="11"/>
      <c r="D812" s="11"/>
      <c r="E812" s="11"/>
      <c r="F812" s="11"/>
      <c r="G812" s="11"/>
      <c r="H812" s="11"/>
      <c r="I812" s="11"/>
      <c r="J812" s="11"/>
      <c r="K812" s="11"/>
      <c r="L812" s="11"/>
      <c r="M812" s="11"/>
    </row>
    <row r="813" customFormat="false" ht="12.75" hidden="false" customHeight="true" outlineLevel="0" collapsed="false">
      <c r="A813" s="11"/>
      <c r="B813" s="11"/>
      <c r="C813" s="11"/>
      <c r="D813" s="11"/>
      <c r="E813" s="11"/>
      <c r="F813" s="11"/>
      <c r="G813" s="11"/>
      <c r="H813" s="11"/>
      <c r="I813" s="11"/>
      <c r="J813" s="11"/>
      <c r="K813" s="11"/>
      <c r="L813" s="11"/>
      <c r="M813" s="11"/>
    </row>
    <row r="814" customFormat="false" ht="12.75" hidden="false" customHeight="true" outlineLevel="0" collapsed="false">
      <c r="A814" s="11"/>
      <c r="B814" s="11"/>
      <c r="C814" s="11"/>
      <c r="D814" s="11"/>
      <c r="E814" s="11"/>
      <c r="F814" s="11"/>
      <c r="G814" s="11"/>
      <c r="H814" s="11"/>
      <c r="I814" s="11"/>
      <c r="J814" s="11"/>
      <c r="K814" s="11"/>
      <c r="L814" s="11"/>
      <c r="M814" s="11"/>
    </row>
    <row r="815" customFormat="false" ht="12.75" hidden="false" customHeight="true" outlineLevel="0" collapsed="false">
      <c r="A815" s="11"/>
      <c r="B815" s="11"/>
      <c r="C815" s="11"/>
      <c r="D815" s="11"/>
      <c r="E815" s="11"/>
      <c r="F815" s="11"/>
      <c r="G815" s="11"/>
      <c r="H815" s="11"/>
      <c r="I815" s="11"/>
      <c r="J815" s="11"/>
      <c r="K815" s="11"/>
      <c r="L815" s="11"/>
      <c r="M815" s="11"/>
    </row>
    <row r="816" customFormat="false" ht="12.75" hidden="false" customHeight="true" outlineLevel="0" collapsed="false">
      <c r="A816" s="11"/>
      <c r="B816" s="11"/>
      <c r="C816" s="11"/>
      <c r="D816" s="11"/>
      <c r="E816" s="11"/>
      <c r="F816" s="11"/>
      <c r="G816" s="11"/>
      <c r="H816" s="11"/>
      <c r="I816" s="11"/>
      <c r="J816" s="11"/>
      <c r="K816" s="11"/>
      <c r="L816" s="11"/>
      <c r="M816" s="11"/>
    </row>
    <row r="817" customFormat="false" ht="12.75" hidden="false" customHeight="true" outlineLevel="0" collapsed="false">
      <c r="A817" s="11"/>
      <c r="B817" s="11"/>
      <c r="C817" s="11"/>
      <c r="D817" s="11"/>
      <c r="E817" s="11"/>
      <c r="F817" s="11"/>
      <c r="G817" s="11"/>
      <c r="H817" s="11"/>
      <c r="I817" s="11"/>
      <c r="J817" s="11"/>
      <c r="K817" s="11"/>
      <c r="L817" s="11"/>
      <c r="M817" s="11"/>
    </row>
    <row r="818" customFormat="false" ht="12.75" hidden="false" customHeight="true" outlineLevel="0" collapsed="false">
      <c r="A818" s="11"/>
      <c r="B818" s="11"/>
      <c r="C818" s="11"/>
      <c r="D818" s="11"/>
      <c r="E818" s="11"/>
      <c r="F818" s="11"/>
      <c r="G818" s="11"/>
      <c r="H818" s="11"/>
      <c r="I818" s="11"/>
      <c r="J818" s="11"/>
      <c r="K818" s="11"/>
      <c r="L818" s="11"/>
      <c r="M818" s="11"/>
    </row>
    <row r="819" customFormat="false" ht="12.75" hidden="false" customHeight="true" outlineLevel="0" collapsed="false">
      <c r="A819" s="11"/>
      <c r="B819" s="11"/>
      <c r="C819" s="11"/>
      <c r="D819" s="11"/>
      <c r="E819" s="11"/>
      <c r="F819" s="11"/>
      <c r="G819" s="11"/>
      <c r="H819" s="11"/>
      <c r="I819" s="11"/>
      <c r="J819" s="11"/>
      <c r="K819" s="11"/>
      <c r="L819" s="11"/>
      <c r="M819" s="11"/>
    </row>
    <row r="820" customFormat="false" ht="12.75" hidden="false" customHeight="true" outlineLevel="0" collapsed="false">
      <c r="A820" s="11"/>
      <c r="B820" s="11"/>
      <c r="C820" s="11"/>
      <c r="D820" s="11"/>
      <c r="E820" s="11"/>
      <c r="F820" s="11"/>
      <c r="G820" s="11"/>
      <c r="H820" s="11"/>
      <c r="I820" s="11"/>
      <c r="J820" s="11"/>
      <c r="K820" s="11"/>
      <c r="L820" s="11"/>
      <c r="M820" s="11"/>
    </row>
    <row r="821" customFormat="false" ht="12.75" hidden="false" customHeight="true" outlineLevel="0" collapsed="false">
      <c r="A821" s="11"/>
      <c r="B821" s="11"/>
      <c r="C821" s="11"/>
      <c r="D821" s="11"/>
      <c r="E821" s="11"/>
      <c r="F821" s="11"/>
      <c r="G821" s="11"/>
      <c r="H821" s="11"/>
      <c r="I821" s="11"/>
      <c r="J821" s="11"/>
      <c r="K821" s="11"/>
      <c r="L821" s="11"/>
      <c r="M821" s="11"/>
    </row>
    <row r="822" customFormat="false" ht="12.75" hidden="false" customHeight="true" outlineLevel="0" collapsed="false">
      <c r="A822" s="11"/>
      <c r="B822" s="11"/>
      <c r="C822" s="11"/>
      <c r="D822" s="11"/>
      <c r="E822" s="11"/>
      <c r="F822" s="11"/>
      <c r="G822" s="11"/>
      <c r="H822" s="11"/>
      <c r="I822" s="11"/>
      <c r="J822" s="11"/>
      <c r="K822" s="11"/>
      <c r="L822" s="11"/>
      <c r="M822" s="11"/>
    </row>
    <row r="823" customFormat="false" ht="12.75" hidden="false" customHeight="true" outlineLevel="0" collapsed="false">
      <c r="A823" s="11"/>
      <c r="B823" s="11"/>
      <c r="C823" s="11"/>
      <c r="D823" s="11"/>
      <c r="E823" s="11"/>
      <c r="F823" s="11"/>
      <c r="G823" s="11"/>
      <c r="H823" s="11"/>
      <c r="I823" s="11"/>
      <c r="J823" s="11"/>
      <c r="K823" s="11"/>
      <c r="L823" s="11"/>
      <c r="M823" s="11"/>
    </row>
    <row r="824" customFormat="false" ht="12.75" hidden="false" customHeight="true" outlineLevel="0" collapsed="false">
      <c r="A824" s="11"/>
      <c r="B824" s="11"/>
      <c r="C824" s="11"/>
      <c r="D824" s="11"/>
      <c r="E824" s="11"/>
      <c r="F824" s="11"/>
      <c r="G824" s="11"/>
      <c r="H824" s="11"/>
      <c r="I824" s="11"/>
      <c r="J824" s="11"/>
      <c r="K824" s="11"/>
      <c r="L824" s="11"/>
      <c r="M824" s="11"/>
    </row>
    <row r="825" customFormat="false" ht="12.75" hidden="false" customHeight="true" outlineLevel="0" collapsed="false">
      <c r="A825" s="11"/>
      <c r="B825" s="11"/>
      <c r="C825" s="11"/>
      <c r="D825" s="11"/>
      <c r="E825" s="11"/>
      <c r="F825" s="11"/>
      <c r="G825" s="11"/>
      <c r="H825" s="11"/>
      <c r="I825" s="11"/>
      <c r="J825" s="11"/>
      <c r="K825" s="11"/>
      <c r="L825" s="11"/>
      <c r="M825" s="11"/>
    </row>
    <row r="826" customFormat="false" ht="12.75" hidden="false" customHeight="true" outlineLevel="0" collapsed="false">
      <c r="A826" s="11"/>
      <c r="B826" s="11"/>
      <c r="C826" s="11"/>
      <c r="D826" s="11"/>
      <c r="E826" s="11"/>
      <c r="F826" s="11"/>
      <c r="G826" s="11"/>
      <c r="H826" s="11"/>
      <c r="I826" s="11"/>
      <c r="J826" s="11"/>
      <c r="K826" s="11"/>
      <c r="L826" s="11"/>
      <c r="M826" s="11"/>
    </row>
    <row r="827" customFormat="false" ht="12.75" hidden="false" customHeight="true" outlineLevel="0" collapsed="false">
      <c r="A827" s="11"/>
      <c r="B827" s="11"/>
      <c r="C827" s="11"/>
      <c r="D827" s="11"/>
      <c r="E827" s="11"/>
      <c r="F827" s="11"/>
      <c r="G827" s="11"/>
      <c r="H827" s="11"/>
      <c r="I827" s="11"/>
      <c r="J827" s="11"/>
      <c r="K827" s="11"/>
      <c r="L827" s="11"/>
      <c r="M827" s="11"/>
    </row>
    <row r="828" customFormat="false" ht="12.75" hidden="false" customHeight="true" outlineLevel="0" collapsed="false">
      <c r="A828" s="11"/>
      <c r="B828" s="11"/>
      <c r="C828" s="11"/>
      <c r="D828" s="11"/>
      <c r="E828" s="11"/>
      <c r="F828" s="11"/>
      <c r="G828" s="11"/>
      <c r="H828" s="11"/>
      <c r="I828" s="11"/>
      <c r="J828" s="11"/>
      <c r="K828" s="11"/>
      <c r="L828" s="11"/>
      <c r="M828" s="11"/>
    </row>
    <row r="829" customFormat="false" ht="12.75" hidden="false" customHeight="true" outlineLevel="0" collapsed="false">
      <c r="A829" s="11"/>
      <c r="B829" s="11"/>
      <c r="C829" s="11"/>
      <c r="D829" s="11"/>
      <c r="E829" s="11"/>
      <c r="F829" s="11"/>
      <c r="G829" s="11"/>
      <c r="H829" s="11"/>
      <c r="I829" s="11"/>
      <c r="J829" s="11"/>
      <c r="K829" s="11"/>
      <c r="L829" s="11"/>
      <c r="M829" s="11"/>
    </row>
    <row r="830" customFormat="false" ht="12.75" hidden="false" customHeight="true" outlineLevel="0" collapsed="false">
      <c r="A830" s="11"/>
      <c r="B830" s="11"/>
      <c r="C830" s="11"/>
      <c r="D830" s="11"/>
      <c r="E830" s="11"/>
      <c r="F830" s="11"/>
      <c r="G830" s="11"/>
      <c r="H830" s="11"/>
      <c r="I830" s="11"/>
      <c r="J830" s="11"/>
      <c r="K830" s="11"/>
      <c r="L830" s="11"/>
      <c r="M830" s="11"/>
    </row>
    <row r="831" customFormat="false" ht="12.75" hidden="false" customHeight="true" outlineLevel="0" collapsed="false">
      <c r="A831" s="11"/>
      <c r="B831" s="11"/>
      <c r="C831" s="11"/>
      <c r="D831" s="11"/>
      <c r="E831" s="11"/>
      <c r="F831" s="11"/>
      <c r="G831" s="11"/>
      <c r="H831" s="11"/>
      <c r="I831" s="11"/>
      <c r="J831" s="11"/>
      <c r="K831" s="11"/>
      <c r="L831" s="11"/>
      <c r="M831" s="11"/>
    </row>
    <row r="832" customFormat="false" ht="12.75" hidden="false" customHeight="true" outlineLevel="0" collapsed="false">
      <c r="A832" s="11"/>
      <c r="B832" s="11"/>
      <c r="C832" s="11"/>
      <c r="D832" s="11"/>
      <c r="E832" s="11"/>
      <c r="F832" s="11"/>
      <c r="G832" s="11"/>
      <c r="H832" s="11"/>
      <c r="I832" s="11"/>
      <c r="J832" s="11"/>
      <c r="K832" s="11"/>
      <c r="L832" s="11"/>
      <c r="M832" s="11"/>
    </row>
    <row r="833" customFormat="false" ht="12.75" hidden="false" customHeight="true" outlineLevel="0" collapsed="false">
      <c r="A833" s="11"/>
      <c r="B833" s="11"/>
      <c r="C833" s="11"/>
      <c r="D833" s="11"/>
      <c r="E833" s="11"/>
      <c r="F833" s="11"/>
      <c r="G833" s="11"/>
      <c r="H833" s="11"/>
      <c r="I833" s="11"/>
      <c r="J833" s="11"/>
      <c r="K833" s="11"/>
      <c r="L833" s="11"/>
      <c r="M833" s="11"/>
    </row>
    <row r="834" customFormat="false" ht="12.75" hidden="false" customHeight="true" outlineLevel="0" collapsed="false">
      <c r="A834" s="11"/>
      <c r="B834" s="11"/>
      <c r="C834" s="11"/>
      <c r="D834" s="11"/>
      <c r="E834" s="11"/>
      <c r="F834" s="11"/>
      <c r="G834" s="11"/>
      <c r="H834" s="11"/>
      <c r="I834" s="11"/>
      <c r="J834" s="11"/>
      <c r="K834" s="11"/>
      <c r="L834" s="11"/>
      <c r="M834" s="11"/>
    </row>
    <row r="835" customFormat="false" ht="12.75" hidden="false" customHeight="true" outlineLevel="0" collapsed="false">
      <c r="A835" s="11"/>
      <c r="B835" s="11"/>
      <c r="C835" s="11"/>
      <c r="D835" s="11"/>
      <c r="E835" s="11"/>
      <c r="F835" s="11"/>
      <c r="G835" s="11"/>
      <c r="H835" s="11"/>
      <c r="I835" s="11"/>
      <c r="J835" s="11"/>
      <c r="K835" s="11"/>
      <c r="L835" s="11"/>
      <c r="M835" s="11"/>
    </row>
    <row r="836" customFormat="false" ht="12.75" hidden="false" customHeight="true" outlineLevel="0" collapsed="false">
      <c r="A836" s="11"/>
      <c r="B836" s="11"/>
      <c r="C836" s="11"/>
      <c r="D836" s="11"/>
      <c r="E836" s="11"/>
      <c r="F836" s="11"/>
      <c r="G836" s="11"/>
      <c r="H836" s="11"/>
      <c r="I836" s="11"/>
      <c r="J836" s="11"/>
      <c r="K836" s="11"/>
      <c r="L836" s="11"/>
      <c r="M836" s="11"/>
    </row>
    <row r="837" customFormat="false" ht="12.75" hidden="false" customHeight="true" outlineLevel="0" collapsed="false">
      <c r="A837" s="11"/>
      <c r="B837" s="11"/>
      <c r="C837" s="11"/>
      <c r="D837" s="11"/>
      <c r="E837" s="11"/>
      <c r="F837" s="11"/>
      <c r="G837" s="11"/>
      <c r="H837" s="11"/>
      <c r="I837" s="11"/>
      <c r="J837" s="11"/>
      <c r="K837" s="11"/>
      <c r="L837" s="11"/>
      <c r="M837" s="11"/>
    </row>
    <row r="838" customFormat="false" ht="12.75" hidden="false" customHeight="true" outlineLevel="0" collapsed="false">
      <c r="A838" s="11"/>
      <c r="B838" s="11"/>
      <c r="C838" s="11"/>
      <c r="D838" s="11"/>
      <c r="E838" s="11"/>
      <c r="F838" s="11"/>
      <c r="G838" s="11"/>
      <c r="H838" s="11"/>
      <c r="I838" s="11"/>
      <c r="J838" s="11"/>
      <c r="K838" s="11"/>
      <c r="L838" s="11"/>
      <c r="M838" s="11"/>
    </row>
    <row r="839" customFormat="false" ht="12.75" hidden="false" customHeight="true" outlineLevel="0" collapsed="false">
      <c r="A839" s="11"/>
      <c r="B839" s="11"/>
      <c r="C839" s="11"/>
      <c r="D839" s="11"/>
      <c r="E839" s="11"/>
      <c r="F839" s="11"/>
      <c r="G839" s="11"/>
      <c r="H839" s="11"/>
      <c r="I839" s="11"/>
      <c r="J839" s="11"/>
      <c r="K839" s="11"/>
      <c r="L839" s="11"/>
      <c r="M839" s="11"/>
    </row>
    <row r="840" customFormat="false" ht="12.75" hidden="false" customHeight="true" outlineLevel="0" collapsed="false">
      <c r="A840" s="11"/>
      <c r="B840" s="11"/>
      <c r="C840" s="11"/>
      <c r="D840" s="11"/>
      <c r="E840" s="11"/>
      <c r="F840" s="11"/>
      <c r="G840" s="11"/>
      <c r="H840" s="11"/>
      <c r="I840" s="11"/>
      <c r="J840" s="11"/>
      <c r="K840" s="11"/>
      <c r="L840" s="11"/>
      <c r="M840" s="11"/>
    </row>
    <row r="841" customFormat="false" ht="12.75" hidden="false" customHeight="true" outlineLevel="0" collapsed="false">
      <c r="A841" s="11"/>
      <c r="B841" s="11"/>
      <c r="C841" s="11"/>
      <c r="D841" s="11"/>
      <c r="E841" s="11"/>
      <c r="F841" s="11"/>
      <c r="G841" s="11"/>
      <c r="H841" s="11"/>
      <c r="I841" s="11"/>
      <c r="J841" s="11"/>
      <c r="K841" s="11"/>
      <c r="L841" s="11"/>
      <c r="M841" s="11"/>
    </row>
    <row r="842" customFormat="false" ht="12.75" hidden="false" customHeight="true" outlineLevel="0" collapsed="false">
      <c r="A842" s="11"/>
      <c r="B842" s="11"/>
      <c r="C842" s="11"/>
      <c r="D842" s="11"/>
      <c r="E842" s="11"/>
      <c r="F842" s="11"/>
      <c r="G842" s="11"/>
      <c r="H842" s="11"/>
      <c r="I842" s="11"/>
      <c r="J842" s="11"/>
      <c r="K842" s="11"/>
      <c r="L842" s="11"/>
      <c r="M842" s="11"/>
    </row>
    <row r="843" customFormat="false" ht="12.75" hidden="false" customHeight="true" outlineLevel="0" collapsed="false">
      <c r="A843" s="11"/>
      <c r="B843" s="11"/>
      <c r="C843" s="11"/>
      <c r="D843" s="11"/>
      <c r="E843" s="11"/>
      <c r="F843" s="11"/>
      <c r="G843" s="11"/>
      <c r="H843" s="11"/>
      <c r="I843" s="11"/>
      <c r="J843" s="11"/>
      <c r="K843" s="11"/>
      <c r="L843" s="11"/>
      <c r="M843" s="11"/>
    </row>
    <row r="844" customFormat="false" ht="12.75" hidden="false" customHeight="true" outlineLevel="0" collapsed="false">
      <c r="A844" s="11"/>
      <c r="B844" s="11"/>
      <c r="C844" s="11"/>
      <c r="D844" s="11"/>
      <c r="E844" s="11"/>
      <c r="F844" s="11"/>
      <c r="G844" s="11"/>
      <c r="H844" s="11"/>
      <c r="I844" s="11"/>
      <c r="J844" s="11"/>
      <c r="K844" s="11"/>
      <c r="L844" s="11"/>
      <c r="M844" s="11"/>
    </row>
    <row r="845" customFormat="false" ht="12.75" hidden="false" customHeight="true" outlineLevel="0" collapsed="false">
      <c r="A845" s="11"/>
      <c r="B845" s="11"/>
      <c r="C845" s="11"/>
      <c r="D845" s="11"/>
      <c r="E845" s="11"/>
      <c r="F845" s="11"/>
      <c r="G845" s="11"/>
      <c r="H845" s="11"/>
      <c r="I845" s="11"/>
      <c r="J845" s="11"/>
      <c r="K845" s="11"/>
      <c r="L845" s="11"/>
      <c r="M845" s="11"/>
    </row>
    <row r="846" customFormat="false" ht="12.75" hidden="false" customHeight="true" outlineLevel="0" collapsed="false">
      <c r="A846" s="11"/>
      <c r="B846" s="11"/>
      <c r="C846" s="11"/>
      <c r="D846" s="11"/>
      <c r="E846" s="11"/>
      <c r="F846" s="11"/>
      <c r="G846" s="11"/>
      <c r="H846" s="11"/>
      <c r="I846" s="11"/>
      <c r="J846" s="11"/>
      <c r="K846" s="11"/>
      <c r="L846" s="11"/>
      <c r="M846" s="11"/>
    </row>
    <row r="847" customFormat="false" ht="12.75" hidden="false" customHeight="true" outlineLevel="0" collapsed="false">
      <c r="A847" s="11"/>
      <c r="B847" s="11"/>
      <c r="C847" s="11"/>
      <c r="D847" s="11"/>
      <c r="E847" s="11"/>
      <c r="F847" s="11"/>
      <c r="G847" s="11"/>
      <c r="H847" s="11"/>
      <c r="I847" s="11"/>
      <c r="J847" s="11"/>
      <c r="K847" s="11"/>
      <c r="L847" s="11"/>
      <c r="M847" s="11"/>
    </row>
    <row r="848" customFormat="false" ht="12.75" hidden="false" customHeight="true" outlineLevel="0" collapsed="false">
      <c r="A848" s="11"/>
      <c r="B848" s="11"/>
      <c r="C848" s="11"/>
      <c r="D848" s="11"/>
      <c r="E848" s="11"/>
      <c r="F848" s="11"/>
      <c r="G848" s="11"/>
      <c r="H848" s="11"/>
      <c r="I848" s="11"/>
      <c r="J848" s="11"/>
      <c r="K848" s="11"/>
      <c r="L848" s="11"/>
      <c r="M848" s="11"/>
    </row>
    <row r="849" customFormat="false" ht="12.75" hidden="false" customHeight="true" outlineLevel="0" collapsed="false">
      <c r="A849" s="11"/>
      <c r="B849" s="11"/>
      <c r="C849" s="11"/>
      <c r="D849" s="11"/>
      <c r="E849" s="11"/>
      <c r="F849" s="11"/>
      <c r="G849" s="11"/>
      <c r="H849" s="11"/>
      <c r="I849" s="11"/>
      <c r="J849" s="11"/>
      <c r="K849" s="11"/>
      <c r="L849" s="11"/>
      <c r="M849" s="11"/>
    </row>
    <row r="850" customFormat="false" ht="12.75" hidden="false" customHeight="true" outlineLevel="0" collapsed="false">
      <c r="A850" s="11"/>
      <c r="B850" s="11"/>
      <c r="C850" s="11"/>
      <c r="D850" s="11"/>
      <c r="E850" s="11"/>
      <c r="F850" s="11"/>
      <c r="G850" s="11"/>
      <c r="H850" s="11"/>
      <c r="I850" s="11"/>
      <c r="J850" s="11"/>
      <c r="K850" s="11"/>
      <c r="L850" s="11"/>
      <c r="M850" s="11"/>
    </row>
    <row r="851" customFormat="false" ht="12.75" hidden="false" customHeight="true" outlineLevel="0" collapsed="false">
      <c r="A851" s="11"/>
      <c r="B851" s="11"/>
      <c r="C851" s="11"/>
      <c r="D851" s="11"/>
      <c r="E851" s="11"/>
      <c r="F851" s="11"/>
      <c r="G851" s="11"/>
      <c r="H851" s="11"/>
      <c r="I851" s="11"/>
      <c r="J851" s="11"/>
      <c r="K851" s="11"/>
      <c r="L851" s="11"/>
      <c r="M851" s="11"/>
    </row>
    <row r="852" customFormat="false" ht="12.75" hidden="false" customHeight="true" outlineLevel="0" collapsed="false">
      <c r="A852" s="11"/>
      <c r="B852" s="11"/>
      <c r="C852" s="11"/>
      <c r="D852" s="11"/>
      <c r="E852" s="11"/>
      <c r="F852" s="11"/>
      <c r="G852" s="11"/>
      <c r="H852" s="11"/>
      <c r="I852" s="11"/>
      <c r="J852" s="11"/>
      <c r="K852" s="11"/>
      <c r="L852" s="11"/>
      <c r="M852" s="11"/>
    </row>
    <row r="853" customFormat="false" ht="12.75" hidden="false" customHeight="true" outlineLevel="0" collapsed="false">
      <c r="A853" s="11"/>
      <c r="B853" s="11"/>
      <c r="C853" s="11"/>
      <c r="D853" s="11"/>
      <c r="E853" s="11"/>
      <c r="F853" s="11"/>
      <c r="G853" s="11"/>
      <c r="H853" s="11"/>
      <c r="I853" s="11"/>
      <c r="J853" s="11"/>
      <c r="K853" s="11"/>
      <c r="L853" s="11"/>
      <c r="M853" s="11"/>
    </row>
    <row r="854" customFormat="false" ht="12.75" hidden="false" customHeight="true" outlineLevel="0" collapsed="false">
      <c r="A854" s="11"/>
      <c r="B854" s="11"/>
      <c r="C854" s="11"/>
      <c r="D854" s="11"/>
      <c r="E854" s="11"/>
      <c r="F854" s="11"/>
      <c r="G854" s="11"/>
      <c r="H854" s="11"/>
      <c r="I854" s="11"/>
      <c r="J854" s="11"/>
      <c r="K854" s="11"/>
      <c r="L854" s="11"/>
      <c r="M854" s="11"/>
    </row>
    <row r="855" customFormat="false" ht="12.75" hidden="false" customHeight="true" outlineLevel="0" collapsed="false">
      <c r="A855" s="11"/>
      <c r="B855" s="11"/>
      <c r="C855" s="11"/>
      <c r="D855" s="11"/>
      <c r="E855" s="11"/>
      <c r="F855" s="11"/>
      <c r="G855" s="11"/>
      <c r="H855" s="11"/>
      <c r="I855" s="11"/>
      <c r="J855" s="11"/>
      <c r="K855" s="11"/>
      <c r="L855" s="11"/>
      <c r="M855" s="11"/>
    </row>
    <row r="856" customFormat="false" ht="12.75" hidden="false" customHeight="true" outlineLevel="0" collapsed="false">
      <c r="A856" s="11"/>
      <c r="B856" s="11"/>
      <c r="C856" s="11"/>
      <c r="D856" s="11"/>
      <c r="E856" s="11"/>
      <c r="F856" s="11"/>
      <c r="G856" s="11"/>
      <c r="H856" s="11"/>
      <c r="I856" s="11"/>
      <c r="J856" s="11"/>
      <c r="K856" s="11"/>
      <c r="L856" s="11"/>
      <c r="M856" s="11"/>
    </row>
    <row r="857" customFormat="false" ht="12.75" hidden="false" customHeight="true" outlineLevel="0" collapsed="false">
      <c r="A857" s="11"/>
      <c r="B857" s="11"/>
      <c r="C857" s="11"/>
      <c r="D857" s="11"/>
      <c r="E857" s="11"/>
      <c r="F857" s="11"/>
      <c r="G857" s="11"/>
      <c r="H857" s="11"/>
      <c r="I857" s="11"/>
      <c r="J857" s="11"/>
      <c r="K857" s="11"/>
      <c r="L857" s="11"/>
      <c r="M857" s="11"/>
    </row>
    <row r="858" customFormat="false" ht="12.75" hidden="false" customHeight="true" outlineLevel="0" collapsed="false">
      <c r="A858" s="11"/>
      <c r="B858" s="11"/>
      <c r="C858" s="11"/>
      <c r="D858" s="11"/>
      <c r="E858" s="11"/>
      <c r="F858" s="11"/>
      <c r="G858" s="11"/>
      <c r="H858" s="11"/>
      <c r="I858" s="11"/>
      <c r="J858" s="11"/>
      <c r="K858" s="11"/>
      <c r="L858" s="11"/>
      <c r="M858" s="11"/>
    </row>
    <row r="859" customFormat="false" ht="12.75" hidden="false" customHeight="true" outlineLevel="0" collapsed="false">
      <c r="A859" s="11"/>
      <c r="B859" s="11"/>
      <c r="C859" s="11"/>
      <c r="D859" s="11"/>
      <c r="E859" s="11"/>
      <c r="F859" s="11"/>
      <c r="G859" s="11"/>
      <c r="H859" s="11"/>
      <c r="I859" s="11"/>
      <c r="J859" s="11"/>
      <c r="K859" s="11"/>
      <c r="L859" s="11"/>
      <c r="M859" s="11"/>
    </row>
    <row r="860" customFormat="false" ht="12.75" hidden="false" customHeight="true" outlineLevel="0" collapsed="false">
      <c r="A860" s="11"/>
      <c r="B860" s="11"/>
      <c r="C860" s="11"/>
      <c r="D860" s="11"/>
      <c r="E860" s="11"/>
      <c r="F860" s="11"/>
      <c r="G860" s="11"/>
      <c r="H860" s="11"/>
      <c r="I860" s="11"/>
      <c r="J860" s="11"/>
      <c r="K860" s="11"/>
      <c r="L860" s="11"/>
      <c r="M860" s="11"/>
    </row>
    <row r="861" customFormat="false" ht="12.75" hidden="false" customHeight="true" outlineLevel="0" collapsed="false">
      <c r="A861" s="11"/>
      <c r="B861" s="11"/>
      <c r="C861" s="11"/>
      <c r="D861" s="11"/>
      <c r="E861" s="11"/>
      <c r="F861" s="11"/>
      <c r="G861" s="11"/>
      <c r="H861" s="11"/>
      <c r="I861" s="11"/>
      <c r="J861" s="11"/>
      <c r="K861" s="11"/>
      <c r="L861" s="11"/>
      <c r="M861" s="11"/>
    </row>
    <row r="862" customFormat="false" ht="12.75" hidden="false" customHeight="true" outlineLevel="0" collapsed="false">
      <c r="A862" s="11"/>
      <c r="B862" s="11"/>
      <c r="C862" s="11"/>
      <c r="D862" s="11"/>
      <c r="E862" s="11"/>
      <c r="F862" s="11"/>
      <c r="G862" s="11"/>
      <c r="H862" s="11"/>
      <c r="I862" s="11"/>
      <c r="J862" s="11"/>
      <c r="K862" s="11"/>
      <c r="L862" s="11"/>
      <c r="M862" s="11"/>
    </row>
    <row r="863" customFormat="false" ht="12.75" hidden="false" customHeight="true" outlineLevel="0" collapsed="false">
      <c r="A863" s="11"/>
      <c r="B863" s="11"/>
      <c r="C863" s="11"/>
      <c r="D863" s="11"/>
      <c r="E863" s="11"/>
      <c r="F863" s="11"/>
      <c r="G863" s="11"/>
      <c r="H863" s="11"/>
      <c r="I863" s="11"/>
      <c r="J863" s="11"/>
      <c r="K863" s="11"/>
      <c r="L863" s="11"/>
      <c r="M863" s="11"/>
    </row>
    <row r="864" customFormat="false" ht="12.75" hidden="false" customHeight="true" outlineLevel="0" collapsed="false">
      <c r="A864" s="11"/>
      <c r="B864" s="11"/>
      <c r="C864" s="11"/>
      <c r="D864" s="11"/>
      <c r="E864" s="11"/>
      <c r="F864" s="11"/>
      <c r="G864" s="11"/>
      <c r="H864" s="11"/>
      <c r="I864" s="11"/>
      <c r="J864" s="11"/>
      <c r="K864" s="11"/>
      <c r="L864" s="11"/>
      <c r="M864" s="11"/>
    </row>
    <row r="865" customFormat="false" ht="12.75" hidden="false" customHeight="true" outlineLevel="0" collapsed="false">
      <c r="A865" s="11"/>
      <c r="B865" s="11"/>
      <c r="C865" s="11"/>
      <c r="D865" s="11"/>
      <c r="E865" s="11"/>
      <c r="F865" s="11"/>
      <c r="G865" s="11"/>
      <c r="H865" s="11"/>
      <c r="I865" s="11"/>
      <c r="J865" s="11"/>
      <c r="K865" s="11"/>
      <c r="L865" s="11"/>
      <c r="M865" s="11"/>
    </row>
    <row r="866" customFormat="false" ht="12.75" hidden="false" customHeight="true" outlineLevel="0" collapsed="false">
      <c r="A866" s="11"/>
      <c r="B866" s="11"/>
      <c r="C866" s="11"/>
      <c r="D866" s="11"/>
      <c r="E866" s="11"/>
      <c r="F866" s="11"/>
      <c r="G866" s="11"/>
      <c r="H866" s="11"/>
      <c r="I866" s="11"/>
      <c r="J866" s="11"/>
      <c r="K866" s="11"/>
      <c r="L866" s="11"/>
      <c r="M866" s="11"/>
    </row>
    <row r="867" customFormat="false" ht="12.75" hidden="false" customHeight="true" outlineLevel="0" collapsed="false">
      <c r="A867" s="11"/>
      <c r="B867" s="11"/>
      <c r="C867" s="11"/>
      <c r="D867" s="11"/>
      <c r="E867" s="11"/>
      <c r="F867" s="11"/>
      <c r="G867" s="11"/>
      <c r="H867" s="11"/>
      <c r="I867" s="11"/>
      <c r="J867" s="11"/>
      <c r="K867" s="11"/>
      <c r="L867" s="11"/>
      <c r="M867" s="11"/>
    </row>
    <row r="868" customFormat="false" ht="12.75" hidden="false" customHeight="true" outlineLevel="0" collapsed="false">
      <c r="A868" s="11"/>
      <c r="B868" s="11"/>
      <c r="C868" s="11"/>
      <c r="D868" s="11"/>
      <c r="E868" s="11"/>
      <c r="F868" s="11"/>
      <c r="G868" s="11"/>
      <c r="H868" s="11"/>
      <c r="I868" s="11"/>
      <c r="J868" s="11"/>
      <c r="K868" s="11"/>
      <c r="L868" s="11"/>
      <c r="M868" s="11"/>
    </row>
    <row r="869" customFormat="false" ht="12.75" hidden="false" customHeight="true" outlineLevel="0" collapsed="false">
      <c r="A869" s="11"/>
      <c r="B869" s="11"/>
      <c r="C869" s="11"/>
      <c r="D869" s="11"/>
      <c r="E869" s="11"/>
      <c r="F869" s="11"/>
      <c r="G869" s="11"/>
      <c r="H869" s="11"/>
      <c r="I869" s="11"/>
      <c r="J869" s="11"/>
      <c r="K869" s="11"/>
      <c r="L869" s="11"/>
      <c r="M869" s="11"/>
    </row>
    <row r="870" customFormat="false" ht="12.75" hidden="false" customHeight="true" outlineLevel="0" collapsed="false">
      <c r="A870" s="11"/>
      <c r="B870" s="11"/>
      <c r="C870" s="11"/>
      <c r="D870" s="11"/>
      <c r="E870" s="11"/>
      <c r="F870" s="11"/>
      <c r="G870" s="11"/>
      <c r="H870" s="11"/>
      <c r="I870" s="11"/>
      <c r="J870" s="11"/>
      <c r="K870" s="11"/>
      <c r="L870" s="11"/>
      <c r="M870" s="11"/>
    </row>
    <row r="871" customFormat="false" ht="12.75" hidden="false" customHeight="true" outlineLevel="0" collapsed="false">
      <c r="A871" s="11"/>
      <c r="B871" s="11"/>
      <c r="C871" s="11"/>
      <c r="D871" s="11"/>
      <c r="E871" s="11"/>
      <c r="F871" s="11"/>
      <c r="G871" s="11"/>
      <c r="H871" s="11"/>
      <c r="I871" s="11"/>
      <c r="J871" s="11"/>
      <c r="K871" s="11"/>
      <c r="L871" s="11"/>
      <c r="M871" s="11"/>
    </row>
    <row r="872" customFormat="false" ht="12.75" hidden="false" customHeight="true" outlineLevel="0" collapsed="false">
      <c r="A872" s="11"/>
      <c r="B872" s="11"/>
      <c r="C872" s="11"/>
      <c r="D872" s="11"/>
      <c r="E872" s="11"/>
      <c r="F872" s="11"/>
      <c r="G872" s="11"/>
      <c r="H872" s="11"/>
      <c r="I872" s="11"/>
      <c r="J872" s="11"/>
      <c r="K872" s="11"/>
      <c r="L872" s="11"/>
      <c r="M872" s="11"/>
    </row>
    <row r="873" customFormat="false" ht="12.75" hidden="false" customHeight="true" outlineLevel="0" collapsed="false">
      <c r="A873" s="11"/>
      <c r="B873" s="11"/>
      <c r="C873" s="11"/>
      <c r="D873" s="11"/>
      <c r="E873" s="11"/>
      <c r="F873" s="11"/>
      <c r="G873" s="11"/>
      <c r="H873" s="11"/>
      <c r="I873" s="11"/>
      <c r="J873" s="11"/>
      <c r="K873" s="11"/>
      <c r="L873" s="11"/>
      <c r="M873" s="11"/>
    </row>
    <row r="874" customFormat="false" ht="12.75" hidden="false" customHeight="true" outlineLevel="0" collapsed="false">
      <c r="A874" s="11"/>
      <c r="B874" s="11"/>
      <c r="C874" s="11"/>
      <c r="D874" s="11"/>
      <c r="E874" s="11"/>
      <c r="F874" s="11"/>
      <c r="G874" s="11"/>
      <c r="H874" s="11"/>
      <c r="I874" s="11"/>
      <c r="J874" s="11"/>
      <c r="K874" s="11"/>
      <c r="L874" s="11"/>
      <c r="M874" s="11"/>
    </row>
    <row r="875" customFormat="false" ht="12.75" hidden="false" customHeight="true" outlineLevel="0" collapsed="false">
      <c r="A875" s="11"/>
      <c r="B875" s="11"/>
      <c r="C875" s="11"/>
      <c r="D875" s="11"/>
      <c r="E875" s="11"/>
      <c r="F875" s="11"/>
      <c r="G875" s="11"/>
      <c r="H875" s="11"/>
      <c r="I875" s="11"/>
      <c r="J875" s="11"/>
      <c r="K875" s="11"/>
      <c r="L875" s="11"/>
      <c r="M875" s="11"/>
    </row>
    <row r="876" customFormat="false" ht="12.75" hidden="false" customHeight="true" outlineLevel="0" collapsed="false">
      <c r="A876" s="11"/>
      <c r="B876" s="11"/>
      <c r="C876" s="11"/>
      <c r="D876" s="11"/>
      <c r="E876" s="11"/>
      <c r="F876" s="11"/>
      <c r="G876" s="11"/>
      <c r="H876" s="11"/>
      <c r="I876" s="11"/>
      <c r="J876" s="11"/>
      <c r="K876" s="11"/>
      <c r="L876" s="11"/>
      <c r="M876" s="11"/>
    </row>
    <row r="877" customFormat="false" ht="12.75" hidden="false" customHeight="true" outlineLevel="0" collapsed="false">
      <c r="A877" s="11"/>
      <c r="B877" s="11"/>
      <c r="C877" s="11"/>
      <c r="D877" s="11"/>
      <c r="E877" s="11"/>
      <c r="F877" s="11"/>
      <c r="G877" s="11"/>
      <c r="H877" s="11"/>
      <c r="I877" s="11"/>
      <c r="J877" s="11"/>
      <c r="K877" s="11"/>
      <c r="L877" s="11"/>
      <c r="M877" s="11"/>
    </row>
    <row r="878" customFormat="false" ht="12.75" hidden="false" customHeight="true" outlineLevel="0" collapsed="false">
      <c r="A878" s="11"/>
      <c r="B878" s="11"/>
      <c r="C878" s="11"/>
      <c r="D878" s="11"/>
      <c r="E878" s="11"/>
      <c r="F878" s="11"/>
      <c r="G878" s="11"/>
      <c r="H878" s="11"/>
      <c r="I878" s="11"/>
      <c r="J878" s="11"/>
      <c r="K878" s="11"/>
      <c r="L878" s="11"/>
      <c r="M878" s="11"/>
    </row>
    <row r="879" customFormat="false" ht="12.75" hidden="false" customHeight="true" outlineLevel="0" collapsed="false">
      <c r="A879" s="11"/>
      <c r="B879" s="11"/>
      <c r="C879" s="11"/>
      <c r="D879" s="11"/>
      <c r="E879" s="11"/>
      <c r="F879" s="11"/>
      <c r="G879" s="11"/>
      <c r="H879" s="11"/>
      <c r="I879" s="11"/>
      <c r="J879" s="11"/>
      <c r="K879" s="11"/>
      <c r="L879" s="11"/>
      <c r="M879" s="11"/>
    </row>
    <row r="880" customFormat="false" ht="12.75" hidden="false" customHeight="true" outlineLevel="0" collapsed="false">
      <c r="A880" s="11"/>
      <c r="B880" s="11"/>
      <c r="C880" s="11"/>
      <c r="D880" s="11"/>
      <c r="E880" s="11"/>
      <c r="F880" s="11"/>
      <c r="G880" s="11"/>
      <c r="H880" s="11"/>
      <c r="I880" s="11"/>
      <c r="J880" s="11"/>
      <c r="K880" s="11"/>
      <c r="L880" s="11"/>
      <c r="M880" s="11"/>
    </row>
    <row r="881" customFormat="false" ht="12.75" hidden="false" customHeight="true" outlineLevel="0" collapsed="false">
      <c r="A881" s="11"/>
      <c r="B881" s="11"/>
      <c r="C881" s="11"/>
      <c r="D881" s="11"/>
      <c r="E881" s="11"/>
      <c r="F881" s="11"/>
      <c r="G881" s="11"/>
      <c r="H881" s="11"/>
      <c r="I881" s="11"/>
      <c r="J881" s="11"/>
      <c r="K881" s="11"/>
      <c r="L881" s="11"/>
      <c r="M881" s="11"/>
    </row>
    <row r="882" customFormat="false" ht="12.75" hidden="false" customHeight="true" outlineLevel="0" collapsed="false">
      <c r="A882" s="11"/>
      <c r="B882" s="11"/>
      <c r="C882" s="11"/>
      <c r="D882" s="11"/>
      <c r="E882" s="11"/>
      <c r="F882" s="11"/>
      <c r="G882" s="11"/>
      <c r="H882" s="11"/>
      <c r="I882" s="11"/>
      <c r="J882" s="11"/>
      <c r="K882" s="11"/>
      <c r="L882" s="11"/>
      <c r="M882" s="11"/>
    </row>
    <row r="883" customFormat="false" ht="12.75" hidden="false" customHeight="true" outlineLevel="0" collapsed="false">
      <c r="A883" s="11"/>
      <c r="B883" s="11"/>
      <c r="C883" s="11"/>
      <c r="D883" s="11"/>
      <c r="E883" s="11"/>
      <c r="F883" s="11"/>
      <c r="G883" s="11"/>
      <c r="H883" s="11"/>
      <c r="I883" s="11"/>
      <c r="J883" s="11"/>
      <c r="K883" s="11"/>
      <c r="L883" s="11"/>
      <c r="M883" s="11"/>
    </row>
    <row r="884" customFormat="false" ht="12.75" hidden="false" customHeight="true" outlineLevel="0" collapsed="false">
      <c r="A884" s="11"/>
      <c r="B884" s="11"/>
      <c r="C884" s="11"/>
      <c r="D884" s="11"/>
      <c r="E884" s="11"/>
      <c r="F884" s="11"/>
      <c r="G884" s="11"/>
      <c r="H884" s="11"/>
      <c r="I884" s="11"/>
      <c r="J884" s="11"/>
      <c r="K884" s="11"/>
      <c r="L884" s="11"/>
      <c r="M884" s="11"/>
    </row>
    <row r="885" customFormat="false" ht="12.75" hidden="false" customHeight="true" outlineLevel="0" collapsed="false">
      <c r="A885" s="11"/>
      <c r="B885" s="11"/>
      <c r="C885" s="11"/>
      <c r="D885" s="11"/>
      <c r="E885" s="11"/>
      <c r="F885" s="11"/>
      <c r="G885" s="11"/>
      <c r="H885" s="11"/>
      <c r="I885" s="11"/>
      <c r="J885" s="11"/>
      <c r="K885" s="11"/>
      <c r="L885" s="11"/>
      <c r="M885" s="11"/>
    </row>
    <row r="886" customFormat="false" ht="12.75" hidden="false" customHeight="true" outlineLevel="0" collapsed="false">
      <c r="A886" s="11"/>
      <c r="B886" s="11"/>
      <c r="C886" s="11"/>
      <c r="D886" s="11"/>
      <c r="E886" s="11"/>
      <c r="F886" s="11"/>
      <c r="G886" s="11"/>
      <c r="H886" s="11"/>
      <c r="I886" s="11"/>
      <c r="J886" s="11"/>
      <c r="K886" s="11"/>
      <c r="L886" s="11"/>
      <c r="M886" s="11"/>
    </row>
    <row r="887" customFormat="false" ht="12.75" hidden="false" customHeight="true" outlineLevel="0" collapsed="false">
      <c r="A887" s="11"/>
      <c r="B887" s="11"/>
      <c r="C887" s="11"/>
      <c r="D887" s="11"/>
      <c r="E887" s="11"/>
      <c r="F887" s="11"/>
      <c r="G887" s="11"/>
      <c r="H887" s="11"/>
      <c r="I887" s="11"/>
      <c r="J887" s="11"/>
      <c r="K887" s="11"/>
      <c r="L887" s="11"/>
      <c r="M887" s="11"/>
    </row>
    <row r="888" customFormat="false" ht="12.75" hidden="false" customHeight="true" outlineLevel="0" collapsed="false">
      <c r="A888" s="11"/>
      <c r="B888" s="11"/>
      <c r="C888" s="11"/>
      <c r="D888" s="11"/>
      <c r="E888" s="11"/>
      <c r="F888" s="11"/>
      <c r="G888" s="11"/>
      <c r="H888" s="11"/>
      <c r="I888" s="11"/>
      <c r="J888" s="11"/>
      <c r="K888" s="11"/>
      <c r="L888" s="11"/>
      <c r="M888" s="11"/>
    </row>
    <row r="889" customFormat="false" ht="12.75" hidden="false" customHeight="true" outlineLevel="0" collapsed="false">
      <c r="A889" s="11"/>
      <c r="B889" s="11"/>
      <c r="C889" s="11"/>
      <c r="D889" s="11"/>
      <c r="E889" s="11"/>
      <c r="F889" s="11"/>
      <c r="G889" s="11"/>
      <c r="H889" s="11"/>
      <c r="I889" s="11"/>
      <c r="J889" s="11"/>
      <c r="K889" s="11"/>
      <c r="L889" s="11"/>
      <c r="M889" s="11"/>
    </row>
    <row r="890" customFormat="false" ht="12.75" hidden="false" customHeight="true" outlineLevel="0" collapsed="false">
      <c r="A890" s="11"/>
      <c r="B890" s="11"/>
      <c r="C890" s="11"/>
      <c r="D890" s="11"/>
      <c r="E890" s="11"/>
      <c r="F890" s="11"/>
      <c r="G890" s="11"/>
      <c r="H890" s="11"/>
      <c r="I890" s="11"/>
      <c r="J890" s="11"/>
      <c r="K890" s="11"/>
      <c r="L890" s="11"/>
      <c r="M890" s="11"/>
    </row>
    <row r="891" customFormat="false" ht="12.75" hidden="false" customHeight="true" outlineLevel="0" collapsed="false">
      <c r="A891" s="11"/>
      <c r="B891" s="11"/>
      <c r="C891" s="11"/>
      <c r="D891" s="11"/>
      <c r="E891" s="11"/>
      <c r="F891" s="11"/>
      <c r="G891" s="11"/>
      <c r="H891" s="11"/>
      <c r="I891" s="11"/>
      <c r="J891" s="11"/>
      <c r="K891" s="11"/>
      <c r="L891" s="11"/>
      <c r="M891" s="11"/>
    </row>
    <row r="892" customFormat="false" ht="12.75" hidden="false" customHeight="true" outlineLevel="0" collapsed="false">
      <c r="A892" s="11"/>
      <c r="B892" s="11"/>
      <c r="C892" s="11"/>
      <c r="D892" s="11"/>
      <c r="E892" s="11"/>
      <c r="F892" s="11"/>
      <c r="G892" s="11"/>
      <c r="H892" s="11"/>
      <c r="I892" s="11"/>
      <c r="J892" s="11"/>
      <c r="K892" s="11"/>
      <c r="L892" s="11"/>
      <c r="M892" s="11"/>
    </row>
    <row r="893" customFormat="false" ht="12.75" hidden="false" customHeight="true" outlineLevel="0" collapsed="false">
      <c r="A893" s="11"/>
      <c r="B893" s="11"/>
      <c r="C893" s="11"/>
      <c r="D893" s="11"/>
      <c r="E893" s="11"/>
      <c r="F893" s="11"/>
      <c r="G893" s="11"/>
      <c r="H893" s="11"/>
      <c r="I893" s="11"/>
      <c r="J893" s="11"/>
      <c r="K893" s="11"/>
      <c r="L893" s="11"/>
      <c r="M893" s="11"/>
    </row>
    <row r="894" customFormat="false" ht="12.75" hidden="false" customHeight="true" outlineLevel="0" collapsed="false">
      <c r="A894" s="11"/>
      <c r="B894" s="11"/>
      <c r="C894" s="11"/>
      <c r="D894" s="11"/>
      <c r="E894" s="11"/>
      <c r="F894" s="11"/>
      <c r="G894" s="11"/>
      <c r="H894" s="11"/>
      <c r="I894" s="11"/>
      <c r="J894" s="11"/>
      <c r="K894" s="11"/>
      <c r="L894" s="11"/>
      <c r="M894" s="11"/>
    </row>
    <row r="895" customFormat="false" ht="12.75" hidden="false" customHeight="true" outlineLevel="0" collapsed="false">
      <c r="A895" s="11"/>
      <c r="B895" s="11"/>
      <c r="C895" s="11"/>
      <c r="D895" s="11"/>
      <c r="E895" s="11"/>
      <c r="F895" s="11"/>
      <c r="G895" s="11"/>
      <c r="H895" s="11"/>
      <c r="I895" s="11"/>
      <c r="J895" s="11"/>
      <c r="K895" s="11"/>
      <c r="L895" s="11"/>
      <c r="M895" s="11"/>
    </row>
    <row r="896" customFormat="false" ht="12.75" hidden="false" customHeight="true" outlineLevel="0" collapsed="false">
      <c r="A896" s="11"/>
      <c r="B896" s="11"/>
      <c r="C896" s="11"/>
      <c r="D896" s="11"/>
      <c r="E896" s="11"/>
      <c r="F896" s="11"/>
      <c r="G896" s="11"/>
      <c r="H896" s="11"/>
      <c r="I896" s="11"/>
      <c r="J896" s="11"/>
      <c r="K896" s="11"/>
      <c r="L896" s="11"/>
      <c r="M896" s="11"/>
    </row>
    <row r="897" customFormat="false" ht="12.75" hidden="false" customHeight="true" outlineLevel="0" collapsed="false">
      <c r="A897" s="11"/>
      <c r="B897" s="11"/>
      <c r="C897" s="11"/>
      <c r="D897" s="11"/>
      <c r="E897" s="11"/>
      <c r="F897" s="11"/>
      <c r="G897" s="11"/>
      <c r="H897" s="11"/>
      <c r="I897" s="11"/>
      <c r="J897" s="11"/>
      <c r="K897" s="11"/>
      <c r="L897" s="11"/>
      <c r="M897" s="11"/>
    </row>
    <row r="898" customFormat="false" ht="12.75" hidden="false" customHeight="true" outlineLevel="0" collapsed="false">
      <c r="A898" s="11"/>
      <c r="B898" s="11"/>
      <c r="C898" s="11"/>
      <c r="D898" s="11"/>
      <c r="E898" s="11"/>
      <c r="F898" s="11"/>
      <c r="G898" s="11"/>
      <c r="H898" s="11"/>
      <c r="I898" s="11"/>
      <c r="J898" s="11"/>
      <c r="K898" s="11"/>
      <c r="L898" s="11"/>
      <c r="M898" s="11"/>
    </row>
    <row r="899" customFormat="false" ht="12.75" hidden="false" customHeight="true" outlineLevel="0" collapsed="false">
      <c r="A899" s="11"/>
      <c r="B899" s="11"/>
      <c r="C899" s="11"/>
      <c r="D899" s="11"/>
      <c r="E899" s="11"/>
      <c r="F899" s="11"/>
      <c r="G899" s="11"/>
      <c r="H899" s="11"/>
      <c r="I899" s="11"/>
      <c r="J899" s="11"/>
      <c r="K899" s="11"/>
      <c r="L899" s="11"/>
      <c r="M899" s="11"/>
    </row>
    <row r="900" customFormat="false" ht="12.75" hidden="false" customHeight="true" outlineLevel="0" collapsed="false">
      <c r="A900" s="11"/>
      <c r="B900" s="11"/>
      <c r="C900" s="11"/>
      <c r="D900" s="11"/>
      <c r="E900" s="11"/>
      <c r="F900" s="11"/>
      <c r="G900" s="11"/>
      <c r="H900" s="11"/>
      <c r="I900" s="11"/>
      <c r="J900" s="11"/>
      <c r="K900" s="11"/>
      <c r="L900" s="11"/>
      <c r="M900" s="11"/>
    </row>
    <row r="901" customFormat="false" ht="12.75" hidden="false" customHeight="true" outlineLevel="0" collapsed="false">
      <c r="A901" s="11"/>
      <c r="B901" s="11"/>
      <c r="C901" s="11"/>
      <c r="D901" s="11"/>
      <c r="E901" s="11"/>
      <c r="F901" s="11"/>
      <c r="G901" s="11"/>
      <c r="H901" s="11"/>
      <c r="I901" s="11"/>
      <c r="J901" s="11"/>
      <c r="K901" s="11"/>
      <c r="L901" s="11"/>
      <c r="M901" s="11"/>
    </row>
    <row r="902" customFormat="false" ht="12.75" hidden="false" customHeight="true" outlineLevel="0" collapsed="false">
      <c r="A902" s="11"/>
      <c r="B902" s="11"/>
      <c r="C902" s="11"/>
      <c r="D902" s="11"/>
      <c r="E902" s="11"/>
      <c r="F902" s="11"/>
      <c r="G902" s="11"/>
      <c r="H902" s="11"/>
      <c r="I902" s="11"/>
      <c r="J902" s="11"/>
      <c r="K902" s="11"/>
      <c r="L902" s="11"/>
      <c r="M902" s="11"/>
    </row>
    <row r="903" customFormat="false" ht="12.75" hidden="false" customHeight="true" outlineLevel="0" collapsed="false">
      <c r="A903" s="11"/>
      <c r="B903" s="11"/>
      <c r="C903" s="11"/>
      <c r="D903" s="11"/>
      <c r="E903" s="11"/>
      <c r="F903" s="11"/>
      <c r="G903" s="11"/>
      <c r="H903" s="11"/>
      <c r="I903" s="11"/>
      <c r="J903" s="11"/>
      <c r="K903" s="11"/>
      <c r="L903" s="11"/>
      <c r="M903" s="11"/>
    </row>
    <row r="904" customFormat="false" ht="12.75" hidden="false" customHeight="true" outlineLevel="0" collapsed="false">
      <c r="A904" s="11"/>
      <c r="B904" s="11"/>
      <c r="C904" s="11"/>
      <c r="D904" s="11"/>
      <c r="E904" s="11"/>
      <c r="F904" s="11"/>
      <c r="G904" s="11"/>
      <c r="H904" s="11"/>
      <c r="I904" s="11"/>
      <c r="J904" s="11"/>
      <c r="K904" s="11"/>
      <c r="L904" s="11"/>
      <c r="M904" s="11"/>
    </row>
    <row r="905" customFormat="false" ht="12.75" hidden="false" customHeight="true" outlineLevel="0" collapsed="false">
      <c r="A905" s="11"/>
      <c r="B905" s="11"/>
      <c r="C905" s="11"/>
      <c r="D905" s="11"/>
      <c r="E905" s="11"/>
      <c r="F905" s="11"/>
      <c r="G905" s="11"/>
      <c r="H905" s="11"/>
      <c r="I905" s="11"/>
      <c r="J905" s="11"/>
      <c r="K905" s="11"/>
      <c r="L905" s="11"/>
      <c r="M905" s="11"/>
    </row>
    <row r="906" customFormat="false" ht="12.75" hidden="false" customHeight="true" outlineLevel="0" collapsed="false">
      <c r="A906" s="11"/>
      <c r="B906" s="11"/>
      <c r="C906" s="11"/>
      <c r="D906" s="11"/>
      <c r="E906" s="11"/>
      <c r="F906" s="11"/>
      <c r="G906" s="11"/>
      <c r="H906" s="11"/>
      <c r="I906" s="11"/>
      <c r="J906" s="11"/>
      <c r="K906" s="11"/>
      <c r="L906" s="11"/>
      <c r="M906" s="11"/>
    </row>
    <row r="907" customFormat="false" ht="12.75" hidden="false" customHeight="true" outlineLevel="0" collapsed="false">
      <c r="A907" s="11"/>
      <c r="B907" s="11"/>
      <c r="C907" s="11"/>
      <c r="D907" s="11"/>
      <c r="E907" s="11"/>
      <c r="F907" s="11"/>
      <c r="G907" s="11"/>
      <c r="H907" s="11"/>
      <c r="I907" s="11"/>
      <c r="J907" s="11"/>
      <c r="K907" s="11"/>
      <c r="L907" s="11"/>
      <c r="M907" s="11"/>
    </row>
    <row r="908" customFormat="false" ht="12.75" hidden="false" customHeight="true" outlineLevel="0" collapsed="false">
      <c r="A908" s="11"/>
      <c r="B908" s="11"/>
      <c r="C908" s="11"/>
      <c r="D908" s="11"/>
      <c r="E908" s="11"/>
      <c r="F908" s="11"/>
      <c r="G908" s="11"/>
      <c r="H908" s="11"/>
      <c r="I908" s="11"/>
      <c r="J908" s="11"/>
      <c r="K908" s="11"/>
      <c r="L908" s="11"/>
      <c r="M908" s="11"/>
    </row>
    <row r="909" customFormat="false" ht="12.75" hidden="false" customHeight="true" outlineLevel="0" collapsed="false">
      <c r="A909" s="11"/>
      <c r="B909" s="11"/>
      <c r="C909" s="11"/>
      <c r="D909" s="11"/>
      <c r="E909" s="11"/>
      <c r="F909" s="11"/>
      <c r="G909" s="11"/>
      <c r="H909" s="11"/>
      <c r="I909" s="11"/>
      <c r="J909" s="11"/>
      <c r="K909" s="11"/>
      <c r="L909" s="11"/>
      <c r="M909" s="11"/>
    </row>
    <row r="910" customFormat="false" ht="12.75" hidden="false" customHeight="true" outlineLevel="0" collapsed="false">
      <c r="A910" s="11"/>
      <c r="B910" s="11"/>
      <c r="C910" s="11"/>
      <c r="D910" s="11"/>
      <c r="E910" s="11"/>
      <c r="F910" s="11"/>
      <c r="G910" s="11"/>
      <c r="H910" s="11"/>
      <c r="I910" s="11"/>
      <c r="J910" s="11"/>
      <c r="K910" s="11"/>
      <c r="L910" s="11"/>
      <c r="M910" s="11"/>
    </row>
    <row r="911" customFormat="false" ht="12.75" hidden="false" customHeight="true" outlineLevel="0" collapsed="false">
      <c r="A911" s="11"/>
      <c r="B911" s="11"/>
      <c r="C911" s="11"/>
      <c r="D911" s="11"/>
      <c r="E911" s="11"/>
      <c r="F911" s="11"/>
      <c r="G911" s="11"/>
      <c r="H911" s="11"/>
      <c r="I911" s="11"/>
      <c r="J911" s="11"/>
      <c r="K911" s="11"/>
      <c r="L911" s="11"/>
      <c r="M911" s="11"/>
    </row>
    <row r="912" customFormat="false" ht="12.75" hidden="false" customHeight="true" outlineLevel="0" collapsed="false">
      <c r="A912" s="11"/>
      <c r="B912" s="11"/>
      <c r="C912" s="11"/>
      <c r="D912" s="11"/>
      <c r="E912" s="11"/>
      <c r="F912" s="11"/>
      <c r="G912" s="11"/>
      <c r="H912" s="11"/>
      <c r="I912" s="11"/>
      <c r="J912" s="11"/>
      <c r="K912" s="11"/>
      <c r="L912" s="11"/>
      <c r="M912" s="11"/>
    </row>
    <row r="913" customFormat="false" ht="12.75" hidden="false" customHeight="true" outlineLevel="0" collapsed="false">
      <c r="A913" s="11"/>
      <c r="B913" s="11"/>
      <c r="C913" s="11"/>
      <c r="D913" s="11"/>
      <c r="E913" s="11"/>
      <c r="F913" s="11"/>
      <c r="G913" s="11"/>
      <c r="H913" s="11"/>
      <c r="I913" s="11"/>
      <c r="J913" s="11"/>
      <c r="K913" s="11"/>
      <c r="L913" s="11"/>
      <c r="M913" s="11"/>
    </row>
    <row r="914" customFormat="false" ht="12.75" hidden="false" customHeight="true" outlineLevel="0" collapsed="false">
      <c r="A914" s="11"/>
      <c r="B914" s="11"/>
      <c r="C914" s="11"/>
      <c r="D914" s="11"/>
      <c r="E914" s="11"/>
      <c r="F914" s="11"/>
      <c r="G914" s="11"/>
      <c r="H914" s="11"/>
      <c r="I914" s="11"/>
      <c r="J914" s="11"/>
      <c r="K914" s="11"/>
      <c r="L914" s="11"/>
      <c r="M914" s="11"/>
    </row>
    <row r="915" customFormat="false" ht="12.75" hidden="false" customHeight="true" outlineLevel="0" collapsed="false">
      <c r="A915" s="11"/>
      <c r="B915" s="11"/>
      <c r="C915" s="11"/>
      <c r="D915" s="11"/>
      <c r="E915" s="11"/>
      <c r="F915" s="11"/>
      <c r="G915" s="11"/>
      <c r="H915" s="11"/>
      <c r="I915" s="11"/>
      <c r="J915" s="11"/>
      <c r="K915" s="11"/>
      <c r="L915" s="11"/>
      <c r="M915" s="11"/>
    </row>
    <row r="916" customFormat="false" ht="12.75" hidden="false" customHeight="true" outlineLevel="0" collapsed="false">
      <c r="A916" s="11"/>
      <c r="B916" s="11"/>
      <c r="C916" s="11"/>
      <c r="D916" s="11"/>
      <c r="E916" s="11"/>
      <c r="F916" s="11"/>
      <c r="G916" s="11"/>
      <c r="H916" s="11"/>
      <c r="I916" s="11"/>
      <c r="J916" s="11"/>
      <c r="K916" s="11"/>
      <c r="L916" s="11"/>
      <c r="M916" s="11"/>
    </row>
    <row r="917" customFormat="false" ht="12.75" hidden="false" customHeight="true" outlineLevel="0" collapsed="false">
      <c r="A917" s="11"/>
      <c r="B917" s="11"/>
      <c r="C917" s="11"/>
      <c r="D917" s="11"/>
      <c r="E917" s="11"/>
      <c r="F917" s="11"/>
      <c r="G917" s="11"/>
      <c r="H917" s="11"/>
      <c r="I917" s="11"/>
      <c r="J917" s="11"/>
      <c r="K917" s="11"/>
      <c r="L917" s="11"/>
      <c r="M917" s="11"/>
    </row>
    <row r="918" customFormat="false" ht="12.75" hidden="false" customHeight="true" outlineLevel="0" collapsed="false">
      <c r="A918" s="11"/>
      <c r="B918" s="11"/>
      <c r="C918" s="11"/>
      <c r="D918" s="11"/>
      <c r="E918" s="11"/>
      <c r="F918" s="11"/>
      <c r="G918" s="11"/>
      <c r="H918" s="11"/>
      <c r="I918" s="11"/>
      <c r="J918" s="11"/>
      <c r="K918" s="11"/>
      <c r="L918" s="11"/>
      <c r="M918" s="11"/>
    </row>
    <row r="919" customFormat="false" ht="12.75" hidden="false" customHeight="true" outlineLevel="0" collapsed="false">
      <c r="A919" s="11"/>
      <c r="B919" s="11"/>
      <c r="C919" s="11"/>
      <c r="D919" s="11"/>
      <c r="E919" s="11"/>
      <c r="F919" s="11"/>
      <c r="G919" s="11"/>
      <c r="H919" s="11"/>
      <c r="I919" s="11"/>
      <c r="J919" s="11"/>
      <c r="K919" s="11"/>
      <c r="L919" s="11"/>
      <c r="M919" s="11"/>
    </row>
    <row r="920" customFormat="false" ht="12.75" hidden="false" customHeight="true" outlineLevel="0" collapsed="false">
      <c r="A920" s="11"/>
      <c r="B920" s="11"/>
      <c r="C920" s="11"/>
      <c r="D920" s="11"/>
      <c r="E920" s="11"/>
      <c r="F920" s="11"/>
      <c r="G920" s="11"/>
      <c r="H920" s="11"/>
      <c r="I920" s="11"/>
      <c r="J920" s="11"/>
      <c r="K920" s="11"/>
      <c r="L920" s="11"/>
      <c r="M920" s="11"/>
    </row>
    <row r="921" customFormat="false" ht="12.75" hidden="false" customHeight="true" outlineLevel="0" collapsed="false">
      <c r="A921" s="11"/>
      <c r="B921" s="11"/>
      <c r="C921" s="11"/>
      <c r="D921" s="11"/>
      <c r="E921" s="11"/>
      <c r="F921" s="11"/>
      <c r="G921" s="11"/>
      <c r="H921" s="11"/>
      <c r="I921" s="11"/>
      <c r="J921" s="11"/>
      <c r="K921" s="11"/>
      <c r="L921" s="11"/>
      <c r="M921" s="11"/>
    </row>
    <row r="922" customFormat="false" ht="12.75" hidden="false" customHeight="true" outlineLevel="0" collapsed="false">
      <c r="A922" s="11"/>
      <c r="B922" s="11"/>
      <c r="C922" s="11"/>
      <c r="D922" s="11"/>
      <c r="E922" s="11"/>
      <c r="F922" s="11"/>
      <c r="G922" s="11"/>
      <c r="H922" s="11"/>
      <c r="I922" s="11"/>
      <c r="J922" s="11"/>
      <c r="K922" s="11"/>
      <c r="L922" s="11"/>
      <c r="M922" s="11"/>
    </row>
    <row r="923" customFormat="false" ht="12.75" hidden="false" customHeight="true" outlineLevel="0" collapsed="false">
      <c r="A923" s="11"/>
      <c r="B923" s="11"/>
      <c r="C923" s="11"/>
      <c r="D923" s="11"/>
      <c r="E923" s="11"/>
      <c r="F923" s="11"/>
      <c r="G923" s="11"/>
      <c r="H923" s="11"/>
      <c r="I923" s="11"/>
      <c r="J923" s="11"/>
      <c r="K923" s="11"/>
      <c r="L923" s="11"/>
      <c r="M923" s="11"/>
    </row>
    <row r="924" customFormat="false" ht="12.75" hidden="false" customHeight="true" outlineLevel="0" collapsed="false">
      <c r="A924" s="11"/>
      <c r="B924" s="11"/>
      <c r="C924" s="11"/>
      <c r="D924" s="11"/>
      <c r="E924" s="11"/>
      <c r="F924" s="11"/>
      <c r="G924" s="11"/>
      <c r="H924" s="11"/>
      <c r="I924" s="11"/>
      <c r="J924" s="11"/>
      <c r="K924" s="11"/>
      <c r="L924" s="11"/>
      <c r="M924" s="11"/>
    </row>
    <row r="925" customFormat="false" ht="12.75" hidden="false" customHeight="true" outlineLevel="0" collapsed="false">
      <c r="A925" s="11"/>
      <c r="B925" s="11"/>
      <c r="C925" s="11"/>
      <c r="D925" s="11"/>
      <c r="E925" s="11"/>
      <c r="F925" s="11"/>
      <c r="G925" s="11"/>
      <c r="H925" s="11"/>
      <c r="I925" s="11"/>
      <c r="J925" s="11"/>
      <c r="K925" s="11"/>
      <c r="L925" s="11"/>
      <c r="M925" s="11"/>
    </row>
    <row r="926" customFormat="false" ht="12.75" hidden="false" customHeight="true" outlineLevel="0" collapsed="false">
      <c r="A926" s="11"/>
      <c r="B926" s="11"/>
      <c r="C926" s="11"/>
      <c r="D926" s="11"/>
      <c r="E926" s="11"/>
      <c r="F926" s="11"/>
      <c r="G926" s="11"/>
      <c r="H926" s="11"/>
      <c r="I926" s="11"/>
      <c r="J926" s="11"/>
      <c r="K926" s="11"/>
      <c r="L926" s="11"/>
      <c r="M926" s="11"/>
    </row>
    <row r="927" customFormat="false" ht="12.75" hidden="false" customHeight="true" outlineLevel="0" collapsed="false">
      <c r="A927" s="11"/>
      <c r="B927" s="11"/>
      <c r="C927" s="11"/>
      <c r="D927" s="11"/>
      <c r="E927" s="11"/>
      <c r="F927" s="11"/>
      <c r="G927" s="11"/>
      <c r="H927" s="11"/>
      <c r="I927" s="11"/>
      <c r="J927" s="11"/>
      <c r="K927" s="11"/>
      <c r="L927" s="11"/>
      <c r="M927" s="11"/>
    </row>
    <row r="928" customFormat="false" ht="12.75" hidden="false" customHeight="true" outlineLevel="0" collapsed="false">
      <c r="A928" s="11"/>
      <c r="B928" s="11"/>
      <c r="C928" s="11"/>
      <c r="D928" s="11"/>
      <c r="E928" s="11"/>
      <c r="F928" s="11"/>
      <c r="G928" s="11"/>
      <c r="H928" s="11"/>
      <c r="I928" s="11"/>
      <c r="J928" s="11"/>
      <c r="K928" s="11"/>
      <c r="L928" s="11"/>
      <c r="M928" s="11"/>
    </row>
    <row r="929" customFormat="false" ht="12.75" hidden="false" customHeight="true" outlineLevel="0" collapsed="false">
      <c r="A929" s="11"/>
      <c r="B929" s="11"/>
      <c r="C929" s="11"/>
      <c r="D929" s="11"/>
      <c r="E929" s="11"/>
      <c r="F929" s="11"/>
      <c r="G929" s="11"/>
      <c r="H929" s="11"/>
      <c r="I929" s="11"/>
      <c r="J929" s="11"/>
      <c r="K929" s="11"/>
      <c r="L929" s="11"/>
      <c r="M929" s="11"/>
    </row>
    <row r="930" customFormat="false" ht="12.75" hidden="false" customHeight="true" outlineLevel="0" collapsed="false">
      <c r="A930" s="11"/>
      <c r="B930" s="11"/>
      <c r="C930" s="11"/>
      <c r="D930" s="11"/>
      <c r="E930" s="11"/>
      <c r="F930" s="11"/>
      <c r="G930" s="11"/>
      <c r="H930" s="11"/>
      <c r="I930" s="11"/>
      <c r="J930" s="11"/>
      <c r="K930" s="11"/>
      <c r="L930" s="11"/>
      <c r="M930" s="11"/>
    </row>
    <row r="931" customFormat="false" ht="12.75" hidden="false" customHeight="true" outlineLevel="0" collapsed="false">
      <c r="A931" s="11"/>
      <c r="B931" s="11"/>
      <c r="C931" s="11"/>
      <c r="D931" s="11"/>
      <c r="E931" s="11"/>
      <c r="F931" s="11"/>
      <c r="G931" s="11"/>
      <c r="H931" s="11"/>
      <c r="I931" s="11"/>
      <c r="J931" s="11"/>
      <c r="K931" s="11"/>
      <c r="L931" s="11"/>
      <c r="M931" s="11"/>
    </row>
    <row r="932" customFormat="false" ht="12.75" hidden="false" customHeight="true" outlineLevel="0" collapsed="false">
      <c r="A932" s="11"/>
      <c r="B932" s="11"/>
      <c r="C932" s="11"/>
      <c r="D932" s="11"/>
      <c r="E932" s="11"/>
      <c r="F932" s="11"/>
      <c r="G932" s="11"/>
      <c r="H932" s="11"/>
      <c r="I932" s="11"/>
      <c r="J932" s="11"/>
      <c r="K932" s="11"/>
      <c r="L932" s="11"/>
      <c r="M932" s="11"/>
    </row>
    <row r="933" customFormat="false" ht="12.75" hidden="false" customHeight="true" outlineLevel="0" collapsed="false">
      <c r="A933" s="11"/>
      <c r="B933" s="11"/>
      <c r="C933" s="11"/>
      <c r="D933" s="11"/>
      <c r="E933" s="11"/>
      <c r="F933" s="11"/>
      <c r="G933" s="11"/>
      <c r="H933" s="11"/>
      <c r="I933" s="11"/>
      <c r="J933" s="11"/>
      <c r="K933" s="11"/>
      <c r="L933" s="11"/>
      <c r="M933" s="11"/>
    </row>
    <row r="934" customFormat="false" ht="12.75" hidden="false" customHeight="true" outlineLevel="0" collapsed="false">
      <c r="A934" s="11"/>
      <c r="B934" s="11"/>
      <c r="C934" s="11"/>
      <c r="D934" s="11"/>
      <c r="E934" s="11"/>
      <c r="F934" s="11"/>
      <c r="G934" s="11"/>
      <c r="H934" s="11"/>
      <c r="I934" s="11"/>
      <c r="J934" s="11"/>
      <c r="K934" s="11"/>
      <c r="L934" s="11"/>
      <c r="M934" s="11"/>
    </row>
    <row r="935" customFormat="false" ht="12.75" hidden="false" customHeight="true" outlineLevel="0" collapsed="false">
      <c r="A935" s="11"/>
      <c r="B935" s="11"/>
      <c r="C935" s="11"/>
      <c r="D935" s="11"/>
      <c r="E935" s="11"/>
      <c r="F935" s="11"/>
      <c r="G935" s="11"/>
      <c r="H935" s="11"/>
      <c r="I935" s="11"/>
      <c r="J935" s="11"/>
      <c r="K935" s="11"/>
      <c r="L935" s="11"/>
      <c r="M935" s="11"/>
    </row>
    <row r="936" customFormat="false" ht="12.75" hidden="false" customHeight="true" outlineLevel="0" collapsed="false">
      <c r="A936" s="11"/>
      <c r="B936" s="11"/>
      <c r="C936" s="11"/>
      <c r="D936" s="11"/>
      <c r="E936" s="11"/>
      <c r="F936" s="11"/>
      <c r="G936" s="11"/>
      <c r="H936" s="11"/>
      <c r="I936" s="11"/>
      <c r="J936" s="11"/>
      <c r="K936" s="11"/>
      <c r="L936" s="11"/>
      <c r="M936" s="11"/>
    </row>
    <row r="937" customFormat="false" ht="12.75" hidden="false" customHeight="true" outlineLevel="0" collapsed="false">
      <c r="A937" s="11"/>
      <c r="B937" s="11"/>
      <c r="C937" s="11"/>
      <c r="D937" s="11"/>
      <c r="E937" s="11"/>
      <c r="F937" s="11"/>
      <c r="G937" s="11"/>
      <c r="H937" s="11"/>
      <c r="I937" s="11"/>
      <c r="J937" s="11"/>
      <c r="K937" s="11"/>
      <c r="L937" s="11"/>
      <c r="M937" s="11"/>
    </row>
    <row r="938" customFormat="false" ht="12.75" hidden="false" customHeight="true" outlineLevel="0" collapsed="false">
      <c r="A938" s="11"/>
      <c r="B938" s="11"/>
      <c r="C938" s="11"/>
      <c r="D938" s="11"/>
      <c r="E938" s="11"/>
      <c r="F938" s="11"/>
      <c r="G938" s="11"/>
      <c r="H938" s="11"/>
      <c r="I938" s="11"/>
      <c r="J938" s="11"/>
      <c r="K938" s="11"/>
      <c r="L938" s="11"/>
      <c r="M938" s="11"/>
    </row>
    <row r="939" customFormat="false" ht="12.75" hidden="false" customHeight="true" outlineLevel="0" collapsed="false">
      <c r="A939" s="11"/>
      <c r="B939" s="11"/>
      <c r="C939" s="11"/>
      <c r="D939" s="11"/>
      <c r="E939" s="11"/>
      <c r="F939" s="11"/>
      <c r="G939" s="11"/>
      <c r="H939" s="11"/>
      <c r="I939" s="11"/>
      <c r="J939" s="11"/>
      <c r="K939" s="11"/>
      <c r="L939" s="11"/>
      <c r="M939" s="11"/>
    </row>
    <row r="940" customFormat="false" ht="12.75" hidden="false" customHeight="true" outlineLevel="0" collapsed="false">
      <c r="A940" s="11"/>
      <c r="B940" s="11"/>
      <c r="C940" s="11"/>
      <c r="D940" s="11"/>
      <c r="E940" s="11"/>
      <c r="F940" s="11"/>
      <c r="G940" s="11"/>
      <c r="H940" s="11"/>
      <c r="I940" s="11"/>
      <c r="J940" s="11"/>
      <c r="K940" s="11"/>
      <c r="L940" s="11"/>
      <c r="M940" s="11"/>
    </row>
    <row r="941" customFormat="false" ht="12.75" hidden="false" customHeight="true" outlineLevel="0" collapsed="false">
      <c r="A941" s="11"/>
      <c r="B941" s="11"/>
      <c r="C941" s="11"/>
      <c r="D941" s="11"/>
      <c r="E941" s="11"/>
      <c r="F941" s="11"/>
      <c r="G941" s="11"/>
      <c r="H941" s="11"/>
      <c r="I941" s="11"/>
      <c r="J941" s="11"/>
      <c r="K941" s="11"/>
      <c r="L941" s="11"/>
      <c r="M941" s="11"/>
    </row>
    <row r="942" customFormat="false" ht="12.75" hidden="false" customHeight="true" outlineLevel="0" collapsed="false">
      <c r="A942" s="11"/>
      <c r="B942" s="11"/>
      <c r="C942" s="11"/>
      <c r="D942" s="11"/>
      <c r="E942" s="11"/>
      <c r="F942" s="11"/>
      <c r="G942" s="11"/>
      <c r="H942" s="11"/>
      <c r="I942" s="11"/>
      <c r="J942" s="11"/>
      <c r="K942" s="11"/>
      <c r="L942" s="11"/>
      <c r="M942" s="11"/>
    </row>
    <row r="943" customFormat="false" ht="12.75" hidden="false" customHeight="true" outlineLevel="0" collapsed="false">
      <c r="A943" s="11"/>
      <c r="B943" s="11"/>
      <c r="C943" s="11"/>
      <c r="D943" s="11"/>
      <c r="E943" s="11"/>
      <c r="F943" s="11"/>
      <c r="G943" s="11"/>
      <c r="H943" s="11"/>
      <c r="I943" s="11"/>
      <c r="J943" s="11"/>
      <c r="K943" s="11"/>
      <c r="L943" s="11"/>
      <c r="M943" s="11"/>
    </row>
    <row r="944" customFormat="false" ht="12.75" hidden="false" customHeight="true" outlineLevel="0" collapsed="false">
      <c r="A944" s="11"/>
      <c r="B944" s="11"/>
      <c r="C944" s="11"/>
      <c r="D944" s="11"/>
      <c r="E944" s="11"/>
      <c r="F944" s="11"/>
      <c r="G944" s="11"/>
      <c r="H944" s="11"/>
      <c r="I944" s="11"/>
      <c r="J944" s="11"/>
      <c r="K944" s="11"/>
      <c r="L944" s="11"/>
      <c r="M944" s="11"/>
    </row>
    <row r="945" customFormat="false" ht="12.75" hidden="false" customHeight="true" outlineLevel="0" collapsed="false">
      <c r="A945" s="11"/>
      <c r="B945" s="11"/>
      <c r="C945" s="11"/>
      <c r="D945" s="11"/>
      <c r="E945" s="11"/>
      <c r="F945" s="11"/>
      <c r="G945" s="11"/>
      <c r="H945" s="11"/>
      <c r="I945" s="11"/>
      <c r="J945" s="11"/>
      <c r="K945" s="11"/>
      <c r="L945" s="11"/>
      <c r="M945" s="11"/>
    </row>
    <row r="946" customFormat="false" ht="12.75" hidden="false" customHeight="true" outlineLevel="0" collapsed="false">
      <c r="A946" s="11"/>
      <c r="B946" s="11"/>
      <c r="C946" s="11"/>
      <c r="D946" s="11"/>
      <c r="E946" s="11"/>
      <c r="F946" s="11"/>
      <c r="G946" s="11"/>
      <c r="H946" s="11"/>
      <c r="I946" s="11"/>
      <c r="J946" s="11"/>
      <c r="K946" s="11"/>
      <c r="L946" s="11"/>
      <c r="M946" s="11"/>
    </row>
    <row r="947" customFormat="false" ht="12.75" hidden="false" customHeight="true" outlineLevel="0" collapsed="false">
      <c r="A947" s="11"/>
      <c r="B947" s="11"/>
      <c r="C947" s="11"/>
      <c r="D947" s="11"/>
      <c r="E947" s="11"/>
      <c r="F947" s="11"/>
      <c r="G947" s="11"/>
      <c r="H947" s="11"/>
      <c r="I947" s="11"/>
      <c r="J947" s="11"/>
      <c r="K947" s="11"/>
      <c r="L947" s="11"/>
      <c r="M947" s="11"/>
    </row>
    <row r="948" customFormat="false" ht="12.75" hidden="false" customHeight="true" outlineLevel="0" collapsed="false">
      <c r="A948" s="11"/>
      <c r="B948" s="11"/>
      <c r="C948" s="11"/>
      <c r="D948" s="11"/>
      <c r="E948" s="11"/>
      <c r="F948" s="11"/>
      <c r="G948" s="11"/>
      <c r="H948" s="11"/>
      <c r="I948" s="11"/>
      <c r="J948" s="11"/>
      <c r="K948" s="11"/>
      <c r="L948" s="11"/>
      <c r="M948" s="11"/>
    </row>
    <row r="949" customFormat="false" ht="12.75" hidden="false" customHeight="true" outlineLevel="0" collapsed="false">
      <c r="A949" s="11"/>
      <c r="B949" s="11"/>
      <c r="C949" s="11"/>
      <c r="D949" s="11"/>
      <c r="E949" s="11"/>
      <c r="F949" s="11"/>
      <c r="G949" s="11"/>
      <c r="H949" s="11"/>
      <c r="I949" s="11"/>
      <c r="J949" s="11"/>
      <c r="K949" s="11"/>
      <c r="L949" s="11"/>
      <c r="M949" s="11"/>
    </row>
    <row r="950" customFormat="false" ht="12.75" hidden="false" customHeight="true" outlineLevel="0" collapsed="false">
      <c r="A950" s="11"/>
      <c r="B950" s="11"/>
      <c r="C950" s="11"/>
      <c r="D950" s="11"/>
      <c r="E950" s="11"/>
      <c r="F950" s="11"/>
      <c r="G950" s="11"/>
      <c r="H950" s="11"/>
      <c r="I950" s="11"/>
      <c r="J950" s="11"/>
      <c r="K950" s="11"/>
      <c r="L950" s="11"/>
      <c r="M950" s="11"/>
    </row>
    <row r="951" customFormat="false" ht="12.75" hidden="false" customHeight="true" outlineLevel="0" collapsed="false">
      <c r="A951" s="11"/>
      <c r="B951" s="11"/>
      <c r="C951" s="11"/>
      <c r="D951" s="11"/>
      <c r="E951" s="11"/>
      <c r="F951" s="11"/>
      <c r="G951" s="11"/>
      <c r="H951" s="11"/>
      <c r="I951" s="11"/>
      <c r="J951" s="11"/>
      <c r="K951" s="11"/>
      <c r="L951" s="11"/>
      <c r="M951" s="11"/>
    </row>
    <row r="952" customFormat="false" ht="12.75" hidden="false" customHeight="true" outlineLevel="0" collapsed="false">
      <c r="A952" s="11"/>
      <c r="B952" s="11"/>
      <c r="C952" s="11"/>
      <c r="D952" s="11"/>
      <c r="E952" s="11"/>
      <c r="F952" s="11"/>
      <c r="G952" s="11"/>
      <c r="H952" s="11"/>
      <c r="I952" s="11"/>
      <c r="J952" s="11"/>
      <c r="K952" s="11"/>
      <c r="L952" s="11"/>
      <c r="M952" s="11"/>
    </row>
    <row r="953" customFormat="false" ht="12.75" hidden="false" customHeight="true" outlineLevel="0" collapsed="false">
      <c r="A953" s="11"/>
      <c r="B953" s="11"/>
      <c r="C953" s="11"/>
      <c r="D953" s="11"/>
      <c r="E953" s="11"/>
      <c r="F953" s="11"/>
      <c r="G953" s="11"/>
      <c r="H953" s="11"/>
      <c r="I953" s="11"/>
      <c r="J953" s="11"/>
      <c r="K953" s="11"/>
      <c r="L953" s="11"/>
      <c r="M953" s="11"/>
    </row>
    <row r="954" customFormat="false" ht="12.75" hidden="false" customHeight="true" outlineLevel="0" collapsed="false">
      <c r="A954" s="11"/>
      <c r="B954" s="11"/>
      <c r="C954" s="11"/>
      <c r="D954" s="11"/>
      <c r="E954" s="11"/>
      <c r="F954" s="11"/>
      <c r="G954" s="11"/>
      <c r="H954" s="11"/>
      <c r="I954" s="11"/>
      <c r="J954" s="11"/>
      <c r="K954" s="11"/>
      <c r="L954" s="11"/>
      <c r="M954" s="11"/>
    </row>
    <row r="955" customFormat="false" ht="12.75" hidden="false" customHeight="true" outlineLevel="0" collapsed="false">
      <c r="A955" s="11"/>
      <c r="B955" s="11"/>
      <c r="C955" s="11"/>
      <c r="D955" s="11"/>
      <c r="E955" s="11"/>
      <c r="F955" s="11"/>
      <c r="G955" s="11"/>
      <c r="H955" s="11"/>
      <c r="I955" s="11"/>
      <c r="J955" s="11"/>
      <c r="K955" s="11"/>
      <c r="L955" s="11"/>
      <c r="M955" s="11"/>
    </row>
    <row r="956" customFormat="false" ht="12.75" hidden="false" customHeight="true" outlineLevel="0" collapsed="false">
      <c r="A956" s="11"/>
      <c r="B956" s="11"/>
      <c r="C956" s="11"/>
      <c r="D956" s="11"/>
      <c r="E956" s="11"/>
      <c r="F956" s="11"/>
      <c r="G956" s="11"/>
      <c r="H956" s="11"/>
      <c r="I956" s="11"/>
      <c r="J956" s="11"/>
      <c r="K956" s="11"/>
      <c r="L956" s="11"/>
      <c r="M956" s="11"/>
    </row>
    <row r="957" customFormat="false" ht="12.75" hidden="false" customHeight="true" outlineLevel="0" collapsed="false">
      <c r="A957" s="11"/>
      <c r="B957" s="11"/>
      <c r="C957" s="11"/>
      <c r="D957" s="11"/>
      <c r="E957" s="11"/>
      <c r="F957" s="11"/>
      <c r="G957" s="11"/>
      <c r="H957" s="11"/>
      <c r="I957" s="11"/>
      <c r="J957" s="11"/>
      <c r="K957" s="11"/>
      <c r="L957" s="11"/>
      <c r="M957" s="11"/>
    </row>
    <row r="958" customFormat="false" ht="12.75" hidden="false" customHeight="true" outlineLevel="0" collapsed="false">
      <c r="A958" s="11"/>
      <c r="B958" s="11"/>
      <c r="C958" s="11"/>
      <c r="D958" s="11"/>
      <c r="E958" s="11"/>
      <c r="F958" s="11"/>
      <c r="G958" s="11"/>
      <c r="H958" s="11"/>
      <c r="I958" s="11"/>
      <c r="J958" s="11"/>
      <c r="K958" s="11"/>
      <c r="L958" s="11"/>
      <c r="M958" s="11"/>
    </row>
    <row r="959" customFormat="false" ht="12.75" hidden="false" customHeight="true" outlineLevel="0" collapsed="false">
      <c r="A959" s="11"/>
      <c r="B959" s="11"/>
      <c r="C959" s="11"/>
      <c r="D959" s="11"/>
      <c r="E959" s="11"/>
      <c r="F959" s="11"/>
      <c r="G959" s="11"/>
      <c r="H959" s="11"/>
      <c r="I959" s="11"/>
      <c r="J959" s="11"/>
      <c r="K959" s="11"/>
      <c r="L959" s="11"/>
      <c r="M959" s="11"/>
    </row>
    <row r="960" customFormat="false" ht="12.75" hidden="false" customHeight="true" outlineLevel="0" collapsed="false">
      <c r="A960" s="11"/>
      <c r="B960" s="11"/>
      <c r="C960" s="11"/>
      <c r="D960" s="11"/>
      <c r="E960" s="11"/>
      <c r="F960" s="11"/>
      <c r="G960" s="11"/>
      <c r="H960" s="11"/>
      <c r="I960" s="11"/>
      <c r="J960" s="11"/>
      <c r="K960" s="11"/>
      <c r="L960" s="11"/>
      <c r="M960" s="11"/>
    </row>
    <row r="961" customFormat="false" ht="12.75" hidden="false" customHeight="true" outlineLevel="0" collapsed="false">
      <c r="A961" s="11"/>
      <c r="B961" s="11"/>
      <c r="C961" s="11"/>
      <c r="D961" s="11"/>
      <c r="E961" s="11"/>
      <c r="F961" s="11"/>
      <c r="G961" s="11"/>
      <c r="H961" s="11"/>
      <c r="I961" s="11"/>
      <c r="J961" s="11"/>
      <c r="K961" s="11"/>
      <c r="L961" s="11"/>
      <c r="M961" s="11"/>
    </row>
    <row r="962" customFormat="false" ht="12.75" hidden="false" customHeight="true" outlineLevel="0" collapsed="false">
      <c r="A962" s="11"/>
      <c r="B962" s="11"/>
      <c r="C962" s="11"/>
      <c r="D962" s="11"/>
      <c r="E962" s="11"/>
      <c r="F962" s="11"/>
      <c r="G962" s="11"/>
      <c r="H962" s="11"/>
      <c r="I962" s="11"/>
      <c r="J962" s="11"/>
      <c r="K962" s="11"/>
      <c r="L962" s="11"/>
      <c r="M962" s="11"/>
    </row>
    <row r="963" customFormat="false" ht="12.75" hidden="false" customHeight="true" outlineLevel="0" collapsed="false">
      <c r="A963" s="11"/>
      <c r="B963" s="11"/>
      <c r="C963" s="11"/>
      <c r="D963" s="11"/>
      <c r="E963" s="11"/>
      <c r="F963" s="11"/>
      <c r="G963" s="11"/>
      <c r="H963" s="11"/>
      <c r="I963" s="11"/>
      <c r="J963" s="11"/>
      <c r="K963" s="11"/>
      <c r="L963" s="11"/>
      <c r="M963" s="11"/>
    </row>
    <row r="964" customFormat="false" ht="12.75" hidden="false" customHeight="true" outlineLevel="0" collapsed="false">
      <c r="A964" s="11"/>
      <c r="B964" s="11"/>
      <c r="C964" s="11"/>
      <c r="D964" s="11"/>
      <c r="E964" s="11"/>
      <c r="F964" s="11"/>
      <c r="G964" s="11"/>
      <c r="H964" s="11"/>
      <c r="I964" s="11"/>
      <c r="J964" s="11"/>
      <c r="K964" s="11"/>
      <c r="L964" s="11"/>
      <c r="M964" s="11"/>
    </row>
    <row r="965" customFormat="false" ht="12.75" hidden="false" customHeight="true" outlineLevel="0" collapsed="false">
      <c r="A965" s="11"/>
      <c r="B965" s="11"/>
      <c r="C965" s="11"/>
      <c r="D965" s="11"/>
      <c r="E965" s="11"/>
      <c r="F965" s="11"/>
      <c r="G965" s="11"/>
      <c r="H965" s="11"/>
      <c r="I965" s="11"/>
      <c r="J965" s="11"/>
      <c r="K965" s="11"/>
      <c r="L965" s="11"/>
      <c r="M965" s="11"/>
    </row>
    <row r="966" customFormat="false" ht="12.75" hidden="false" customHeight="true" outlineLevel="0" collapsed="false">
      <c r="A966" s="11"/>
      <c r="B966" s="11"/>
      <c r="C966" s="11"/>
      <c r="D966" s="11"/>
      <c r="E966" s="11"/>
      <c r="F966" s="11"/>
      <c r="G966" s="11"/>
      <c r="H966" s="11"/>
      <c r="I966" s="11"/>
      <c r="J966" s="11"/>
      <c r="K966" s="11"/>
      <c r="L966" s="11"/>
      <c r="M966" s="11"/>
    </row>
    <row r="967" customFormat="false" ht="12.75" hidden="false" customHeight="true" outlineLevel="0" collapsed="false">
      <c r="A967" s="11"/>
      <c r="B967" s="11"/>
      <c r="C967" s="11"/>
      <c r="D967" s="11"/>
      <c r="E967" s="11"/>
      <c r="F967" s="11"/>
      <c r="G967" s="11"/>
      <c r="H967" s="11"/>
      <c r="I967" s="11"/>
      <c r="J967" s="11"/>
      <c r="K967" s="11"/>
      <c r="L967" s="11"/>
      <c r="M967" s="11"/>
    </row>
    <row r="968" customFormat="false" ht="12.75" hidden="false" customHeight="true" outlineLevel="0" collapsed="false">
      <c r="A968" s="11"/>
      <c r="B968" s="11"/>
      <c r="C968" s="11"/>
      <c r="D968" s="11"/>
      <c r="E968" s="11"/>
      <c r="F968" s="11"/>
      <c r="G968" s="11"/>
      <c r="H968" s="11"/>
      <c r="I968" s="11"/>
      <c r="J968" s="11"/>
      <c r="K968" s="11"/>
      <c r="L968" s="11"/>
      <c r="M968" s="11"/>
    </row>
    <row r="969" customFormat="false" ht="12.75" hidden="false" customHeight="true" outlineLevel="0" collapsed="false">
      <c r="A969" s="11"/>
      <c r="B969" s="11"/>
      <c r="C969" s="11"/>
      <c r="D969" s="11"/>
      <c r="E969" s="11"/>
      <c r="F969" s="11"/>
      <c r="G969" s="11"/>
      <c r="H969" s="11"/>
      <c r="I969" s="11"/>
      <c r="J969" s="11"/>
      <c r="K969" s="11"/>
      <c r="L969" s="11"/>
      <c r="M969" s="11"/>
    </row>
    <row r="970" customFormat="false" ht="12.75" hidden="false" customHeight="true" outlineLevel="0" collapsed="false">
      <c r="A970" s="11"/>
      <c r="B970" s="11"/>
      <c r="C970" s="11"/>
      <c r="D970" s="11"/>
      <c r="E970" s="11"/>
      <c r="F970" s="11"/>
      <c r="G970" s="11"/>
      <c r="H970" s="11"/>
      <c r="I970" s="11"/>
      <c r="J970" s="11"/>
      <c r="K970" s="11"/>
      <c r="L970" s="11"/>
      <c r="M970" s="11"/>
    </row>
    <row r="971" customFormat="false" ht="12.75" hidden="false" customHeight="true" outlineLevel="0" collapsed="false">
      <c r="A971" s="11"/>
      <c r="B971" s="11"/>
      <c r="C971" s="11"/>
      <c r="D971" s="11"/>
      <c r="E971" s="11"/>
      <c r="F971" s="11"/>
      <c r="G971" s="11"/>
      <c r="H971" s="11"/>
      <c r="I971" s="11"/>
      <c r="J971" s="11"/>
      <c r="K971" s="11"/>
      <c r="L971" s="11"/>
      <c r="M971" s="11"/>
    </row>
    <row r="972" customFormat="false" ht="12.75" hidden="false" customHeight="true" outlineLevel="0" collapsed="false">
      <c r="A972" s="11"/>
      <c r="B972" s="11"/>
      <c r="C972" s="11"/>
      <c r="D972" s="11"/>
      <c r="E972" s="11"/>
      <c r="F972" s="11"/>
      <c r="G972" s="11"/>
      <c r="H972" s="11"/>
      <c r="I972" s="11"/>
      <c r="J972" s="11"/>
      <c r="K972" s="11"/>
      <c r="L972" s="11"/>
      <c r="M972" s="11"/>
    </row>
    <row r="973" customFormat="false" ht="12.75" hidden="false" customHeight="true" outlineLevel="0" collapsed="false">
      <c r="A973" s="11"/>
      <c r="B973" s="11"/>
      <c r="C973" s="11"/>
      <c r="D973" s="11"/>
      <c r="E973" s="11"/>
      <c r="F973" s="11"/>
      <c r="G973" s="11"/>
      <c r="H973" s="11"/>
      <c r="I973" s="11"/>
      <c r="J973" s="11"/>
      <c r="K973" s="11"/>
      <c r="L973" s="11"/>
      <c r="M973" s="11"/>
    </row>
    <row r="974" customFormat="false" ht="12.75" hidden="false" customHeight="true" outlineLevel="0" collapsed="false">
      <c r="A974" s="11"/>
      <c r="B974" s="11"/>
      <c r="C974" s="11"/>
      <c r="D974" s="11"/>
      <c r="E974" s="11"/>
      <c r="F974" s="11"/>
      <c r="G974" s="11"/>
      <c r="H974" s="11"/>
      <c r="I974" s="11"/>
      <c r="J974" s="11"/>
      <c r="K974" s="11"/>
      <c r="L974" s="11"/>
      <c r="M974" s="11"/>
    </row>
    <row r="975" customFormat="false" ht="12.75" hidden="false" customHeight="true" outlineLevel="0" collapsed="false">
      <c r="A975" s="11"/>
      <c r="B975" s="11"/>
      <c r="C975" s="11"/>
      <c r="D975" s="11"/>
      <c r="E975" s="11"/>
      <c r="F975" s="11"/>
      <c r="G975" s="11"/>
      <c r="H975" s="11"/>
      <c r="I975" s="11"/>
      <c r="J975" s="11"/>
      <c r="K975" s="11"/>
      <c r="L975" s="11"/>
      <c r="M975" s="11"/>
    </row>
    <row r="976" customFormat="false" ht="12.75" hidden="false" customHeight="true" outlineLevel="0" collapsed="false">
      <c r="A976" s="11"/>
      <c r="B976" s="11"/>
      <c r="C976" s="11"/>
      <c r="D976" s="11"/>
      <c r="E976" s="11"/>
      <c r="F976" s="11"/>
      <c r="G976" s="11"/>
      <c r="H976" s="11"/>
      <c r="I976" s="11"/>
      <c r="J976" s="11"/>
      <c r="K976" s="11"/>
      <c r="L976" s="11"/>
      <c r="M976" s="11"/>
    </row>
    <row r="977" customFormat="false" ht="12.75" hidden="false" customHeight="true" outlineLevel="0" collapsed="false">
      <c r="A977" s="11"/>
      <c r="B977" s="11"/>
      <c r="C977" s="11"/>
      <c r="D977" s="11"/>
      <c r="E977" s="11"/>
      <c r="F977" s="11"/>
      <c r="G977" s="11"/>
      <c r="H977" s="11"/>
      <c r="I977" s="11"/>
      <c r="J977" s="11"/>
      <c r="K977" s="11"/>
      <c r="L977" s="11"/>
      <c r="M977" s="11"/>
    </row>
    <row r="978" customFormat="false" ht="12.75" hidden="false" customHeight="true" outlineLevel="0" collapsed="false">
      <c r="A978" s="11"/>
      <c r="B978" s="11"/>
      <c r="C978" s="11"/>
      <c r="D978" s="11"/>
      <c r="E978" s="11"/>
      <c r="F978" s="11"/>
      <c r="G978" s="11"/>
      <c r="H978" s="11"/>
      <c r="I978" s="11"/>
      <c r="J978" s="11"/>
      <c r="K978" s="11"/>
      <c r="L978" s="11"/>
      <c r="M978" s="11"/>
    </row>
    <row r="979" customFormat="false" ht="12.75" hidden="false" customHeight="true" outlineLevel="0" collapsed="false">
      <c r="A979" s="11"/>
      <c r="B979" s="11"/>
      <c r="C979" s="11"/>
      <c r="D979" s="11"/>
      <c r="E979" s="11"/>
      <c r="F979" s="11"/>
      <c r="G979" s="11"/>
      <c r="H979" s="11"/>
      <c r="I979" s="11"/>
      <c r="J979" s="11"/>
      <c r="K979" s="11"/>
      <c r="L979" s="11"/>
      <c r="M979" s="11"/>
    </row>
    <row r="980" customFormat="false" ht="12.75" hidden="false" customHeight="true" outlineLevel="0" collapsed="false">
      <c r="A980" s="11"/>
      <c r="B980" s="11"/>
      <c r="C980" s="11"/>
      <c r="D980" s="11"/>
      <c r="E980" s="11"/>
      <c r="F980" s="11"/>
      <c r="G980" s="11"/>
      <c r="H980" s="11"/>
      <c r="I980" s="11"/>
      <c r="J980" s="11"/>
      <c r="K980" s="11"/>
      <c r="L980" s="11"/>
      <c r="M980" s="11"/>
    </row>
    <row r="981" customFormat="false" ht="12.75" hidden="false" customHeight="true" outlineLevel="0" collapsed="false">
      <c r="A981" s="11"/>
      <c r="B981" s="11"/>
      <c r="C981" s="11"/>
      <c r="D981" s="11"/>
      <c r="E981" s="11"/>
      <c r="F981" s="11"/>
      <c r="G981" s="11"/>
      <c r="H981" s="11"/>
      <c r="I981" s="11"/>
      <c r="J981" s="11"/>
      <c r="K981" s="11"/>
      <c r="L981" s="11"/>
      <c r="M981" s="11"/>
    </row>
    <row r="982" customFormat="false" ht="12.75" hidden="false" customHeight="true" outlineLevel="0" collapsed="false">
      <c r="A982" s="11"/>
      <c r="B982" s="11"/>
      <c r="C982" s="11"/>
      <c r="D982" s="11"/>
      <c r="E982" s="11"/>
      <c r="F982" s="11"/>
      <c r="G982" s="11"/>
      <c r="H982" s="11"/>
      <c r="I982" s="11"/>
      <c r="J982" s="11"/>
      <c r="K982" s="11"/>
      <c r="L982" s="11"/>
      <c r="M982" s="11"/>
    </row>
    <row r="983" customFormat="false" ht="12.75" hidden="false" customHeight="true" outlineLevel="0" collapsed="false">
      <c r="A983" s="11"/>
      <c r="B983" s="11"/>
      <c r="C983" s="11"/>
      <c r="D983" s="11"/>
      <c r="E983" s="11"/>
      <c r="F983" s="11"/>
      <c r="G983" s="11"/>
      <c r="H983" s="11"/>
      <c r="I983" s="11"/>
      <c r="J983" s="11"/>
      <c r="K983" s="11"/>
      <c r="L983" s="11"/>
      <c r="M983" s="11"/>
    </row>
    <row r="984" customFormat="false" ht="12.75" hidden="false" customHeight="true" outlineLevel="0" collapsed="false">
      <c r="A984" s="11"/>
      <c r="B984" s="11"/>
      <c r="C984" s="11"/>
      <c r="D984" s="11"/>
      <c r="E984" s="11"/>
      <c r="F984" s="11"/>
      <c r="G984" s="11"/>
      <c r="H984" s="11"/>
      <c r="I984" s="11"/>
      <c r="J984" s="11"/>
      <c r="K984" s="11"/>
      <c r="L984" s="11"/>
      <c r="M984" s="11"/>
    </row>
    <row r="985" customFormat="false" ht="12.75" hidden="false" customHeight="true" outlineLevel="0" collapsed="false">
      <c r="A985" s="11"/>
      <c r="B985" s="11"/>
      <c r="C985" s="11"/>
      <c r="D985" s="11"/>
      <c r="E985" s="11"/>
      <c r="F985" s="11"/>
      <c r="G985" s="11"/>
      <c r="H985" s="11"/>
      <c r="I985" s="11"/>
      <c r="J985" s="11"/>
      <c r="K985" s="11"/>
      <c r="L985" s="11"/>
      <c r="M985" s="11"/>
    </row>
    <row r="986" customFormat="false" ht="12.75" hidden="false" customHeight="true" outlineLevel="0" collapsed="false">
      <c r="A986" s="11"/>
      <c r="B986" s="11"/>
      <c r="C986" s="11"/>
      <c r="D986" s="11"/>
      <c r="E986" s="11"/>
      <c r="F986" s="11"/>
      <c r="G986" s="11"/>
      <c r="H986" s="11"/>
      <c r="I986" s="11"/>
      <c r="J986" s="11"/>
      <c r="K986" s="11"/>
      <c r="L986" s="11"/>
      <c r="M986" s="11"/>
    </row>
    <row r="987" customFormat="false" ht="12.75" hidden="false" customHeight="true" outlineLevel="0" collapsed="false">
      <c r="A987" s="11"/>
      <c r="B987" s="11"/>
      <c r="C987" s="11"/>
      <c r="D987" s="11"/>
      <c r="E987" s="11"/>
      <c r="F987" s="11"/>
      <c r="G987" s="11"/>
      <c r="H987" s="11"/>
      <c r="I987" s="11"/>
      <c r="J987" s="11"/>
      <c r="K987" s="11"/>
      <c r="L987" s="11"/>
      <c r="M987" s="11"/>
    </row>
    <row r="988" customFormat="false" ht="12.75" hidden="false" customHeight="true" outlineLevel="0" collapsed="false">
      <c r="A988" s="11"/>
      <c r="B988" s="11"/>
      <c r="C988" s="11"/>
      <c r="D988" s="11"/>
      <c r="E988" s="11"/>
      <c r="F988" s="11"/>
      <c r="G988" s="11"/>
      <c r="H988" s="11"/>
      <c r="I988" s="11"/>
      <c r="J988" s="11"/>
      <c r="K988" s="11"/>
      <c r="L988" s="11"/>
      <c r="M988" s="11"/>
    </row>
    <row r="989" customFormat="false" ht="12.75" hidden="false" customHeight="true" outlineLevel="0" collapsed="false">
      <c r="A989" s="11"/>
      <c r="B989" s="11"/>
      <c r="C989" s="11"/>
      <c r="D989" s="11"/>
      <c r="E989" s="11"/>
      <c r="F989" s="11"/>
      <c r="G989" s="11"/>
      <c r="H989" s="11"/>
      <c r="I989" s="11"/>
      <c r="J989" s="11"/>
      <c r="K989" s="11"/>
      <c r="L989" s="11"/>
      <c r="M989" s="11"/>
    </row>
    <row r="990" customFormat="false" ht="12.75" hidden="false" customHeight="true" outlineLevel="0" collapsed="false">
      <c r="A990" s="11"/>
      <c r="B990" s="11"/>
      <c r="C990" s="11"/>
      <c r="D990" s="11"/>
      <c r="E990" s="11"/>
      <c r="F990" s="11"/>
      <c r="G990" s="11"/>
      <c r="H990" s="11"/>
      <c r="I990" s="11"/>
      <c r="J990" s="11"/>
      <c r="K990" s="11"/>
      <c r="L990" s="11"/>
      <c r="M990" s="11"/>
    </row>
    <row r="991" customFormat="false" ht="12.75" hidden="false" customHeight="true" outlineLevel="0" collapsed="false">
      <c r="A991" s="11"/>
      <c r="B991" s="11"/>
      <c r="C991" s="11"/>
      <c r="D991" s="11"/>
      <c r="E991" s="11"/>
      <c r="F991" s="11"/>
      <c r="G991" s="11"/>
      <c r="H991" s="11"/>
      <c r="I991" s="11"/>
      <c r="J991" s="11"/>
      <c r="K991" s="11"/>
      <c r="L991" s="11"/>
      <c r="M991" s="11"/>
    </row>
    <row r="992" customFormat="false" ht="12.75" hidden="false" customHeight="true" outlineLevel="0" collapsed="false">
      <c r="A992" s="11"/>
      <c r="B992" s="11"/>
      <c r="C992" s="11"/>
      <c r="D992" s="11"/>
      <c r="E992" s="11"/>
      <c r="F992" s="11"/>
      <c r="G992" s="11"/>
      <c r="H992" s="11"/>
      <c r="I992" s="11"/>
      <c r="J992" s="11"/>
      <c r="K992" s="11"/>
      <c r="L992" s="11"/>
      <c r="M992" s="11"/>
    </row>
    <row r="993" customFormat="false" ht="12.75" hidden="false" customHeight="true" outlineLevel="0" collapsed="false">
      <c r="A993" s="11"/>
      <c r="B993" s="11"/>
      <c r="C993" s="11"/>
      <c r="D993" s="11"/>
      <c r="E993" s="11"/>
      <c r="F993" s="11"/>
      <c r="G993" s="11"/>
      <c r="H993" s="11"/>
      <c r="I993" s="11"/>
      <c r="J993" s="11"/>
      <c r="K993" s="11"/>
      <c r="L993" s="11"/>
      <c r="M993" s="11"/>
    </row>
    <row r="994" customFormat="false" ht="12.75" hidden="false" customHeight="true" outlineLevel="0" collapsed="false">
      <c r="A994" s="11"/>
      <c r="B994" s="11"/>
      <c r="C994" s="11"/>
      <c r="D994" s="11"/>
      <c r="E994" s="11"/>
      <c r="F994" s="11"/>
      <c r="G994" s="11"/>
      <c r="H994" s="11"/>
      <c r="I994" s="11"/>
      <c r="J994" s="11"/>
      <c r="K994" s="11"/>
      <c r="L994" s="11"/>
      <c r="M994" s="11"/>
    </row>
    <row r="995" customFormat="false" ht="12.75" hidden="false" customHeight="true" outlineLevel="0" collapsed="false">
      <c r="A995" s="11"/>
      <c r="B995" s="11"/>
      <c r="C995" s="11"/>
      <c r="D995" s="11"/>
      <c r="E995" s="11"/>
      <c r="F995" s="11"/>
      <c r="G995" s="11"/>
      <c r="H995" s="11"/>
      <c r="I995" s="11"/>
      <c r="J995" s="11"/>
      <c r="K995" s="11"/>
      <c r="L995" s="11"/>
      <c r="M995" s="11"/>
    </row>
    <row r="996" customFormat="false" ht="12.75" hidden="false" customHeight="true" outlineLevel="0" collapsed="false">
      <c r="A996" s="11"/>
      <c r="B996" s="11"/>
      <c r="C996" s="11"/>
      <c r="D996" s="11"/>
      <c r="E996" s="11"/>
      <c r="F996" s="11"/>
      <c r="G996" s="11"/>
      <c r="H996" s="11"/>
      <c r="I996" s="11"/>
      <c r="J996" s="11"/>
      <c r="K996" s="11"/>
      <c r="L996" s="11"/>
      <c r="M996" s="11"/>
    </row>
    <row r="997" customFormat="false" ht="12.75" hidden="false" customHeight="true" outlineLevel="0" collapsed="false">
      <c r="A997" s="11"/>
      <c r="B997" s="11"/>
      <c r="C997" s="11"/>
      <c r="D997" s="11"/>
      <c r="E997" s="11"/>
      <c r="F997" s="11"/>
      <c r="G997" s="11"/>
      <c r="H997" s="11"/>
      <c r="I997" s="11"/>
      <c r="J997" s="11"/>
      <c r="K997" s="11"/>
      <c r="L997" s="11"/>
      <c r="M997" s="11"/>
    </row>
    <row r="998" customFormat="false" ht="12.75" hidden="false" customHeight="true" outlineLevel="0" collapsed="false">
      <c r="A998" s="11"/>
      <c r="B998" s="11"/>
      <c r="C998" s="11"/>
      <c r="D998" s="11"/>
      <c r="E998" s="11"/>
      <c r="F998" s="11"/>
      <c r="G998" s="11"/>
      <c r="H998" s="11"/>
      <c r="I998" s="11"/>
      <c r="J998" s="11"/>
      <c r="K998" s="11"/>
      <c r="L998" s="11"/>
      <c r="M998" s="11"/>
    </row>
    <row r="999" customFormat="false" ht="12.75" hidden="false" customHeight="true" outlineLevel="0" collapsed="false">
      <c r="A999" s="11"/>
      <c r="B999" s="11"/>
      <c r="C999" s="11"/>
      <c r="D999" s="11"/>
      <c r="E999" s="11"/>
      <c r="F999" s="11"/>
      <c r="G999" s="11"/>
      <c r="H999" s="11"/>
      <c r="I999" s="11"/>
      <c r="J999" s="11"/>
      <c r="K999" s="11"/>
      <c r="L999" s="11"/>
      <c r="M999" s="11"/>
    </row>
    <row r="1000" customFormat="false" ht="12.75" hidden="false" customHeight="true" outlineLevel="0" collapsed="false">
      <c r="A1000" s="11"/>
      <c r="B1000" s="11"/>
      <c r="C1000" s="11"/>
      <c r="D1000" s="11"/>
      <c r="E1000" s="11"/>
      <c r="F1000" s="11"/>
      <c r="G1000" s="11"/>
      <c r="H1000" s="11"/>
      <c r="I1000" s="11"/>
      <c r="J1000" s="11"/>
      <c r="K1000" s="11"/>
      <c r="L1000" s="11"/>
      <c r="M1000" s="11"/>
    </row>
  </sheetData>
  <mergeCells count="4">
    <mergeCell ref="B1:E1"/>
    <mergeCell ref="C3:E3"/>
    <mergeCell ref="J3:M3"/>
    <mergeCell ref="C5:E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33399"/>
    <pageSetUpPr fitToPage="false"/>
  </sheetPr>
  <dimension ref="A1:Q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29"/>
    <col collapsed="false" customWidth="true" hidden="false" outlineLevel="0" max="2" min="2" style="1" width="6.14"/>
    <col collapsed="false" customWidth="true" hidden="false" outlineLevel="0" max="3" min="3" style="1" width="3.71"/>
    <col collapsed="false" customWidth="true" hidden="false" outlineLevel="0" max="4" min="4" style="1" width="7.85"/>
    <col collapsed="false" customWidth="true" hidden="false" outlineLevel="0" max="5" min="5" style="1" width="53.71"/>
    <col collapsed="false" customWidth="true" hidden="false" outlineLevel="0" max="7" min="6" style="1" width="3.29"/>
    <col collapsed="false" customWidth="true" hidden="false" outlineLevel="0" max="8" min="8" style="1" width="16.29"/>
    <col collapsed="false" customWidth="true" hidden="false" outlineLevel="0" max="9" min="9" style="1" width="11.29"/>
    <col collapsed="false" customWidth="true" hidden="false" outlineLevel="0" max="10" min="10" style="1" width="1.71"/>
    <col collapsed="false" customWidth="true" hidden="false" outlineLevel="0" max="11" min="11" style="1" width="11.29"/>
    <col collapsed="false" customWidth="true" hidden="false" outlineLevel="0" max="12" min="12" style="1" width="38.71"/>
    <col collapsed="false" customWidth="true" hidden="false" outlineLevel="0" max="13" min="13" style="1" width="1.29"/>
    <col collapsed="false" customWidth="true" hidden="false" outlineLevel="0" max="14" min="14" style="1" width="11.29"/>
    <col collapsed="false" customWidth="true" hidden="false" outlineLevel="0" max="15" min="15" style="1" width="16.29"/>
    <col collapsed="false" customWidth="true" hidden="false" outlineLevel="0" max="16" min="16" style="1" width="11.29"/>
    <col collapsed="false" customWidth="true" hidden="false" outlineLevel="0" max="17" min="17" style="1" width="14"/>
    <col collapsed="false" customWidth="true" hidden="false" outlineLevel="0" max="26" min="18" style="1" width="12.71"/>
  </cols>
  <sheetData>
    <row r="1" customFormat="false" ht="12.75" hidden="false" customHeight="true" outlineLevel="0" collapsed="false">
      <c r="A1" s="117" t="s">
        <v>467</v>
      </c>
      <c r="B1" s="167" t="s">
        <v>468</v>
      </c>
      <c r="C1" s="167"/>
      <c r="D1" s="167"/>
      <c r="E1" s="167"/>
      <c r="F1" s="168" t="s">
        <v>147</v>
      </c>
      <c r="G1" s="169"/>
      <c r="H1" s="170" t="e">
        <f aca="false">(H3+H5+H7)/(1-H9)</f>
        <v>#DIV/0!</v>
      </c>
      <c r="I1" s="119"/>
      <c r="J1" s="119"/>
      <c r="K1" s="119"/>
      <c r="L1" s="119"/>
      <c r="M1" s="119"/>
      <c r="N1" s="119"/>
      <c r="O1" s="182"/>
      <c r="P1" s="119"/>
      <c r="Q1" s="140"/>
    </row>
    <row r="2" customFormat="false" ht="13.5" hidden="false" customHeight="true" outlineLevel="0" collapsed="false">
      <c r="A2" s="119"/>
      <c r="B2" s="118"/>
      <c r="C2" s="118"/>
      <c r="D2" s="118"/>
      <c r="E2" s="118"/>
      <c r="F2" s="161"/>
      <c r="G2" s="161"/>
      <c r="H2" s="171"/>
      <c r="I2" s="119"/>
      <c r="J2" s="119"/>
      <c r="K2" s="119"/>
      <c r="L2" s="119"/>
      <c r="M2" s="119"/>
      <c r="N2" s="119"/>
      <c r="O2" s="119"/>
      <c r="P2" s="119"/>
      <c r="Q2" s="119"/>
    </row>
    <row r="3" customFormat="false" ht="15.75" hidden="false" customHeight="true" outlineLevel="0" collapsed="false">
      <c r="A3" s="119"/>
      <c r="B3" s="117" t="s">
        <v>399</v>
      </c>
      <c r="C3" s="172" t="s">
        <v>400</v>
      </c>
      <c r="D3" s="172"/>
      <c r="E3" s="172"/>
      <c r="F3" s="173" t="s">
        <v>147</v>
      </c>
      <c r="G3" s="174"/>
      <c r="H3" s="175" t="e">
        <f aca="false">'2.1. Custo Variável'!E1</f>
        <v>#DIV/0!</v>
      </c>
      <c r="I3" s="119"/>
      <c r="J3" s="15" t="s">
        <v>17</v>
      </c>
      <c r="K3" s="15"/>
      <c r="L3" s="15"/>
      <c r="M3" s="15"/>
      <c r="N3" s="119"/>
      <c r="O3" s="140"/>
      <c r="P3" s="119"/>
      <c r="Q3" s="119"/>
    </row>
    <row r="4" customFormat="false" ht="15" hidden="false" customHeight="true" outlineLevel="0" collapsed="false">
      <c r="A4" s="119"/>
      <c r="B4" s="126"/>
      <c r="C4" s="118"/>
      <c r="D4" s="118"/>
      <c r="E4" s="118"/>
      <c r="F4" s="161"/>
      <c r="G4" s="161"/>
      <c r="H4" s="171"/>
      <c r="I4" s="119"/>
      <c r="J4" s="17"/>
      <c r="K4" s="18"/>
      <c r="L4" s="18"/>
      <c r="M4" s="19"/>
      <c r="N4" s="119"/>
      <c r="O4" s="119"/>
      <c r="P4" s="119"/>
      <c r="Q4" s="119"/>
    </row>
    <row r="5" customFormat="false" ht="15" hidden="false" customHeight="true" outlineLevel="0" collapsed="false">
      <c r="A5" s="119"/>
      <c r="B5" s="117" t="s">
        <v>411</v>
      </c>
      <c r="C5" s="172" t="s">
        <v>412</v>
      </c>
      <c r="D5" s="172"/>
      <c r="E5" s="172"/>
      <c r="F5" s="173" t="s">
        <v>147</v>
      </c>
      <c r="G5" s="174"/>
      <c r="H5" s="175" t="e">
        <f aca="false">'2.2 Custo Fixo'!H1</f>
        <v>#DIV/0!</v>
      </c>
      <c r="I5" s="119"/>
      <c r="J5" s="20"/>
      <c r="K5" s="21"/>
      <c r="L5" s="22" t="s">
        <v>19</v>
      </c>
      <c r="M5" s="23"/>
      <c r="N5" s="119"/>
      <c r="O5" s="171"/>
      <c r="P5" s="119"/>
      <c r="Q5" s="119"/>
    </row>
    <row r="6" customFormat="false" ht="15" hidden="false" customHeight="true" outlineLevel="0" collapsed="false">
      <c r="A6" s="119"/>
      <c r="B6" s="126"/>
      <c r="C6" s="118"/>
      <c r="D6" s="118"/>
      <c r="E6" s="118"/>
      <c r="F6" s="161"/>
      <c r="G6" s="161"/>
      <c r="H6" s="171"/>
      <c r="I6" s="119"/>
      <c r="J6" s="20"/>
      <c r="K6" s="27"/>
      <c r="L6" s="22" t="s">
        <v>21</v>
      </c>
      <c r="M6" s="23"/>
      <c r="N6" s="119"/>
      <c r="O6" s="119"/>
      <c r="P6" s="119"/>
      <c r="Q6" s="119"/>
    </row>
    <row r="7" customFormat="false" ht="15" hidden="false" customHeight="true" outlineLevel="0" collapsed="false">
      <c r="A7" s="119"/>
      <c r="B7" s="117" t="s">
        <v>463</v>
      </c>
      <c r="C7" s="172" t="s">
        <v>464</v>
      </c>
      <c r="D7" s="172"/>
      <c r="E7" s="172"/>
      <c r="F7" s="173" t="s">
        <v>147</v>
      </c>
      <c r="G7" s="174"/>
      <c r="H7" s="175" t="e">
        <f aca="false">'2.3 RPS'!H1</f>
        <v>#DIV/0!</v>
      </c>
      <c r="I7" s="119"/>
      <c r="J7" s="20"/>
      <c r="K7" s="28"/>
      <c r="L7" s="22" t="s">
        <v>23</v>
      </c>
      <c r="M7" s="23"/>
      <c r="N7" s="119"/>
      <c r="O7" s="119"/>
      <c r="P7" s="119"/>
      <c r="Q7" s="119"/>
    </row>
    <row r="8" customFormat="false" ht="15.75" hidden="false" customHeight="true" outlineLevel="0" collapsed="false">
      <c r="A8" s="119"/>
      <c r="B8" s="126"/>
      <c r="C8" s="118"/>
      <c r="D8" s="118"/>
      <c r="E8" s="118"/>
      <c r="F8" s="161"/>
      <c r="G8" s="161"/>
      <c r="H8" s="171"/>
      <c r="I8" s="119"/>
      <c r="J8" s="29"/>
      <c r="K8" s="30"/>
      <c r="L8" s="30"/>
      <c r="M8" s="31"/>
      <c r="N8" s="119"/>
      <c r="O8" s="119"/>
      <c r="P8" s="119"/>
      <c r="Q8" s="119"/>
    </row>
    <row r="9" customFormat="false" ht="12.75" hidden="false" customHeight="true" outlineLevel="0" collapsed="false">
      <c r="A9" s="119"/>
      <c r="B9" s="117" t="s">
        <v>469</v>
      </c>
      <c r="C9" s="172" t="s">
        <v>470</v>
      </c>
      <c r="D9" s="172"/>
      <c r="E9" s="172"/>
      <c r="F9" s="173"/>
      <c r="G9" s="174"/>
      <c r="H9" s="187" t="n">
        <f aca="false">SUM('2.1.c Insumos'!F96:F102)/100</f>
        <v>0.08</v>
      </c>
      <c r="I9" s="119"/>
      <c r="J9" s="119"/>
      <c r="K9" s="119"/>
      <c r="L9" s="119"/>
      <c r="M9" s="119"/>
      <c r="N9" s="119"/>
      <c r="O9" s="119"/>
      <c r="P9" s="119"/>
      <c r="Q9" s="119"/>
    </row>
    <row r="10" customFormat="false" ht="12.75" hidden="false" customHeight="true" outlineLevel="0" collapsed="false">
      <c r="A10" s="119"/>
      <c r="B10" s="118"/>
      <c r="C10" s="118"/>
      <c r="D10" s="118"/>
      <c r="E10" s="118"/>
      <c r="F10" s="161"/>
      <c r="G10" s="161"/>
      <c r="H10" s="171"/>
      <c r="I10" s="119"/>
      <c r="J10" s="119"/>
      <c r="K10" s="119"/>
      <c r="L10" s="119"/>
      <c r="M10" s="119"/>
      <c r="N10" s="119"/>
      <c r="O10" s="119"/>
      <c r="P10" s="119"/>
      <c r="Q10" s="119"/>
    </row>
    <row r="11" customFormat="false" ht="12.75" hidden="false" customHeight="true" outlineLevel="0" collapsed="false">
      <c r="A11" s="119"/>
      <c r="B11" s="118"/>
      <c r="C11" s="118"/>
      <c r="D11" s="118"/>
      <c r="E11" s="118"/>
      <c r="F11" s="161"/>
      <c r="G11" s="161"/>
      <c r="H11" s="171"/>
      <c r="I11" s="119"/>
      <c r="J11" s="119"/>
      <c r="K11" s="119"/>
      <c r="L11" s="119"/>
      <c r="M11" s="119"/>
      <c r="N11" s="119"/>
      <c r="O11" s="119"/>
      <c r="P11" s="119"/>
      <c r="Q11" s="119"/>
    </row>
    <row r="12" customFormat="false" ht="12.75" hidden="false" customHeight="true" outlineLevel="0" collapsed="false">
      <c r="A12" s="119"/>
      <c r="B12" s="118"/>
      <c r="C12" s="118"/>
      <c r="D12" s="118"/>
      <c r="E12" s="118"/>
      <c r="F12" s="161"/>
      <c r="G12" s="161"/>
      <c r="H12" s="171"/>
      <c r="I12" s="119"/>
      <c r="J12" s="119"/>
      <c r="K12" s="119"/>
      <c r="L12" s="119"/>
      <c r="M12" s="119"/>
      <c r="N12" s="119"/>
      <c r="O12" s="119"/>
      <c r="P12" s="119"/>
      <c r="Q12" s="119"/>
    </row>
    <row r="13" customFormat="false" ht="12.75" hidden="false" customHeight="true" outlineLevel="0" collapsed="false">
      <c r="A13" s="119"/>
      <c r="B13" s="118"/>
      <c r="C13" s="118"/>
      <c r="D13" s="118"/>
      <c r="E13" s="118"/>
      <c r="F13" s="161"/>
      <c r="G13" s="161"/>
      <c r="H13" s="171"/>
      <c r="I13" s="119"/>
      <c r="J13" s="119"/>
      <c r="K13" s="119"/>
      <c r="L13" s="119"/>
      <c r="M13" s="119"/>
      <c r="N13" s="119"/>
      <c r="O13" s="119"/>
      <c r="P13" s="119"/>
      <c r="Q13" s="119"/>
    </row>
    <row r="14" customFormat="false" ht="12.75" hidden="false" customHeight="true" outlineLevel="0" collapsed="false">
      <c r="A14" s="119"/>
      <c r="B14" s="118"/>
      <c r="C14" s="118"/>
      <c r="D14" s="118"/>
      <c r="E14" s="118"/>
      <c r="F14" s="161"/>
      <c r="G14" s="161"/>
      <c r="H14" s="171"/>
      <c r="I14" s="119"/>
      <c r="J14" s="119"/>
      <c r="K14" s="119"/>
      <c r="L14" s="119"/>
      <c r="M14" s="119"/>
      <c r="N14" s="119"/>
      <c r="O14" s="119"/>
      <c r="P14" s="119"/>
      <c r="Q14" s="119"/>
    </row>
    <row r="15" customFormat="false" ht="12.75" hidden="false" customHeight="true" outlineLevel="0" collapsed="false">
      <c r="A15" s="119"/>
      <c r="B15" s="118"/>
      <c r="C15" s="118"/>
      <c r="D15" s="118"/>
      <c r="E15" s="118"/>
      <c r="F15" s="161"/>
      <c r="G15" s="161"/>
      <c r="H15" s="171"/>
      <c r="I15" s="119"/>
      <c r="J15" s="119"/>
      <c r="K15" s="119"/>
      <c r="L15" s="119"/>
      <c r="M15" s="119"/>
      <c r="N15" s="119"/>
      <c r="O15" s="119"/>
      <c r="P15" s="119"/>
      <c r="Q15" s="119"/>
    </row>
    <row r="16" customFormat="false" ht="12.75" hidden="false" customHeight="true" outlineLevel="0" collapsed="false">
      <c r="A16" s="119"/>
      <c r="B16" s="118"/>
      <c r="C16" s="118"/>
      <c r="D16" s="118"/>
      <c r="E16" s="118"/>
      <c r="F16" s="161"/>
      <c r="G16" s="161"/>
      <c r="H16" s="171"/>
      <c r="I16" s="119"/>
      <c r="J16" s="119"/>
      <c r="K16" s="119"/>
      <c r="L16" s="119"/>
      <c r="M16" s="119"/>
      <c r="N16" s="119"/>
      <c r="O16" s="119"/>
      <c r="P16" s="119"/>
      <c r="Q16" s="119"/>
    </row>
    <row r="17" customFormat="false" ht="30" hidden="false" customHeight="true" outlineLevel="0" collapsed="false">
      <c r="A17" s="147"/>
      <c r="B17" s="118"/>
      <c r="C17" s="118"/>
      <c r="D17" s="118"/>
      <c r="E17" s="118"/>
      <c r="F17" s="161"/>
      <c r="G17" s="161"/>
      <c r="H17" s="171"/>
      <c r="I17" s="147"/>
      <c r="J17" s="147"/>
      <c r="K17" s="147"/>
      <c r="L17" s="147"/>
      <c r="M17" s="147"/>
      <c r="N17" s="147"/>
      <c r="O17" s="147"/>
      <c r="P17" s="147"/>
      <c r="Q17" s="147"/>
    </row>
    <row r="18" customFormat="false" ht="12.75" hidden="false" customHeight="true" outlineLevel="0" collapsed="false">
      <c r="A18" s="119"/>
      <c r="B18" s="118"/>
      <c r="C18" s="118"/>
      <c r="D18" s="118"/>
      <c r="E18" s="118"/>
      <c r="F18" s="161"/>
      <c r="G18" s="161"/>
      <c r="H18" s="171"/>
      <c r="I18" s="119"/>
      <c r="J18" s="119"/>
      <c r="K18" s="119"/>
      <c r="L18" s="119"/>
      <c r="M18" s="119"/>
      <c r="N18" s="119"/>
      <c r="O18" s="119"/>
      <c r="P18" s="119"/>
      <c r="Q18" s="119"/>
    </row>
    <row r="19" customFormat="false" ht="12.75" hidden="false" customHeight="true" outlineLevel="0" collapsed="false">
      <c r="A19" s="119"/>
      <c r="B19" s="118"/>
      <c r="C19" s="118"/>
      <c r="D19" s="118"/>
      <c r="E19" s="118"/>
      <c r="F19" s="161"/>
      <c r="G19" s="161"/>
      <c r="H19" s="171"/>
      <c r="I19" s="119"/>
      <c r="J19" s="119"/>
      <c r="K19" s="119"/>
      <c r="L19" s="119"/>
      <c r="M19" s="119"/>
      <c r="N19" s="119"/>
      <c r="O19" s="119"/>
      <c r="P19" s="119"/>
      <c r="Q19" s="119"/>
    </row>
    <row r="20" customFormat="false" ht="12.75" hidden="false" customHeight="true" outlineLevel="0" collapsed="false">
      <c r="A20" s="119"/>
      <c r="B20" s="118"/>
      <c r="C20" s="118"/>
      <c r="D20" s="118"/>
      <c r="E20" s="118"/>
      <c r="F20" s="161"/>
      <c r="G20" s="161"/>
      <c r="H20" s="171"/>
      <c r="I20" s="119"/>
      <c r="J20" s="119"/>
      <c r="K20" s="119"/>
      <c r="L20" s="119"/>
      <c r="M20" s="119"/>
      <c r="N20" s="119"/>
      <c r="O20" s="119"/>
      <c r="P20" s="119"/>
      <c r="Q20" s="119"/>
    </row>
    <row r="21" customFormat="false" ht="12.75" hidden="false" customHeight="true" outlineLevel="0" collapsed="false">
      <c r="A21" s="119"/>
      <c r="B21" s="118"/>
      <c r="C21" s="118"/>
      <c r="D21" s="118"/>
      <c r="E21" s="118"/>
      <c r="F21" s="161"/>
      <c r="G21" s="161"/>
      <c r="H21" s="171"/>
      <c r="I21" s="119"/>
      <c r="J21" s="119"/>
      <c r="K21" s="119"/>
      <c r="L21" s="119"/>
      <c r="M21" s="119"/>
      <c r="N21" s="119"/>
      <c r="O21" s="119"/>
      <c r="P21" s="119"/>
      <c r="Q21" s="119"/>
    </row>
    <row r="22" customFormat="false" ht="12.75" hidden="false" customHeight="true" outlineLevel="0" collapsed="false">
      <c r="A22" s="119"/>
      <c r="B22" s="118"/>
      <c r="C22" s="118"/>
      <c r="D22" s="118"/>
      <c r="E22" s="118"/>
      <c r="F22" s="161"/>
      <c r="G22" s="161"/>
      <c r="H22" s="171"/>
      <c r="I22" s="119"/>
      <c r="J22" s="119"/>
      <c r="K22" s="119"/>
      <c r="L22" s="119"/>
      <c r="M22" s="119"/>
      <c r="N22" s="119"/>
      <c r="O22" s="119"/>
      <c r="P22" s="119"/>
      <c r="Q22" s="119"/>
    </row>
    <row r="23" customFormat="false" ht="12.75" hidden="false" customHeight="true" outlineLevel="0" collapsed="false">
      <c r="A23" s="119"/>
      <c r="B23" s="118"/>
      <c r="C23" s="118"/>
      <c r="D23" s="118"/>
      <c r="E23" s="118"/>
      <c r="F23" s="161"/>
      <c r="G23" s="161"/>
      <c r="H23" s="171"/>
      <c r="I23" s="119"/>
      <c r="J23" s="119"/>
      <c r="K23" s="119"/>
      <c r="L23" s="119"/>
      <c r="M23" s="119"/>
      <c r="N23" s="119"/>
      <c r="O23" s="119"/>
      <c r="P23" s="119"/>
      <c r="Q23" s="119"/>
    </row>
    <row r="24" customFormat="false" ht="12.75" hidden="false" customHeight="true" outlineLevel="0" collapsed="false">
      <c r="A24" s="119"/>
      <c r="B24" s="118"/>
      <c r="C24" s="118"/>
      <c r="D24" s="118"/>
      <c r="E24" s="118"/>
      <c r="F24" s="161"/>
      <c r="G24" s="161"/>
      <c r="H24" s="171"/>
      <c r="I24" s="119"/>
      <c r="J24" s="119"/>
      <c r="K24" s="119"/>
      <c r="L24" s="119"/>
      <c r="M24" s="119"/>
      <c r="N24" s="119"/>
      <c r="O24" s="119"/>
      <c r="P24" s="119"/>
      <c r="Q24" s="119"/>
    </row>
    <row r="25" customFormat="false" ht="12.75" hidden="false" customHeight="true" outlineLevel="0" collapsed="false">
      <c r="A25" s="119"/>
      <c r="B25" s="118"/>
      <c r="C25" s="118"/>
      <c r="D25" s="118"/>
      <c r="E25" s="118"/>
      <c r="F25" s="161"/>
      <c r="G25" s="161"/>
      <c r="H25" s="171"/>
      <c r="I25" s="119"/>
      <c r="J25" s="119"/>
      <c r="K25" s="119"/>
      <c r="L25" s="119"/>
      <c r="M25" s="119"/>
      <c r="N25" s="119"/>
      <c r="O25" s="119"/>
      <c r="P25" s="119"/>
      <c r="Q25" s="119"/>
    </row>
    <row r="26" customFormat="false" ht="12.75" hidden="false" customHeight="true" outlineLevel="0" collapsed="false">
      <c r="A26" s="119"/>
      <c r="B26" s="118"/>
      <c r="C26" s="118"/>
      <c r="D26" s="118"/>
      <c r="E26" s="118"/>
      <c r="F26" s="161"/>
      <c r="G26" s="161"/>
      <c r="H26" s="171"/>
      <c r="I26" s="119"/>
      <c r="J26" s="119"/>
      <c r="K26" s="119"/>
      <c r="L26" s="119"/>
      <c r="M26" s="119"/>
      <c r="N26" s="119"/>
      <c r="O26" s="119"/>
      <c r="P26" s="119"/>
      <c r="Q26" s="119"/>
    </row>
    <row r="27" customFormat="false" ht="12.75" hidden="false" customHeight="true" outlineLevel="0" collapsed="false">
      <c r="A27" s="119"/>
      <c r="B27" s="118"/>
      <c r="C27" s="118"/>
      <c r="D27" s="118"/>
      <c r="E27" s="118"/>
      <c r="F27" s="161"/>
      <c r="G27" s="161"/>
      <c r="H27" s="171"/>
      <c r="I27" s="119"/>
      <c r="J27" s="119"/>
      <c r="K27" s="119"/>
      <c r="L27" s="119"/>
      <c r="M27" s="119"/>
      <c r="N27" s="119"/>
      <c r="O27" s="119"/>
      <c r="P27" s="119"/>
      <c r="Q27" s="119"/>
    </row>
    <row r="28" customFormat="false" ht="12.75" hidden="false" customHeight="true" outlineLevel="0" collapsed="false">
      <c r="A28" s="119"/>
      <c r="B28" s="118"/>
      <c r="C28" s="118"/>
      <c r="D28" s="118"/>
      <c r="E28" s="118"/>
      <c r="F28" s="161"/>
      <c r="G28" s="161"/>
      <c r="H28" s="171"/>
      <c r="I28" s="119"/>
      <c r="J28" s="119"/>
      <c r="K28" s="119"/>
      <c r="L28" s="119"/>
      <c r="M28" s="119"/>
      <c r="N28" s="119"/>
      <c r="O28" s="119"/>
      <c r="P28" s="119"/>
      <c r="Q28" s="119"/>
    </row>
    <row r="29" customFormat="false" ht="12.75" hidden="false" customHeight="true" outlineLevel="0" collapsed="false">
      <c r="A29" s="119"/>
      <c r="B29" s="118"/>
      <c r="C29" s="118"/>
      <c r="D29" s="118"/>
      <c r="E29" s="118"/>
      <c r="F29" s="161"/>
      <c r="G29" s="161"/>
      <c r="H29" s="171"/>
      <c r="I29" s="119"/>
      <c r="J29" s="119"/>
      <c r="K29" s="119"/>
      <c r="L29" s="119"/>
      <c r="M29" s="119"/>
      <c r="N29" s="119"/>
      <c r="O29" s="119"/>
      <c r="P29" s="119"/>
      <c r="Q29" s="119"/>
    </row>
    <row r="30" customFormat="false" ht="12.75" hidden="false" customHeight="true" outlineLevel="0" collapsed="false">
      <c r="A30" s="119"/>
      <c r="B30" s="118"/>
      <c r="C30" s="118"/>
      <c r="D30" s="118"/>
      <c r="E30" s="118"/>
      <c r="F30" s="161"/>
      <c r="G30" s="161"/>
      <c r="H30" s="171"/>
      <c r="I30" s="119"/>
      <c r="J30" s="119"/>
      <c r="K30" s="119"/>
      <c r="L30" s="119"/>
      <c r="M30" s="119"/>
      <c r="N30" s="119"/>
      <c r="O30" s="119"/>
      <c r="P30" s="119"/>
      <c r="Q30" s="119"/>
    </row>
    <row r="31" customFormat="false" ht="12.75" hidden="false" customHeight="true" outlineLevel="0" collapsed="false">
      <c r="A31" s="119"/>
      <c r="B31" s="118"/>
      <c r="C31" s="118"/>
      <c r="D31" s="118"/>
      <c r="E31" s="118"/>
      <c r="F31" s="161"/>
      <c r="G31" s="161"/>
      <c r="H31" s="171"/>
      <c r="I31" s="119"/>
      <c r="J31" s="119"/>
      <c r="K31" s="119"/>
      <c r="L31" s="119"/>
      <c r="M31" s="119"/>
      <c r="N31" s="119"/>
      <c r="O31" s="119"/>
      <c r="P31" s="119"/>
      <c r="Q31" s="119"/>
    </row>
    <row r="32" customFormat="false" ht="12.75" hidden="false" customHeight="true" outlineLevel="0" collapsed="false">
      <c r="A32" s="119"/>
      <c r="B32" s="118"/>
      <c r="C32" s="118"/>
      <c r="D32" s="118"/>
      <c r="E32" s="118"/>
      <c r="F32" s="161"/>
      <c r="G32" s="161"/>
      <c r="H32" s="171"/>
      <c r="I32" s="119"/>
      <c r="J32" s="119"/>
      <c r="K32" s="119"/>
      <c r="L32" s="119"/>
      <c r="M32" s="119"/>
      <c r="N32" s="119"/>
      <c r="O32" s="119"/>
      <c r="P32" s="119"/>
      <c r="Q32" s="119"/>
    </row>
    <row r="33" customFormat="false" ht="12.75" hidden="false" customHeight="true" outlineLevel="0" collapsed="false">
      <c r="A33" s="119"/>
      <c r="B33" s="118"/>
      <c r="C33" s="118"/>
      <c r="D33" s="118"/>
      <c r="E33" s="118"/>
      <c r="F33" s="161"/>
      <c r="G33" s="161"/>
      <c r="H33" s="171"/>
      <c r="I33" s="119"/>
      <c r="J33" s="119"/>
      <c r="K33" s="119"/>
      <c r="L33" s="119"/>
      <c r="M33" s="119"/>
      <c r="N33" s="119"/>
      <c r="O33" s="119"/>
      <c r="P33" s="119"/>
      <c r="Q33" s="119"/>
    </row>
    <row r="34" customFormat="false" ht="12.75" hidden="false" customHeight="true" outlineLevel="0" collapsed="false">
      <c r="A34" s="119"/>
      <c r="B34" s="118"/>
      <c r="C34" s="118"/>
      <c r="D34" s="118"/>
      <c r="E34" s="118"/>
      <c r="F34" s="161"/>
      <c r="G34" s="161"/>
      <c r="H34" s="171"/>
      <c r="I34" s="119"/>
      <c r="J34" s="119"/>
      <c r="K34" s="119"/>
      <c r="L34" s="119"/>
      <c r="M34" s="119"/>
      <c r="N34" s="119"/>
      <c r="O34" s="119"/>
      <c r="P34" s="119"/>
      <c r="Q34" s="119"/>
    </row>
    <row r="35" customFormat="false" ht="12.75" hidden="false" customHeight="true" outlineLevel="0" collapsed="false">
      <c r="A35" s="119"/>
      <c r="B35" s="118"/>
      <c r="C35" s="118"/>
      <c r="D35" s="118"/>
      <c r="E35" s="118"/>
      <c r="F35" s="161"/>
      <c r="G35" s="161"/>
      <c r="H35" s="171"/>
      <c r="I35" s="119"/>
      <c r="J35" s="119"/>
      <c r="K35" s="119"/>
      <c r="L35" s="119"/>
      <c r="M35" s="119"/>
      <c r="N35" s="119"/>
      <c r="O35" s="119"/>
      <c r="P35" s="119"/>
      <c r="Q35" s="119"/>
    </row>
    <row r="36" customFormat="false" ht="12.75" hidden="false" customHeight="true" outlineLevel="0" collapsed="false">
      <c r="A36" s="119"/>
      <c r="B36" s="118"/>
      <c r="C36" s="118"/>
      <c r="D36" s="118"/>
      <c r="E36" s="118"/>
      <c r="F36" s="161"/>
      <c r="G36" s="161"/>
      <c r="H36" s="171"/>
      <c r="I36" s="119"/>
      <c r="J36" s="119"/>
      <c r="K36" s="119"/>
      <c r="L36" s="119"/>
      <c r="M36" s="119"/>
      <c r="N36" s="119"/>
      <c r="O36" s="119"/>
      <c r="P36" s="119"/>
      <c r="Q36" s="119"/>
    </row>
    <row r="37" customFormat="false" ht="12.75" hidden="false" customHeight="true" outlineLevel="0" collapsed="false">
      <c r="A37" s="119"/>
      <c r="B37" s="118"/>
      <c r="C37" s="118"/>
      <c r="D37" s="118"/>
      <c r="E37" s="118"/>
      <c r="F37" s="161"/>
      <c r="G37" s="161"/>
      <c r="H37" s="171"/>
      <c r="I37" s="119"/>
      <c r="J37" s="119"/>
      <c r="K37" s="119"/>
      <c r="L37" s="119"/>
      <c r="M37" s="119"/>
      <c r="N37" s="119"/>
      <c r="O37" s="119"/>
      <c r="P37" s="119"/>
      <c r="Q37" s="119"/>
    </row>
    <row r="38" customFormat="false" ht="12.75" hidden="false" customHeight="true" outlineLevel="0" collapsed="false">
      <c r="A38" s="119"/>
      <c r="B38" s="118"/>
      <c r="C38" s="118"/>
      <c r="D38" s="118"/>
      <c r="E38" s="118"/>
      <c r="F38" s="161"/>
      <c r="G38" s="161"/>
      <c r="H38" s="171"/>
      <c r="I38" s="119"/>
      <c r="J38" s="119"/>
      <c r="K38" s="119"/>
      <c r="L38" s="119"/>
      <c r="M38" s="119"/>
      <c r="N38" s="119"/>
      <c r="O38" s="119"/>
      <c r="P38" s="119"/>
      <c r="Q38" s="119"/>
    </row>
    <row r="39" customFormat="false" ht="12.75" hidden="false" customHeight="true" outlineLevel="0" collapsed="false">
      <c r="A39" s="119"/>
      <c r="B39" s="118"/>
      <c r="C39" s="118"/>
      <c r="D39" s="118"/>
      <c r="E39" s="118"/>
      <c r="F39" s="161"/>
      <c r="G39" s="161"/>
      <c r="H39" s="171"/>
      <c r="I39" s="119"/>
      <c r="J39" s="119"/>
      <c r="K39" s="119"/>
      <c r="L39" s="119"/>
      <c r="M39" s="119"/>
      <c r="N39" s="119"/>
      <c r="O39" s="119"/>
      <c r="P39" s="119"/>
      <c r="Q39" s="119"/>
    </row>
    <row r="40" customFormat="false" ht="12.75" hidden="false" customHeight="true" outlineLevel="0" collapsed="false">
      <c r="A40" s="119"/>
      <c r="B40" s="118"/>
      <c r="C40" s="118"/>
      <c r="D40" s="118"/>
      <c r="E40" s="118"/>
      <c r="F40" s="161"/>
      <c r="G40" s="161"/>
      <c r="H40" s="171"/>
      <c r="I40" s="119"/>
      <c r="J40" s="119"/>
      <c r="K40" s="119"/>
      <c r="L40" s="119"/>
      <c r="M40" s="119"/>
      <c r="N40" s="119"/>
      <c r="O40" s="119"/>
      <c r="P40" s="119"/>
      <c r="Q40" s="119"/>
    </row>
    <row r="41" customFormat="false" ht="12.75" hidden="false" customHeight="true" outlineLevel="0" collapsed="false">
      <c r="A41" s="119"/>
      <c r="B41" s="118"/>
      <c r="C41" s="118"/>
      <c r="D41" s="118"/>
      <c r="E41" s="118"/>
      <c r="F41" s="161"/>
      <c r="G41" s="161"/>
      <c r="H41" s="171"/>
      <c r="I41" s="119"/>
      <c r="J41" s="119"/>
      <c r="K41" s="119"/>
      <c r="L41" s="119"/>
      <c r="M41" s="119"/>
      <c r="N41" s="119"/>
      <c r="O41" s="119"/>
      <c r="P41" s="119"/>
      <c r="Q41" s="119"/>
    </row>
    <row r="42" customFormat="false" ht="12.75" hidden="false" customHeight="true" outlineLevel="0" collapsed="false">
      <c r="A42" s="119"/>
      <c r="B42" s="118"/>
      <c r="C42" s="118"/>
      <c r="D42" s="118"/>
      <c r="E42" s="118"/>
      <c r="F42" s="161"/>
      <c r="G42" s="161"/>
      <c r="H42" s="171"/>
      <c r="I42" s="119"/>
      <c r="J42" s="119"/>
      <c r="K42" s="119"/>
      <c r="L42" s="119"/>
      <c r="M42" s="119"/>
      <c r="N42" s="119"/>
      <c r="O42" s="119"/>
      <c r="P42" s="119"/>
      <c r="Q42" s="119"/>
    </row>
    <row r="43" customFormat="false" ht="12.75" hidden="false" customHeight="true" outlineLevel="0" collapsed="false">
      <c r="A43" s="119"/>
      <c r="B43" s="118"/>
      <c r="C43" s="118"/>
      <c r="D43" s="118"/>
      <c r="E43" s="118"/>
      <c r="F43" s="161"/>
      <c r="G43" s="161"/>
      <c r="H43" s="171"/>
      <c r="I43" s="119"/>
      <c r="J43" s="119"/>
      <c r="K43" s="119"/>
      <c r="L43" s="119"/>
      <c r="M43" s="119"/>
      <c r="N43" s="119"/>
      <c r="O43" s="119"/>
      <c r="P43" s="119"/>
      <c r="Q43" s="119"/>
    </row>
    <row r="44" customFormat="false" ht="12.75" hidden="false" customHeight="true" outlineLevel="0" collapsed="false">
      <c r="A44" s="119"/>
      <c r="B44" s="118"/>
      <c r="C44" s="118"/>
      <c r="D44" s="118"/>
      <c r="E44" s="118"/>
      <c r="F44" s="161"/>
      <c r="G44" s="161"/>
      <c r="H44" s="171"/>
      <c r="I44" s="119"/>
      <c r="J44" s="119"/>
      <c r="K44" s="119"/>
      <c r="L44" s="119"/>
      <c r="M44" s="119"/>
      <c r="N44" s="119"/>
      <c r="O44" s="119"/>
      <c r="P44" s="119"/>
      <c r="Q44" s="119"/>
    </row>
    <row r="45" customFormat="false" ht="12.75" hidden="false" customHeight="true" outlineLevel="0" collapsed="false">
      <c r="A45" s="119"/>
      <c r="B45" s="118"/>
      <c r="C45" s="118"/>
      <c r="D45" s="118"/>
      <c r="E45" s="118"/>
      <c r="F45" s="161"/>
      <c r="G45" s="161"/>
      <c r="H45" s="171"/>
      <c r="I45" s="119"/>
      <c r="J45" s="119"/>
      <c r="K45" s="119"/>
      <c r="L45" s="119"/>
      <c r="M45" s="119"/>
      <c r="N45" s="119"/>
      <c r="O45" s="119"/>
      <c r="P45" s="119"/>
      <c r="Q45" s="119"/>
    </row>
    <row r="46" customFormat="false" ht="12.75" hidden="false" customHeight="true" outlineLevel="0" collapsed="false">
      <c r="A46" s="119"/>
      <c r="B46" s="118"/>
      <c r="C46" s="118"/>
      <c r="D46" s="118"/>
      <c r="E46" s="118"/>
      <c r="F46" s="161"/>
      <c r="G46" s="161"/>
      <c r="H46" s="171"/>
      <c r="I46" s="119"/>
      <c r="J46" s="119"/>
      <c r="K46" s="119"/>
      <c r="L46" s="119"/>
      <c r="M46" s="119"/>
      <c r="N46" s="119"/>
      <c r="O46" s="119"/>
      <c r="P46" s="119"/>
      <c r="Q46" s="119"/>
    </row>
    <row r="47" customFormat="false" ht="12.75" hidden="false" customHeight="true" outlineLevel="0" collapsed="false">
      <c r="A47" s="119"/>
      <c r="B47" s="118"/>
      <c r="C47" s="118"/>
      <c r="D47" s="118"/>
      <c r="E47" s="118"/>
      <c r="F47" s="161"/>
      <c r="G47" s="161"/>
      <c r="H47" s="171"/>
      <c r="I47" s="119"/>
      <c r="J47" s="119"/>
      <c r="K47" s="119"/>
      <c r="L47" s="119"/>
      <c r="M47" s="119"/>
      <c r="N47" s="119"/>
      <c r="O47" s="119"/>
      <c r="P47" s="119"/>
      <c r="Q47" s="119"/>
    </row>
    <row r="48" customFormat="false" ht="12.75" hidden="false" customHeight="true" outlineLevel="0" collapsed="false">
      <c r="A48" s="119"/>
      <c r="B48" s="118"/>
      <c r="C48" s="118"/>
      <c r="D48" s="118"/>
      <c r="E48" s="118"/>
      <c r="F48" s="161"/>
      <c r="G48" s="161"/>
      <c r="H48" s="171"/>
      <c r="I48" s="119"/>
      <c r="J48" s="119"/>
      <c r="K48" s="119"/>
      <c r="L48" s="119"/>
      <c r="M48" s="119"/>
      <c r="N48" s="119"/>
      <c r="O48" s="119"/>
      <c r="P48" s="119"/>
      <c r="Q48" s="119"/>
    </row>
    <row r="49" customFormat="false" ht="12.75" hidden="false" customHeight="true" outlineLevel="0" collapsed="false">
      <c r="A49" s="119"/>
      <c r="B49" s="118"/>
      <c r="C49" s="118"/>
      <c r="D49" s="118"/>
      <c r="E49" s="118"/>
      <c r="F49" s="161"/>
      <c r="G49" s="161"/>
      <c r="H49" s="171"/>
      <c r="I49" s="119"/>
      <c r="J49" s="119"/>
      <c r="K49" s="119"/>
      <c r="L49" s="119"/>
      <c r="M49" s="119"/>
      <c r="N49" s="119"/>
      <c r="O49" s="119"/>
      <c r="P49" s="119"/>
      <c r="Q49" s="119"/>
    </row>
    <row r="50" customFormat="false" ht="12.75" hidden="false" customHeight="true" outlineLevel="0" collapsed="false">
      <c r="A50" s="119"/>
      <c r="B50" s="118"/>
      <c r="C50" s="118"/>
      <c r="D50" s="118"/>
      <c r="E50" s="118"/>
      <c r="F50" s="161"/>
      <c r="G50" s="161"/>
      <c r="H50" s="171"/>
      <c r="I50" s="119"/>
      <c r="J50" s="119"/>
      <c r="K50" s="119"/>
      <c r="L50" s="119"/>
      <c r="M50" s="119"/>
      <c r="N50" s="119"/>
      <c r="O50" s="119"/>
      <c r="P50" s="119"/>
      <c r="Q50" s="119"/>
    </row>
    <row r="51" customFormat="false" ht="12.75" hidden="false" customHeight="true" outlineLevel="0" collapsed="false">
      <c r="A51" s="119"/>
      <c r="B51" s="118"/>
      <c r="C51" s="118"/>
      <c r="D51" s="118"/>
      <c r="E51" s="118"/>
      <c r="F51" s="161"/>
      <c r="G51" s="161"/>
      <c r="H51" s="171"/>
      <c r="I51" s="119"/>
      <c r="J51" s="119"/>
      <c r="K51" s="119"/>
      <c r="L51" s="119"/>
      <c r="M51" s="119"/>
      <c r="N51" s="119"/>
      <c r="O51" s="119"/>
      <c r="P51" s="119"/>
      <c r="Q51" s="119"/>
    </row>
    <row r="52" customFormat="false" ht="12.75" hidden="false" customHeight="true" outlineLevel="0" collapsed="false">
      <c r="A52" s="119"/>
      <c r="B52" s="118"/>
      <c r="C52" s="118"/>
      <c r="D52" s="118"/>
      <c r="E52" s="118"/>
      <c r="F52" s="161"/>
      <c r="G52" s="161"/>
      <c r="H52" s="171"/>
      <c r="I52" s="119"/>
      <c r="J52" s="119"/>
      <c r="K52" s="119"/>
      <c r="L52" s="119"/>
      <c r="M52" s="119"/>
      <c r="N52" s="119"/>
      <c r="O52" s="119"/>
      <c r="P52" s="119"/>
      <c r="Q52" s="119"/>
    </row>
    <row r="53" customFormat="false" ht="15" hidden="false" customHeight="true" outlineLevel="0" collapsed="false">
      <c r="A53" s="119"/>
      <c r="B53" s="118"/>
      <c r="C53" s="118"/>
      <c r="D53" s="118"/>
      <c r="E53" s="118"/>
      <c r="F53" s="161"/>
      <c r="G53" s="161"/>
      <c r="H53" s="171"/>
      <c r="I53" s="119"/>
      <c r="J53" s="119"/>
      <c r="K53" s="119"/>
      <c r="L53" s="13"/>
      <c r="M53" s="119"/>
      <c r="N53" s="119"/>
      <c r="O53" s="119"/>
      <c r="P53" s="119"/>
      <c r="Q53" s="119"/>
    </row>
    <row r="54" customFormat="false" ht="12.75" hidden="false" customHeight="true" outlineLevel="0" collapsed="false">
      <c r="A54" s="119"/>
      <c r="B54" s="118"/>
      <c r="C54" s="118"/>
      <c r="D54" s="118"/>
      <c r="E54" s="118"/>
      <c r="F54" s="161"/>
      <c r="G54" s="161"/>
      <c r="H54" s="171"/>
      <c r="I54" s="119"/>
      <c r="J54" s="119"/>
      <c r="K54" s="119"/>
      <c r="L54" s="119"/>
      <c r="M54" s="119"/>
      <c r="N54" s="119"/>
      <c r="O54" s="119"/>
      <c r="P54" s="119"/>
      <c r="Q54" s="119"/>
    </row>
    <row r="55" customFormat="false" ht="12.75" hidden="false" customHeight="true" outlineLevel="0" collapsed="false">
      <c r="A55" s="119"/>
      <c r="B55" s="118"/>
      <c r="C55" s="118"/>
      <c r="D55" s="118"/>
      <c r="E55" s="118"/>
      <c r="F55" s="161"/>
      <c r="G55" s="161"/>
      <c r="H55" s="171"/>
      <c r="I55" s="119"/>
      <c r="J55" s="119"/>
      <c r="K55" s="119"/>
      <c r="L55" s="119"/>
      <c r="M55" s="119"/>
      <c r="N55" s="119"/>
      <c r="O55" s="119"/>
      <c r="P55" s="119"/>
      <c r="Q55" s="119"/>
    </row>
    <row r="56" customFormat="false" ht="12.75" hidden="false" customHeight="true" outlineLevel="0" collapsed="false">
      <c r="A56" s="119"/>
      <c r="B56" s="118"/>
      <c r="C56" s="118"/>
      <c r="D56" s="118"/>
      <c r="E56" s="118"/>
      <c r="F56" s="161"/>
      <c r="G56" s="161"/>
      <c r="H56" s="171"/>
      <c r="I56" s="119"/>
      <c r="J56" s="119"/>
      <c r="K56" s="119"/>
      <c r="L56" s="119"/>
      <c r="M56" s="119"/>
      <c r="N56" s="119"/>
      <c r="O56" s="119"/>
      <c r="P56" s="119"/>
      <c r="Q56" s="119"/>
    </row>
    <row r="57" customFormat="false" ht="12.75" hidden="false" customHeight="true" outlineLevel="0" collapsed="false">
      <c r="A57" s="119"/>
      <c r="B57" s="118"/>
      <c r="C57" s="118"/>
      <c r="D57" s="118"/>
      <c r="E57" s="118"/>
      <c r="F57" s="161"/>
      <c r="G57" s="161"/>
      <c r="H57" s="171"/>
      <c r="I57" s="119"/>
      <c r="J57" s="119"/>
      <c r="K57" s="119"/>
      <c r="L57" s="119"/>
      <c r="M57" s="119"/>
      <c r="N57" s="119"/>
      <c r="O57" s="119"/>
      <c r="P57" s="119"/>
      <c r="Q57" s="119"/>
    </row>
    <row r="58" customFormat="false" ht="12.75" hidden="false" customHeight="true" outlineLevel="0" collapsed="false">
      <c r="A58" s="119"/>
      <c r="B58" s="118"/>
      <c r="C58" s="118"/>
      <c r="D58" s="118"/>
      <c r="E58" s="118"/>
      <c r="F58" s="161"/>
      <c r="G58" s="161"/>
      <c r="H58" s="171"/>
      <c r="I58" s="119"/>
      <c r="J58" s="119"/>
      <c r="K58" s="119"/>
      <c r="L58" s="119"/>
      <c r="M58" s="119"/>
      <c r="N58" s="119"/>
      <c r="O58" s="119"/>
      <c r="P58" s="119"/>
      <c r="Q58" s="119"/>
    </row>
    <row r="59" customFormat="false" ht="12.75" hidden="false" customHeight="true" outlineLevel="0" collapsed="false">
      <c r="A59" s="119"/>
      <c r="B59" s="118"/>
      <c r="C59" s="118"/>
      <c r="D59" s="118"/>
      <c r="E59" s="118"/>
      <c r="F59" s="161"/>
      <c r="G59" s="161"/>
      <c r="H59" s="171"/>
      <c r="I59" s="119"/>
      <c r="J59" s="119"/>
      <c r="K59" s="119"/>
      <c r="L59" s="119"/>
      <c r="M59" s="119"/>
      <c r="N59" s="119"/>
      <c r="O59" s="119"/>
      <c r="P59" s="119"/>
      <c r="Q59" s="119"/>
    </row>
    <row r="60" customFormat="false" ht="12.75" hidden="false" customHeight="true" outlineLevel="0" collapsed="false">
      <c r="A60" s="119"/>
      <c r="B60" s="118"/>
      <c r="C60" s="118"/>
      <c r="D60" s="118"/>
      <c r="E60" s="118"/>
      <c r="F60" s="161"/>
      <c r="G60" s="161"/>
      <c r="H60" s="171"/>
      <c r="I60" s="119"/>
      <c r="J60" s="119"/>
      <c r="K60" s="119"/>
      <c r="L60" s="119"/>
      <c r="M60" s="119"/>
      <c r="N60" s="119"/>
      <c r="O60" s="119"/>
      <c r="P60" s="119"/>
      <c r="Q60" s="119"/>
    </row>
    <row r="61" customFormat="false" ht="12.75" hidden="false" customHeight="true" outlineLevel="0" collapsed="false">
      <c r="A61" s="119"/>
      <c r="B61" s="118"/>
      <c r="C61" s="118"/>
      <c r="D61" s="118"/>
      <c r="E61" s="118"/>
      <c r="F61" s="161"/>
      <c r="G61" s="161"/>
      <c r="H61" s="171"/>
      <c r="I61" s="119"/>
      <c r="J61" s="119"/>
      <c r="K61" s="119"/>
      <c r="L61" s="119"/>
      <c r="M61" s="119"/>
      <c r="N61" s="119"/>
      <c r="O61" s="119"/>
      <c r="P61" s="119"/>
      <c r="Q61" s="119"/>
    </row>
    <row r="62" customFormat="false" ht="12.75" hidden="false" customHeight="true" outlineLevel="0" collapsed="false">
      <c r="A62" s="119"/>
      <c r="B62" s="118"/>
      <c r="C62" s="118"/>
      <c r="D62" s="118"/>
      <c r="E62" s="118"/>
      <c r="F62" s="161"/>
      <c r="G62" s="161"/>
      <c r="H62" s="171"/>
      <c r="I62" s="119"/>
      <c r="J62" s="119"/>
      <c r="K62" s="119"/>
      <c r="L62" s="119"/>
      <c r="M62" s="119"/>
      <c r="N62" s="119"/>
      <c r="O62" s="119"/>
      <c r="P62" s="119"/>
      <c r="Q62" s="119"/>
    </row>
    <row r="63" customFormat="false" ht="12.75" hidden="false" customHeight="true" outlineLevel="0" collapsed="false">
      <c r="A63" s="119"/>
      <c r="B63" s="118"/>
      <c r="C63" s="118"/>
      <c r="D63" s="118"/>
      <c r="E63" s="118"/>
      <c r="F63" s="161"/>
      <c r="G63" s="161"/>
      <c r="H63" s="171"/>
      <c r="I63" s="119"/>
      <c r="J63" s="119"/>
      <c r="K63" s="119"/>
      <c r="L63" s="119"/>
      <c r="M63" s="119"/>
      <c r="N63" s="119"/>
      <c r="O63" s="119"/>
      <c r="P63" s="119"/>
      <c r="Q63" s="119"/>
    </row>
    <row r="64" customFormat="false" ht="12.75" hidden="false" customHeight="true" outlineLevel="0" collapsed="false">
      <c r="A64" s="119"/>
      <c r="B64" s="118"/>
      <c r="C64" s="118"/>
      <c r="D64" s="118"/>
      <c r="E64" s="118"/>
      <c r="F64" s="161"/>
      <c r="G64" s="161"/>
      <c r="H64" s="171"/>
      <c r="I64" s="119"/>
      <c r="J64" s="119"/>
      <c r="K64" s="119"/>
      <c r="L64" s="119"/>
      <c r="M64" s="119"/>
      <c r="N64" s="119"/>
      <c r="O64" s="119"/>
      <c r="P64" s="119"/>
      <c r="Q64" s="119"/>
    </row>
    <row r="65" customFormat="false" ht="12.75" hidden="false" customHeight="true" outlineLevel="0" collapsed="false">
      <c r="A65" s="119"/>
      <c r="B65" s="118"/>
      <c r="C65" s="118"/>
      <c r="D65" s="118"/>
      <c r="E65" s="118"/>
      <c r="F65" s="161"/>
      <c r="G65" s="161"/>
      <c r="H65" s="171"/>
      <c r="I65" s="119"/>
      <c r="J65" s="119"/>
      <c r="K65" s="119"/>
      <c r="L65" s="119"/>
      <c r="M65" s="119"/>
      <c r="N65" s="119"/>
      <c r="O65" s="119"/>
      <c r="P65" s="119"/>
      <c r="Q65" s="119"/>
    </row>
    <row r="66" customFormat="false" ht="12.75" hidden="false" customHeight="true" outlineLevel="0" collapsed="false">
      <c r="A66" s="119"/>
      <c r="B66" s="118"/>
      <c r="C66" s="118"/>
      <c r="D66" s="118"/>
      <c r="E66" s="118"/>
      <c r="F66" s="161"/>
      <c r="G66" s="161"/>
      <c r="H66" s="171"/>
      <c r="I66" s="119"/>
      <c r="J66" s="119"/>
      <c r="K66" s="119"/>
      <c r="L66" s="119"/>
      <c r="M66" s="119"/>
      <c r="N66" s="119"/>
      <c r="O66" s="119"/>
      <c r="P66" s="119"/>
      <c r="Q66" s="119"/>
    </row>
    <row r="67" customFormat="false" ht="12.75" hidden="false" customHeight="true" outlineLevel="0" collapsed="false">
      <c r="A67" s="119"/>
      <c r="B67" s="118"/>
      <c r="C67" s="118"/>
      <c r="D67" s="118"/>
      <c r="E67" s="118"/>
      <c r="F67" s="161"/>
      <c r="G67" s="161"/>
      <c r="H67" s="171"/>
      <c r="I67" s="119"/>
      <c r="J67" s="119"/>
      <c r="K67" s="119"/>
      <c r="L67" s="119"/>
      <c r="M67" s="119"/>
      <c r="N67" s="119"/>
      <c r="O67" s="119"/>
      <c r="P67" s="119"/>
      <c r="Q67" s="119"/>
    </row>
    <row r="68" customFormat="false" ht="12.75" hidden="false" customHeight="true" outlineLevel="0" collapsed="false">
      <c r="A68" s="119"/>
      <c r="B68" s="118"/>
      <c r="C68" s="118"/>
      <c r="D68" s="118"/>
      <c r="E68" s="118"/>
      <c r="F68" s="161"/>
      <c r="G68" s="161"/>
      <c r="H68" s="171"/>
      <c r="I68" s="119"/>
      <c r="J68" s="119"/>
      <c r="K68" s="119"/>
      <c r="L68" s="119"/>
      <c r="M68" s="119"/>
      <c r="N68" s="119"/>
      <c r="O68" s="119"/>
      <c r="P68" s="119"/>
      <c r="Q68" s="119"/>
    </row>
    <row r="69" customFormat="false" ht="12.75" hidden="false" customHeight="true" outlineLevel="0" collapsed="false">
      <c r="A69" s="119"/>
      <c r="B69" s="118"/>
      <c r="C69" s="118"/>
      <c r="D69" s="118"/>
      <c r="E69" s="118"/>
      <c r="F69" s="161"/>
      <c r="G69" s="161"/>
      <c r="H69" s="171"/>
      <c r="I69" s="119"/>
      <c r="J69" s="119"/>
      <c r="K69" s="119"/>
      <c r="L69" s="119"/>
      <c r="M69" s="119"/>
      <c r="N69" s="119"/>
      <c r="O69" s="119"/>
      <c r="P69" s="119"/>
      <c r="Q69" s="119"/>
    </row>
    <row r="70" customFormat="false" ht="12.75" hidden="false" customHeight="true" outlineLevel="0" collapsed="false">
      <c r="A70" s="119"/>
      <c r="B70" s="118"/>
      <c r="C70" s="118"/>
      <c r="D70" s="118"/>
      <c r="E70" s="118"/>
      <c r="F70" s="161"/>
      <c r="G70" s="161"/>
      <c r="H70" s="171"/>
      <c r="I70" s="119"/>
      <c r="J70" s="119"/>
      <c r="K70" s="119"/>
      <c r="L70" s="119"/>
      <c r="M70" s="119"/>
      <c r="N70" s="119"/>
      <c r="O70" s="119"/>
      <c r="P70" s="119"/>
      <c r="Q70" s="119"/>
    </row>
    <row r="71" customFormat="false" ht="12.75" hidden="false" customHeight="true" outlineLevel="0" collapsed="false">
      <c r="A71" s="119"/>
      <c r="B71" s="118"/>
      <c r="C71" s="118"/>
      <c r="D71" s="118"/>
      <c r="E71" s="118"/>
      <c r="F71" s="161"/>
      <c r="G71" s="161"/>
      <c r="H71" s="171"/>
      <c r="I71" s="119"/>
      <c r="J71" s="119"/>
      <c r="K71" s="119"/>
      <c r="L71" s="119"/>
      <c r="M71" s="119"/>
      <c r="N71" s="119"/>
      <c r="O71" s="119"/>
      <c r="P71" s="119"/>
      <c r="Q71" s="119"/>
    </row>
    <row r="72" customFormat="false" ht="12.75" hidden="false" customHeight="true" outlineLevel="0" collapsed="false">
      <c r="A72" s="119"/>
      <c r="B72" s="118"/>
      <c r="C72" s="118"/>
      <c r="D72" s="118"/>
      <c r="E72" s="118"/>
      <c r="F72" s="161"/>
      <c r="G72" s="161"/>
      <c r="H72" s="171"/>
      <c r="I72" s="119"/>
      <c r="J72" s="119"/>
      <c r="K72" s="119"/>
      <c r="L72" s="119"/>
      <c r="M72" s="119"/>
      <c r="N72" s="119"/>
      <c r="O72" s="119"/>
      <c r="P72" s="119"/>
      <c r="Q72" s="119"/>
    </row>
    <row r="73" customFormat="false" ht="12.75" hidden="false" customHeight="true" outlineLevel="0" collapsed="false">
      <c r="A73" s="119"/>
      <c r="B73" s="118"/>
      <c r="C73" s="118"/>
      <c r="D73" s="118"/>
      <c r="E73" s="118"/>
      <c r="F73" s="161"/>
      <c r="G73" s="161"/>
      <c r="H73" s="171"/>
      <c r="I73" s="119"/>
      <c r="J73" s="119"/>
      <c r="K73" s="119"/>
      <c r="L73" s="119"/>
      <c r="M73" s="119"/>
      <c r="N73" s="119"/>
      <c r="O73" s="119"/>
      <c r="P73" s="119"/>
      <c r="Q73" s="119"/>
    </row>
    <row r="74" customFormat="false" ht="12.75" hidden="false" customHeight="true" outlineLevel="0" collapsed="false">
      <c r="A74" s="119"/>
      <c r="B74" s="118"/>
      <c r="C74" s="118"/>
      <c r="D74" s="118"/>
      <c r="E74" s="118"/>
      <c r="F74" s="161"/>
      <c r="G74" s="161"/>
      <c r="H74" s="171"/>
      <c r="I74" s="119"/>
      <c r="J74" s="119"/>
      <c r="K74" s="119"/>
      <c r="L74" s="119"/>
      <c r="M74" s="119"/>
      <c r="N74" s="119"/>
      <c r="O74" s="119"/>
      <c r="P74" s="119"/>
      <c r="Q74" s="119"/>
    </row>
    <row r="75" customFormat="false" ht="12.75" hidden="false" customHeight="true" outlineLevel="0" collapsed="false">
      <c r="A75" s="119"/>
      <c r="B75" s="118"/>
      <c r="C75" s="118"/>
      <c r="D75" s="118"/>
      <c r="E75" s="118"/>
      <c r="F75" s="161"/>
      <c r="G75" s="161"/>
      <c r="H75" s="171"/>
      <c r="I75" s="119"/>
      <c r="J75" s="119"/>
      <c r="K75" s="119"/>
      <c r="L75" s="119"/>
      <c r="M75" s="119"/>
      <c r="N75" s="119"/>
      <c r="O75" s="119"/>
      <c r="P75" s="119"/>
      <c r="Q75" s="119"/>
    </row>
    <row r="76" customFormat="false" ht="12.75" hidden="false" customHeight="true" outlineLevel="0" collapsed="false">
      <c r="A76" s="119"/>
      <c r="B76" s="118"/>
      <c r="C76" s="118"/>
      <c r="D76" s="118"/>
      <c r="E76" s="118"/>
      <c r="F76" s="161"/>
      <c r="G76" s="161"/>
      <c r="H76" s="171"/>
      <c r="I76" s="119"/>
      <c r="J76" s="119"/>
      <c r="K76" s="119"/>
      <c r="L76" s="119"/>
      <c r="M76" s="119"/>
      <c r="N76" s="119"/>
      <c r="O76" s="119"/>
      <c r="P76" s="119"/>
      <c r="Q76" s="119"/>
    </row>
    <row r="77" customFormat="false" ht="12.75" hidden="false" customHeight="true" outlineLevel="0" collapsed="false">
      <c r="A77" s="119"/>
      <c r="B77" s="118"/>
      <c r="C77" s="118"/>
      <c r="D77" s="118"/>
      <c r="E77" s="118"/>
      <c r="F77" s="161"/>
      <c r="G77" s="161"/>
      <c r="H77" s="171"/>
      <c r="I77" s="119"/>
      <c r="J77" s="119"/>
      <c r="K77" s="119"/>
      <c r="L77" s="119"/>
      <c r="M77" s="119"/>
      <c r="N77" s="119"/>
      <c r="O77" s="119"/>
      <c r="P77" s="119"/>
      <c r="Q77" s="119"/>
    </row>
    <row r="78" customFormat="false" ht="12.75" hidden="false" customHeight="true" outlineLevel="0" collapsed="false">
      <c r="A78" s="119"/>
      <c r="B78" s="118"/>
      <c r="C78" s="118"/>
      <c r="D78" s="118"/>
      <c r="E78" s="118"/>
      <c r="F78" s="161"/>
      <c r="G78" s="161"/>
      <c r="H78" s="171"/>
      <c r="I78" s="119"/>
      <c r="J78" s="119"/>
      <c r="K78" s="119"/>
      <c r="L78" s="119"/>
      <c r="M78" s="119"/>
      <c r="N78" s="119"/>
      <c r="O78" s="119"/>
      <c r="P78" s="119"/>
      <c r="Q78" s="119"/>
    </row>
    <row r="79" customFormat="false" ht="12.75" hidden="false" customHeight="true" outlineLevel="0" collapsed="false">
      <c r="A79" s="119"/>
      <c r="B79" s="118"/>
      <c r="C79" s="118"/>
      <c r="D79" s="118"/>
      <c r="E79" s="118"/>
      <c r="F79" s="161"/>
      <c r="G79" s="161"/>
      <c r="H79" s="171"/>
      <c r="I79" s="119"/>
      <c r="J79" s="119"/>
      <c r="K79" s="119"/>
      <c r="L79" s="119"/>
      <c r="M79" s="119"/>
      <c r="N79" s="119"/>
      <c r="O79" s="119"/>
      <c r="P79" s="119"/>
      <c r="Q79" s="119"/>
    </row>
    <row r="80" customFormat="false" ht="12.75" hidden="false" customHeight="true" outlineLevel="0" collapsed="false">
      <c r="A80" s="119"/>
      <c r="B80" s="118"/>
      <c r="C80" s="118"/>
      <c r="D80" s="118"/>
      <c r="E80" s="118"/>
      <c r="F80" s="161"/>
      <c r="G80" s="161"/>
      <c r="H80" s="171"/>
      <c r="I80" s="119"/>
      <c r="J80" s="119"/>
      <c r="K80" s="119"/>
      <c r="L80" s="119"/>
      <c r="M80" s="119"/>
      <c r="N80" s="119"/>
      <c r="O80" s="119"/>
      <c r="P80" s="119"/>
      <c r="Q80" s="119"/>
    </row>
    <row r="81" customFormat="false" ht="12.75" hidden="false" customHeight="true" outlineLevel="0" collapsed="false">
      <c r="A81" s="119"/>
      <c r="B81" s="118"/>
      <c r="C81" s="118"/>
      <c r="D81" s="118"/>
      <c r="E81" s="118"/>
      <c r="F81" s="161"/>
      <c r="G81" s="161"/>
      <c r="H81" s="171"/>
      <c r="I81" s="119"/>
      <c r="J81" s="119"/>
      <c r="K81" s="119"/>
      <c r="L81" s="119"/>
      <c r="M81" s="119"/>
      <c r="N81" s="119"/>
      <c r="O81" s="119"/>
      <c r="P81" s="119"/>
      <c r="Q81" s="119"/>
    </row>
    <row r="82" customFormat="false" ht="12.75" hidden="false" customHeight="true" outlineLevel="0" collapsed="false">
      <c r="A82" s="119"/>
      <c r="B82" s="118"/>
      <c r="C82" s="118"/>
      <c r="D82" s="118"/>
      <c r="E82" s="118"/>
      <c r="F82" s="161"/>
      <c r="G82" s="161"/>
      <c r="H82" s="171"/>
      <c r="I82" s="119"/>
      <c r="J82" s="119"/>
      <c r="K82" s="119"/>
      <c r="L82" s="119"/>
      <c r="M82" s="119"/>
      <c r="N82" s="119"/>
      <c r="O82" s="119"/>
      <c r="P82" s="119"/>
      <c r="Q82" s="119"/>
    </row>
    <row r="83" customFormat="false" ht="12.75" hidden="false" customHeight="true" outlineLevel="0" collapsed="false">
      <c r="A83" s="119"/>
      <c r="B83" s="118"/>
      <c r="C83" s="118"/>
      <c r="D83" s="118"/>
      <c r="E83" s="118"/>
      <c r="F83" s="161"/>
      <c r="G83" s="161"/>
      <c r="H83" s="171"/>
      <c r="I83" s="119"/>
      <c r="J83" s="119"/>
      <c r="K83" s="119"/>
      <c r="L83" s="119"/>
      <c r="M83" s="119"/>
      <c r="N83" s="119"/>
      <c r="O83" s="119"/>
      <c r="P83" s="119"/>
      <c r="Q83" s="119"/>
    </row>
    <row r="84" customFormat="false" ht="12.75" hidden="false" customHeight="true" outlineLevel="0" collapsed="false">
      <c r="A84" s="119"/>
      <c r="B84" s="118"/>
      <c r="C84" s="118"/>
      <c r="D84" s="118"/>
      <c r="E84" s="118"/>
      <c r="F84" s="161"/>
      <c r="G84" s="161"/>
      <c r="H84" s="171"/>
      <c r="I84" s="119"/>
      <c r="J84" s="119"/>
      <c r="K84" s="119"/>
      <c r="L84" s="119"/>
      <c r="M84" s="119"/>
      <c r="N84" s="119"/>
      <c r="O84" s="119"/>
      <c r="P84" s="119"/>
      <c r="Q84" s="119"/>
    </row>
    <row r="85" customFormat="false" ht="12.75" hidden="false" customHeight="true" outlineLevel="0" collapsed="false">
      <c r="A85" s="119"/>
      <c r="B85" s="118"/>
      <c r="C85" s="118"/>
      <c r="D85" s="118"/>
      <c r="E85" s="118"/>
      <c r="F85" s="161"/>
      <c r="G85" s="161"/>
      <c r="H85" s="171"/>
      <c r="I85" s="119"/>
      <c r="J85" s="119"/>
      <c r="K85" s="119"/>
      <c r="L85" s="119"/>
      <c r="M85" s="119"/>
      <c r="N85" s="119"/>
      <c r="O85" s="119"/>
      <c r="P85" s="119"/>
      <c r="Q85" s="119"/>
    </row>
    <row r="86" customFormat="false" ht="12.75" hidden="false" customHeight="true" outlineLevel="0" collapsed="false">
      <c r="A86" s="119"/>
      <c r="B86" s="118"/>
      <c r="C86" s="118"/>
      <c r="D86" s="118"/>
      <c r="E86" s="118"/>
      <c r="F86" s="161"/>
      <c r="G86" s="161"/>
      <c r="H86" s="171"/>
      <c r="I86" s="119"/>
      <c r="J86" s="119"/>
      <c r="K86" s="119"/>
      <c r="L86" s="119"/>
      <c r="M86" s="119"/>
      <c r="N86" s="119"/>
      <c r="O86" s="119"/>
      <c r="P86" s="119"/>
      <c r="Q86" s="119"/>
    </row>
    <row r="87" customFormat="false" ht="12.75" hidden="false" customHeight="true" outlineLevel="0" collapsed="false">
      <c r="A87" s="119"/>
      <c r="B87" s="118"/>
      <c r="C87" s="118"/>
      <c r="D87" s="118"/>
      <c r="E87" s="118"/>
      <c r="F87" s="161"/>
      <c r="G87" s="161"/>
      <c r="H87" s="171"/>
      <c r="I87" s="119"/>
      <c r="J87" s="119"/>
      <c r="K87" s="119"/>
      <c r="L87" s="119"/>
      <c r="M87" s="119"/>
      <c r="N87" s="119"/>
      <c r="O87" s="119"/>
      <c r="P87" s="119"/>
      <c r="Q87" s="119"/>
    </row>
    <row r="88" customFormat="false" ht="12.75" hidden="false" customHeight="true" outlineLevel="0" collapsed="false">
      <c r="A88" s="119"/>
      <c r="B88" s="118"/>
      <c r="C88" s="118"/>
      <c r="D88" s="118"/>
      <c r="E88" s="118"/>
      <c r="F88" s="161"/>
      <c r="G88" s="161"/>
      <c r="H88" s="171"/>
      <c r="I88" s="119"/>
      <c r="J88" s="119"/>
      <c r="K88" s="119"/>
      <c r="L88" s="119"/>
      <c r="M88" s="119"/>
      <c r="N88" s="119"/>
      <c r="O88" s="119"/>
      <c r="P88" s="119"/>
      <c r="Q88" s="119"/>
    </row>
    <row r="89" customFormat="false" ht="12.75" hidden="false" customHeight="true" outlineLevel="0" collapsed="false">
      <c r="A89" s="119"/>
      <c r="B89" s="118"/>
      <c r="C89" s="118"/>
      <c r="D89" s="118"/>
      <c r="E89" s="118"/>
      <c r="F89" s="161"/>
      <c r="G89" s="161"/>
      <c r="H89" s="171"/>
      <c r="I89" s="119"/>
      <c r="J89" s="119"/>
      <c r="K89" s="119"/>
      <c r="L89" s="119"/>
      <c r="M89" s="119"/>
      <c r="N89" s="119"/>
      <c r="O89" s="119"/>
      <c r="P89" s="119"/>
      <c r="Q89" s="119"/>
    </row>
    <row r="90" customFormat="false" ht="12.75" hidden="false" customHeight="true" outlineLevel="0" collapsed="false">
      <c r="A90" s="119"/>
      <c r="B90" s="118"/>
      <c r="C90" s="118"/>
      <c r="D90" s="118"/>
      <c r="E90" s="118"/>
      <c r="F90" s="161"/>
      <c r="G90" s="161"/>
      <c r="H90" s="171"/>
      <c r="I90" s="119"/>
      <c r="J90" s="119"/>
      <c r="K90" s="119"/>
      <c r="L90" s="119"/>
      <c r="M90" s="119"/>
      <c r="N90" s="119"/>
      <c r="O90" s="119"/>
      <c r="P90" s="119"/>
      <c r="Q90" s="119"/>
    </row>
    <row r="91" customFormat="false" ht="12.75" hidden="false" customHeight="true" outlineLevel="0" collapsed="false">
      <c r="A91" s="119"/>
      <c r="B91" s="118"/>
      <c r="C91" s="118"/>
      <c r="D91" s="118"/>
      <c r="E91" s="118"/>
      <c r="F91" s="161"/>
      <c r="G91" s="161"/>
      <c r="H91" s="171"/>
      <c r="I91" s="119"/>
      <c r="J91" s="119"/>
      <c r="K91" s="119"/>
      <c r="L91" s="119"/>
      <c r="M91" s="119"/>
      <c r="N91" s="119"/>
      <c r="O91" s="119"/>
      <c r="P91" s="119"/>
      <c r="Q91" s="119"/>
    </row>
    <row r="92" customFormat="false" ht="12.75" hidden="false" customHeight="true" outlineLevel="0" collapsed="false">
      <c r="A92" s="119"/>
      <c r="B92" s="118"/>
      <c r="C92" s="118"/>
      <c r="D92" s="118"/>
      <c r="E92" s="118"/>
      <c r="F92" s="161"/>
      <c r="G92" s="161"/>
      <c r="H92" s="171"/>
      <c r="I92" s="119"/>
      <c r="J92" s="119"/>
      <c r="K92" s="119"/>
      <c r="L92" s="119"/>
      <c r="M92" s="119"/>
      <c r="N92" s="119"/>
      <c r="O92" s="119"/>
      <c r="P92" s="119"/>
      <c r="Q92" s="119"/>
    </row>
    <row r="93" customFormat="false" ht="12.75" hidden="false" customHeight="true" outlineLevel="0" collapsed="false">
      <c r="A93" s="119"/>
      <c r="B93" s="118"/>
      <c r="C93" s="118"/>
      <c r="D93" s="118"/>
      <c r="E93" s="118"/>
      <c r="F93" s="161"/>
      <c r="G93" s="161"/>
      <c r="H93" s="171"/>
      <c r="I93" s="119"/>
      <c r="J93" s="119"/>
      <c r="K93" s="119"/>
      <c r="L93" s="119"/>
      <c r="M93" s="119"/>
      <c r="N93" s="119"/>
      <c r="O93" s="119"/>
      <c r="P93" s="119"/>
      <c r="Q93" s="119"/>
    </row>
    <row r="94" customFormat="false" ht="12.75" hidden="false" customHeight="true" outlineLevel="0" collapsed="false">
      <c r="A94" s="119"/>
      <c r="B94" s="118"/>
      <c r="C94" s="118"/>
      <c r="D94" s="118"/>
      <c r="E94" s="118"/>
      <c r="F94" s="161"/>
      <c r="G94" s="161"/>
      <c r="H94" s="171"/>
      <c r="I94" s="119"/>
      <c r="J94" s="119"/>
      <c r="K94" s="119"/>
      <c r="L94" s="119"/>
      <c r="M94" s="119"/>
      <c r="N94" s="119"/>
      <c r="O94" s="119"/>
      <c r="P94" s="119"/>
      <c r="Q94" s="119"/>
    </row>
    <row r="95" customFormat="false" ht="12.75" hidden="false" customHeight="true" outlineLevel="0" collapsed="false">
      <c r="A95" s="119"/>
      <c r="B95" s="118"/>
      <c r="C95" s="118"/>
      <c r="D95" s="118"/>
      <c r="E95" s="118"/>
      <c r="F95" s="161"/>
      <c r="G95" s="161"/>
      <c r="H95" s="171"/>
      <c r="I95" s="119"/>
      <c r="J95" s="119"/>
      <c r="K95" s="119"/>
      <c r="L95" s="119"/>
      <c r="M95" s="119"/>
      <c r="N95" s="119"/>
      <c r="O95" s="119"/>
      <c r="P95" s="119"/>
      <c r="Q95" s="119"/>
    </row>
    <row r="96" customFormat="false" ht="12.75" hidden="false" customHeight="true" outlineLevel="0" collapsed="false">
      <c r="A96" s="119"/>
      <c r="B96" s="118"/>
      <c r="C96" s="118"/>
      <c r="D96" s="118"/>
      <c r="E96" s="118"/>
      <c r="F96" s="161"/>
      <c r="G96" s="161"/>
      <c r="H96" s="171"/>
      <c r="I96" s="119"/>
      <c r="J96" s="119"/>
      <c r="K96" s="119"/>
      <c r="L96" s="119"/>
      <c r="M96" s="119"/>
      <c r="N96" s="119"/>
      <c r="O96" s="119"/>
      <c r="P96" s="119"/>
      <c r="Q96" s="119"/>
    </row>
    <row r="97" customFormat="false" ht="12.75" hidden="false" customHeight="true" outlineLevel="0" collapsed="false">
      <c r="A97" s="119"/>
      <c r="B97" s="118"/>
      <c r="C97" s="118"/>
      <c r="D97" s="118"/>
      <c r="E97" s="118"/>
      <c r="F97" s="161"/>
      <c r="G97" s="161"/>
      <c r="H97" s="171"/>
      <c r="I97" s="119"/>
      <c r="J97" s="119"/>
      <c r="K97" s="119"/>
      <c r="L97" s="119"/>
      <c r="M97" s="119"/>
      <c r="N97" s="119"/>
      <c r="O97" s="119"/>
      <c r="P97" s="119"/>
      <c r="Q97" s="119"/>
    </row>
    <row r="98" customFormat="false" ht="12.75" hidden="false" customHeight="true" outlineLevel="0" collapsed="false">
      <c r="A98" s="119"/>
      <c r="B98" s="118"/>
      <c r="C98" s="118"/>
      <c r="D98" s="118"/>
      <c r="E98" s="118"/>
      <c r="F98" s="161"/>
      <c r="G98" s="161"/>
      <c r="H98" s="171"/>
      <c r="I98" s="119"/>
      <c r="J98" s="119"/>
      <c r="K98" s="119"/>
      <c r="L98" s="119"/>
      <c r="M98" s="119"/>
      <c r="N98" s="119"/>
      <c r="O98" s="119"/>
      <c r="P98" s="119"/>
      <c r="Q98" s="119"/>
    </row>
    <row r="99" customFormat="false" ht="12.75" hidden="false" customHeight="true" outlineLevel="0" collapsed="false">
      <c r="A99" s="119"/>
      <c r="B99" s="118"/>
      <c r="C99" s="118"/>
      <c r="D99" s="118"/>
      <c r="E99" s="118"/>
      <c r="F99" s="161"/>
      <c r="G99" s="161"/>
      <c r="H99" s="171"/>
      <c r="I99" s="119"/>
      <c r="J99" s="119"/>
      <c r="K99" s="119"/>
      <c r="L99" s="119"/>
      <c r="M99" s="119"/>
      <c r="N99" s="119"/>
      <c r="O99" s="119"/>
      <c r="P99" s="119"/>
      <c r="Q99" s="119"/>
    </row>
    <row r="100" customFormat="false" ht="12.75" hidden="false" customHeight="true" outlineLevel="0" collapsed="false">
      <c r="A100" s="119"/>
      <c r="B100" s="118"/>
      <c r="C100" s="118"/>
      <c r="D100" s="118"/>
      <c r="E100" s="118"/>
      <c r="F100" s="161"/>
      <c r="G100" s="161"/>
      <c r="H100" s="171"/>
      <c r="I100" s="119"/>
      <c r="J100" s="119"/>
      <c r="K100" s="119"/>
      <c r="L100" s="119"/>
      <c r="M100" s="119"/>
      <c r="N100" s="119"/>
      <c r="O100" s="119"/>
      <c r="P100" s="119"/>
      <c r="Q100" s="119"/>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row>
  </sheetData>
  <mergeCells count="6">
    <mergeCell ref="B1:E1"/>
    <mergeCell ref="C3:E3"/>
    <mergeCell ref="J3:M3"/>
    <mergeCell ref="C5:E5"/>
    <mergeCell ref="C7:E7"/>
    <mergeCell ref="C9:E9"/>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33399"/>
    <pageSetUpPr fitToPage="false"/>
  </sheetPr>
  <dimension ref="A1:P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29"/>
    <col collapsed="false" customWidth="true" hidden="false" outlineLevel="0" max="2" min="2" style="1" width="6.14"/>
    <col collapsed="false" customWidth="true" hidden="false" outlineLevel="0" max="3" min="3" style="1" width="3.71"/>
    <col collapsed="false" customWidth="true" hidden="false" outlineLevel="0" max="4" min="4" style="1" width="7.85"/>
    <col collapsed="false" customWidth="true" hidden="false" outlineLevel="0" max="5" min="5" style="1" width="53.71"/>
    <col collapsed="false" customWidth="true" hidden="false" outlineLevel="0" max="7" min="6" style="1" width="3.29"/>
    <col collapsed="false" customWidth="true" hidden="false" outlineLevel="0" max="8" min="8" style="1" width="16.29"/>
    <col collapsed="false" customWidth="true" hidden="false" outlineLevel="0" max="9" min="9" style="1" width="11.29"/>
    <col collapsed="false" customWidth="true" hidden="false" outlineLevel="0" max="10" min="10" style="1" width="1.71"/>
    <col collapsed="false" customWidth="true" hidden="false" outlineLevel="0" max="11" min="11" style="1" width="11.29"/>
    <col collapsed="false" customWidth="true" hidden="false" outlineLevel="0" max="12" min="12" style="1" width="38.71"/>
    <col collapsed="false" customWidth="true" hidden="false" outlineLevel="0" max="13" min="13" style="1" width="1.29"/>
    <col collapsed="false" customWidth="true" hidden="false" outlineLevel="0" max="15" min="14" style="1" width="11.29"/>
    <col collapsed="false" customWidth="true" hidden="false" outlineLevel="0" max="16" min="16" style="1" width="16.29"/>
    <col collapsed="false" customWidth="true" hidden="false" outlineLevel="0" max="26" min="17" style="1" width="12.71"/>
  </cols>
  <sheetData>
    <row r="1" customFormat="false" ht="12.75" hidden="false" customHeight="true" outlineLevel="0" collapsed="false">
      <c r="A1" s="157" t="s">
        <v>471</v>
      </c>
      <c r="B1" s="167" t="s">
        <v>472</v>
      </c>
      <c r="C1" s="167"/>
      <c r="D1" s="167"/>
      <c r="E1" s="167"/>
      <c r="F1" s="168" t="s">
        <v>147</v>
      </c>
      <c r="G1" s="169"/>
      <c r="H1" s="188" t="e">
        <f aca="false">H3/H5</f>
        <v>#DIV/0!</v>
      </c>
      <c r="I1" s="119"/>
      <c r="J1" s="119"/>
      <c r="K1" s="119"/>
      <c r="L1" s="119"/>
      <c r="M1" s="119"/>
      <c r="N1" s="119"/>
      <c r="O1" s="119"/>
      <c r="P1" s="189"/>
    </row>
    <row r="2" customFormat="false" ht="13.5" hidden="false" customHeight="true" outlineLevel="0" collapsed="false">
      <c r="A2" s="119"/>
      <c r="B2" s="118"/>
      <c r="C2" s="118"/>
      <c r="D2" s="118"/>
      <c r="E2" s="118"/>
      <c r="F2" s="161"/>
      <c r="G2" s="161"/>
      <c r="H2" s="171"/>
      <c r="I2" s="119"/>
      <c r="J2" s="119"/>
      <c r="K2" s="119"/>
      <c r="L2" s="119"/>
      <c r="M2" s="119"/>
      <c r="N2" s="119"/>
      <c r="O2" s="119"/>
      <c r="P2" s="119"/>
    </row>
    <row r="3" customFormat="false" ht="15.75" hidden="false" customHeight="true" outlineLevel="0" collapsed="false">
      <c r="A3" s="119"/>
      <c r="B3" s="157" t="s">
        <v>473</v>
      </c>
      <c r="C3" s="172" t="s">
        <v>474</v>
      </c>
      <c r="D3" s="172"/>
      <c r="E3" s="172"/>
      <c r="F3" s="173" t="s">
        <v>147</v>
      </c>
      <c r="G3" s="174"/>
      <c r="H3" s="175" t="e">
        <f aca="false">'4. Custo Total'!H1</f>
        <v>#DIV/0!</v>
      </c>
      <c r="I3" s="119"/>
      <c r="J3" s="15" t="s">
        <v>17</v>
      </c>
      <c r="K3" s="15"/>
      <c r="L3" s="15"/>
      <c r="M3" s="15"/>
      <c r="N3" s="119"/>
      <c r="O3" s="119"/>
      <c r="P3" s="182"/>
    </row>
    <row r="4" customFormat="false" ht="15" hidden="false" customHeight="true" outlineLevel="0" collapsed="false">
      <c r="A4" s="119"/>
      <c r="B4" s="118"/>
      <c r="C4" s="118"/>
      <c r="D4" s="118"/>
      <c r="E4" s="118"/>
      <c r="F4" s="161"/>
      <c r="G4" s="161"/>
      <c r="H4" s="171"/>
      <c r="I4" s="119"/>
      <c r="J4" s="17"/>
      <c r="K4" s="18"/>
      <c r="L4" s="18"/>
      <c r="M4" s="19"/>
      <c r="N4" s="119"/>
      <c r="O4" s="119"/>
      <c r="P4" s="119"/>
    </row>
    <row r="5" customFormat="false" ht="15" hidden="false" customHeight="true" outlineLevel="0" collapsed="false">
      <c r="A5" s="119"/>
      <c r="B5" s="157" t="s">
        <v>475</v>
      </c>
      <c r="C5" s="172" t="s">
        <v>476</v>
      </c>
      <c r="D5" s="172"/>
      <c r="E5" s="172"/>
      <c r="F5" s="173" t="s">
        <v>147</v>
      </c>
      <c r="G5" s="174"/>
      <c r="H5" s="190" t="n">
        <f aca="false">'1.1. Passageiros'!D11</f>
        <v>1010000</v>
      </c>
      <c r="I5" s="119"/>
      <c r="J5" s="20"/>
      <c r="K5" s="21"/>
      <c r="L5" s="22" t="s">
        <v>19</v>
      </c>
      <c r="M5" s="23"/>
      <c r="N5" s="119"/>
      <c r="O5" s="119"/>
      <c r="P5" s="171"/>
    </row>
    <row r="6" customFormat="false" ht="15" hidden="false" customHeight="true" outlineLevel="0" collapsed="false">
      <c r="A6" s="119"/>
      <c r="B6" s="118"/>
      <c r="C6" s="118"/>
      <c r="D6" s="118"/>
      <c r="E6" s="118"/>
      <c r="F6" s="161"/>
      <c r="G6" s="161"/>
      <c r="H6" s="171"/>
      <c r="I6" s="119"/>
      <c r="J6" s="20"/>
      <c r="K6" s="27"/>
      <c r="L6" s="22" t="s">
        <v>21</v>
      </c>
      <c r="M6" s="23"/>
      <c r="N6" s="119"/>
      <c r="O6" s="119"/>
      <c r="P6" s="119"/>
    </row>
    <row r="7" customFormat="false" ht="15" hidden="false" customHeight="true" outlineLevel="0" collapsed="false">
      <c r="A7" s="119"/>
      <c r="B7" s="118"/>
      <c r="C7" s="118"/>
      <c r="D7" s="118"/>
      <c r="E7" s="118"/>
      <c r="F7" s="161"/>
      <c r="G7" s="161"/>
      <c r="H7" s="171"/>
      <c r="I7" s="119"/>
      <c r="J7" s="20"/>
      <c r="K7" s="28"/>
      <c r="L7" s="22" t="s">
        <v>23</v>
      </c>
      <c r="M7" s="23"/>
      <c r="N7" s="119"/>
      <c r="O7" s="119"/>
      <c r="P7" s="119"/>
    </row>
    <row r="8" customFormat="false" ht="15.75" hidden="false" customHeight="true" outlineLevel="0" collapsed="false">
      <c r="A8" s="119"/>
      <c r="B8" s="118"/>
      <c r="C8" s="118"/>
      <c r="D8" s="118"/>
      <c r="E8" s="118"/>
      <c r="F8" s="161"/>
      <c r="G8" s="161"/>
      <c r="H8" s="171"/>
      <c r="I8" s="119"/>
      <c r="J8" s="29"/>
      <c r="K8" s="30"/>
      <c r="L8" s="30"/>
      <c r="M8" s="31"/>
      <c r="N8" s="119"/>
      <c r="O8" s="119"/>
      <c r="P8" s="119"/>
    </row>
    <row r="9" customFormat="false" ht="12.75" hidden="false" customHeight="true" outlineLevel="0" collapsed="false">
      <c r="A9" s="119"/>
      <c r="B9" s="118"/>
      <c r="C9" s="118"/>
      <c r="D9" s="118"/>
      <c r="E9" s="118"/>
      <c r="F9" s="161"/>
      <c r="G9" s="161"/>
      <c r="H9" s="171"/>
      <c r="I9" s="119"/>
      <c r="J9" s="119"/>
      <c r="K9" s="119"/>
      <c r="L9" s="119"/>
      <c r="M9" s="119"/>
      <c r="N9" s="119"/>
      <c r="O9" s="119"/>
      <c r="P9" s="119"/>
    </row>
    <row r="10" customFormat="false" ht="12.75" hidden="false" customHeight="true" outlineLevel="0" collapsed="false">
      <c r="A10" s="119"/>
      <c r="B10" s="118"/>
      <c r="C10" s="118"/>
      <c r="D10" s="118"/>
      <c r="E10" s="118"/>
      <c r="F10" s="161"/>
      <c r="G10" s="161"/>
      <c r="H10" s="171"/>
      <c r="I10" s="119"/>
      <c r="J10" s="119"/>
      <c r="K10" s="119"/>
      <c r="L10" s="119"/>
      <c r="M10" s="119"/>
      <c r="N10" s="119"/>
      <c r="O10" s="119"/>
      <c r="P10" s="119"/>
    </row>
    <row r="11" customFormat="false" ht="12.75" hidden="false" customHeight="true" outlineLevel="0" collapsed="false">
      <c r="A11" s="119"/>
      <c r="B11" s="118"/>
      <c r="C11" s="118"/>
      <c r="D11" s="118"/>
      <c r="E11" s="118"/>
      <c r="F11" s="161"/>
      <c r="G11" s="161"/>
      <c r="H11" s="171"/>
      <c r="I11" s="119"/>
      <c r="J11" s="119"/>
      <c r="K11" s="119"/>
      <c r="L11" s="119"/>
      <c r="M11" s="119"/>
      <c r="N11" s="119"/>
      <c r="O11" s="119"/>
      <c r="P11" s="119"/>
    </row>
    <row r="12" customFormat="false" ht="12.75" hidden="false" customHeight="true" outlineLevel="0" collapsed="false">
      <c r="A12" s="119"/>
      <c r="B12" s="118"/>
      <c r="C12" s="118"/>
      <c r="D12" s="118"/>
      <c r="E12" s="118"/>
      <c r="F12" s="161"/>
      <c r="G12" s="161"/>
      <c r="H12" s="171"/>
      <c r="I12" s="119"/>
      <c r="J12" s="119"/>
      <c r="K12" s="119"/>
      <c r="L12" s="119"/>
      <c r="M12" s="119"/>
      <c r="N12" s="119"/>
      <c r="O12" s="119"/>
      <c r="P12" s="119"/>
    </row>
    <row r="13" customFormat="false" ht="12.75" hidden="false" customHeight="true" outlineLevel="0" collapsed="false">
      <c r="A13" s="119"/>
      <c r="B13" s="118"/>
      <c r="C13" s="118"/>
      <c r="D13" s="118"/>
      <c r="E13" s="118"/>
      <c r="F13" s="161"/>
      <c r="G13" s="161"/>
      <c r="H13" s="171"/>
      <c r="I13" s="119"/>
      <c r="J13" s="119"/>
      <c r="K13" s="119"/>
      <c r="L13" s="119"/>
      <c r="M13" s="119"/>
      <c r="N13" s="119"/>
      <c r="O13" s="119"/>
      <c r="P13" s="119"/>
    </row>
    <row r="14" customFormat="false" ht="12.75" hidden="false" customHeight="true" outlineLevel="0" collapsed="false">
      <c r="A14" s="119"/>
      <c r="B14" s="118"/>
      <c r="C14" s="118"/>
      <c r="D14" s="118"/>
      <c r="E14" s="118"/>
      <c r="F14" s="161"/>
      <c r="G14" s="161"/>
      <c r="H14" s="171"/>
      <c r="I14" s="119"/>
      <c r="J14" s="119"/>
      <c r="K14" s="119"/>
      <c r="L14" s="119"/>
      <c r="M14" s="119"/>
      <c r="N14" s="119"/>
      <c r="O14" s="119"/>
      <c r="P14" s="119"/>
    </row>
    <row r="15" customFormat="false" ht="12.75" hidden="false" customHeight="true" outlineLevel="0" collapsed="false">
      <c r="A15" s="119"/>
      <c r="B15" s="118"/>
      <c r="C15" s="118"/>
      <c r="D15" s="118"/>
      <c r="E15" s="118"/>
      <c r="F15" s="161"/>
      <c r="G15" s="161"/>
      <c r="H15" s="171"/>
      <c r="I15" s="119"/>
      <c r="J15" s="119"/>
      <c r="K15" s="119"/>
      <c r="L15" s="119"/>
      <c r="M15" s="119"/>
      <c r="N15" s="119"/>
      <c r="O15" s="119"/>
      <c r="P15" s="119"/>
    </row>
    <row r="16" customFormat="false" ht="12.75" hidden="false" customHeight="true" outlineLevel="0" collapsed="false">
      <c r="A16" s="119"/>
      <c r="B16" s="118"/>
      <c r="C16" s="118"/>
      <c r="D16" s="118"/>
      <c r="E16" s="118"/>
      <c r="F16" s="161"/>
      <c r="G16" s="161"/>
      <c r="H16" s="171"/>
      <c r="I16" s="119"/>
      <c r="J16" s="119"/>
      <c r="K16" s="119"/>
      <c r="L16" s="119"/>
      <c r="M16" s="119"/>
      <c r="N16" s="119"/>
      <c r="O16" s="119"/>
      <c r="P16" s="119"/>
    </row>
    <row r="17" customFormat="false" ht="12.75" hidden="false" customHeight="true" outlineLevel="0" collapsed="false">
      <c r="A17" s="119"/>
      <c r="B17" s="118"/>
      <c r="C17" s="118"/>
      <c r="D17" s="118"/>
      <c r="E17" s="118"/>
      <c r="F17" s="161"/>
      <c r="G17" s="161"/>
      <c r="H17" s="171"/>
      <c r="I17" s="119"/>
      <c r="J17" s="119"/>
      <c r="K17" s="119"/>
      <c r="L17" s="119"/>
      <c r="M17" s="119"/>
      <c r="N17" s="119"/>
      <c r="O17" s="119"/>
      <c r="P17" s="119"/>
    </row>
    <row r="18" customFormat="false" ht="30" hidden="false" customHeight="true" outlineLevel="0" collapsed="false">
      <c r="A18" s="147"/>
      <c r="B18" s="118"/>
      <c r="C18" s="118"/>
      <c r="D18" s="118"/>
      <c r="E18" s="118"/>
      <c r="F18" s="161"/>
      <c r="G18" s="161"/>
      <c r="H18" s="171"/>
      <c r="I18" s="147"/>
      <c r="J18" s="147"/>
      <c r="K18" s="147"/>
      <c r="L18" s="147"/>
      <c r="M18" s="147"/>
      <c r="N18" s="147"/>
      <c r="O18" s="147"/>
      <c r="P18" s="147"/>
    </row>
    <row r="19" customFormat="false" ht="12.75" hidden="false" customHeight="true" outlineLevel="0" collapsed="false">
      <c r="A19" s="119"/>
      <c r="B19" s="118"/>
      <c r="C19" s="118"/>
      <c r="D19" s="118"/>
      <c r="E19" s="118"/>
      <c r="F19" s="161"/>
      <c r="G19" s="161"/>
      <c r="H19" s="171"/>
      <c r="I19" s="119"/>
      <c r="J19" s="119"/>
      <c r="K19" s="119"/>
      <c r="L19" s="119"/>
      <c r="M19" s="119"/>
      <c r="N19" s="119"/>
      <c r="O19" s="119"/>
      <c r="P19" s="119"/>
    </row>
    <row r="20" customFormat="false" ht="12.75" hidden="false" customHeight="true" outlineLevel="0" collapsed="false">
      <c r="A20" s="119"/>
      <c r="B20" s="118"/>
      <c r="C20" s="118"/>
      <c r="D20" s="118"/>
      <c r="E20" s="118"/>
      <c r="F20" s="161"/>
      <c r="G20" s="161"/>
      <c r="H20" s="171"/>
      <c r="I20" s="119"/>
      <c r="J20" s="119"/>
      <c r="K20" s="119"/>
      <c r="L20" s="119"/>
      <c r="M20" s="119"/>
      <c r="N20" s="119"/>
      <c r="O20" s="119"/>
      <c r="P20" s="119"/>
    </row>
    <row r="21" customFormat="false" ht="12.75" hidden="false" customHeight="true" outlineLevel="0" collapsed="false">
      <c r="A21" s="119"/>
      <c r="B21" s="118"/>
      <c r="C21" s="118"/>
      <c r="D21" s="118"/>
      <c r="E21" s="118"/>
      <c r="F21" s="161"/>
      <c r="G21" s="161"/>
      <c r="H21" s="171"/>
      <c r="I21" s="119"/>
      <c r="J21" s="119"/>
      <c r="K21" s="119"/>
      <c r="L21" s="119"/>
      <c r="M21" s="119"/>
      <c r="N21" s="119"/>
      <c r="O21" s="119"/>
      <c r="P21" s="119"/>
    </row>
    <row r="22" customFormat="false" ht="12.75" hidden="false" customHeight="true" outlineLevel="0" collapsed="false">
      <c r="A22" s="119"/>
      <c r="B22" s="118"/>
      <c r="C22" s="118"/>
      <c r="D22" s="118"/>
      <c r="E22" s="118"/>
      <c r="F22" s="161"/>
      <c r="G22" s="161"/>
      <c r="H22" s="171"/>
      <c r="I22" s="119"/>
      <c r="J22" s="119"/>
      <c r="K22" s="119"/>
      <c r="L22" s="119"/>
      <c r="M22" s="119"/>
      <c r="N22" s="119"/>
      <c r="O22" s="119"/>
      <c r="P22" s="119"/>
    </row>
    <row r="23" customFormat="false" ht="12.75" hidden="false" customHeight="true" outlineLevel="0" collapsed="false">
      <c r="A23" s="119"/>
      <c r="B23" s="118"/>
      <c r="C23" s="118"/>
      <c r="D23" s="118"/>
      <c r="E23" s="118"/>
      <c r="F23" s="161"/>
      <c r="G23" s="161"/>
      <c r="H23" s="171"/>
      <c r="I23" s="119"/>
      <c r="J23" s="119"/>
      <c r="K23" s="119"/>
      <c r="L23" s="119"/>
      <c r="M23" s="119"/>
      <c r="N23" s="119"/>
      <c r="O23" s="119"/>
      <c r="P23" s="119"/>
    </row>
    <row r="24" customFormat="false" ht="12.75" hidden="false" customHeight="true" outlineLevel="0" collapsed="false">
      <c r="A24" s="119"/>
      <c r="B24" s="118"/>
      <c r="C24" s="118"/>
      <c r="D24" s="118"/>
      <c r="E24" s="118"/>
      <c r="F24" s="161"/>
      <c r="G24" s="161"/>
      <c r="H24" s="171"/>
      <c r="I24" s="119"/>
      <c r="J24" s="119"/>
      <c r="K24" s="119"/>
      <c r="L24" s="119"/>
      <c r="M24" s="119"/>
      <c r="N24" s="119"/>
      <c r="O24" s="119"/>
      <c r="P24" s="119"/>
    </row>
    <row r="25" customFormat="false" ht="12.75" hidden="false" customHeight="true" outlineLevel="0" collapsed="false">
      <c r="A25" s="119"/>
      <c r="B25" s="118"/>
      <c r="C25" s="118"/>
      <c r="D25" s="118"/>
      <c r="E25" s="118"/>
      <c r="F25" s="161"/>
      <c r="G25" s="161"/>
      <c r="H25" s="171"/>
      <c r="I25" s="119"/>
      <c r="J25" s="119"/>
      <c r="K25" s="119"/>
      <c r="L25" s="119"/>
      <c r="M25" s="119"/>
      <c r="N25" s="119"/>
      <c r="O25" s="119"/>
      <c r="P25" s="119"/>
    </row>
    <row r="26" customFormat="false" ht="12.75" hidden="false" customHeight="true" outlineLevel="0" collapsed="false">
      <c r="A26" s="119"/>
      <c r="B26" s="118"/>
      <c r="C26" s="118"/>
      <c r="D26" s="118"/>
      <c r="E26" s="118"/>
      <c r="F26" s="161"/>
      <c r="G26" s="161"/>
      <c r="H26" s="171"/>
      <c r="I26" s="119"/>
      <c r="J26" s="119"/>
      <c r="K26" s="119"/>
      <c r="L26" s="119"/>
      <c r="M26" s="119"/>
      <c r="N26" s="119"/>
      <c r="O26" s="119"/>
      <c r="P26" s="119"/>
    </row>
    <row r="27" customFormat="false" ht="12.75" hidden="false" customHeight="true" outlineLevel="0" collapsed="false">
      <c r="A27" s="119"/>
      <c r="B27" s="118"/>
      <c r="C27" s="118"/>
      <c r="D27" s="118"/>
      <c r="E27" s="118"/>
      <c r="F27" s="161"/>
      <c r="G27" s="161"/>
      <c r="H27" s="171"/>
      <c r="I27" s="119"/>
      <c r="J27" s="119"/>
      <c r="K27" s="119"/>
      <c r="L27" s="119"/>
      <c r="M27" s="119"/>
      <c r="N27" s="119"/>
      <c r="O27" s="119"/>
      <c r="P27" s="119"/>
    </row>
    <row r="28" customFormat="false" ht="12.75" hidden="false" customHeight="true" outlineLevel="0" collapsed="false">
      <c r="A28" s="119"/>
      <c r="B28" s="118"/>
      <c r="C28" s="118"/>
      <c r="D28" s="118"/>
      <c r="E28" s="118"/>
      <c r="F28" s="161"/>
      <c r="G28" s="161"/>
      <c r="H28" s="171"/>
      <c r="I28" s="119"/>
      <c r="J28" s="119"/>
      <c r="K28" s="119"/>
      <c r="L28" s="119"/>
      <c r="M28" s="119"/>
      <c r="N28" s="119"/>
      <c r="O28" s="119"/>
      <c r="P28" s="119"/>
    </row>
    <row r="29" customFormat="false" ht="12.75" hidden="false" customHeight="true" outlineLevel="0" collapsed="false">
      <c r="A29" s="119"/>
      <c r="B29" s="118"/>
      <c r="C29" s="118"/>
      <c r="D29" s="118"/>
      <c r="E29" s="118"/>
      <c r="F29" s="161"/>
      <c r="G29" s="161"/>
      <c r="H29" s="171"/>
      <c r="I29" s="119"/>
      <c r="J29" s="119"/>
      <c r="K29" s="119"/>
      <c r="L29" s="119"/>
      <c r="M29" s="119"/>
      <c r="N29" s="119"/>
      <c r="O29" s="119"/>
      <c r="P29" s="119"/>
    </row>
    <row r="30" customFormat="false" ht="12.75" hidden="false" customHeight="true" outlineLevel="0" collapsed="false">
      <c r="A30" s="119"/>
      <c r="B30" s="118"/>
      <c r="C30" s="118"/>
      <c r="D30" s="118"/>
      <c r="E30" s="118"/>
      <c r="F30" s="161"/>
      <c r="G30" s="161"/>
      <c r="H30" s="171"/>
      <c r="I30" s="119"/>
      <c r="J30" s="119"/>
      <c r="K30" s="119"/>
      <c r="L30" s="119"/>
      <c r="M30" s="119"/>
      <c r="N30" s="119"/>
      <c r="O30" s="119"/>
      <c r="P30" s="119"/>
    </row>
    <row r="31" customFormat="false" ht="12.75" hidden="false" customHeight="true" outlineLevel="0" collapsed="false">
      <c r="A31" s="119"/>
      <c r="B31" s="118"/>
      <c r="C31" s="118"/>
      <c r="D31" s="118"/>
      <c r="E31" s="118"/>
      <c r="F31" s="161"/>
      <c r="G31" s="161"/>
      <c r="H31" s="171"/>
      <c r="I31" s="119"/>
      <c r="J31" s="119"/>
      <c r="K31" s="119"/>
      <c r="L31" s="119"/>
      <c r="M31" s="119"/>
      <c r="N31" s="119"/>
      <c r="O31" s="119"/>
      <c r="P31" s="119"/>
    </row>
    <row r="32" customFormat="false" ht="12.75" hidden="false" customHeight="true" outlineLevel="0" collapsed="false">
      <c r="A32" s="119"/>
      <c r="B32" s="118"/>
      <c r="C32" s="118"/>
      <c r="D32" s="118"/>
      <c r="E32" s="118"/>
      <c r="F32" s="161"/>
      <c r="G32" s="161"/>
      <c r="H32" s="171"/>
      <c r="I32" s="119"/>
      <c r="J32" s="119"/>
      <c r="K32" s="119"/>
      <c r="L32" s="119"/>
      <c r="M32" s="119"/>
      <c r="N32" s="119"/>
      <c r="O32" s="119"/>
      <c r="P32" s="119"/>
    </row>
    <row r="33" customFormat="false" ht="12.75" hidden="false" customHeight="true" outlineLevel="0" collapsed="false">
      <c r="A33" s="119"/>
      <c r="B33" s="118"/>
      <c r="C33" s="118"/>
      <c r="D33" s="118"/>
      <c r="E33" s="118"/>
      <c r="F33" s="161"/>
      <c r="G33" s="161"/>
      <c r="H33" s="171"/>
      <c r="I33" s="119"/>
      <c r="J33" s="119"/>
      <c r="K33" s="119"/>
      <c r="L33" s="119"/>
      <c r="M33" s="119"/>
      <c r="N33" s="119"/>
      <c r="O33" s="119"/>
      <c r="P33" s="119"/>
    </row>
    <row r="34" customFormat="false" ht="12.75" hidden="false" customHeight="true" outlineLevel="0" collapsed="false">
      <c r="A34" s="119"/>
      <c r="B34" s="118"/>
      <c r="C34" s="118"/>
      <c r="D34" s="118"/>
      <c r="E34" s="118"/>
      <c r="F34" s="161"/>
      <c r="G34" s="161"/>
      <c r="H34" s="171"/>
      <c r="I34" s="119"/>
      <c r="J34" s="119"/>
      <c r="K34" s="119"/>
      <c r="L34" s="119"/>
      <c r="M34" s="119"/>
      <c r="N34" s="119"/>
      <c r="O34" s="119"/>
      <c r="P34" s="119"/>
    </row>
    <row r="35" customFormat="false" ht="12.75" hidden="false" customHeight="true" outlineLevel="0" collapsed="false">
      <c r="A35" s="119"/>
      <c r="B35" s="118"/>
      <c r="C35" s="118"/>
      <c r="D35" s="118"/>
      <c r="E35" s="118"/>
      <c r="F35" s="161"/>
      <c r="G35" s="161"/>
      <c r="H35" s="171"/>
      <c r="I35" s="119"/>
      <c r="J35" s="119"/>
      <c r="K35" s="119"/>
      <c r="L35" s="119"/>
      <c r="M35" s="119"/>
      <c r="N35" s="119"/>
      <c r="O35" s="119"/>
      <c r="P35" s="119"/>
    </row>
    <row r="36" customFormat="false" ht="12.75" hidden="false" customHeight="true" outlineLevel="0" collapsed="false">
      <c r="A36" s="119"/>
      <c r="B36" s="118"/>
      <c r="C36" s="118"/>
      <c r="D36" s="118"/>
      <c r="E36" s="118"/>
      <c r="F36" s="161"/>
      <c r="G36" s="161"/>
      <c r="H36" s="171"/>
      <c r="I36" s="119"/>
      <c r="J36" s="119"/>
      <c r="K36" s="119"/>
      <c r="L36" s="119"/>
      <c r="M36" s="119"/>
      <c r="N36" s="119"/>
      <c r="O36" s="119"/>
      <c r="P36" s="119"/>
    </row>
    <row r="37" customFormat="false" ht="12.75" hidden="false" customHeight="true" outlineLevel="0" collapsed="false">
      <c r="A37" s="119"/>
      <c r="B37" s="118"/>
      <c r="C37" s="118"/>
      <c r="D37" s="118"/>
      <c r="E37" s="118"/>
      <c r="F37" s="161"/>
      <c r="G37" s="161"/>
      <c r="H37" s="171"/>
      <c r="I37" s="119"/>
      <c r="J37" s="119"/>
      <c r="K37" s="119"/>
      <c r="L37" s="119"/>
      <c r="M37" s="119"/>
      <c r="N37" s="119"/>
      <c r="O37" s="119"/>
      <c r="P37" s="119"/>
    </row>
    <row r="38" customFormat="false" ht="12.75" hidden="false" customHeight="true" outlineLevel="0" collapsed="false">
      <c r="A38" s="119"/>
      <c r="B38" s="118"/>
      <c r="C38" s="118"/>
      <c r="D38" s="118"/>
      <c r="E38" s="118"/>
      <c r="F38" s="161"/>
      <c r="G38" s="161"/>
      <c r="H38" s="171"/>
      <c r="I38" s="119"/>
      <c r="J38" s="119"/>
      <c r="K38" s="119"/>
      <c r="L38" s="119"/>
      <c r="M38" s="119"/>
      <c r="N38" s="119"/>
      <c r="O38" s="119"/>
      <c r="P38" s="119"/>
    </row>
    <row r="39" customFormat="false" ht="12.75" hidden="false" customHeight="true" outlineLevel="0" collapsed="false">
      <c r="A39" s="119"/>
      <c r="B39" s="118"/>
      <c r="C39" s="118"/>
      <c r="D39" s="118"/>
      <c r="E39" s="118"/>
      <c r="F39" s="161"/>
      <c r="G39" s="161"/>
      <c r="H39" s="171"/>
      <c r="I39" s="119"/>
      <c r="J39" s="119"/>
      <c r="K39" s="119"/>
      <c r="L39" s="119"/>
      <c r="M39" s="119"/>
      <c r="N39" s="119"/>
      <c r="O39" s="119"/>
      <c r="P39" s="119"/>
    </row>
    <row r="40" customFormat="false" ht="12.75" hidden="false" customHeight="true" outlineLevel="0" collapsed="false">
      <c r="A40" s="119"/>
      <c r="B40" s="118"/>
      <c r="C40" s="118"/>
      <c r="D40" s="118"/>
      <c r="E40" s="118"/>
      <c r="F40" s="161"/>
      <c r="G40" s="161"/>
      <c r="H40" s="171"/>
      <c r="I40" s="119"/>
      <c r="J40" s="119"/>
      <c r="K40" s="119"/>
      <c r="L40" s="119"/>
      <c r="M40" s="119"/>
      <c r="N40" s="119"/>
      <c r="O40" s="119"/>
      <c r="P40" s="119"/>
    </row>
    <row r="41" customFormat="false" ht="12.75" hidden="false" customHeight="true" outlineLevel="0" collapsed="false">
      <c r="A41" s="119"/>
      <c r="B41" s="118"/>
      <c r="C41" s="118"/>
      <c r="D41" s="118"/>
      <c r="E41" s="118"/>
      <c r="F41" s="161"/>
      <c r="G41" s="161"/>
      <c r="H41" s="171"/>
      <c r="I41" s="119"/>
      <c r="J41" s="119"/>
      <c r="K41" s="119"/>
      <c r="L41" s="119"/>
      <c r="M41" s="119"/>
      <c r="N41" s="119"/>
      <c r="O41" s="119"/>
      <c r="P41" s="119"/>
    </row>
    <row r="42" customFormat="false" ht="12.75" hidden="false" customHeight="true" outlineLevel="0" collapsed="false">
      <c r="A42" s="119"/>
      <c r="B42" s="118"/>
      <c r="C42" s="118"/>
      <c r="D42" s="118"/>
      <c r="E42" s="118"/>
      <c r="F42" s="161"/>
      <c r="G42" s="161"/>
      <c r="H42" s="171"/>
      <c r="I42" s="119"/>
      <c r="J42" s="119"/>
      <c r="K42" s="119"/>
      <c r="L42" s="119"/>
      <c r="M42" s="119"/>
      <c r="N42" s="119"/>
      <c r="O42" s="119"/>
      <c r="P42" s="119"/>
    </row>
    <row r="43" customFormat="false" ht="12.75" hidden="false" customHeight="true" outlineLevel="0" collapsed="false">
      <c r="A43" s="119"/>
      <c r="B43" s="118"/>
      <c r="C43" s="118"/>
      <c r="D43" s="118"/>
      <c r="E43" s="118"/>
      <c r="F43" s="161"/>
      <c r="G43" s="161"/>
      <c r="H43" s="171"/>
      <c r="I43" s="119"/>
      <c r="J43" s="119"/>
      <c r="K43" s="119"/>
      <c r="L43" s="119"/>
      <c r="M43" s="119"/>
      <c r="N43" s="119"/>
      <c r="O43" s="119"/>
      <c r="P43" s="119"/>
    </row>
    <row r="44" customFormat="false" ht="12.75" hidden="false" customHeight="true" outlineLevel="0" collapsed="false">
      <c r="A44" s="119"/>
      <c r="B44" s="118"/>
      <c r="C44" s="118"/>
      <c r="D44" s="118"/>
      <c r="E44" s="118"/>
      <c r="F44" s="161"/>
      <c r="G44" s="161"/>
      <c r="H44" s="171"/>
      <c r="I44" s="119"/>
      <c r="J44" s="119"/>
      <c r="K44" s="119"/>
      <c r="L44" s="119"/>
      <c r="M44" s="119"/>
      <c r="N44" s="119"/>
      <c r="O44" s="119"/>
      <c r="P44" s="119"/>
    </row>
    <row r="45" customFormat="false" ht="12.75" hidden="false" customHeight="true" outlineLevel="0" collapsed="false">
      <c r="A45" s="119"/>
      <c r="B45" s="118"/>
      <c r="C45" s="118"/>
      <c r="D45" s="118"/>
      <c r="E45" s="118"/>
      <c r="F45" s="161"/>
      <c r="G45" s="161"/>
      <c r="H45" s="171"/>
      <c r="I45" s="119"/>
      <c r="J45" s="119"/>
      <c r="K45" s="119"/>
      <c r="L45" s="119"/>
      <c r="M45" s="119"/>
      <c r="N45" s="119"/>
      <c r="O45" s="119"/>
      <c r="P45" s="119"/>
    </row>
    <row r="46" customFormat="false" ht="12.75" hidden="false" customHeight="true" outlineLevel="0" collapsed="false">
      <c r="A46" s="119"/>
      <c r="B46" s="118"/>
      <c r="C46" s="118"/>
      <c r="D46" s="118"/>
      <c r="E46" s="118"/>
      <c r="F46" s="161"/>
      <c r="G46" s="161"/>
      <c r="H46" s="171"/>
      <c r="I46" s="119"/>
      <c r="J46" s="119"/>
      <c r="K46" s="119"/>
      <c r="L46" s="119"/>
      <c r="M46" s="119"/>
      <c r="N46" s="119"/>
      <c r="O46" s="119"/>
      <c r="P46" s="119"/>
    </row>
    <row r="47" customFormat="false" ht="12.75" hidden="false" customHeight="true" outlineLevel="0" collapsed="false">
      <c r="A47" s="119"/>
      <c r="B47" s="118"/>
      <c r="C47" s="118"/>
      <c r="D47" s="118"/>
      <c r="E47" s="118"/>
      <c r="F47" s="161"/>
      <c r="G47" s="161"/>
      <c r="H47" s="171"/>
      <c r="I47" s="119"/>
      <c r="J47" s="119"/>
      <c r="K47" s="119"/>
      <c r="L47" s="119"/>
      <c r="M47" s="119"/>
      <c r="N47" s="119"/>
      <c r="O47" s="119"/>
      <c r="P47" s="119"/>
    </row>
    <row r="48" customFormat="false" ht="12.75" hidden="false" customHeight="true" outlineLevel="0" collapsed="false">
      <c r="A48" s="119"/>
      <c r="B48" s="118"/>
      <c r="C48" s="118"/>
      <c r="D48" s="118"/>
      <c r="E48" s="118"/>
      <c r="F48" s="161"/>
      <c r="G48" s="161"/>
      <c r="H48" s="171"/>
      <c r="I48" s="119"/>
      <c r="J48" s="119"/>
      <c r="K48" s="119"/>
      <c r="L48" s="119"/>
      <c r="M48" s="119"/>
      <c r="N48" s="119"/>
      <c r="O48" s="119"/>
      <c r="P48" s="119"/>
    </row>
    <row r="49" customFormat="false" ht="12.75" hidden="false" customHeight="true" outlineLevel="0" collapsed="false">
      <c r="A49" s="119"/>
      <c r="B49" s="118"/>
      <c r="C49" s="118"/>
      <c r="D49" s="118"/>
      <c r="E49" s="118"/>
      <c r="F49" s="161"/>
      <c r="G49" s="161"/>
      <c r="H49" s="171"/>
      <c r="I49" s="119"/>
      <c r="J49" s="119"/>
      <c r="K49" s="119"/>
      <c r="L49" s="119"/>
      <c r="M49" s="119"/>
      <c r="N49" s="119"/>
      <c r="O49" s="119"/>
      <c r="P49" s="119"/>
    </row>
    <row r="50" customFormat="false" ht="12.75" hidden="false" customHeight="true" outlineLevel="0" collapsed="false">
      <c r="A50" s="119"/>
      <c r="B50" s="118"/>
      <c r="C50" s="118"/>
      <c r="D50" s="118"/>
      <c r="E50" s="118"/>
      <c r="F50" s="161"/>
      <c r="G50" s="161"/>
      <c r="H50" s="171"/>
      <c r="I50" s="119"/>
      <c r="J50" s="119"/>
      <c r="K50" s="119"/>
      <c r="L50" s="119"/>
      <c r="M50" s="119"/>
      <c r="N50" s="119"/>
      <c r="O50" s="119"/>
      <c r="P50" s="119"/>
    </row>
    <row r="51" customFormat="false" ht="12.75" hidden="false" customHeight="true" outlineLevel="0" collapsed="false">
      <c r="A51" s="119"/>
      <c r="B51" s="118"/>
      <c r="C51" s="118"/>
      <c r="D51" s="118"/>
      <c r="E51" s="118"/>
      <c r="F51" s="161"/>
      <c r="G51" s="161"/>
      <c r="H51" s="171"/>
      <c r="I51" s="119"/>
      <c r="J51" s="119"/>
      <c r="K51" s="119"/>
      <c r="L51" s="119"/>
      <c r="M51" s="119"/>
      <c r="N51" s="119"/>
      <c r="O51" s="119"/>
      <c r="P51" s="119"/>
    </row>
    <row r="52" customFormat="false" ht="12.75" hidden="false" customHeight="true" outlineLevel="0" collapsed="false">
      <c r="A52" s="119"/>
      <c r="B52" s="118"/>
      <c r="C52" s="118"/>
      <c r="D52" s="118"/>
      <c r="E52" s="118"/>
      <c r="F52" s="161"/>
      <c r="G52" s="161"/>
      <c r="H52" s="171"/>
      <c r="I52" s="119"/>
      <c r="J52" s="119"/>
      <c r="K52" s="119"/>
      <c r="L52" s="119"/>
      <c r="M52" s="119"/>
      <c r="N52" s="119"/>
      <c r="O52" s="119"/>
      <c r="P52" s="119"/>
    </row>
    <row r="53" customFormat="false" ht="15" hidden="false" customHeight="true" outlineLevel="0" collapsed="false">
      <c r="A53" s="119"/>
      <c r="B53" s="118"/>
      <c r="C53" s="118"/>
      <c r="D53" s="118"/>
      <c r="E53" s="118"/>
      <c r="F53" s="161"/>
      <c r="G53" s="161"/>
      <c r="H53" s="171"/>
      <c r="I53" s="119"/>
      <c r="J53" s="119"/>
      <c r="K53" s="119"/>
      <c r="L53" s="13"/>
      <c r="M53" s="119"/>
      <c r="N53" s="119"/>
      <c r="O53" s="119"/>
      <c r="P53" s="119"/>
    </row>
    <row r="54" customFormat="false" ht="12.75" hidden="false" customHeight="true" outlineLevel="0" collapsed="false">
      <c r="A54" s="119"/>
      <c r="B54" s="118"/>
      <c r="C54" s="118"/>
      <c r="D54" s="118"/>
      <c r="E54" s="118"/>
      <c r="F54" s="161"/>
      <c r="G54" s="161"/>
      <c r="H54" s="171"/>
      <c r="I54" s="119"/>
      <c r="J54" s="119"/>
      <c r="K54" s="119"/>
      <c r="L54" s="119"/>
      <c r="M54" s="119"/>
      <c r="N54" s="119"/>
      <c r="O54" s="119"/>
      <c r="P54" s="119"/>
    </row>
    <row r="55" customFormat="false" ht="12.75" hidden="false" customHeight="true" outlineLevel="0" collapsed="false">
      <c r="A55" s="119"/>
      <c r="B55" s="118"/>
      <c r="C55" s="118"/>
      <c r="D55" s="118"/>
      <c r="E55" s="118"/>
      <c r="F55" s="161"/>
      <c r="G55" s="161"/>
      <c r="H55" s="171"/>
      <c r="I55" s="119"/>
      <c r="J55" s="119"/>
      <c r="K55" s="119"/>
      <c r="L55" s="119"/>
      <c r="M55" s="119"/>
      <c r="N55" s="119"/>
      <c r="O55" s="119"/>
      <c r="P55" s="119"/>
    </row>
    <row r="56" customFormat="false" ht="12.75" hidden="false" customHeight="true" outlineLevel="0" collapsed="false">
      <c r="A56" s="119"/>
      <c r="B56" s="118"/>
      <c r="C56" s="118"/>
      <c r="D56" s="118"/>
      <c r="E56" s="118"/>
      <c r="F56" s="161"/>
      <c r="G56" s="161"/>
      <c r="H56" s="171"/>
      <c r="I56" s="119"/>
      <c r="J56" s="119"/>
      <c r="K56" s="119"/>
      <c r="L56" s="119"/>
      <c r="M56" s="119"/>
      <c r="N56" s="119"/>
      <c r="O56" s="119"/>
      <c r="P56" s="119"/>
    </row>
    <row r="57" customFormat="false" ht="12.75" hidden="false" customHeight="true" outlineLevel="0" collapsed="false">
      <c r="A57" s="119"/>
      <c r="B57" s="118"/>
      <c r="C57" s="118"/>
      <c r="D57" s="118"/>
      <c r="E57" s="118"/>
      <c r="F57" s="161"/>
      <c r="G57" s="161"/>
      <c r="H57" s="171"/>
      <c r="I57" s="119"/>
      <c r="J57" s="119"/>
      <c r="K57" s="119"/>
      <c r="L57" s="119"/>
      <c r="M57" s="119"/>
      <c r="N57" s="119"/>
      <c r="O57" s="119"/>
      <c r="P57" s="119"/>
    </row>
    <row r="58" customFormat="false" ht="12.75" hidden="false" customHeight="true" outlineLevel="0" collapsed="false">
      <c r="A58" s="119"/>
      <c r="B58" s="118"/>
      <c r="C58" s="118"/>
      <c r="D58" s="118"/>
      <c r="E58" s="118"/>
      <c r="F58" s="161"/>
      <c r="G58" s="161"/>
      <c r="H58" s="171"/>
      <c r="I58" s="119"/>
      <c r="J58" s="119"/>
      <c r="K58" s="119"/>
      <c r="L58" s="119"/>
      <c r="M58" s="119"/>
      <c r="N58" s="119"/>
      <c r="O58" s="119"/>
      <c r="P58" s="119"/>
    </row>
    <row r="59" customFormat="false" ht="12.75" hidden="false" customHeight="true" outlineLevel="0" collapsed="false">
      <c r="A59" s="119"/>
      <c r="B59" s="118"/>
      <c r="C59" s="118"/>
      <c r="D59" s="118"/>
      <c r="E59" s="118"/>
      <c r="F59" s="161"/>
      <c r="G59" s="161"/>
      <c r="H59" s="171"/>
      <c r="I59" s="119"/>
      <c r="J59" s="119"/>
      <c r="K59" s="119"/>
      <c r="L59" s="119"/>
      <c r="M59" s="119"/>
      <c r="N59" s="119"/>
      <c r="O59" s="119"/>
      <c r="P59" s="119"/>
    </row>
    <row r="60" customFormat="false" ht="12.75" hidden="false" customHeight="true" outlineLevel="0" collapsed="false">
      <c r="A60" s="119"/>
      <c r="B60" s="118"/>
      <c r="C60" s="118"/>
      <c r="D60" s="118"/>
      <c r="E60" s="118"/>
      <c r="F60" s="161"/>
      <c r="G60" s="161"/>
      <c r="H60" s="171"/>
      <c r="I60" s="119"/>
      <c r="J60" s="119"/>
      <c r="K60" s="119"/>
      <c r="L60" s="119"/>
      <c r="M60" s="119"/>
      <c r="N60" s="119"/>
      <c r="O60" s="119"/>
      <c r="P60" s="119"/>
    </row>
    <row r="61" customFormat="false" ht="12.75" hidden="false" customHeight="true" outlineLevel="0" collapsed="false">
      <c r="A61" s="119"/>
      <c r="B61" s="118"/>
      <c r="C61" s="118"/>
      <c r="D61" s="118"/>
      <c r="E61" s="118"/>
      <c r="F61" s="161"/>
      <c r="G61" s="161"/>
      <c r="H61" s="171"/>
      <c r="I61" s="119"/>
      <c r="J61" s="119"/>
      <c r="K61" s="119"/>
      <c r="L61" s="119"/>
      <c r="M61" s="119"/>
      <c r="N61" s="119"/>
      <c r="O61" s="119"/>
      <c r="P61" s="119"/>
    </row>
    <row r="62" customFormat="false" ht="12.75" hidden="false" customHeight="true" outlineLevel="0" collapsed="false">
      <c r="A62" s="119"/>
      <c r="B62" s="118"/>
      <c r="C62" s="118"/>
      <c r="D62" s="118"/>
      <c r="E62" s="118"/>
      <c r="F62" s="161"/>
      <c r="G62" s="161"/>
      <c r="H62" s="171"/>
      <c r="I62" s="119"/>
      <c r="J62" s="119"/>
      <c r="K62" s="119"/>
      <c r="L62" s="119"/>
      <c r="M62" s="119"/>
      <c r="N62" s="119"/>
      <c r="O62" s="119"/>
      <c r="P62" s="119"/>
    </row>
    <row r="63" customFormat="false" ht="12.75" hidden="false" customHeight="true" outlineLevel="0" collapsed="false">
      <c r="A63" s="119"/>
      <c r="B63" s="118"/>
      <c r="C63" s="118"/>
      <c r="D63" s="118"/>
      <c r="E63" s="118"/>
      <c r="F63" s="161"/>
      <c r="G63" s="161"/>
      <c r="H63" s="171"/>
      <c r="I63" s="119"/>
      <c r="J63" s="119"/>
      <c r="K63" s="119"/>
      <c r="L63" s="119"/>
      <c r="M63" s="119"/>
      <c r="N63" s="119"/>
      <c r="O63" s="119"/>
      <c r="P63" s="119"/>
    </row>
    <row r="64" customFormat="false" ht="12.75" hidden="false" customHeight="true" outlineLevel="0" collapsed="false">
      <c r="A64" s="119"/>
      <c r="B64" s="118"/>
      <c r="C64" s="118"/>
      <c r="D64" s="118"/>
      <c r="E64" s="118"/>
      <c r="F64" s="161"/>
      <c r="G64" s="161"/>
      <c r="H64" s="171"/>
      <c r="I64" s="119"/>
      <c r="J64" s="119"/>
      <c r="K64" s="119"/>
      <c r="L64" s="119"/>
      <c r="M64" s="119"/>
      <c r="N64" s="119"/>
      <c r="O64" s="119"/>
      <c r="P64" s="119"/>
    </row>
    <row r="65" customFormat="false" ht="12.75" hidden="false" customHeight="true" outlineLevel="0" collapsed="false">
      <c r="A65" s="119"/>
      <c r="B65" s="118"/>
      <c r="C65" s="118"/>
      <c r="D65" s="118"/>
      <c r="E65" s="118"/>
      <c r="F65" s="161"/>
      <c r="G65" s="161"/>
      <c r="H65" s="171"/>
      <c r="I65" s="119"/>
      <c r="J65" s="119"/>
      <c r="K65" s="119"/>
      <c r="L65" s="119"/>
      <c r="M65" s="119"/>
      <c r="N65" s="119"/>
      <c r="O65" s="119"/>
      <c r="P65" s="119"/>
    </row>
    <row r="66" customFormat="false" ht="12.75" hidden="false" customHeight="true" outlineLevel="0" collapsed="false">
      <c r="A66" s="119"/>
      <c r="B66" s="118"/>
      <c r="C66" s="118"/>
      <c r="D66" s="118"/>
      <c r="E66" s="118"/>
      <c r="F66" s="161"/>
      <c r="G66" s="161"/>
      <c r="H66" s="171"/>
      <c r="I66" s="119"/>
      <c r="J66" s="119"/>
      <c r="K66" s="119"/>
      <c r="L66" s="119"/>
      <c r="M66" s="119"/>
      <c r="N66" s="119"/>
      <c r="O66" s="119"/>
      <c r="P66" s="119"/>
    </row>
    <row r="67" customFormat="false" ht="12.75" hidden="false" customHeight="true" outlineLevel="0" collapsed="false">
      <c r="A67" s="119"/>
      <c r="B67" s="118"/>
      <c r="C67" s="118"/>
      <c r="D67" s="118"/>
      <c r="E67" s="118"/>
      <c r="F67" s="161"/>
      <c r="G67" s="161"/>
      <c r="H67" s="171"/>
      <c r="I67" s="119"/>
      <c r="J67" s="119"/>
      <c r="K67" s="119"/>
      <c r="L67" s="119"/>
      <c r="M67" s="119"/>
      <c r="N67" s="119"/>
      <c r="O67" s="119"/>
      <c r="P67" s="119"/>
    </row>
    <row r="68" customFormat="false" ht="12.75" hidden="false" customHeight="true" outlineLevel="0" collapsed="false">
      <c r="A68" s="119"/>
      <c r="B68" s="118"/>
      <c r="C68" s="118"/>
      <c r="D68" s="118"/>
      <c r="E68" s="118"/>
      <c r="F68" s="161"/>
      <c r="G68" s="161"/>
      <c r="H68" s="171"/>
      <c r="I68" s="119"/>
      <c r="J68" s="119"/>
      <c r="K68" s="119"/>
      <c r="L68" s="119"/>
      <c r="M68" s="119"/>
      <c r="N68" s="119"/>
      <c r="O68" s="119"/>
      <c r="P68" s="119"/>
    </row>
    <row r="69" customFormat="false" ht="12.75" hidden="false" customHeight="true" outlineLevel="0" collapsed="false">
      <c r="A69" s="119"/>
      <c r="B69" s="118"/>
      <c r="C69" s="118"/>
      <c r="D69" s="118"/>
      <c r="E69" s="118"/>
      <c r="F69" s="161"/>
      <c r="G69" s="161"/>
      <c r="H69" s="171"/>
      <c r="I69" s="119"/>
      <c r="J69" s="119"/>
      <c r="K69" s="119"/>
      <c r="L69" s="119"/>
      <c r="M69" s="119"/>
      <c r="N69" s="119"/>
      <c r="O69" s="119"/>
      <c r="P69" s="119"/>
    </row>
    <row r="70" customFormat="false" ht="12.75" hidden="false" customHeight="true" outlineLevel="0" collapsed="false">
      <c r="A70" s="119"/>
      <c r="B70" s="118"/>
      <c r="C70" s="118"/>
      <c r="D70" s="118"/>
      <c r="E70" s="118"/>
      <c r="F70" s="161"/>
      <c r="G70" s="161"/>
      <c r="H70" s="171"/>
      <c r="I70" s="119"/>
      <c r="J70" s="119"/>
      <c r="K70" s="119"/>
      <c r="L70" s="119"/>
      <c r="M70" s="119"/>
      <c r="N70" s="119"/>
      <c r="O70" s="119"/>
      <c r="P70" s="119"/>
    </row>
    <row r="71" customFormat="false" ht="12.75" hidden="false" customHeight="true" outlineLevel="0" collapsed="false">
      <c r="A71" s="119"/>
      <c r="B71" s="118"/>
      <c r="C71" s="118"/>
      <c r="D71" s="118"/>
      <c r="E71" s="118"/>
      <c r="F71" s="161"/>
      <c r="G71" s="161"/>
      <c r="H71" s="171"/>
      <c r="I71" s="119"/>
      <c r="J71" s="119"/>
      <c r="K71" s="119"/>
      <c r="L71" s="119"/>
      <c r="M71" s="119"/>
      <c r="N71" s="119"/>
      <c r="O71" s="119"/>
      <c r="P71" s="119"/>
    </row>
    <row r="72" customFormat="false" ht="12.75" hidden="false" customHeight="true" outlineLevel="0" collapsed="false">
      <c r="A72" s="119"/>
      <c r="B72" s="118"/>
      <c r="C72" s="118"/>
      <c r="D72" s="118"/>
      <c r="E72" s="118"/>
      <c r="F72" s="161"/>
      <c r="G72" s="161"/>
      <c r="H72" s="171"/>
      <c r="I72" s="119"/>
      <c r="J72" s="119"/>
      <c r="K72" s="119"/>
      <c r="L72" s="119"/>
      <c r="M72" s="119"/>
      <c r="N72" s="119"/>
      <c r="O72" s="119"/>
      <c r="P72" s="119"/>
    </row>
    <row r="73" customFormat="false" ht="12.75" hidden="false" customHeight="true" outlineLevel="0" collapsed="false">
      <c r="A73" s="119"/>
      <c r="B73" s="118"/>
      <c r="C73" s="118"/>
      <c r="D73" s="118"/>
      <c r="E73" s="118"/>
      <c r="F73" s="161"/>
      <c r="G73" s="161"/>
      <c r="H73" s="171"/>
      <c r="I73" s="119"/>
      <c r="J73" s="119"/>
      <c r="K73" s="119"/>
      <c r="L73" s="119"/>
      <c r="M73" s="119"/>
      <c r="N73" s="119"/>
      <c r="O73" s="119"/>
      <c r="P73" s="119"/>
    </row>
    <row r="74" customFormat="false" ht="12.75" hidden="false" customHeight="true" outlineLevel="0" collapsed="false">
      <c r="A74" s="119"/>
      <c r="B74" s="118"/>
      <c r="C74" s="118"/>
      <c r="D74" s="118"/>
      <c r="E74" s="118"/>
      <c r="F74" s="161"/>
      <c r="G74" s="161"/>
      <c r="H74" s="171"/>
      <c r="I74" s="119"/>
      <c r="J74" s="119"/>
      <c r="K74" s="119"/>
      <c r="L74" s="119"/>
      <c r="M74" s="119"/>
      <c r="N74" s="119"/>
      <c r="O74" s="119"/>
      <c r="P74" s="119"/>
    </row>
    <row r="75" customFormat="false" ht="12.75" hidden="false" customHeight="true" outlineLevel="0" collapsed="false">
      <c r="A75" s="119"/>
      <c r="B75" s="118"/>
      <c r="C75" s="118"/>
      <c r="D75" s="118"/>
      <c r="E75" s="118"/>
      <c r="F75" s="161"/>
      <c r="G75" s="161"/>
      <c r="H75" s="171"/>
      <c r="I75" s="119"/>
      <c r="J75" s="119"/>
      <c r="K75" s="119"/>
      <c r="L75" s="119"/>
      <c r="M75" s="119"/>
      <c r="N75" s="119"/>
      <c r="O75" s="119"/>
      <c r="P75" s="119"/>
    </row>
    <row r="76" customFormat="false" ht="12.75" hidden="false" customHeight="true" outlineLevel="0" collapsed="false">
      <c r="A76" s="119"/>
      <c r="B76" s="118"/>
      <c r="C76" s="118"/>
      <c r="D76" s="118"/>
      <c r="E76" s="118"/>
      <c r="F76" s="161"/>
      <c r="G76" s="161"/>
      <c r="H76" s="171"/>
      <c r="I76" s="119"/>
      <c r="J76" s="119"/>
      <c r="K76" s="119"/>
      <c r="L76" s="119"/>
      <c r="M76" s="119"/>
      <c r="N76" s="119"/>
      <c r="O76" s="119"/>
      <c r="P76" s="119"/>
    </row>
    <row r="77" customFormat="false" ht="12.75" hidden="false" customHeight="true" outlineLevel="0" collapsed="false">
      <c r="A77" s="119"/>
      <c r="B77" s="118"/>
      <c r="C77" s="118"/>
      <c r="D77" s="118"/>
      <c r="E77" s="118"/>
      <c r="F77" s="161"/>
      <c r="G77" s="161"/>
      <c r="H77" s="171"/>
      <c r="I77" s="119"/>
      <c r="J77" s="119"/>
      <c r="K77" s="119"/>
      <c r="L77" s="119"/>
      <c r="M77" s="119"/>
      <c r="N77" s="119"/>
      <c r="O77" s="119"/>
      <c r="P77" s="119"/>
    </row>
    <row r="78" customFormat="false" ht="12.75" hidden="false" customHeight="true" outlineLevel="0" collapsed="false">
      <c r="A78" s="119"/>
      <c r="B78" s="118"/>
      <c r="C78" s="118"/>
      <c r="D78" s="118"/>
      <c r="E78" s="118"/>
      <c r="F78" s="161"/>
      <c r="G78" s="161"/>
      <c r="H78" s="171"/>
      <c r="I78" s="119"/>
      <c r="J78" s="119"/>
      <c r="K78" s="119"/>
      <c r="L78" s="119"/>
      <c r="M78" s="119"/>
      <c r="N78" s="119"/>
      <c r="O78" s="119"/>
      <c r="P78" s="119"/>
    </row>
    <row r="79" customFormat="false" ht="12.75" hidden="false" customHeight="true" outlineLevel="0" collapsed="false">
      <c r="A79" s="119"/>
      <c r="B79" s="118"/>
      <c r="C79" s="118"/>
      <c r="D79" s="118"/>
      <c r="E79" s="118"/>
      <c r="F79" s="161"/>
      <c r="G79" s="161"/>
      <c r="H79" s="171"/>
      <c r="I79" s="119"/>
      <c r="J79" s="119"/>
      <c r="K79" s="119"/>
      <c r="L79" s="119"/>
      <c r="M79" s="119"/>
      <c r="N79" s="119"/>
      <c r="O79" s="119"/>
      <c r="P79" s="119"/>
    </row>
    <row r="80" customFormat="false" ht="12.75" hidden="false" customHeight="true" outlineLevel="0" collapsed="false">
      <c r="A80" s="119"/>
      <c r="B80" s="118"/>
      <c r="C80" s="118"/>
      <c r="D80" s="118"/>
      <c r="E80" s="118"/>
      <c r="F80" s="161"/>
      <c r="G80" s="161"/>
      <c r="H80" s="171"/>
      <c r="I80" s="119"/>
      <c r="J80" s="119"/>
      <c r="K80" s="119"/>
      <c r="L80" s="119"/>
      <c r="M80" s="119"/>
      <c r="N80" s="119"/>
      <c r="O80" s="119"/>
      <c r="P80" s="119"/>
    </row>
    <row r="81" customFormat="false" ht="12.75" hidden="false" customHeight="true" outlineLevel="0" collapsed="false">
      <c r="A81" s="119"/>
      <c r="B81" s="118"/>
      <c r="C81" s="118"/>
      <c r="D81" s="118"/>
      <c r="E81" s="118"/>
      <c r="F81" s="161"/>
      <c r="G81" s="161"/>
      <c r="H81" s="171"/>
      <c r="I81" s="119"/>
      <c r="J81" s="119"/>
      <c r="K81" s="119"/>
      <c r="L81" s="119"/>
      <c r="M81" s="119"/>
      <c r="N81" s="119"/>
      <c r="O81" s="119"/>
      <c r="P81" s="119"/>
    </row>
    <row r="82" customFormat="false" ht="12.75" hidden="false" customHeight="true" outlineLevel="0" collapsed="false">
      <c r="A82" s="119"/>
      <c r="B82" s="118"/>
      <c r="C82" s="118"/>
      <c r="D82" s="118"/>
      <c r="E82" s="118"/>
      <c r="F82" s="161"/>
      <c r="G82" s="161"/>
      <c r="H82" s="171"/>
      <c r="I82" s="119"/>
      <c r="J82" s="119"/>
      <c r="K82" s="119"/>
      <c r="L82" s="119"/>
      <c r="M82" s="119"/>
      <c r="N82" s="119"/>
      <c r="O82" s="119"/>
      <c r="P82" s="119"/>
    </row>
    <row r="83" customFormat="false" ht="12.75" hidden="false" customHeight="true" outlineLevel="0" collapsed="false">
      <c r="A83" s="119"/>
      <c r="B83" s="118"/>
      <c r="C83" s="118"/>
      <c r="D83" s="118"/>
      <c r="E83" s="118"/>
      <c r="F83" s="161"/>
      <c r="G83" s="161"/>
      <c r="H83" s="171"/>
      <c r="I83" s="119"/>
      <c r="J83" s="119"/>
      <c r="K83" s="119"/>
      <c r="L83" s="119"/>
      <c r="M83" s="119"/>
      <c r="N83" s="119"/>
      <c r="O83" s="119"/>
      <c r="P83" s="119"/>
    </row>
    <row r="84" customFormat="false" ht="12.75" hidden="false" customHeight="true" outlineLevel="0" collapsed="false">
      <c r="A84" s="119"/>
      <c r="B84" s="118"/>
      <c r="C84" s="118"/>
      <c r="D84" s="118"/>
      <c r="E84" s="118"/>
      <c r="F84" s="161"/>
      <c r="G84" s="161"/>
      <c r="H84" s="171"/>
      <c r="I84" s="119"/>
      <c r="J84" s="119"/>
      <c r="K84" s="119"/>
      <c r="L84" s="119"/>
      <c r="M84" s="119"/>
      <c r="N84" s="119"/>
      <c r="O84" s="119"/>
      <c r="P84" s="119"/>
    </row>
    <row r="85" customFormat="false" ht="12.75" hidden="false" customHeight="true" outlineLevel="0" collapsed="false">
      <c r="A85" s="119"/>
      <c r="B85" s="118"/>
      <c r="C85" s="118"/>
      <c r="D85" s="118"/>
      <c r="E85" s="118"/>
      <c r="F85" s="161"/>
      <c r="G85" s="161"/>
      <c r="H85" s="171"/>
      <c r="I85" s="119"/>
      <c r="J85" s="119"/>
      <c r="K85" s="119"/>
      <c r="L85" s="119"/>
      <c r="M85" s="119"/>
      <c r="N85" s="119"/>
      <c r="O85" s="119"/>
      <c r="P85" s="119"/>
    </row>
    <row r="86" customFormat="false" ht="12.75" hidden="false" customHeight="true" outlineLevel="0" collapsed="false">
      <c r="A86" s="119"/>
      <c r="B86" s="118"/>
      <c r="C86" s="118"/>
      <c r="D86" s="118"/>
      <c r="E86" s="118"/>
      <c r="F86" s="161"/>
      <c r="G86" s="161"/>
      <c r="H86" s="171"/>
      <c r="I86" s="119"/>
      <c r="J86" s="119"/>
      <c r="K86" s="119"/>
      <c r="L86" s="119"/>
      <c r="M86" s="119"/>
      <c r="N86" s="119"/>
      <c r="O86" s="119"/>
      <c r="P86" s="119"/>
    </row>
    <row r="87" customFormat="false" ht="12.75" hidden="false" customHeight="true" outlineLevel="0" collapsed="false">
      <c r="A87" s="119"/>
      <c r="B87" s="118"/>
      <c r="C87" s="118"/>
      <c r="D87" s="118"/>
      <c r="E87" s="118"/>
      <c r="F87" s="161"/>
      <c r="G87" s="161"/>
      <c r="H87" s="171"/>
      <c r="I87" s="119"/>
      <c r="J87" s="119"/>
      <c r="K87" s="119"/>
      <c r="L87" s="119"/>
      <c r="M87" s="119"/>
      <c r="N87" s="119"/>
      <c r="O87" s="119"/>
      <c r="P87" s="119"/>
    </row>
    <row r="88" customFormat="false" ht="12.75" hidden="false" customHeight="true" outlineLevel="0" collapsed="false">
      <c r="A88" s="119"/>
      <c r="B88" s="118"/>
      <c r="C88" s="118"/>
      <c r="D88" s="118"/>
      <c r="E88" s="118"/>
      <c r="F88" s="161"/>
      <c r="G88" s="161"/>
      <c r="H88" s="171"/>
      <c r="I88" s="119"/>
      <c r="J88" s="119"/>
      <c r="K88" s="119"/>
      <c r="L88" s="119"/>
      <c r="M88" s="119"/>
      <c r="N88" s="119"/>
      <c r="O88" s="119"/>
      <c r="P88" s="119"/>
    </row>
    <row r="89" customFormat="false" ht="12.75" hidden="false" customHeight="true" outlineLevel="0" collapsed="false">
      <c r="A89" s="119"/>
      <c r="B89" s="118"/>
      <c r="C89" s="118"/>
      <c r="D89" s="118"/>
      <c r="E89" s="118"/>
      <c r="F89" s="161"/>
      <c r="G89" s="161"/>
      <c r="H89" s="171"/>
      <c r="I89" s="119"/>
      <c r="J89" s="119"/>
      <c r="K89" s="119"/>
      <c r="L89" s="119"/>
      <c r="M89" s="119"/>
      <c r="N89" s="119"/>
      <c r="O89" s="119"/>
      <c r="P89" s="119"/>
    </row>
    <row r="90" customFormat="false" ht="12.75" hidden="false" customHeight="true" outlineLevel="0" collapsed="false">
      <c r="A90" s="119"/>
      <c r="B90" s="118"/>
      <c r="C90" s="118"/>
      <c r="D90" s="118"/>
      <c r="E90" s="118"/>
      <c r="F90" s="161"/>
      <c r="G90" s="161"/>
      <c r="H90" s="171"/>
      <c r="I90" s="119"/>
      <c r="J90" s="119"/>
      <c r="K90" s="119"/>
      <c r="L90" s="119"/>
      <c r="M90" s="119"/>
      <c r="N90" s="119"/>
      <c r="O90" s="119"/>
      <c r="P90" s="119"/>
    </row>
    <row r="91" customFormat="false" ht="12.75" hidden="false" customHeight="true" outlineLevel="0" collapsed="false">
      <c r="A91" s="119"/>
      <c r="B91" s="118"/>
      <c r="C91" s="118"/>
      <c r="D91" s="118"/>
      <c r="E91" s="118"/>
      <c r="F91" s="161"/>
      <c r="G91" s="161"/>
      <c r="H91" s="171"/>
      <c r="I91" s="119"/>
      <c r="J91" s="119"/>
      <c r="K91" s="119"/>
      <c r="L91" s="119"/>
      <c r="M91" s="119"/>
      <c r="N91" s="119"/>
      <c r="O91" s="119"/>
      <c r="P91" s="119"/>
    </row>
    <row r="92" customFormat="false" ht="12.75" hidden="false" customHeight="true" outlineLevel="0" collapsed="false">
      <c r="A92" s="119"/>
      <c r="B92" s="118"/>
      <c r="C92" s="118"/>
      <c r="D92" s="118"/>
      <c r="E92" s="118"/>
      <c r="F92" s="161"/>
      <c r="G92" s="161"/>
      <c r="H92" s="171"/>
      <c r="I92" s="119"/>
      <c r="J92" s="119"/>
      <c r="K92" s="119"/>
      <c r="L92" s="119"/>
      <c r="M92" s="119"/>
      <c r="N92" s="119"/>
      <c r="O92" s="119"/>
      <c r="P92" s="119"/>
    </row>
    <row r="93" customFormat="false" ht="12.75" hidden="false" customHeight="true" outlineLevel="0" collapsed="false">
      <c r="A93" s="119"/>
      <c r="B93" s="118"/>
      <c r="C93" s="118"/>
      <c r="D93" s="118"/>
      <c r="E93" s="118"/>
      <c r="F93" s="161"/>
      <c r="G93" s="161"/>
      <c r="H93" s="171"/>
      <c r="I93" s="119"/>
      <c r="J93" s="119"/>
      <c r="K93" s="119"/>
      <c r="L93" s="119"/>
      <c r="M93" s="119"/>
      <c r="N93" s="119"/>
      <c r="O93" s="119"/>
      <c r="P93" s="119"/>
    </row>
    <row r="94" customFormat="false" ht="12.75" hidden="false" customHeight="true" outlineLevel="0" collapsed="false">
      <c r="A94" s="119"/>
      <c r="B94" s="118"/>
      <c r="C94" s="118"/>
      <c r="D94" s="118"/>
      <c r="E94" s="118"/>
      <c r="F94" s="161"/>
      <c r="G94" s="161"/>
      <c r="H94" s="171"/>
      <c r="I94" s="119"/>
      <c r="J94" s="119"/>
      <c r="K94" s="119"/>
      <c r="L94" s="119"/>
      <c r="M94" s="119"/>
      <c r="N94" s="119"/>
      <c r="O94" s="119"/>
      <c r="P94" s="119"/>
    </row>
    <row r="95" customFormat="false" ht="12.75" hidden="false" customHeight="true" outlineLevel="0" collapsed="false">
      <c r="A95" s="119"/>
      <c r="B95" s="118"/>
      <c r="C95" s="118"/>
      <c r="D95" s="118"/>
      <c r="E95" s="118"/>
      <c r="F95" s="161"/>
      <c r="G95" s="161"/>
      <c r="H95" s="171"/>
      <c r="I95" s="119"/>
      <c r="J95" s="119"/>
      <c r="K95" s="119"/>
      <c r="L95" s="119"/>
      <c r="M95" s="119"/>
      <c r="N95" s="119"/>
      <c r="O95" s="119"/>
      <c r="P95" s="119"/>
    </row>
    <row r="96" customFormat="false" ht="12.75" hidden="false" customHeight="true" outlineLevel="0" collapsed="false">
      <c r="A96" s="119"/>
      <c r="B96" s="118"/>
      <c r="C96" s="118"/>
      <c r="D96" s="118"/>
      <c r="E96" s="118"/>
      <c r="F96" s="161"/>
      <c r="G96" s="161"/>
      <c r="H96" s="171"/>
      <c r="I96" s="119"/>
      <c r="J96" s="119"/>
      <c r="K96" s="119"/>
      <c r="L96" s="119"/>
      <c r="M96" s="119"/>
      <c r="N96" s="119"/>
      <c r="O96" s="119"/>
      <c r="P96" s="119"/>
    </row>
    <row r="97" customFormat="false" ht="12.75" hidden="false" customHeight="true" outlineLevel="0" collapsed="false">
      <c r="A97" s="119"/>
      <c r="B97" s="118"/>
      <c r="C97" s="118"/>
      <c r="D97" s="118"/>
      <c r="E97" s="118"/>
      <c r="F97" s="161"/>
      <c r="G97" s="161"/>
      <c r="H97" s="171"/>
      <c r="I97" s="119"/>
      <c r="J97" s="119"/>
      <c r="K97" s="119"/>
      <c r="L97" s="119"/>
      <c r="M97" s="119"/>
      <c r="N97" s="119"/>
      <c r="O97" s="119"/>
      <c r="P97" s="119"/>
    </row>
    <row r="98" customFormat="false" ht="12.75" hidden="false" customHeight="true" outlineLevel="0" collapsed="false">
      <c r="A98" s="119"/>
      <c r="B98" s="118"/>
      <c r="C98" s="118"/>
      <c r="D98" s="118"/>
      <c r="E98" s="118"/>
      <c r="F98" s="161"/>
      <c r="G98" s="161"/>
      <c r="H98" s="171"/>
      <c r="I98" s="119"/>
      <c r="J98" s="119"/>
      <c r="K98" s="119"/>
      <c r="L98" s="119"/>
      <c r="M98" s="119"/>
      <c r="N98" s="119"/>
      <c r="O98" s="119"/>
      <c r="P98" s="119"/>
    </row>
    <row r="99" customFormat="false" ht="12.75" hidden="false" customHeight="true" outlineLevel="0" collapsed="false">
      <c r="A99" s="119"/>
      <c r="B99" s="118"/>
      <c r="C99" s="118"/>
      <c r="D99" s="118"/>
      <c r="E99" s="118"/>
      <c r="F99" s="161"/>
      <c r="G99" s="161"/>
      <c r="H99" s="171"/>
      <c r="I99" s="119"/>
      <c r="J99" s="119"/>
      <c r="K99" s="119"/>
      <c r="L99" s="119"/>
      <c r="M99" s="119"/>
      <c r="N99" s="119"/>
      <c r="O99" s="119"/>
      <c r="P99" s="119"/>
    </row>
    <row r="100" customFormat="false" ht="12.75" hidden="false" customHeight="true" outlineLevel="0" collapsed="false">
      <c r="A100" s="119"/>
      <c r="B100" s="118"/>
      <c r="C100" s="118"/>
      <c r="D100" s="118"/>
      <c r="E100" s="118"/>
      <c r="F100" s="161"/>
      <c r="G100" s="161"/>
      <c r="H100" s="171"/>
      <c r="I100" s="119"/>
      <c r="J100" s="119"/>
      <c r="K100" s="119"/>
      <c r="L100" s="119"/>
      <c r="M100" s="119"/>
      <c r="N100" s="119"/>
      <c r="O100" s="119"/>
      <c r="P100" s="119"/>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row>
  </sheetData>
  <mergeCells count="4">
    <mergeCell ref="B1:E1"/>
    <mergeCell ref="C3:E3"/>
    <mergeCell ref="J3:M3"/>
    <mergeCell ref="C5:E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33399"/>
    <pageSetUpPr fitToPage="false"/>
  </sheetPr>
  <dimension ref="A1:P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29"/>
    <col collapsed="false" customWidth="true" hidden="false" outlineLevel="0" max="2" min="2" style="1" width="6.14"/>
    <col collapsed="false" customWidth="true" hidden="false" outlineLevel="0" max="3" min="3" style="1" width="3.71"/>
    <col collapsed="false" customWidth="true" hidden="false" outlineLevel="0" max="4" min="4" style="1" width="7.85"/>
    <col collapsed="false" customWidth="true" hidden="false" outlineLevel="0" max="5" min="5" style="1" width="53.71"/>
    <col collapsed="false" customWidth="true" hidden="false" outlineLevel="0" max="7" min="6" style="1" width="3.29"/>
    <col collapsed="false" customWidth="true" hidden="false" outlineLevel="0" max="8" min="8" style="1" width="16.29"/>
    <col collapsed="false" customWidth="true" hidden="false" outlineLevel="0" max="9" min="9" style="1" width="11.29"/>
    <col collapsed="false" customWidth="true" hidden="false" outlineLevel="0" max="10" min="10" style="1" width="1.71"/>
    <col collapsed="false" customWidth="true" hidden="false" outlineLevel="0" max="11" min="11" style="1" width="11.29"/>
    <col collapsed="false" customWidth="true" hidden="false" outlineLevel="0" max="12" min="12" style="1" width="38.71"/>
    <col collapsed="false" customWidth="true" hidden="false" outlineLevel="0" max="13" min="13" style="1" width="1.29"/>
    <col collapsed="false" customWidth="true" hidden="false" outlineLevel="0" max="15" min="14" style="1" width="11.29"/>
    <col collapsed="false" customWidth="true" hidden="false" outlineLevel="0" max="16" min="16" style="1" width="16.29"/>
    <col collapsed="false" customWidth="true" hidden="false" outlineLevel="0" max="26" min="17" style="1" width="12.71"/>
  </cols>
  <sheetData>
    <row r="1" customFormat="false" ht="12.75" hidden="false" customHeight="true" outlineLevel="0" collapsed="false">
      <c r="A1" s="157" t="s">
        <v>477</v>
      </c>
      <c r="B1" s="167" t="s">
        <v>478</v>
      </c>
      <c r="C1" s="167"/>
      <c r="D1" s="167"/>
      <c r="E1" s="167"/>
      <c r="F1" s="168" t="s">
        <v>147</v>
      </c>
      <c r="G1" s="169"/>
      <c r="H1" s="188" t="e">
        <f aca="false">(H3-H7)/H5</f>
        <v>#DIV/0!</v>
      </c>
      <c r="I1" s="119"/>
      <c r="J1" s="119"/>
      <c r="K1" s="119"/>
      <c r="L1" s="119"/>
      <c r="M1" s="119"/>
      <c r="N1" s="119"/>
      <c r="O1" s="119"/>
      <c r="P1" s="189"/>
    </row>
    <row r="2" customFormat="false" ht="13.5" hidden="false" customHeight="true" outlineLevel="0" collapsed="false">
      <c r="A2" s="119"/>
      <c r="B2" s="118"/>
      <c r="C2" s="118"/>
      <c r="D2" s="118"/>
      <c r="E2" s="118"/>
      <c r="F2" s="161"/>
      <c r="G2" s="161"/>
      <c r="H2" s="171"/>
      <c r="I2" s="119"/>
      <c r="J2" s="119"/>
      <c r="K2" s="119"/>
      <c r="L2" s="119"/>
      <c r="M2" s="119"/>
      <c r="N2" s="119"/>
      <c r="O2" s="119"/>
      <c r="P2" s="119"/>
    </row>
    <row r="3" customFormat="false" ht="15.75" hidden="false" customHeight="true" outlineLevel="0" collapsed="false">
      <c r="A3" s="119"/>
      <c r="B3" s="157" t="s">
        <v>479</v>
      </c>
      <c r="C3" s="172" t="s">
        <v>474</v>
      </c>
      <c r="D3" s="172"/>
      <c r="E3" s="172"/>
      <c r="F3" s="173" t="s">
        <v>147</v>
      </c>
      <c r="G3" s="174"/>
      <c r="H3" s="175" t="e">
        <f aca="false">'4. Custo Total'!H1</f>
        <v>#DIV/0!</v>
      </c>
      <c r="I3" s="119"/>
      <c r="J3" s="15" t="s">
        <v>17</v>
      </c>
      <c r="K3" s="15"/>
      <c r="L3" s="15"/>
      <c r="M3" s="15"/>
      <c r="N3" s="119"/>
      <c r="O3" s="119"/>
      <c r="P3" s="182"/>
    </row>
    <row r="4" customFormat="false" ht="15" hidden="false" customHeight="true" outlineLevel="0" collapsed="false">
      <c r="A4" s="119"/>
      <c r="B4" s="118"/>
      <c r="C4" s="118"/>
      <c r="D4" s="118"/>
      <c r="E4" s="118"/>
      <c r="F4" s="161"/>
      <c r="G4" s="161"/>
      <c r="H4" s="171"/>
      <c r="I4" s="119"/>
      <c r="J4" s="17"/>
      <c r="K4" s="18"/>
      <c r="L4" s="18"/>
      <c r="M4" s="19"/>
      <c r="N4" s="119"/>
      <c r="O4" s="119"/>
      <c r="P4" s="119"/>
    </row>
    <row r="5" customFormat="false" ht="15" hidden="false" customHeight="true" outlineLevel="0" collapsed="false">
      <c r="A5" s="119"/>
      <c r="B5" s="157" t="s">
        <v>480</v>
      </c>
      <c r="C5" s="172" t="s">
        <v>481</v>
      </c>
      <c r="D5" s="172"/>
      <c r="E5" s="172"/>
      <c r="F5" s="173" t="s">
        <v>147</v>
      </c>
      <c r="G5" s="174"/>
      <c r="H5" s="175" t="n">
        <f aca="false">'1.4 Indicadores'!E8</f>
        <v>702000</v>
      </c>
      <c r="I5" s="119"/>
      <c r="J5" s="20"/>
      <c r="K5" s="21"/>
      <c r="L5" s="22" t="s">
        <v>19</v>
      </c>
      <c r="M5" s="23"/>
      <c r="N5" s="119"/>
      <c r="O5" s="119"/>
      <c r="P5" s="171"/>
    </row>
    <row r="6" customFormat="false" ht="15" hidden="false" customHeight="true" outlineLevel="0" collapsed="false">
      <c r="A6" s="119"/>
      <c r="B6" s="118"/>
      <c r="C6" s="118"/>
      <c r="D6" s="118"/>
      <c r="E6" s="118"/>
      <c r="F6" s="161"/>
      <c r="G6" s="161"/>
      <c r="H6" s="171"/>
      <c r="I6" s="119"/>
      <c r="J6" s="20"/>
      <c r="K6" s="27"/>
      <c r="L6" s="22" t="s">
        <v>21</v>
      </c>
      <c r="M6" s="23"/>
      <c r="N6" s="119"/>
      <c r="O6" s="119"/>
      <c r="P6" s="119"/>
    </row>
    <row r="7" customFormat="false" ht="15" hidden="false" customHeight="true" outlineLevel="0" collapsed="false">
      <c r="A7" s="119"/>
      <c r="B7" s="157" t="s">
        <v>482</v>
      </c>
      <c r="C7" s="172" t="s">
        <v>483</v>
      </c>
      <c r="D7" s="172"/>
      <c r="E7" s="172"/>
      <c r="F7" s="173" t="s">
        <v>147</v>
      </c>
      <c r="G7" s="174"/>
      <c r="H7" s="175" t="n">
        <f aca="false">'2.1.c Insumos'!F105</f>
        <v>540000</v>
      </c>
      <c r="I7" s="119"/>
      <c r="J7" s="20"/>
      <c r="K7" s="28"/>
      <c r="L7" s="22" t="s">
        <v>23</v>
      </c>
      <c r="M7" s="23"/>
      <c r="N7" s="119"/>
      <c r="O7" s="119"/>
      <c r="P7" s="119"/>
    </row>
    <row r="8" customFormat="false" ht="15.75" hidden="false" customHeight="true" outlineLevel="0" collapsed="false">
      <c r="A8" s="119"/>
      <c r="B8" s="118"/>
      <c r="C8" s="118"/>
      <c r="D8" s="118"/>
      <c r="E8" s="118"/>
      <c r="F8" s="161"/>
      <c r="G8" s="161"/>
      <c r="H8" s="171"/>
      <c r="I8" s="119"/>
      <c r="J8" s="29"/>
      <c r="K8" s="30"/>
      <c r="L8" s="30"/>
      <c r="M8" s="31"/>
      <c r="N8" s="119"/>
      <c r="O8" s="119"/>
      <c r="P8" s="119"/>
    </row>
    <row r="9" customFormat="false" ht="12.75" hidden="false" customHeight="true" outlineLevel="0" collapsed="false">
      <c r="A9" s="119"/>
      <c r="B9" s="118"/>
      <c r="C9" s="118"/>
      <c r="D9" s="118"/>
      <c r="E9" s="118"/>
      <c r="F9" s="161"/>
      <c r="G9" s="161"/>
      <c r="H9" s="171"/>
      <c r="I9" s="119"/>
      <c r="J9" s="119"/>
      <c r="K9" s="119"/>
      <c r="L9" s="119"/>
      <c r="M9" s="119"/>
      <c r="N9" s="119"/>
      <c r="O9" s="119"/>
      <c r="P9" s="119"/>
    </row>
    <row r="10" customFormat="false" ht="12.75" hidden="false" customHeight="true" outlineLevel="0" collapsed="false">
      <c r="A10" s="119"/>
      <c r="B10" s="118"/>
      <c r="C10" s="118"/>
      <c r="D10" s="118"/>
      <c r="E10" s="118"/>
      <c r="F10" s="161"/>
      <c r="G10" s="161"/>
      <c r="H10" s="171"/>
      <c r="I10" s="119"/>
      <c r="J10" s="119"/>
      <c r="K10" s="119"/>
      <c r="L10" s="119"/>
      <c r="M10" s="119"/>
      <c r="N10" s="119"/>
      <c r="O10" s="119"/>
      <c r="P10" s="119"/>
    </row>
    <row r="11" customFormat="false" ht="12.75" hidden="false" customHeight="true" outlineLevel="0" collapsed="false">
      <c r="A11" s="119"/>
      <c r="B11" s="118"/>
      <c r="C11" s="118"/>
      <c r="D11" s="118"/>
      <c r="E11" s="118"/>
      <c r="F11" s="161"/>
      <c r="G11" s="161"/>
      <c r="H11" s="171"/>
      <c r="I11" s="119"/>
      <c r="J11" s="119"/>
      <c r="K11" s="119"/>
      <c r="L11" s="119"/>
      <c r="M11" s="119"/>
      <c r="N11" s="119"/>
      <c r="O11" s="119"/>
      <c r="P11" s="119"/>
    </row>
    <row r="12" customFormat="false" ht="12.75" hidden="false" customHeight="true" outlineLevel="0" collapsed="false">
      <c r="A12" s="119"/>
      <c r="B12" s="118"/>
      <c r="C12" s="118"/>
      <c r="D12" s="118"/>
      <c r="E12" s="118"/>
      <c r="F12" s="161"/>
      <c r="G12" s="161"/>
      <c r="H12" s="171"/>
      <c r="I12" s="119"/>
      <c r="J12" s="119"/>
      <c r="K12" s="119"/>
      <c r="L12" s="119"/>
      <c r="M12" s="119"/>
      <c r="N12" s="119"/>
      <c r="O12" s="119"/>
      <c r="P12" s="119"/>
    </row>
    <row r="13" customFormat="false" ht="12.75" hidden="false" customHeight="true" outlineLevel="0" collapsed="false">
      <c r="A13" s="119"/>
      <c r="B13" s="118"/>
      <c r="C13" s="118"/>
      <c r="D13" s="118"/>
      <c r="E13" s="118"/>
      <c r="F13" s="161"/>
      <c r="G13" s="161"/>
      <c r="H13" s="171"/>
      <c r="I13" s="119"/>
      <c r="J13" s="119"/>
      <c r="K13" s="119"/>
      <c r="L13" s="119"/>
      <c r="M13" s="119"/>
      <c r="N13" s="119"/>
      <c r="O13" s="119"/>
      <c r="P13" s="119"/>
    </row>
    <row r="14" customFormat="false" ht="12.75" hidden="false" customHeight="true" outlineLevel="0" collapsed="false">
      <c r="A14" s="119"/>
      <c r="B14" s="118"/>
      <c r="C14" s="118"/>
      <c r="D14" s="118"/>
      <c r="E14" s="118"/>
      <c r="F14" s="161"/>
      <c r="G14" s="161"/>
      <c r="H14" s="171"/>
      <c r="I14" s="119"/>
      <c r="J14" s="119"/>
      <c r="K14" s="119"/>
      <c r="L14" s="119"/>
      <c r="M14" s="119"/>
      <c r="N14" s="119"/>
      <c r="O14" s="119"/>
      <c r="P14" s="119"/>
    </row>
    <row r="15" customFormat="false" ht="12.75" hidden="false" customHeight="true" outlineLevel="0" collapsed="false">
      <c r="A15" s="119"/>
      <c r="B15" s="118"/>
      <c r="C15" s="118"/>
      <c r="D15" s="118"/>
      <c r="E15" s="118"/>
      <c r="F15" s="161"/>
      <c r="G15" s="161"/>
      <c r="H15" s="171"/>
      <c r="I15" s="119"/>
      <c r="J15" s="119"/>
      <c r="K15" s="119"/>
      <c r="L15" s="119"/>
      <c r="M15" s="119"/>
      <c r="N15" s="119"/>
      <c r="O15" s="119"/>
      <c r="P15" s="119"/>
    </row>
    <row r="16" customFormat="false" ht="12.75" hidden="false" customHeight="true" outlineLevel="0" collapsed="false">
      <c r="A16" s="119"/>
      <c r="B16" s="118"/>
      <c r="C16" s="118"/>
      <c r="D16" s="118"/>
      <c r="E16" s="118"/>
      <c r="F16" s="161"/>
      <c r="G16" s="161"/>
      <c r="H16" s="171"/>
      <c r="I16" s="119"/>
      <c r="J16" s="119"/>
      <c r="K16" s="119"/>
      <c r="L16" s="119"/>
      <c r="M16" s="119"/>
      <c r="N16" s="119"/>
      <c r="O16" s="119"/>
      <c r="P16" s="119"/>
    </row>
    <row r="17" customFormat="false" ht="12.75" hidden="false" customHeight="true" outlineLevel="0" collapsed="false">
      <c r="A17" s="119"/>
      <c r="B17" s="118"/>
      <c r="C17" s="118"/>
      <c r="D17" s="118"/>
      <c r="E17" s="118"/>
      <c r="F17" s="161"/>
      <c r="G17" s="161"/>
      <c r="H17" s="171"/>
      <c r="I17" s="119"/>
      <c r="J17" s="119"/>
      <c r="K17" s="119"/>
      <c r="L17" s="119"/>
      <c r="M17" s="119"/>
      <c r="N17" s="119"/>
      <c r="O17" s="119"/>
      <c r="P17" s="119"/>
    </row>
    <row r="18" customFormat="false" ht="30" hidden="false" customHeight="true" outlineLevel="0" collapsed="false">
      <c r="A18" s="147"/>
      <c r="B18" s="118"/>
      <c r="C18" s="118"/>
      <c r="D18" s="118"/>
      <c r="E18" s="118"/>
      <c r="F18" s="161"/>
      <c r="G18" s="161"/>
      <c r="H18" s="171"/>
      <c r="I18" s="147"/>
      <c r="J18" s="147"/>
      <c r="K18" s="147"/>
      <c r="L18" s="147"/>
      <c r="M18" s="147"/>
      <c r="N18" s="147"/>
      <c r="O18" s="147"/>
      <c r="P18" s="147"/>
    </row>
    <row r="19" customFormat="false" ht="12.75" hidden="false" customHeight="true" outlineLevel="0" collapsed="false">
      <c r="A19" s="119"/>
      <c r="B19" s="118"/>
      <c r="C19" s="118"/>
      <c r="D19" s="118"/>
      <c r="E19" s="118"/>
      <c r="F19" s="161"/>
      <c r="G19" s="161"/>
      <c r="H19" s="171"/>
      <c r="I19" s="119"/>
      <c r="J19" s="119"/>
      <c r="K19" s="119"/>
      <c r="L19" s="119"/>
      <c r="M19" s="119"/>
      <c r="N19" s="119"/>
      <c r="O19" s="119"/>
      <c r="P19" s="119"/>
    </row>
    <row r="20" customFormat="false" ht="12.75" hidden="false" customHeight="true" outlineLevel="0" collapsed="false">
      <c r="A20" s="119"/>
      <c r="B20" s="118"/>
      <c r="C20" s="118"/>
      <c r="D20" s="118"/>
      <c r="E20" s="118"/>
      <c r="F20" s="161"/>
      <c r="G20" s="161"/>
      <c r="H20" s="171"/>
      <c r="I20" s="119"/>
      <c r="J20" s="119"/>
      <c r="K20" s="119"/>
      <c r="L20" s="119"/>
      <c r="M20" s="119"/>
      <c r="N20" s="119"/>
      <c r="O20" s="119"/>
      <c r="P20" s="119"/>
    </row>
    <row r="21" customFormat="false" ht="12.75" hidden="false" customHeight="true" outlineLevel="0" collapsed="false">
      <c r="A21" s="119"/>
      <c r="B21" s="118"/>
      <c r="C21" s="118"/>
      <c r="D21" s="118"/>
      <c r="E21" s="118"/>
      <c r="F21" s="161"/>
      <c r="G21" s="161"/>
      <c r="H21" s="171"/>
      <c r="I21" s="119"/>
      <c r="J21" s="119"/>
      <c r="K21" s="119"/>
      <c r="L21" s="119"/>
      <c r="M21" s="119"/>
      <c r="N21" s="119"/>
      <c r="O21" s="119"/>
      <c r="P21" s="119"/>
    </row>
    <row r="22" customFormat="false" ht="12.75" hidden="false" customHeight="true" outlineLevel="0" collapsed="false">
      <c r="A22" s="119"/>
      <c r="B22" s="118"/>
      <c r="C22" s="118"/>
      <c r="D22" s="118"/>
      <c r="E22" s="118"/>
      <c r="F22" s="161"/>
      <c r="G22" s="161"/>
      <c r="H22" s="171"/>
      <c r="I22" s="119"/>
      <c r="J22" s="119"/>
      <c r="K22" s="119"/>
      <c r="L22" s="119"/>
      <c r="M22" s="119"/>
      <c r="N22" s="119"/>
      <c r="O22" s="119"/>
      <c r="P22" s="119"/>
    </row>
    <row r="23" customFormat="false" ht="12.75" hidden="false" customHeight="true" outlineLevel="0" collapsed="false">
      <c r="A23" s="119"/>
      <c r="B23" s="118"/>
      <c r="C23" s="118"/>
      <c r="D23" s="118"/>
      <c r="E23" s="118"/>
      <c r="F23" s="161"/>
      <c r="G23" s="161"/>
      <c r="H23" s="171"/>
      <c r="I23" s="119"/>
      <c r="J23" s="119"/>
      <c r="K23" s="119"/>
      <c r="L23" s="119"/>
      <c r="M23" s="119"/>
      <c r="N23" s="119"/>
      <c r="O23" s="119"/>
      <c r="P23" s="119"/>
    </row>
    <row r="24" customFormat="false" ht="12.75" hidden="false" customHeight="true" outlineLevel="0" collapsed="false">
      <c r="A24" s="119"/>
      <c r="B24" s="118"/>
      <c r="C24" s="118"/>
      <c r="D24" s="118"/>
      <c r="E24" s="118"/>
      <c r="F24" s="161"/>
      <c r="G24" s="161"/>
      <c r="H24" s="171"/>
      <c r="I24" s="119"/>
      <c r="J24" s="119"/>
      <c r="K24" s="119"/>
      <c r="L24" s="119"/>
      <c r="M24" s="119"/>
      <c r="N24" s="119"/>
      <c r="O24" s="119"/>
      <c r="P24" s="119"/>
    </row>
    <row r="25" customFormat="false" ht="12.75" hidden="false" customHeight="true" outlineLevel="0" collapsed="false">
      <c r="A25" s="119"/>
      <c r="B25" s="118"/>
      <c r="C25" s="118"/>
      <c r="D25" s="118"/>
      <c r="E25" s="118"/>
      <c r="F25" s="161"/>
      <c r="G25" s="161"/>
      <c r="H25" s="171"/>
      <c r="I25" s="119"/>
      <c r="J25" s="119"/>
      <c r="K25" s="119"/>
      <c r="L25" s="119"/>
      <c r="M25" s="119"/>
      <c r="N25" s="119"/>
      <c r="O25" s="119"/>
      <c r="P25" s="119"/>
    </row>
    <row r="26" customFormat="false" ht="12.75" hidden="false" customHeight="true" outlineLevel="0" collapsed="false">
      <c r="A26" s="119"/>
      <c r="B26" s="118"/>
      <c r="C26" s="118"/>
      <c r="D26" s="118"/>
      <c r="E26" s="118"/>
      <c r="F26" s="161"/>
      <c r="G26" s="161"/>
      <c r="H26" s="171"/>
      <c r="I26" s="119"/>
      <c r="J26" s="119"/>
      <c r="K26" s="119"/>
      <c r="L26" s="119"/>
      <c r="M26" s="119"/>
      <c r="N26" s="119"/>
      <c r="O26" s="119"/>
      <c r="P26" s="119"/>
    </row>
    <row r="27" customFormat="false" ht="12.75" hidden="false" customHeight="true" outlineLevel="0" collapsed="false">
      <c r="A27" s="119"/>
      <c r="B27" s="118"/>
      <c r="C27" s="118"/>
      <c r="D27" s="118"/>
      <c r="E27" s="118"/>
      <c r="F27" s="161"/>
      <c r="G27" s="161"/>
      <c r="H27" s="171"/>
      <c r="I27" s="119"/>
      <c r="J27" s="119"/>
      <c r="K27" s="119"/>
      <c r="L27" s="119"/>
      <c r="M27" s="119"/>
      <c r="N27" s="119"/>
      <c r="O27" s="119"/>
      <c r="P27" s="119"/>
    </row>
    <row r="28" customFormat="false" ht="12.75" hidden="false" customHeight="true" outlineLevel="0" collapsed="false">
      <c r="A28" s="119"/>
      <c r="B28" s="118"/>
      <c r="C28" s="118"/>
      <c r="D28" s="118"/>
      <c r="E28" s="118"/>
      <c r="F28" s="161"/>
      <c r="G28" s="161"/>
      <c r="H28" s="171"/>
      <c r="I28" s="119"/>
      <c r="J28" s="119"/>
      <c r="K28" s="119"/>
      <c r="L28" s="119"/>
      <c r="M28" s="119"/>
      <c r="N28" s="119"/>
      <c r="O28" s="119"/>
      <c r="P28" s="119"/>
    </row>
    <row r="29" customFormat="false" ht="12.75" hidden="false" customHeight="true" outlineLevel="0" collapsed="false">
      <c r="A29" s="119"/>
      <c r="B29" s="118"/>
      <c r="C29" s="118"/>
      <c r="D29" s="118"/>
      <c r="E29" s="118"/>
      <c r="F29" s="161"/>
      <c r="G29" s="161"/>
      <c r="H29" s="171"/>
      <c r="I29" s="119"/>
      <c r="J29" s="119"/>
      <c r="K29" s="119"/>
      <c r="L29" s="119"/>
      <c r="M29" s="119"/>
      <c r="N29" s="119"/>
      <c r="O29" s="119"/>
      <c r="P29" s="119"/>
    </row>
    <row r="30" customFormat="false" ht="12.75" hidden="false" customHeight="true" outlineLevel="0" collapsed="false">
      <c r="A30" s="119"/>
      <c r="B30" s="118"/>
      <c r="C30" s="118"/>
      <c r="D30" s="118"/>
      <c r="E30" s="118"/>
      <c r="F30" s="161"/>
      <c r="G30" s="161"/>
      <c r="H30" s="171"/>
      <c r="I30" s="119"/>
      <c r="J30" s="119"/>
      <c r="K30" s="119"/>
      <c r="L30" s="119"/>
      <c r="M30" s="119"/>
      <c r="N30" s="119"/>
      <c r="O30" s="119"/>
      <c r="P30" s="119"/>
    </row>
    <row r="31" customFormat="false" ht="12.75" hidden="false" customHeight="true" outlineLevel="0" collapsed="false">
      <c r="A31" s="119"/>
      <c r="B31" s="118"/>
      <c r="C31" s="118"/>
      <c r="D31" s="118"/>
      <c r="E31" s="118"/>
      <c r="F31" s="161"/>
      <c r="G31" s="161"/>
      <c r="H31" s="171"/>
      <c r="I31" s="119"/>
      <c r="J31" s="119"/>
      <c r="K31" s="119"/>
      <c r="L31" s="119"/>
      <c r="M31" s="119"/>
      <c r="N31" s="119"/>
      <c r="O31" s="119"/>
      <c r="P31" s="119"/>
    </row>
    <row r="32" customFormat="false" ht="12.75" hidden="false" customHeight="true" outlineLevel="0" collapsed="false">
      <c r="A32" s="119"/>
      <c r="B32" s="118"/>
      <c r="C32" s="118"/>
      <c r="D32" s="118"/>
      <c r="E32" s="118"/>
      <c r="F32" s="161"/>
      <c r="G32" s="161"/>
      <c r="H32" s="171"/>
      <c r="I32" s="119"/>
      <c r="J32" s="119"/>
      <c r="K32" s="119"/>
      <c r="L32" s="119"/>
      <c r="M32" s="119"/>
      <c r="N32" s="119"/>
      <c r="O32" s="119"/>
      <c r="P32" s="119"/>
    </row>
    <row r="33" customFormat="false" ht="12.75" hidden="false" customHeight="true" outlineLevel="0" collapsed="false">
      <c r="A33" s="119"/>
      <c r="B33" s="118"/>
      <c r="C33" s="118"/>
      <c r="D33" s="118"/>
      <c r="E33" s="118"/>
      <c r="F33" s="161"/>
      <c r="G33" s="161"/>
      <c r="H33" s="171"/>
      <c r="I33" s="119"/>
      <c r="J33" s="119"/>
      <c r="K33" s="119"/>
      <c r="L33" s="119"/>
      <c r="M33" s="119"/>
      <c r="N33" s="119"/>
      <c r="O33" s="119"/>
      <c r="P33" s="119"/>
    </row>
    <row r="34" customFormat="false" ht="12.75" hidden="false" customHeight="true" outlineLevel="0" collapsed="false">
      <c r="A34" s="119"/>
      <c r="B34" s="118"/>
      <c r="C34" s="118"/>
      <c r="D34" s="118"/>
      <c r="E34" s="118"/>
      <c r="F34" s="161"/>
      <c r="G34" s="161"/>
      <c r="H34" s="171"/>
      <c r="I34" s="119"/>
      <c r="J34" s="119"/>
      <c r="K34" s="119"/>
      <c r="L34" s="119"/>
      <c r="M34" s="119"/>
      <c r="N34" s="119"/>
      <c r="O34" s="119"/>
      <c r="P34" s="119"/>
    </row>
    <row r="35" customFormat="false" ht="12.75" hidden="false" customHeight="true" outlineLevel="0" collapsed="false">
      <c r="A35" s="119"/>
      <c r="B35" s="118"/>
      <c r="C35" s="118"/>
      <c r="D35" s="118"/>
      <c r="E35" s="118"/>
      <c r="F35" s="161"/>
      <c r="G35" s="161"/>
      <c r="H35" s="171"/>
      <c r="I35" s="119"/>
      <c r="J35" s="119"/>
      <c r="K35" s="119"/>
      <c r="L35" s="119"/>
      <c r="M35" s="119"/>
      <c r="N35" s="119"/>
      <c r="O35" s="119"/>
      <c r="P35" s="119"/>
    </row>
    <row r="36" customFormat="false" ht="12.75" hidden="false" customHeight="true" outlineLevel="0" collapsed="false">
      <c r="A36" s="119"/>
      <c r="B36" s="118"/>
      <c r="C36" s="118"/>
      <c r="D36" s="118"/>
      <c r="E36" s="118"/>
      <c r="F36" s="161"/>
      <c r="G36" s="161"/>
      <c r="H36" s="171"/>
      <c r="I36" s="119"/>
      <c r="J36" s="119"/>
      <c r="K36" s="119"/>
      <c r="L36" s="119"/>
      <c r="M36" s="119"/>
      <c r="N36" s="119"/>
      <c r="O36" s="119"/>
      <c r="P36" s="119"/>
    </row>
    <row r="37" customFormat="false" ht="12.75" hidden="false" customHeight="true" outlineLevel="0" collapsed="false">
      <c r="A37" s="119"/>
      <c r="B37" s="118"/>
      <c r="C37" s="118"/>
      <c r="D37" s="118"/>
      <c r="E37" s="118"/>
      <c r="F37" s="161"/>
      <c r="G37" s="161"/>
      <c r="H37" s="171"/>
      <c r="I37" s="119"/>
      <c r="J37" s="119"/>
      <c r="K37" s="119"/>
      <c r="L37" s="119"/>
      <c r="M37" s="119"/>
      <c r="N37" s="119"/>
      <c r="O37" s="119"/>
      <c r="P37" s="119"/>
    </row>
    <row r="38" customFormat="false" ht="12.75" hidden="false" customHeight="true" outlineLevel="0" collapsed="false">
      <c r="A38" s="119"/>
      <c r="B38" s="118"/>
      <c r="C38" s="118"/>
      <c r="D38" s="118"/>
      <c r="E38" s="118"/>
      <c r="F38" s="161"/>
      <c r="G38" s="161"/>
      <c r="H38" s="171"/>
      <c r="I38" s="119"/>
      <c r="J38" s="119"/>
      <c r="K38" s="119"/>
      <c r="L38" s="119"/>
      <c r="M38" s="119"/>
      <c r="N38" s="119"/>
      <c r="O38" s="119"/>
      <c r="P38" s="119"/>
    </row>
    <row r="39" customFormat="false" ht="12.75" hidden="false" customHeight="true" outlineLevel="0" collapsed="false">
      <c r="A39" s="119"/>
      <c r="B39" s="118"/>
      <c r="C39" s="118"/>
      <c r="D39" s="118"/>
      <c r="E39" s="118"/>
      <c r="F39" s="161"/>
      <c r="G39" s="161"/>
      <c r="H39" s="171"/>
      <c r="I39" s="119"/>
      <c r="J39" s="119"/>
      <c r="K39" s="119"/>
      <c r="L39" s="119"/>
      <c r="M39" s="119"/>
      <c r="N39" s="119"/>
      <c r="O39" s="119"/>
      <c r="P39" s="119"/>
    </row>
    <row r="40" customFormat="false" ht="12.75" hidden="false" customHeight="true" outlineLevel="0" collapsed="false">
      <c r="A40" s="119"/>
      <c r="B40" s="118"/>
      <c r="C40" s="118"/>
      <c r="D40" s="118"/>
      <c r="E40" s="118"/>
      <c r="F40" s="161"/>
      <c r="G40" s="161"/>
      <c r="H40" s="171"/>
      <c r="I40" s="119"/>
      <c r="J40" s="119"/>
      <c r="K40" s="119"/>
      <c r="L40" s="119"/>
      <c r="M40" s="119"/>
      <c r="N40" s="119"/>
      <c r="O40" s="119"/>
      <c r="P40" s="119"/>
    </row>
    <row r="41" customFormat="false" ht="12.75" hidden="false" customHeight="true" outlineLevel="0" collapsed="false">
      <c r="A41" s="119"/>
      <c r="B41" s="118"/>
      <c r="C41" s="118"/>
      <c r="D41" s="118"/>
      <c r="E41" s="118"/>
      <c r="F41" s="161"/>
      <c r="G41" s="161"/>
      <c r="H41" s="171"/>
      <c r="I41" s="119"/>
      <c r="J41" s="119"/>
      <c r="K41" s="119"/>
      <c r="L41" s="119"/>
      <c r="M41" s="119"/>
      <c r="N41" s="119"/>
      <c r="O41" s="119"/>
      <c r="P41" s="119"/>
    </row>
    <row r="42" customFormat="false" ht="12.75" hidden="false" customHeight="true" outlineLevel="0" collapsed="false">
      <c r="A42" s="119"/>
      <c r="B42" s="118"/>
      <c r="C42" s="118"/>
      <c r="D42" s="118"/>
      <c r="E42" s="118"/>
      <c r="F42" s="161"/>
      <c r="G42" s="161"/>
      <c r="H42" s="171"/>
      <c r="I42" s="119"/>
      <c r="J42" s="119"/>
      <c r="K42" s="119"/>
      <c r="L42" s="119"/>
      <c r="M42" s="119"/>
      <c r="N42" s="119"/>
      <c r="O42" s="119"/>
      <c r="P42" s="119"/>
    </row>
    <row r="43" customFormat="false" ht="12.75" hidden="false" customHeight="true" outlineLevel="0" collapsed="false">
      <c r="A43" s="119"/>
      <c r="B43" s="118"/>
      <c r="C43" s="118"/>
      <c r="D43" s="118"/>
      <c r="E43" s="118"/>
      <c r="F43" s="161"/>
      <c r="G43" s="161"/>
      <c r="H43" s="171"/>
      <c r="I43" s="119"/>
      <c r="J43" s="119"/>
      <c r="K43" s="119"/>
      <c r="L43" s="119"/>
      <c r="M43" s="119"/>
      <c r="N43" s="119"/>
      <c r="O43" s="119"/>
      <c r="P43" s="119"/>
    </row>
    <row r="44" customFormat="false" ht="12.75" hidden="false" customHeight="true" outlineLevel="0" collapsed="false">
      <c r="A44" s="119"/>
      <c r="B44" s="118"/>
      <c r="C44" s="118"/>
      <c r="D44" s="118"/>
      <c r="E44" s="118"/>
      <c r="F44" s="161"/>
      <c r="G44" s="161"/>
      <c r="H44" s="171"/>
      <c r="I44" s="119"/>
      <c r="J44" s="119"/>
      <c r="K44" s="119"/>
      <c r="L44" s="119"/>
      <c r="M44" s="119"/>
      <c r="N44" s="119"/>
      <c r="O44" s="119"/>
      <c r="P44" s="119"/>
    </row>
    <row r="45" customFormat="false" ht="12.75" hidden="false" customHeight="true" outlineLevel="0" collapsed="false">
      <c r="A45" s="119"/>
      <c r="B45" s="118"/>
      <c r="C45" s="118"/>
      <c r="D45" s="118"/>
      <c r="E45" s="118"/>
      <c r="F45" s="161"/>
      <c r="G45" s="161"/>
      <c r="H45" s="171"/>
      <c r="I45" s="119"/>
      <c r="J45" s="119"/>
      <c r="K45" s="119"/>
      <c r="L45" s="119"/>
      <c r="M45" s="119"/>
      <c r="N45" s="119"/>
      <c r="O45" s="119"/>
      <c r="P45" s="119"/>
    </row>
    <row r="46" customFormat="false" ht="12.75" hidden="false" customHeight="true" outlineLevel="0" collapsed="false">
      <c r="A46" s="119"/>
      <c r="B46" s="118"/>
      <c r="C46" s="118"/>
      <c r="D46" s="118"/>
      <c r="E46" s="118"/>
      <c r="F46" s="161"/>
      <c r="G46" s="161"/>
      <c r="H46" s="171"/>
      <c r="I46" s="119"/>
      <c r="J46" s="119"/>
      <c r="K46" s="119"/>
      <c r="L46" s="119"/>
      <c r="M46" s="119"/>
      <c r="N46" s="119"/>
      <c r="O46" s="119"/>
      <c r="P46" s="119"/>
    </row>
    <row r="47" customFormat="false" ht="12.75" hidden="false" customHeight="true" outlineLevel="0" collapsed="false">
      <c r="A47" s="119"/>
      <c r="B47" s="118"/>
      <c r="C47" s="118"/>
      <c r="D47" s="118"/>
      <c r="E47" s="118"/>
      <c r="F47" s="161"/>
      <c r="G47" s="161"/>
      <c r="H47" s="171"/>
      <c r="I47" s="119"/>
      <c r="J47" s="119"/>
      <c r="K47" s="119"/>
      <c r="L47" s="119"/>
      <c r="M47" s="119"/>
      <c r="N47" s="119"/>
      <c r="O47" s="119"/>
      <c r="P47" s="119"/>
    </row>
    <row r="48" customFormat="false" ht="12.75" hidden="false" customHeight="true" outlineLevel="0" collapsed="false">
      <c r="A48" s="119"/>
      <c r="B48" s="118"/>
      <c r="C48" s="118"/>
      <c r="D48" s="118"/>
      <c r="E48" s="118"/>
      <c r="F48" s="161"/>
      <c r="G48" s="161"/>
      <c r="H48" s="171"/>
      <c r="I48" s="119"/>
      <c r="J48" s="119"/>
      <c r="K48" s="119"/>
      <c r="L48" s="119"/>
      <c r="M48" s="119"/>
      <c r="N48" s="119"/>
      <c r="O48" s="119"/>
      <c r="P48" s="119"/>
    </row>
    <row r="49" customFormat="false" ht="12.75" hidden="false" customHeight="true" outlineLevel="0" collapsed="false">
      <c r="A49" s="119"/>
      <c r="B49" s="118"/>
      <c r="C49" s="118"/>
      <c r="D49" s="118"/>
      <c r="E49" s="118"/>
      <c r="F49" s="161"/>
      <c r="G49" s="161"/>
      <c r="H49" s="171"/>
      <c r="I49" s="119"/>
      <c r="J49" s="119"/>
      <c r="K49" s="119"/>
      <c r="L49" s="119"/>
      <c r="M49" s="119"/>
      <c r="N49" s="119"/>
      <c r="O49" s="119"/>
      <c r="P49" s="119"/>
    </row>
    <row r="50" customFormat="false" ht="12.75" hidden="false" customHeight="true" outlineLevel="0" collapsed="false">
      <c r="A50" s="119"/>
      <c r="B50" s="118"/>
      <c r="C50" s="118"/>
      <c r="D50" s="118"/>
      <c r="E50" s="118"/>
      <c r="F50" s="161"/>
      <c r="G50" s="161"/>
      <c r="H50" s="171"/>
      <c r="I50" s="119"/>
      <c r="J50" s="119"/>
      <c r="K50" s="119"/>
      <c r="L50" s="119"/>
      <c r="M50" s="119"/>
      <c r="N50" s="119"/>
      <c r="O50" s="119"/>
      <c r="P50" s="119"/>
    </row>
    <row r="51" customFormat="false" ht="12.75" hidden="false" customHeight="true" outlineLevel="0" collapsed="false">
      <c r="A51" s="119"/>
      <c r="B51" s="118"/>
      <c r="C51" s="118"/>
      <c r="D51" s="118"/>
      <c r="E51" s="118"/>
      <c r="F51" s="161"/>
      <c r="G51" s="161"/>
      <c r="H51" s="171"/>
      <c r="I51" s="119"/>
      <c r="J51" s="119"/>
      <c r="K51" s="119"/>
      <c r="L51" s="119"/>
      <c r="M51" s="119"/>
      <c r="N51" s="119"/>
      <c r="O51" s="119"/>
      <c r="P51" s="119"/>
    </row>
    <row r="52" customFormat="false" ht="12.75" hidden="false" customHeight="true" outlineLevel="0" collapsed="false">
      <c r="A52" s="119"/>
      <c r="B52" s="118"/>
      <c r="C52" s="118"/>
      <c r="D52" s="118"/>
      <c r="E52" s="118"/>
      <c r="F52" s="161"/>
      <c r="G52" s="161"/>
      <c r="H52" s="171"/>
      <c r="I52" s="119"/>
      <c r="J52" s="119"/>
      <c r="K52" s="119"/>
      <c r="L52" s="119"/>
      <c r="M52" s="119"/>
      <c r="N52" s="119"/>
      <c r="O52" s="119"/>
      <c r="P52" s="119"/>
    </row>
    <row r="53" customFormat="false" ht="15" hidden="false" customHeight="true" outlineLevel="0" collapsed="false">
      <c r="A53" s="119"/>
      <c r="B53" s="118"/>
      <c r="C53" s="118"/>
      <c r="D53" s="118"/>
      <c r="E53" s="118"/>
      <c r="F53" s="161"/>
      <c r="G53" s="161"/>
      <c r="H53" s="171"/>
      <c r="I53" s="119"/>
      <c r="J53" s="119"/>
      <c r="K53" s="119"/>
      <c r="L53" s="13"/>
      <c r="M53" s="119"/>
      <c r="N53" s="119"/>
      <c r="O53" s="119"/>
      <c r="P53" s="119"/>
    </row>
    <row r="54" customFormat="false" ht="12.75" hidden="false" customHeight="true" outlineLevel="0" collapsed="false">
      <c r="A54" s="119"/>
      <c r="B54" s="118"/>
      <c r="C54" s="118"/>
      <c r="D54" s="118"/>
      <c r="E54" s="118"/>
      <c r="F54" s="161"/>
      <c r="G54" s="161"/>
      <c r="H54" s="171"/>
      <c r="I54" s="119"/>
      <c r="J54" s="119"/>
      <c r="K54" s="119"/>
      <c r="L54" s="119"/>
      <c r="M54" s="119"/>
      <c r="N54" s="119"/>
      <c r="O54" s="119"/>
      <c r="P54" s="119"/>
    </row>
    <row r="55" customFormat="false" ht="12.75" hidden="false" customHeight="true" outlineLevel="0" collapsed="false">
      <c r="A55" s="119"/>
      <c r="B55" s="118"/>
      <c r="C55" s="118"/>
      <c r="D55" s="118"/>
      <c r="E55" s="118"/>
      <c r="F55" s="161"/>
      <c r="G55" s="161"/>
      <c r="H55" s="171"/>
      <c r="I55" s="119"/>
      <c r="J55" s="119"/>
      <c r="K55" s="119"/>
      <c r="L55" s="119"/>
      <c r="M55" s="119"/>
      <c r="N55" s="119"/>
      <c r="O55" s="119"/>
      <c r="P55" s="119"/>
    </row>
    <row r="56" customFormat="false" ht="12.75" hidden="false" customHeight="true" outlineLevel="0" collapsed="false">
      <c r="A56" s="119"/>
      <c r="B56" s="118"/>
      <c r="C56" s="118"/>
      <c r="D56" s="118"/>
      <c r="E56" s="118"/>
      <c r="F56" s="161"/>
      <c r="G56" s="161"/>
      <c r="H56" s="171"/>
      <c r="I56" s="119"/>
      <c r="J56" s="119"/>
      <c r="K56" s="119"/>
      <c r="L56" s="119"/>
      <c r="M56" s="119"/>
      <c r="N56" s="119"/>
      <c r="O56" s="119"/>
      <c r="P56" s="119"/>
    </row>
    <row r="57" customFormat="false" ht="12.75" hidden="false" customHeight="true" outlineLevel="0" collapsed="false">
      <c r="A57" s="119"/>
      <c r="B57" s="118"/>
      <c r="C57" s="118"/>
      <c r="D57" s="118"/>
      <c r="E57" s="118"/>
      <c r="F57" s="161"/>
      <c r="G57" s="161"/>
      <c r="H57" s="171"/>
      <c r="I57" s="119"/>
      <c r="J57" s="119"/>
      <c r="K57" s="119"/>
      <c r="L57" s="119"/>
      <c r="M57" s="119"/>
      <c r="N57" s="119"/>
      <c r="O57" s="119"/>
      <c r="P57" s="119"/>
    </row>
    <row r="58" customFormat="false" ht="12.75" hidden="false" customHeight="true" outlineLevel="0" collapsed="false">
      <c r="A58" s="119"/>
      <c r="B58" s="118"/>
      <c r="C58" s="118"/>
      <c r="D58" s="118"/>
      <c r="E58" s="118"/>
      <c r="F58" s="161"/>
      <c r="G58" s="161"/>
      <c r="H58" s="171"/>
      <c r="I58" s="119"/>
      <c r="J58" s="119"/>
      <c r="K58" s="119"/>
      <c r="L58" s="119"/>
      <c r="M58" s="119"/>
      <c r="N58" s="119"/>
      <c r="O58" s="119"/>
      <c r="P58" s="119"/>
    </row>
    <row r="59" customFormat="false" ht="12.75" hidden="false" customHeight="true" outlineLevel="0" collapsed="false">
      <c r="A59" s="119"/>
      <c r="B59" s="118"/>
      <c r="C59" s="118"/>
      <c r="D59" s="118"/>
      <c r="E59" s="118"/>
      <c r="F59" s="161"/>
      <c r="G59" s="161"/>
      <c r="H59" s="171"/>
      <c r="I59" s="119"/>
      <c r="J59" s="119"/>
      <c r="K59" s="119"/>
      <c r="L59" s="119"/>
      <c r="M59" s="119"/>
      <c r="N59" s="119"/>
      <c r="O59" s="119"/>
      <c r="P59" s="119"/>
    </row>
    <row r="60" customFormat="false" ht="12.75" hidden="false" customHeight="true" outlineLevel="0" collapsed="false">
      <c r="A60" s="119"/>
      <c r="B60" s="118"/>
      <c r="C60" s="118"/>
      <c r="D60" s="118"/>
      <c r="E60" s="118"/>
      <c r="F60" s="161"/>
      <c r="G60" s="161"/>
      <c r="H60" s="171"/>
      <c r="I60" s="119"/>
      <c r="J60" s="119"/>
      <c r="K60" s="119"/>
      <c r="L60" s="119"/>
      <c r="M60" s="119"/>
      <c r="N60" s="119"/>
      <c r="O60" s="119"/>
      <c r="P60" s="119"/>
    </row>
    <row r="61" customFormat="false" ht="12.75" hidden="false" customHeight="true" outlineLevel="0" collapsed="false">
      <c r="A61" s="119"/>
      <c r="B61" s="118"/>
      <c r="C61" s="118"/>
      <c r="D61" s="118"/>
      <c r="E61" s="118"/>
      <c r="F61" s="161"/>
      <c r="G61" s="161"/>
      <c r="H61" s="171"/>
      <c r="I61" s="119"/>
      <c r="J61" s="119"/>
      <c r="K61" s="119"/>
      <c r="L61" s="119"/>
      <c r="M61" s="119"/>
      <c r="N61" s="119"/>
      <c r="O61" s="119"/>
      <c r="P61" s="119"/>
    </row>
    <row r="62" customFormat="false" ht="12.75" hidden="false" customHeight="true" outlineLevel="0" collapsed="false">
      <c r="A62" s="119"/>
      <c r="B62" s="118"/>
      <c r="C62" s="118"/>
      <c r="D62" s="118"/>
      <c r="E62" s="118"/>
      <c r="F62" s="161"/>
      <c r="G62" s="161"/>
      <c r="H62" s="171"/>
      <c r="I62" s="119"/>
      <c r="J62" s="119"/>
      <c r="K62" s="119"/>
      <c r="L62" s="119"/>
      <c r="M62" s="119"/>
      <c r="N62" s="119"/>
      <c r="O62" s="119"/>
      <c r="P62" s="119"/>
    </row>
    <row r="63" customFormat="false" ht="12.75" hidden="false" customHeight="true" outlineLevel="0" collapsed="false">
      <c r="A63" s="119"/>
      <c r="B63" s="118"/>
      <c r="C63" s="118"/>
      <c r="D63" s="118"/>
      <c r="E63" s="118"/>
      <c r="F63" s="161"/>
      <c r="G63" s="161"/>
      <c r="H63" s="171"/>
      <c r="I63" s="119"/>
      <c r="J63" s="119"/>
      <c r="K63" s="119"/>
      <c r="L63" s="119"/>
      <c r="M63" s="119"/>
      <c r="N63" s="119"/>
      <c r="O63" s="119"/>
      <c r="P63" s="119"/>
    </row>
    <row r="64" customFormat="false" ht="12.75" hidden="false" customHeight="true" outlineLevel="0" collapsed="false">
      <c r="A64" s="119"/>
      <c r="B64" s="118"/>
      <c r="C64" s="118"/>
      <c r="D64" s="118"/>
      <c r="E64" s="118"/>
      <c r="F64" s="161"/>
      <c r="G64" s="161"/>
      <c r="H64" s="171"/>
      <c r="I64" s="119"/>
      <c r="J64" s="119"/>
      <c r="K64" s="119"/>
      <c r="L64" s="119"/>
      <c r="M64" s="119"/>
      <c r="N64" s="119"/>
      <c r="O64" s="119"/>
      <c r="P64" s="119"/>
    </row>
    <row r="65" customFormat="false" ht="12.75" hidden="false" customHeight="true" outlineLevel="0" collapsed="false">
      <c r="A65" s="119"/>
      <c r="B65" s="118"/>
      <c r="C65" s="118"/>
      <c r="D65" s="118"/>
      <c r="E65" s="118"/>
      <c r="F65" s="161"/>
      <c r="G65" s="161"/>
      <c r="H65" s="171"/>
      <c r="I65" s="119"/>
      <c r="J65" s="119"/>
      <c r="K65" s="119"/>
      <c r="L65" s="119"/>
      <c r="M65" s="119"/>
      <c r="N65" s="119"/>
      <c r="O65" s="119"/>
      <c r="P65" s="119"/>
    </row>
    <row r="66" customFormat="false" ht="12.75" hidden="false" customHeight="true" outlineLevel="0" collapsed="false">
      <c r="A66" s="119"/>
      <c r="B66" s="118"/>
      <c r="C66" s="118"/>
      <c r="D66" s="118"/>
      <c r="E66" s="118"/>
      <c r="F66" s="161"/>
      <c r="G66" s="161"/>
      <c r="H66" s="171"/>
      <c r="I66" s="119"/>
      <c r="J66" s="119"/>
      <c r="K66" s="119"/>
      <c r="L66" s="119"/>
      <c r="M66" s="119"/>
      <c r="N66" s="119"/>
      <c r="O66" s="119"/>
      <c r="P66" s="119"/>
    </row>
    <row r="67" customFormat="false" ht="12.75" hidden="false" customHeight="true" outlineLevel="0" collapsed="false">
      <c r="A67" s="119"/>
      <c r="B67" s="118"/>
      <c r="C67" s="118"/>
      <c r="D67" s="118"/>
      <c r="E67" s="118"/>
      <c r="F67" s="161"/>
      <c r="G67" s="161"/>
      <c r="H67" s="171"/>
      <c r="I67" s="119"/>
      <c r="J67" s="119"/>
      <c r="K67" s="119"/>
      <c r="L67" s="119"/>
      <c r="M67" s="119"/>
      <c r="N67" s="119"/>
      <c r="O67" s="119"/>
      <c r="P67" s="119"/>
    </row>
    <row r="68" customFormat="false" ht="12.75" hidden="false" customHeight="true" outlineLevel="0" collapsed="false">
      <c r="A68" s="119"/>
      <c r="B68" s="118"/>
      <c r="C68" s="118"/>
      <c r="D68" s="118"/>
      <c r="E68" s="118"/>
      <c r="F68" s="161"/>
      <c r="G68" s="161"/>
      <c r="H68" s="171"/>
      <c r="I68" s="119"/>
      <c r="J68" s="119"/>
      <c r="K68" s="119"/>
      <c r="L68" s="119"/>
      <c r="M68" s="119"/>
      <c r="N68" s="119"/>
      <c r="O68" s="119"/>
      <c r="P68" s="119"/>
    </row>
    <row r="69" customFormat="false" ht="12.75" hidden="false" customHeight="true" outlineLevel="0" collapsed="false">
      <c r="A69" s="119"/>
      <c r="B69" s="118"/>
      <c r="C69" s="118"/>
      <c r="D69" s="118"/>
      <c r="E69" s="118"/>
      <c r="F69" s="161"/>
      <c r="G69" s="161"/>
      <c r="H69" s="171"/>
      <c r="I69" s="119"/>
      <c r="J69" s="119"/>
      <c r="K69" s="119"/>
      <c r="L69" s="119"/>
      <c r="M69" s="119"/>
      <c r="N69" s="119"/>
      <c r="O69" s="119"/>
      <c r="P69" s="119"/>
    </row>
    <row r="70" customFormat="false" ht="12.75" hidden="false" customHeight="true" outlineLevel="0" collapsed="false">
      <c r="A70" s="119"/>
      <c r="B70" s="118"/>
      <c r="C70" s="118"/>
      <c r="D70" s="118"/>
      <c r="E70" s="118"/>
      <c r="F70" s="161"/>
      <c r="G70" s="161"/>
      <c r="H70" s="171"/>
      <c r="I70" s="119"/>
      <c r="J70" s="119"/>
      <c r="K70" s="119"/>
      <c r="L70" s="119"/>
      <c r="M70" s="119"/>
      <c r="N70" s="119"/>
      <c r="O70" s="119"/>
      <c r="P70" s="119"/>
    </row>
    <row r="71" customFormat="false" ht="12.75" hidden="false" customHeight="true" outlineLevel="0" collapsed="false">
      <c r="A71" s="119"/>
      <c r="B71" s="118"/>
      <c r="C71" s="118"/>
      <c r="D71" s="118"/>
      <c r="E71" s="118"/>
      <c r="F71" s="161"/>
      <c r="G71" s="161"/>
      <c r="H71" s="171"/>
      <c r="I71" s="119"/>
      <c r="J71" s="119"/>
      <c r="K71" s="119"/>
      <c r="L71" s="119"/>
      <c r="M71" s="119"/>
      <c r="N71" s="119"/>
      <c r="O71" s="119"/>
      <c r="P71" s="119"/>
    </row>
    <row r="72" customFormat="false" ht="12.75" hidden="false" customHeight="true" outlineLevel="0" collapsed="false">
      <c r="A72" s="119"/>
      <c r="B72" s="118"/>
      <c r="C72" s="118"/>
      <c r="D72" s="118"/>
      <c r="E72" s="118"/>
      <c r="F72" s="161"/>
      <c r="G72" s="161"/>
      <c r="H72" s="171"/>
      <c r="I72" s="119"/>
      <c r="J72" s="119"/>
      <c r="K72" s="119"/>
      <c r="L72" s="119"/>
      <c r="M72" s="119"/>
      <c r="N72" s="119"/>
      <c r="O72" s="119"/>
      <c r="P72" s="119"/>
    </row>
    <row r="73" customFormat="false" ht="12.75" hidden="false" customHeight="true" outlineLevel="0" collapsed="false">
      <c r="A73" s="119"/>
      <c r="B73" s="118"/>
      <c r="C73" s="118"/>
      <c r="D73" s="118"/>
      <c r="E73" s="118"/>
      <c r="F73" s="161"/>
      <c r="G73" s="161"/>
      <c r="H73" s="171"/>
      <c r="I73" s="119"/>
      <c r="J73" s="119"/>
      <c r="K73" s="119"/>
      <c r="L73" s="119"/>
      <c r="M73" s="119"/>
      <c r="N73" s="119"/>
      <c r="O73" s="119"/>
      <c r="P73" s="119"/>
    </row>
    <row r="74" customFormat="false" ht="12.75" hidden="false" customHeight="true" outlineLevel="0" collapsed="false">
      <c r="A74" s="119"/>
      <c r="B74" s="118"/>
      <c r="C74" s="118"/>
      <c r="D74" s="118"/>
      <c r="E74" s="118"/>
      <c r="F74" s="161"/>
      <c r="G74" s="161"/>
      <c r="H74" s="171"/>
      <c r="I74" s="119"/>
      <c r="J74" s="119"/>
      <c r="K74" s="119"/>
      <c r="L74" s="119"/>
      <c r="M74" s="119"/>
      <c r="N74" s="119"/>
      <c r="O74" s="119"/>
      <c r="P74" s="119"/>
    </row>
    <row r="75" customFormat="false" ht="12.75" hidden="false" customHeight="true" outlineLevel="0" collapsed="false">
      <c r="A75" s="119"/>
      <c r="B75" s="118"/>
      <c r="C75" s="118"/>
      <c r="D75" s="118"/>
      <c r="E75" s="118"/>
      <c r="F75" s="161"/>
      <c r="G75" s="161"/>
      <c r="H75" s="171"/>
      <c r="I75" s="119"/>
      <c r="J75" s="119"/>
      <c r="K75" s="119"/>
      <c r="L75" s="119"/>
      <c r="M75" s="119"/>
      <c r="N75" s="119"/>
      <c r="O75" s="119"/>
      <c r="P75" s="119"/>
    </row>
    <row r="76" customFormat="false" ht="12.75" hidden="false" customHeight="true" outlineLevel="0" collapsed="false">
      <c r="A76" s="119"/>
      <c r="B76" s="118"/>
      <c r="C76" s="118"/>
      <c r="D76" s="118"/>
      <c r="E76" s="118"/>
      <c r="F76" s="161"/>
      <c r="G76" s="161"/>
      <c r="H76" s="171"/>
      <c r="I76" s="119"/>
      <c r="J76" s="119"/>
      <c r="K76" s="119"/>
      <c r="L76" s="119"/>
      <c r="M76" s="119"/>
      <c r="N76" s="119"/>
      <c r="O76" s="119"/>
      <c r="P76" s="119"/>
    </row>
    <row r="77" customFormat="false" ht="12.75" hidden="false" customHeight="true" outlineLevel="0" collapsed="false">
      <c r="A77" s="119"/>
      <c r="B77" s="118"/>
      <c r="C77" s="118"/>
      <c r="D77" s="118"/>
      <c r="E77" s="118"/>
      <c r="F77" s="161"/>
      <c r="G77" s="161"/>
      <c r="H77" s="171"/>
      <c r="I77" s="119"/>
      <c r="J77" s="119"/>
      <c r="K77" s="119"/>
      <c r="L77" s="119"/>
      <c r="M77" s="119"/>
      <c r="N77" s="119"/>
      <c r="O77" s="119"/>
      <c r="P77" s="119"/>
    </row>
    <row r="78" customFormat="false" ht="12.75" hidden="false" customHeight="true" outlineLevel="0" collapsed="false">
      <c r="A78" s="119"/>
      <c r="B78" s="118"/>
      <c r="C78" s="118"/>
      <c r="D78" s="118"/>
      <c r="E78" s="118"/>
      <c r="F78" s="161"/>
      <c r="G78" s="161"/>
      <c r="H78" s="171"/>
      <c r="I78" s="119"/>
      <c r="J78" s="119"/>
      <c r="K78" s="119"/>
      <c r="L78" s="119"/>
      <c r="M78" s="119"/>
      <c r="N78" s="119"/>
      <c r="O78" s="119"/>
      <c r="P78" s="119"/>
    </row>
    <row r="79" customFormat="false" ht="12.75" hidden="false" customHeight="true" outlineLevel="0" collapsed="false">
      <c r="A79" s="119"/>
      <c r="B79" s="118"/>
      <c r="C79" s="118"/>
      <c r="D79" s="118"/>
      <c r="E79" s="118"/>
      <c r="F79" s="161"/>
      <c r="G79" s="161"/>
      <c r="H79" s="171"/>
      <c r="I79" s="119"/>
      <c r="J79" s="119"/>
      <c r="K79" s="119"/>
      <c r="L79" s="119"/>
      <c r="M79" s="119"/>
      <c r="N79" s="119"/>
      <c r="O79" s="119"/>
      <c r="P79" s="119"/>
    </row>
    <row r="80" customFormat="false" ht="12.75" hidden="false" customHeight="true" outlineLevel="0" collapsed="false">
      <c r="A80" s="119"/>
      <c r="B80" s="118"/>
      <c r="C80" s="118"/>
      <c r="D80" s="118"/>
      <c r="E80" s="118"/>
      <c r="F80" s="161"/>
      <c r="G80" s="161"/>
      <c r="H80" s="171"/>
      <c r="I80" s="119"/>
      <c r="J80" s="119"/>
      <c r="K80" s="119"/>
      <c r="L80" s="119"/>
      <c r="M80" s="119"/>
      <c r="N80" s="119"/>
      <c r="O80" s="119"/>
      <c r="P80" s="119"/>
    </row>
    <row r="81" customFormat="false" ht="12.75" hidden="false" customHeight="true" outlineLevel="0" collapsed="false">
      <c r="A81" s="119"/>
      <c r="B81" s="118"/>
      <c r="C81" s="118"/>
      <c r="D81" s="118"/>
      <c r="E81" s="118"/>
      <c r="F81" s="161"/>
      <c r="G81" s="161"/>
      <c r="H81" s="171"/>
      <c r="I81" s="119"/>
      <c r="J81" s="119"/>
      <c r="K81" s="119"/>
      <c r="L81" s="119"/>
      <c r="M81" s="119"/>
      <c r="N81" s="119"/>
      <c r="O81" s="119"/>
      <c r="P81" s="119"/>
    </row>
    <row r="82" customFormat="false" ht="12.75" hidden="false" customHeight="true" outlineLevel="0" collapsed="false">
      <c r="A82" s="119"/>
      <c r="B82" s="118"/>
      <c r="C82" s="118"/>
      <c r="D82" s="118"/>
      <c r="E82" s="118"/>
      <c r="F82" s="161"/>
      <c r="G82" s="161"/>
      <c r="H82" s="171"/>
      <c r="I82" s="119"/>
      <c r="J82" s="119"/>
      <c r="K82" s="119"/>
      <c r="L82" s="119"/>
      <c r="M82" s="119"/>
      <c r="N82" s="119"/>
      <c r="O82" s="119"/>
      <c r="P82" s="119"/>
    </row>
    <row r="83" customFormat="false" ht="12.75" hidden="false" customHeight="true" outlineLevel="0" collapsed="false">
      <c r="A83" s="119"/>
      <c r="B83" s="118"/>
      <c r="C83" s="118"/>
      <c r="D83" s="118"/>
      <c r="E83" s="118"/>
      <c r="F83" s="161"/>
      <c r="G83" s="161"/>
      <c r="H83" s="171"/>
      <c r="I83" s="119"/>
      <c r="J83" s="119"/>
      <c r="K83" s="119"/>
      <c r="L83" s="119"/>
      <c r="M83" s="119"/>
      <c r="N83" s="119"/>
      <c r="O83" s="119"/>
      <c r="P83" s="119"/>
    </row>
    <row r="84" customFormat="false" ht="12.75" hidden="false" customHeight="true" outlineLevel="0" collapsed="false">
      <c r="A84" s="119"/>
      <c r="B84" s="118"/>
      <c r="C84" s="118"/>
      <c r="D84" s="118"/>
      <c r="E84" s="118"/>
      <c r="F84" s="161"/>
      <c r="G84" s="161"/>
      <c r="H84" s="171"/>
      <c r="I84" s="119"/>
      <c r="J84" s="119"/>
      <c r="K84" s="119"/>
      <c r="L84" s="119"/>
      <c r="M84" s="119"/>
      <c r="N84" s="119"/>
      <c r="O84" s="119"/>
      <c r="P84" s="119"/>
    </row>
    <row r="85" customFormat="false" ht="12.75" hidden="false" customHeight="true" outlineLevel="0" collapsed="false">
      <c r="A85" s="119"/>
      <c r="B85" s="118"/>
      <c r="C85" s="118"/>
      <c r="D85" s="118"/>
      <c r="E85" s="118"/>
      <c r="F85" s="161"/>
      <c r="G85" s="161"/>
      <c r="H85" s="171"/>
      <c r="I85" s="119"/>
      <c r="J85" s="119"/>
      <c r="K85" s="119"/>
      <c r="L85" s="119"/>
      <c r="M85" s="119"/>
      <c r="N85" s="119"/>
      <c r="O85" s="119"/>
      <c r="P85" s="119"/>
    </row>
    <row r="86" customFormat="false" ht="12.75" hidden="false" customHeight="true" outlineLevel="0" collapsed="false">
      <c r="A86" s="119"/>
      <c r="B86" s="118"/>
      <c r="C86" s="118"/>
      <c r="D86" s="118"/>
      <c r="E86" s="118"/>
      <c r="F86" s="161"/>
      <c r="G86" s="161"/>
      <c r="H86" s="171"/>
      <c r="I86" s="119"/>
      <c r="J86" s="119"/>
      <c r="K86" s="119"/>
      <c r="L86" s="119"/>
      <c r="M86" s="119"/>
      <c r="N86" s="119"/>
      <c r="O86" s="119"/>
      <c r="P86" s="119"/>
    </row>
    <row r="87" customFormat="false" ht="12.75" hidden="false" customHeight="true" outlineLevel="0" collapsed="false">
      <c r="A87" s="119"/>
      <c r="B87" s="118"/>
      <c r="C87" s="118"/>
      <c r="D87" s="118"/>
      <c r="E87" s="118"/>
      <c r="F87" s="161"/>
      <c r="G87" s="161"/>
      <c r="H87" s="171"/>
      <c r="I87" s="119"/>
      <c r="J87" s="119"/>
      <c r="K87" s="119"/>
      <c r="L87" s="119"/>
      <c r="M87" s="119"/>
      <c r="N87" s="119"/>
      <c r="O87" s="119"/>
      <c r="P87" s="119"/>
    </row>
    <row r="88" customFormat="false" ht="12.75" hidden="false" customHeight="true" outlineLevel="0" collapsed="false">
      <c r="A88" s="119"/>
      <c r="B88" s="118"/>
      <c r="C88" s="118"/>
      <c r="D88" s="118"/>
      <c r="E88" s="118"/>
      <c r="F88" s="161"/>
      <c r="G88" s="161"/>
      <c r="H88" s="171"/>
      <c r="I88" s="119"/>
      <c r="J88" s="119"/>
      <c r="K88" s="119"/>
      <c r="L88" s="119"/>
      <c r="M88" s="119"/>
      <c r="N88" s="119"/>
      <c r="O88" s="119"/>
      <c r="P88" s="119"/>
    </row>
    <row r="89" customFormat="false" ht="12.75" hidden="false" customHeight="true" outlineLevel="0" collapsed="false">
      <c r="A89" s="119"/>
      <c r="B89" s="118"/>
      <c r="C89" s="118"/>
      <c r="D89" s="118"/>
      <c r="E89" s="118"/>
      <c r="F89" s="161"/>
      <c r="G89" s="161"/>
      <c r="H89" s="171"/>
      <c r="I89" s="119"/>
      <c r="J89" s="119"/>
      <c r="K89" s="119"/>
      <c r="L89" s="119"/>
      <c r="M89" s="119"/>
      <c r="N89" s="119"/>
      <c r="O89" s="119"/>
      <c r="P89" s="119"/>
    </row>
    <row r="90" customFormat="false" ht="12.75" hidden="false" customHeight="true" outlineLevel="0" collapsed="false">
      <c r="A90" s="119"/>
      <c r="B90" s="118"/>
      <c r="C90" s="118"/>
      <c r="D90" s="118"/>
      <c r="E90" s="118"/>
      <c r="F90" s="161"/>
      <c r="G90" s="161"/>
      <c r="H90" s="171"/>
      <c r="I90" s="119"/>
      <c r="J90" s="119"/>
      <c r="K90" s="119"/>
      <c r="L90" s="119"/>
      <c r="M90" s="119"/>
      <c r="N90" s="119"/>
      <c r="O90" s="119"/>
      <c r="P90" s="119"/>
    </row>
    <row r="91" customFormat="false" ht="12.75" hidden="false" customHeight="true" outlineLevel="0" collapsed="false">
      <c r="A91" s="119"/>
      <c r="B91" s="118"/>
      <c r="C91" s="118"/>
      <c r="D91" s="118"/>
      <c r="E91" s="118"/>
      <c r="F91" s="161"/>
      <c r="G91" s="161"/>
      <c r="H91" s="171"/>
      <c r="I91" s="119"/>
      <c r="J91" s="119"/>
      <c r="K91" s="119"/>
      <c r="L91" s="119"/>
      <c r="M91" s="119"/>
      <c r="N91" s="119"/>
      <c r="O91" s="119"/>
      <c r="P91" s="119"/>
    </row>
    <row r="92" customFormat="false" ht="12.75" hidden="false" customHeight="true" outlineLevel="0" collapsed="false">
      <c r="A92" s="119"/>
      <c r="B92" s="118"/>
      <c r="C92" s="118"/>
      <c r="D92" s="118"/>
      <c r="E92" s="118"/>
      <c r="F92" s="161"/>
      <c r="G92" s="161"/>
      <c r="H92" s="171"/>
      <c r="I92" s="119"/>
      <c r="J92" s="119"/>
      <c r="K92" s="119"/>
      <c r="L92" s="119"/>
      <c r="M92" s="119"/>
      <c r="N92" s="119"/>
      <c r="O92" s="119"/>
      <c r="P92" s="119"/>
    </row>
    <row r="93" customFormat="false" ht="12.75" hidden="false" customHeight="true" outlineLevel="0" collapsed="false">
      <c r="A93" s="119"/>
      <c r="B93" s="118"/>
      <c r="C93" s="118"/>
      <c r="D93" s="118"/>
      <c r="E93" s="118"/>
      <c r="F93" s="161"/>
      <c r="G93" s="161"/>
      <c r="H93" s="171"/>
      <c r="I93" s="119"/>
      <c r="J93" s="119"/>
      <c r="K93" s="119"/>
      <c r="L93" s="119"/>
      <c r="M93" s="119"/>
      <c r="N93" s="119"/>
      <c r="O93" s="119"/>
      <c r="P93" s="119"/>
    </row>
    <row r="94" customFormat="false" ht="12.75" hidden="false" customHeight="true" outlineLevel="0" collapsed="false">
      <c r="A94" s="119"/>
      <c r="B94" s="118"/>
      <c r="C94" s="118"/>
      <c r="D94" s="118"/>
      <c r="E94" s="118"/>
      <c r="F94" s="161"/>
      <c r="G94" s="161"/>
      <c r="H94" s="171"/>
      <c r="I94" s="119"/>
      <c r="J94" s="119"/>
      <c r="K94" s="119"/>
      <c r="L94" s="119"/>
      <c r="M94" s="119"/>
      <c r="N94" s="119"/>
      <c r="O94" s="119"/>
      <c r="P94" s="119"/>
    </row>
    <row r="95" customFormat="false" ht="12.75" hidden="false" customHeight="true" outlineLevel="0" collapsed="false">
      <c r="A95" s="119"/>
      <c r="B95" s="118"/>
      <c r="C95" s="118"/>
      <c r="D95" s="118"/>
      <c r="E95" s="118"/>
      <c r="F95" s="161"/>
      <c r="G95" s="161"/>
      <c r="H95" s="171"/>
      <c r="I95" s="119"/>
      <c r="J95" s="119"/>
      <c r="K95" s="119"/>
      <c r="L95" s="119"/>
      <c r="M95" s="119"/>
      <c r="N95" s="119"/>
      <c r="O95" s="119"/>
      <c r="P95" s="119"/>
    </row>
    <row r="96" customFormat="false" ht="12.75" hidden="false" customHeight="true" outlineLevel="0" collapsed="false">
      <c r="A96" s="119"/>
      <c r="B96" s="118"/>
      <c r="C96" s="118"/>
      <c r="D96" s="118"/>
      <c r="E96" s="118"/>
      <c r="F96" s="161"/>
      <c r="G96" s="161"/>
      <c r="H96" s="171"/>
      <c r="I96" s="119"/>
      <c r="J96" s="119"/>
      <c r="K96" s="119"/>
      <c r="L96" s="119"/>
      <c r="M96" s="119"/>
      <c r="N96" s="119"/>
      <c r="O96" s="119"/>
      <c r="P96" s="119"/>
    </row>
    <row r="97" customFormat="false" ht="12.75" hidden="false" customHeight="true" outlineLevel="0" collapsed="false">
      <c r="A97" s="119"/>
      <c r="B97" s="118"/>
      <c r="C97" s="118"/>
      <c r="D97" s="118"/>
      <c r="E97" s="118"/>
      <c r="F97" s="161"/>
      <c r="G97" s="161"/>
      <c r="H97" s="171"/>
      <c r="I97" s="119"/>
      <c r="J97" s="119"/>
      <c r="K97" s="119"/>
      <c r="L97" s="119"/>
      <c r="M97" s="119"/>
      <c r="N97" s="119"/>
      <c r="O97" s="119"/>
      <c r="P97" s="119"/>
    </row>
    <row r="98" customFormat="false" ht="12.75" hidden="false" customHeight="true" outlineLevel="0" collapsed="false">
      <c r="A98" s="119"/>
      <c r="B98" s="118"/>
      <c r="C98" s="118"/>
      <c r="D98" s="118"/>
      <c r="E98" s="118"/>
      <c r="F98" s="161"/>
      <c r="G98" s="161"/>
      <c r="H98" s="171"/>
      <c r="I98" s="119"/>
      <c r="J98" s="119"/>
      <c r="K98" s="119"/>
      <c r="L98" s="119"/>
      <c r="M98" s="119"/>
      <c r="N98" s="119"/>
      <c r="O98" s="119"/>
      <c r="P98" s="119"/>
    </row>
    <row r="99" customFormat="false" ht="12.75" hidden="false" customHeight="true" outlineLevel="0" collapsed="false">
      <c r="A99" s="119"/>
      <c r="B99" s="118"/>
      <c r="C99" s="118"/>
      <c r="D99" s="118"/>
      <c r="E99" s="118"/>
      <c r="F99" s="161"/>
      <c r="G99" s="161"/>
      <c r="H99" s="171"/>
      <c r="I99" s="119"/>
      <c r="J99" s="119"/>
      <c r="K99" s="119"/>
      <c r="L99" s="119"/>
      <c r="M99" s="119"/>
      <c r="N99" s="119"/>
      <c r="O99" s="119"/>
      <c r="P99" s="119"/>
    </row>
    <row r="100" customFormat="false" ht="12.75" hidden="false" customHeight="true" outlineLevel="0" collapsed="false">
      <c r="A100" s="119"/>
      <c r="B100" s="118"/>
      <c r="C100" s="118"/>
      <c r="D100" s="118"/>
      <c r="E100" s="118"/>
      <c r="F100" s="161"/>
      <c r="G100" s="161"/>
      <c r="H100" s="171"/>
      <c r="I100" s="119"/>
      <c r="J100" s="119"/>
      <c r="K100" s="119"/>
      <c r="L100" s="119"/>
      <c r="M100" s="119"/>
      <c r="N100" s="119"/>
      <c r="O100" s="119"/>
      <c r="P100" s="119"/>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row>
  </sheetData>
  <mergeCells count="5">
    <mergeCell ref="B1:E1"/>
    <mergeCell ref="C3:E3"/>
    <mergeCell ref="J3:M3"/>
    <mergeCell ref="C5:E5"/>
    <mergeCell ref="C7:E7"/>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03366"/>
    <pageSetUpPr fitToPage="false"/>
  </sheetPr>
  <dimension ref="A1:Z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N63" activeCellId="0" sqref="N63"/>
    </sheetView>
  </sheetViews>
  <sheetFormatPr defaultColWidth="14.4296875" defaultRowHeight="15" zeroHeight="false" outlineLevelRow="0" outlineLevelCol="0"/>
  <cols>
    <col collapsed="false" customWidth="true" hidden="false" outlineLevel="0" max="9" min="1" style="1" width="9.14"/>
    <col collapsed="false" customWidth="true" hidden="false" outlineLevel="0" max="10" min="10" style="1" width="20"/>
    <col collapsed="false" customWidth="true" hidden="false" outlineLevel="0" max="11" min="11" style="1" width="14.29"/>
    <col collapsed="false" customWidth="true" hidden="false" outlineLevel="0" max="12" min="12" style="1" width="16"/>
    <col collapsed="false" customWidth="true" hidden="false" outlineLevel="0" max="13" min="13" style="1" width="11"/>
    <col collapsed="false" customWidth="true" hidden="false" outlineLevel="0" max="14" min="14" style="1" width="11.71"/>
    <col collapsed="false" customWidth="true" hidden="false" outlineLevel="0" max="15" min="15" style="1" width="9.14"/>
    <col collapsed="false" customWidth="true" hidden="false" outlineLevel="0" max="16" min="16" style="1" width="16.29"/>
    <col collapsed="false" customWidth="true" hidden="false" outlineLevel="0" max="26" min="17" style="1" width="8"/>
  </cols>
  <sheetData>
    <row r="1" customFormat="false" ht="12.75" hidden="false" customHeight="true" outlineLevel="0" collapsed="false">
      <c r="A1" s="119"/>
      <c r="B1" s="119"/>
      <c r="C1" s="119"/>
      <c r="D1" s="119"/>
      <c r="E1" s="119"/>
      <c r="F1" s="119"/>
      <c r="G1" s="119"/>
      <c r="H1" s="119"/>
      <c r="I1" s="119"/>
      <c r="J1" s="119"/>
      <c r="K1" s="119"/>
      <c r="L1" s="119"/>
      <c r="M1" s="119"/>
      <c r="N1" s="119"/>
      <c r="O1" s="119"/>
      <c r="P1" s="119"/>
      <c r="Q1" s="119"/>
      <c r="R1" s="119"/>
      <c r="S1" s="119"/>
      <c r="T1" s="119"/>
      <c r="U1" s="119"/>
      <c r="V1" s="119"/>
      <c r="W1" s="119"/>
      <c r="X1" s="119"/>
      <c r="Y1" s="119"/>
      <c r="Z1" s="119"/>
    </row>
    <row r="2" customFormat="false" ht="12.75" hidden="false" customHeight="true" outlineLevel="0" collapsed="false">
      <c r="A2" s="119"/>
      <c r="B2" s="191" t="s">
        <v>484</v>
      </c>
      <c r="C2" s="191"/>
      <c r="D2" s="191"/>
      <c r="E2" s="191"/>
      <c r="F2" s="191"/>
      <c r="G2" s="191"/>
      <c r="H2" s="191"/>
      <c r="I2" s="191"/>
      <c r="J2" s="191"/>
      <c r="K2" s="191"/>
      <c r="L2" s="191"/>
      <c r="M2" s="191"/>
      <c r="N2" s="192"/>
      <c r="O2" s="119"/>
      <c r="P2" s="119"/>
      <c r="Q2" s="119"/>
      <c r="R2" s="119"/>
      <c r="S2" s="119"/>
      <c r="T2" s="119"/>
      <c r="U2" s="119"/>
      <c r="V2" s="119"/>
      <c r="W2" s="119"/>
      <c r="X2" s="119"/>
      <c r="Y2" s="119"/>
      <c r="Z2" s="119"/>
    </row>
    <row r="3" customFormat="false" ht="12.75" hidden="false" customHeight="true" outlineLevel="0" collapsed="false">
      <c r="A3" s="119"/>
      <c r="B3" s="55"/>
      <c r="C3" s="55"/>
      <c r="D3" s="55"/>
      <c r="E3" s="55"/>
      <c r="F3" s="55"/>
      <c r="G3" s="55"/>
      <c r="H3" s="55"/>
      <c r="I3" s="55"/>
      <c r="J3" s="55"/>
      <c r="K3" s="55"/>
      <c r="L3" s="55"/>
      <c r="M3" s="55"/>
      <c r="N3" s="192"/>
      <c r="O3" s="119"/>
      <c r="P3" s="119"/>
      <c r="Q3" s="119"/>
      <c r="R3" s="119"/>
      <c r="S3" s="119"/>
      <c r="T3" s="119"/>
      <c r="U3" s="119"/>
      <c r="V3" s="119"/>
      <c r="W3" s="119"/>
      <c r="X3" s="119"/>
      <c r="Y3" s="119"/>
      <c r="Z3" s="119"/>
    </row>
    <row r="4" customFormat="false" ht="12.75" hidden="false" customHeight="true" outlineLevel="0" collapsed="false">
      <c r="A4" s="119"/>
      <c r="B4" s="193" t="s">
        <v>485</v>
      </c>
      <c r="C4" s="193"/>
      <c r="D4" s="193"/>
      <c r="E4" s="193"/>
      <c r="F4" s="193"/>
      <c r="G4" s="193"/>
      <c r="H4" s="193"/>
      <c r="I4" s="193"/>
      <c r="J4" s="194" t="s">
        <v>486</v>
      </c>
      <c r="K4" s="194" t="s">
        <v>487</v>
      </c>
      <c r="L4" s="194" t="s">
        <v>488</v>
      </c>
      <c r="M4" s="195" t="s">
        <v>300</v>
      </c>
      <c r="N4" s="194" t="s">
        <v>489</v>
      </c>
      <c r="O4" s="119"/>
      <c r="P4" s="119"/>
      <c r="Q4" s="119"/>
      <c r="R4" s="119"/>
      <c r="S4" s="119"/>
      <c r="T4" s="119"/>
      <c r="U4" s="119"/>
      <c r="V4" s="119"/>
      <c r="W4" s="119"/>
      <c r="X4" s="119"/>
      <c r="Y4" s="119"/>
      <c r="Z4" s="119"/>
    </row>
    <row r="5" customFormat="false" ht="12.75" hidden="false" customHeight="true" outlineLevel="0" collapsed="false">
      <c r="A5" s="119"/>
      <c r="B5" s="196" t="s">
        <v>490</v>
      </c>
      <c r="C5" s="197"/>
      <c r="D5" s="197"/>
      <c r="E5" s="197"/>
      <c r="F5" s="197"/>
      <c r="G5" s="197"/>
      <c r="H5" s="197"/>
      <c r="I5" s="197"/>
      <c r="J5" s="197"/>
      <c r="K5" s="197"/>
      <c r="L5" s="197"/>
      <c r="M5" s="197"/>
      <c r="N5" s="198"/>
      <c r="O5" s="119"/>
      <c r="P5" s="119"/>
      <c r="Q5" s="119"/>
      <c r="R5" s="119"/>
      <c r="S5" s="119"/>
      <c r="T5" s="119"/>
      <c r="U5" s="119"/>
      <c r="V5" s="119"/>
      <c r="W5" s="119"/>
      <c r="X5" s="119"/>
      <c r="Y5" s="119"/>
      <c r="Z5" s="119"/>
    </row>
    <row r="6" customFormat="false" ht="12.75" hidden="false" customHeight="true" outlineLevel="0" collapsed="false">
      <c r="A6" s="119"/>
      <c r="B6" s="199" t="s">
        <v>491</v>
      </c>
      <c r="C6" s="199"/>
      <c r="D6" s="199"/>
      <c r="E6" s="199"/>
      <c r="F6" s="199"/>
      <c r="G6" s="199"/>
      <c r="H6" s="199"/>
      <c r="I6" s="199"/>
      <c r="J6" s="200" t="n">
        <f aca="false">'2.1. Custo Variável'!E3</f>
        <v>0</v>
      </c>
      <c r="K6" s="200" t="n">
        <f aca="false">J6/(IF('1.2. KM programada'!$D$7="x",SUM('1.2. KM programada'!$Q$16:$S$115),IF('1.2. KM programada'!$D$7="X",SUM('1.2. KM programada'!$Q$16:$S$115),'1.2. KM programada'!$D$10)))</f>
        <v>0</v>
      </c>
      <c r="L6" s="200" t="e">
        <f aca="false">J6/SUM('1.3 Frota Total'!$C$19:$F$25)</f>
        <v>#DIV/0!</v>
      </c>
      <c r="M6" s="201" t="e">
        <f aca="false">J6/$J$12</f>
        <v>#DIV/0!</v>
      </c>
      <c r="N6" s="198" t="e">
        <f aca="false">J6/$J$63</f>
        <v>#DIV/0!</v>
      </c>
      <c r="O6" s="119"/>
      <c r="P6" s="119"/>
      <c r="Q6" s="119"/>
      <c r="R6" s="119"/>
      <c r="S6" s="119"/>
      <c r="T6" s="119"/>
      <c r="U6" s="119"/>
      <c r="V6" s="119"/>
      <c r="W6" s="119"/>
      <c r="X6" s="119"/>
      <c r="Y6" s="119"/>
      <c r="Z6" s="119"/>
    </row>
    <row r="7" customFormat="false" ht="12.75" hidden="false" customHeight="true" outlineLevel="0" collapsed="false">
      <c r="A7" s="119"/>
      <c r="B7" s="199" t="s">
        <v>492</v>
      </c>
      <c r="C7" s="199"/>
      <c r="D7" s="199"/>
      <c r="E7" s="199"/>
      <c r="F7" s="199"/>
      <c r="G7" s="199"/>
      <c r="H7" s="199"/>
      <c r="I7" s="199"/>
      <c r="J7" s="200" t="n">
        <f aca="false">'2.1. Custo Variável'!E4</f>
        <v>55373.2075</v>
      </c>
      <c r="K7" s="200" t="n">
        <f aca="false">J7/(IF('1.2. KM programada'!$D$7="x",SUM('1.2. KM programada'!$Q$16:$S$115),IF('1.2. KM programada'!$D$7="X",SUM('1.2. KM programada'!$Q$16:$S$115),'1.2. KM programada'!$D$10)))</f>
        <v>0.139655</v>
      </c>
      <c r="L7" s="200" t="e">
        <f aca="false">J7/SUM('1.3 Frota Total'!$C$19:$F$25)</f>
        <v>#DIV/0!</v>
      </c>
      <c r="M7" s="201" t="e">
        <f aca="false">J7/$J$12</f>
        <v>#DIV/0!</v>
      </c>
      <c r="N7" s="198" t="e">
        <f aca="false">J7/$J$63</f>
        <v>#DIV/0!</v>
      </c>
      <c r="O7" s="119"/>
      <c r="P7" s="119"/>
      <c r="Q7" s="119"/>
      <c r="R7" s="119"/>
      <c r="S7" s="119"/>
      <c r="T7" s="119"/>
      <c r="U7" s="119"/>
      <c r="V7" s="119"/>
      <c r="W7" s="119"/>
      <c r="X7" s="119"/>
      <c r="Y7" s="119"/>
      <c r="Z7" s="119"/>
    </row>
    <row r="8" customFormat="false" ht="12.75" hidden="false" customHeight="true" outlineLevel="0" collapsed="false">
      <c r="A8" s="119"/>
      <c r="B8" s="199" t="s">
        <v>493</v>
      </c>
      <c r="C8" s="199"/>
      <c r="D8" s="199"/>
      <c r="E8" s="199"/>
      <c r="F8" s="199"/>
      <c r="G8" s="199"/>
      <c r="H8" s="199"/>
      <c r="I8" s="199"/>
      <c r="J8" s="200" t="n">
        <f aca="false">'2.1. Custo Variável'!E5</f>
        <v>0</v>
      </c>
      <c r="K8" s="200" t="n">
        <f aca="false">J8/(IF('1.2. KM programada'!$D$7="x",SUM('1.2. KM programada'!$Q$16:$S$115),IF('1.2. KM programada'!$D$7="X",SUM('1.2. KM programada'!$Q$16:$S$115),'1.2. KM programada'!$D$10)))</f>
        <v>0</v>
      </c>
      <c r="L8" s="200" t="e">
        <f aca="false">J8/SUM('1.3 Frota Total'!$C$19:$F$25)</f>
        <v>#DIV/0!</v>
      </c>
      <c r="M8" s="201" t="e">
        <f aca="false">J8/$J$12</f>
        <v>#DIV/0!</v>
      </c>
      <c r="N8" s="198" t="e">
        <f aca="false">J8/$J$63</f>
        <v>#DIV/0!</v>
      </c>
      <c r="O8" s="119"/>
      <c r="P8" s="119"/>
      <c r="Q8" s="119"/>
      <c r="R8" s="119"/>
      <c r="S8" s="202"/>
      <c r="T8" s="202"/>
      <c r="U8" s="119"/>
      <c r="V8" s="119"/>
      <c r="W8" s="119"/>
      <c r="X8" s="119"/>
      <c r="Y8" s="119"/>
      <c r="Z8" s="119"/>
    </row>
    <row r="9" customFormat="false" ht="12.75" hidden="false" customHeight="true" outlineLevel="0" collapsed="false">
      <c r="A9" s="119"/>
      <c r="B9" s="199" t="s">
        <v>494</v>
      </c>
      <c r="C9" s="199"/>
      <c r="D9" s="199"/>
      <c r="E9" s="199"/>
      <c r="F9" s="199"/>
      <c r="G9" s="199"/>
      <c r="H9" s="199"/>
      <c r="I9" s="199"/>
      <c r="J9" s="200" t="e">
        <f aca="false">'2.1. Custo Variável'!E6</f>
        <v>#DIV/0!</v>
      </c>
      <c r="K9" s="200" t="e">
        <f aca="false">J9/(IF('1.2. KM programada'!$D$7="x",SUM('1.2. KM programada'!$Q$16:$S$115),IF('1.2. KM programada'!$D$7="X",SUM('1.2. KM programada'!$Q$16:$S$115),'1.2. KM programada'!$D$10)))</f>
        <v>#DIV/0!</v>
      </c>
      <c r="L9" s="200" t="e">
        <f aca="false">J9/SUM('1.3 Frota Total'!$C$19:$F$25)</f>
        <v>#DIV/0!</v>
      </c>
      <c r="M9" s="201" t="e">
        <f aca="false">J9/$J$12</f>
        <v>#DIV/0!</v>
      </c>
      <c r="N9" s="198" t="e">
        <f aca="false">J9/$J$63</f>
        <v>#DIV/0!</v>
      </c>
      <c r="O9" s="119"/>
      <c r="P9" s="119"/>
      <c r="Q9" s="119"/>
      <c r="R9" s="119"/>
      <c r="S9" s="119"/>
      <c r="T9" s="119"/>
      <c r="U9" s="119"/>
      <c r="V9" s="119"/>
      <c r="W9" s="119"/>
      <c r="X9" s="119"/>
      <c r="Y9" s="119"/>
      <c r="Z9" s="119"/>
    </row>
    <row r="10" customFormat="false" ht="12.75" hidden="false" customHeight="true" outlineLevel="0" collapsed="false">
      <c r="A10" s="119"/>
      <c r="B10" s="199" t="s">
        <v>495</v>
      </c>
      <c r="C10" s="199"/>
      <c r="D10" s="199"/>
      <c r="E10" s="199"/>
      <c r="F10" s="199"/>
      <c r="G10" s="199"/>
      <c r="H10" s="199"/>
      <c r="I10" s="199"/>
      <c r="J10" s="200" t="n">
        <f aca="false">'2.1. Custo Variável'!E7</f>
        <v>0</v>
      </c>
      <c r="K10" s="200" t="n">
        <f aca="false">J10/(IF('1.2. KM programada'!$D$7="x",SUM('1.2. KM programada'!$Q$16:$S$115),IF('1.2. KM programada'!$D$7="X",SUM('1.2. KM programada'!$Q$16:$S$115),'1.2. KM programada'!$D$10)))</f>
        <v>0</v>
      </c>
      <c r="L10" s="200" t="e">
        <f aca="false">J10/SUM('1.3 Frota Total'!$C$19:$F$25)</f>
        <v>#DIV/0!</v>
      </c>
      <c r="M10" s="201" t="e">
        <f aca="false">J10/$J$12</f>
        <v>#DIV/0!</v>
      </c>
      <c r="N10" s="198" t="e">
        <f aca="false">J10/$J$63</f>
        <v>#DIV/0!</v>
      </c>
      <c r="O10" s="119"/>
      <c r="P10" s="119"/>
      <c r="Q10" s="119"/>
      <c r="R10" s="119"/>
      <c r="S10" s="119"/>
      <c r="T10" s="119"/>
      <c r="U10" s="119"/>
      <c r="V10" s="119"/>
      <c r="W10" s="119"/>
      <c r="X10" s="119"/>
      <c r="Y10" s="119"/>
      <c r="Z10" s="119"/>
    </row>
    <row r="11" customFormat="false" ht="12.75" hidden="false" customHeight="true" outlineLevel="0" collapsed="false">
      <c r="A11" s="119"/>
      <c r="B11" s="203" t="s">
        <v>496</v>
      </c>
      <c r="C11" s="203"/>
      <c r="D11" s="203"/>
      <c r="E11" s="203"/>
      <c r="F11" s="203"/>
      <c r="G11" s="203"/>
      <c r="H11" s="203"/>
      <c r="I11" s="203"/>
      <c r="J11" s="204" t="n">
        <f aca="false">'2.1. Custo Variável'!E8</f>
        <v>0</v>
      </c>
      <c r="K11" s="204" t="n">
        <f aca="false">J11/(IF('1.2. KM programada'!$D$7="x",SUM('1.2. KM programada'!$Q$16:$S$115),IF('1.2. KM programada'!$D$7="X",SUM('1.2. KM programada'!$Q$16:$S$115),'1.2. KM programada'!$D$10)))</f>
        <v>0</v>
      </c>
      <c r="L11" s="204" t="e">
        <f aca="false">J11/SUM('1.3 Frota Total'!$C$19:$F$25)</f>
        <v>#DIV/0!</v>
      </c>
      <c r="M11" s="205" t="e">
        <f aca="false">J11/$J$12</f>
        <v>#DIV/0!</v>
      </c>
      <c r="N11" s="198" t="e">
        <f aca="false">J11/$J$63</f>
        <v>#DIV/0!</v>
      </c>
      <c r="O11" s="119"/>
      <c r="P11" s="119"/>
      <c r="Q11" s="119"/>
      <c r="R11" s="119"/>
      <c r="S11" s="119"/>
      <c r="T11" s="119"/>
      <c r="U11" s="119"/>
      <c r="V11" s="119"/>
      <c r="W11" s="119"/>
      <c r="X11" s="119"/>
      <c r="Y11" s="119"/>
      <c r="Z11" s="119"/>
    </row>
    <row r="12" customFormat="false" ht="12.75" hidden="false" customHeight="true" outlineLevel="0" collapsed="false">
      <c r="A12" s="119"/>
      <c r="B12" s="206" t="s">
        <v>497</v>
      </c>
      <c r="C12" s="206"/>
      <c r="D12" s="206"/>
      <c r="E12" s="206"/>
      <c r="F12" s="206"/>
      <c r="G12" s="206"/>
      <c r="H12" s="206"/>
      <c r="I12" s="206"/>
      <c r="J12" s="207" t="e">
        <f aca="false">SUM(J6:J11)</f>
        <v>#DIV/0!</v>
      </c>
      <c r="K12" s="207" t="e">
        <f aca="false">SUM(K6:K11)</f>
        <v>#DIV/0!</v>
      </c>
      <c r="L12" s="207" t="e">
        <f aca="false">SUM(L6:L11)</f>
        <v>#DIV/0!</v>
      </c>
      <c r="M12" s="208" t="e">
        <f aca="false">SUM(M6:M11)</f>
        <v>#DIV/0!</v>
      </c>
      <c r="N12" s="198" t="e">
        <f aca="false">J12/$J$63</f>
        <v>#DIV/0!</v>
      </c>
      <c r="O12" s="119"/>
      <c r="P12" s="119"/>
      <c r="Q12" s="119"/>
      <c r="R12" s="119"/>
      <c r="S12" s="119"/>
      <c r="T12" s="119"/>
      <c r="U12" s="119"/>
      <c r="V12" s="119"/>
      <c r="W12" s="119"/>
      <c r="X12" s="119"/>
      <c r="Y12" s="119"/>
      <c r="Z12" s="119"/>
    </row>
    <row r="13" customFormat="false" ht="12.75" hidden="false" customHeight="true" outlineLevel="0" collapsed="false">
      <c r="A13" s="119"/>
      <c r="B13" s="209" t="s">
        <v>498</v>
      </c>
      <c r="C13" s="210"/>
      <c r="D13" s="210"/>
      <c r="E13" s="210"/>
      <c r="F13" s="210"/>
      <c r="G13" s="210"/>
      <c r="H13" s="210"/>
      <c r="I13" s="210"/>
      <c r="J13" s="210"/>
      <c r="K13" s="210"/>
      <c r="L13" s="210"/>
      <c r="M13" s="210"/>
      <c r="N13" s="198"/>
      <c r="O13" s="119"/>
      <c r="P13" s="119"/>
      <c r="Q13" s="119"/>
      <c r="R13" s="119"/>
      <c r="S13" s="119"/>
      <c r="T13" s="119"/>
      <c r="U13" s="119"/>
      <c r="V13" s="119"/>
      <c r="W13" s="119"/>
      <c r="X13" s="119"/>
      <c r="Y13" s="119"/>
      <c r="Z13" s="119"/>
    </row>
    <row r="14" customFormat="false" ht="12.75" hidden="false" customHeight="true" outlineLevel="0" collapsed="false">
      <c r="A14" s="119"/>
      <c r="B14" s="211" t="s">
        <v>499</v>
      </c>
      <c r="C14" s="212"/>
      <c r="D14" s="212"/>
      <c r="E14" s="212"/>
      <c r="F14" s="212"/>
      <c r="G14" s="212"/>
      <c r="H14" s="212"/>
      <c r="I14" s="212"/>
      <c r="J14" s="212"/>
      <c r="K14" s="212"/>
      <c r="L14" s="212"/>
      <c r="M14" s="212"/>
      <c r="N14" s="198"/>
      <c r="O14" s="119"/>
      <c r="P14" s="119"/>
      <c r="Q14" s="119"/>
      <c r="R14" s="119"/>
      <c r="S14" s="119"/>
      <c r="T14" s="119"/>
      <c r="U14" s="119"/>
      <c r="V14" s="119"/>
      <c r="W14" s="119"/>
      <c r="X14" s="119"/>
      <c r="Y14" s="119"/>
      <c r="Z14" s="119"/>
    </row>
    <row r="15" customFormat="false" ht="12.75" hidden="false" customHeight="true" outlineLevel="0" collapsed="false">
      <c r="A15" s="119"/>
      <c r="B15" s="213" t="s">
        <v>500</v>
      </c>
      <c r="C15" s="213"/>
      <c r="D15" s="213"/>
      <c r="E15" s="213"/>
      <c r="F15" s="213"/>
      <c r="G15" s="213"/>
      <c r="H15" s="213"/>
      <c r="I15" s="213"/>
      <c r="J15" s="214" t="n">
        <f aca="false">'2.2 Custo Fixo'!H19</f>
        <v>0</v>
      </c>
      <c r="K15" s="214" t="n">
        <f aca="false">J15/(IF('1.2. KM programada'!$D$7="x",SUM('1.2. KM programada'!$Q$16:$S$115),IF('1.2. KM programada'!$D$7="X",SUM('1.2. KM programada'!$Q$16:$S$115),'1.2. KM programada'!$D$10)))</f>
        <v>0</v>
      </c>
      <c r="L15" s="214" t="e">
        <f aca="false">J15/SUM('1.3 Frota Total'!$C$19:$F$25)</f>
        <v>#DIV/0!</v>
      </c>
      <c r="M15" s="215" t="e">
        <f aca="false">J15/$J$46</f>
        <v>#DIV/0!</v>
      </c>
      <c r="N15" s="198" t="e">
        <f aca="false">J15/$J$63</f>
        <v>#DIV/0!</v>
      </c>
      <c r="O15" s="119"/>
      <c r="P15" s="119"/>
      <c r="Q15" s="119"/>
      <c r="R15" s="119"/>
      <c r="S15" s="119"/>
      <c r="T15" s="119"/>
      <c r="U15" s="119"/>
      <c r="V15" s="119"/>
      <c r="W15" s="119"/>
      <c r="X15" s="119"/>
      <c r="Y15" s="119"/>
      <c r="Z15" s="119"/>
    </row>
    <row r="16" customFormat="false" ht="12.75" hidden="false" customHeight="true" outlineLevel="0" collapsed="false">
      <c r="A16" s="119"/>
      <c r="B16" s="213" t="s">
        <v>501</v>
      </c>
      <c r="C16" s="213"/>
      <c r="D16" s="213"/>
      <c r="E16" s="213"/>
      <c r="F16" s="213"/>
      <c r="G16" s="213"/>
      <c r="H16" s="213"/>
      <c r="I16" s="213"/>
      <c r="J16" s="214" t="n">
        <f aca="false">'2.2 Custo Fixo'!H20</f>
        <v>0</v>
      </c>
      <c r="K16" s="214" t="n">
        <f aca="false">J16/(IF('1.2. KM programada'!$D$7="x",SUM('1.2. KM programada'!$Q$16:$S$115),IF('1.2. KM programada'!$D$7="X",SUM('1.2. KM programada'!$Q$16:$S$115),'1.2. KM programada'!$D$10)))</f>
        <v>0</v>
      </c>
      <c r="L16" s="214" t="e">
        <f aca="false">J16/SUM('1.3 Frota Total'!$C$19:$F$25)</f>
        <v>#DIV/0!</v>
      </c>
      <c r="M16" s="215" t="e">
        <f aca="false">J16/$J$46</f>
        <v>#DIV/0!</v>
      </c>
      <c r="N16" s="198" t="e">
        <f aca="false">J16/$J$63</f>
        <v>#DIV/0!</v>
      </c>
      <c r="O16" s="119"/>
      <c r="P16" s="119"/>
      <c r="Q16" s="119"/>
      <c r="R16" s="119"/>
      <c r="S16" s="119"/>
      <c r="T16" s="119"/>
      <c r="U16" s="119"/>
      <c r="V16" s="119"/>
      <c r="W16" s="119"/>
      <c r="X16" s="119"/>
      <c r="Y16" s="119"/>
      <c r="Z16" s="119"/>
    </row>
    <row r="17" customFormat="false" ht="23.25" hidden="false" customHeight="true" outlineLevel="0" collapsed="false">
      <c r="A17" s="119"/>
      <c r="B17" s="216" t="s">
        <v>502</v>
      </c>
      <c r="C17" s="216"/>
      <c r="D17" s="216"/>
      <c r="E17" s="216"/>
      <c r="F17" s="216"/>
      <c r="G17" s="216"/>
      <c r="H17" s="216"/>
      <c r="I17" s="216"/>
      <c r="J17" s="217" t="n">
        <f aca="false">SUM(J15:J16)</f>
        <v>0</v>
      </c>
      <c r="K17" s="217" t="n">
        <f aca="false">SUM(K15:K16)</f>
        <v>0</v>
      </c>
      <c r="L17" s="217" t="e">
        <f aca="false">SUM(L15:L16)</f>
        <v>#DIV/0!</v>
      </c>
      <c r="M17" s="218" t="e">
        <f aca="false">SUM(M15:M16)</f>
        <v>#DIV/0!</v>
      </c>
      <c r="N17" s="198" t="e">
        <f aca="false">J17/$J$63</f>
        <v>#DIV/0!</v>
      </c>
      <c r="O17" s="119"/>
      <c r="P17" s="119"/>
      <c r="Q17" s="119"/>
      <c r="R17" s="119"/>
      <c r="S17" s="119"/>
      <c r="T17" s="119"/>
      <c r="U17" s="119"/>
      <c r="V17" s="119"/>
      <c r="W17" s="119"/>
      <c r="X17" s="119"/>
      <c r="Y17" s="119"/>
      <c r="Z17" s="119"/>
    </row>
    <row r="18" customFormat="false" ht="12.75" hidden="false" customHeight="true" outlineLevel="0" collapsed="false">
      <c r="A18" s="119"/>
      <c r="B18" s="211" t="s">
        <v>503</v>
      </c>
      <c r="C18" s="212"/>
      <c r="D18" s="212"/>
      <c r="E18" s="212"/>
      <c r="F18" s="212"/>
      <c r="G18" s="212"/>
      <c r="H18" s="212"/>
      <c r="I18" s="212"/>
      <c r="J18" s="214"/>
      <c r="K18" s="214"/>
      <c r="L18" s="214"/>
      <c r="M18" s="215"/>
      <c r="N18" s="198"/>
      <c r="O18" s="119"/>
      <c r="P18" s="119"/>
      <c r="Q18" s="119"/>
      <c r="R18" s="119"/>
      <c r="S18" s="119"/>
      <c r="T18" s="119"/>
      <c r="U18" s="119"/>
      <c r="V18" s="119"/>
      <c r="W18" s="119"/>
      <c r="X18" s="119"/>
      <c r="Y18" s="119"/>
      <c r="Z18" s="119"/>
    </row>
    <row r="19" customFormat="false" ht="12.75" hidden="false" customHeight="true" outlineLevel="0" collapsed="false">
      <c r="A19" s="119"/>
      <c r="B19" s="213" t="s">
        <v>504</v>
      </c>
      <c r="C19" s="213"/>
      <c r="D19" s="213"/>
      <c r="E19" s="213"/>
      <c r="F19" s="213"/>
      <c r="G19" s="213"/>
      <c r="H19" s="213"/>
      <c r="I19" s="213"/>
      <c r="J19" s="214" t="n">
        <f aca="false">'2.2 Custo Fixo'!H23</f>
        <v>207078.819166667</v>
      </c>
      <c r="K19" s="214" t="n">
        <f aca="false">J19/(IF('1.2. KM programada'!$D$7="x",SUM('1.2. KM programada'!$Q$16:$S$115),IF('1.2. KM programada'!$D$7="X",SUM('1.2. KM programada'!$Q$16:$S$115),'1.2. KM programada'!$D$10)))</f>
        <v>0.522266883144178</v>
      </c>
      <c r="L19" s="214" t="e">
        <f aca="false">J19/SUM('1.3 Frota Total'!$C$19:$F$25)</f>
        <v>#DIV/0!</v>
      </c>
      <c r="M19" s="215" t="e">
        <f aca="false">J19/$J$46</f>
        <v>#DIV/0!</v>
      </c>
      <c r="N19" s="198" t="e">
        <f aca="false">J19/$J$63</f>
        <v>#DIV/0!</v>
      </c>
      <c r="O19" s="119"/>
      <c r="P19" s="119"/>
      <c r="Q19" s="119"/>
      <c r="R19" s="119"/>
      <c r="S19" s="119"/>
      <c r="T19" s="119"/>
      <c r="U19" s="119"/>
      <c r="V19" s="119"/>
      <c r="W19" s="119"/>
      <c r="X19" s="119"/>
      <c r="Y19" s="119"/>
      <c r="Z19" s="119"/>
    </row>
    <row r="20" customFormat="false" ht="12.75" hidden="false" customHeight="true" outlineLevel="0" collapsed="false">
      <c r="A20" s="119"/>
      <c r="B20" s="213" t="s">
        <v>505</v>
      </c>
      <c r="C20" s="213"/>
      <c r="D20" s="213"/>
      <c r="E20" s="213"/>
      <c r="F20" s="213"/>
      <c r="G20" s="213"/>
      <c r="H20" s="213"/>
      <c r="I20" s="213"/>
      <c r="J20" s="214" t="n">
        <f aca="false">'2.2 Custo Fixo'!H24</f>
        <v>0</v>
      </c>
      <c r="K20" s="214" t="n">
        <f aca="false">J20/(IF('1.2. KM programada'!$D$7="x",SUM('1.2. KM programada'!$Q$16:$S$115),IF('1.2. KM programada'!$D$7="X",SUM('1.2. KM programada'!$Q$16:$S$115),'1.2. KM programada'!$D$10)))</f>
        <v>0</v>
      </c>
      <c r="L20" s="214" t="e">
        <f aca="false">J20/SUM('1.3 Frota Total'!$C$19:$F$25)</f>
        <v>#DIV/0!</v>
      </c>
      <c r="M20" s="215" t="e">
        <f aca="false">J20/$J$46</f>
        <v>#DIV/0!</v>
      </c>
      <c r="N20" s="198" t="e">
        <f aca="false">J20/$J$63</f>
        <v>#DIV/0!</v>
      </c>
      <c r="O20" s="119"/>
      <c r="P20" s="119"/>
      <c r="Q20" s="119"/>
      <c r="R20" s="119"/>
      <c r="S20" s="119"/>
      <c r="T20" s="119"/>
      <c r="U20" s="119"/>
      <c r="V20" s="119"/>
      <c r="W20" s="119"/>
      <c r="X20" s="119"/>
      <c r="Y20" s="119"/>
      <c r="Z20" s="119"/>
    </row>
    <row r="21" customFormat="false" ht="12.75" hidden="false" customHeight="true" outlineLevel="0" collapsed="false">
      <c r="A21" s="119"/>
      <c r="B21" s="213" t="s">
        <v>506</v>
      </c>
      <c r="C21" s="213"/>
      <c r="D21" s="213"/>
      <c r="E21" s="213"/>
      <c r="F21" s="213"/>
      <c r="G21" s="213"/>
      <c r="H21" s="213"/>
      <c r="I21" s="213"/>
      <c r="J21" s="214" t="n">
        <f aca="false">'2.2 Custo Fixo'!H26</f>
        <v>0</v>
      </c>
      <c r="K21" s="214" t="n">
        <f aca="false">J21/(IF('1.2. KM programada'!$D$7="x",SUM('1.2. KM programada'!$Q$16:$S$115),IF('1.2. KM programada'!$D$7="X",SUM('1.2. KM programada'!$Q$16:$S$115),'1.2. KM programada'!$D$10)))</f>
        <v>0</v>
      </c>
      <c r="L21" s="214" t="e">
        <f aca="false">J21/SUM('1.3 Frota Total'!$C$19:$F$25)</f>
        <v>#DIV/0!</v>
      </c>
      <c r="M21" s="215" t="e">
        <f aca="false">J21/$J$46</f>
        <v>#DIV/0!</v>
      </c>
      <c r="N21" s="198" t="e">
        <f aca="false">J21/$J$63</f>
        <v>#DIV/0!</v>
      </c>
      <c r="O21" s="119"/>
      <c r="P21" s="119"/>
      <c r="Q21" s="119"/>
      <c r="R21" s="119"/>
      <c r="S21" s="119"/>
      <c r="T21" s="119"/>
      <c r="U21" s="119"/>
      <c r="V21" s="119"/>
      <c r="W21" s="119"/>
      <c r="X21" s="119"/>
      <c r="Y21" s="119"/>
      <c r="Z21" s="119"/>
    </row>
    <row r="22" customFormat="false" ht="12.75" hidden="false" customHeight="true" outlineLevel="0" collapsed="false">
      <c r="A22" s="119"/>
      <c r="B22" s="213" t="s">
        <v>507</v>
      </c>
      <c r="C22" s="213"/>
      <c r="D22" s="213"/>
      <c r="E22" s="213"/>
      <c r="F22" s="213"/>
      <c r="G22" s="213"/>
      <c r="H22" s="213"/>
      <c r="I22" s="213"/>
      <c r="J22" s="214" t="n">
        <f aca="false">'2.2 Custo Fixo'!H25</f>
        <v>0</v>
      </c>
      <c r="K22" s="214" t="n">
        <f aca="false">J22/(IF('1.2. KM programada'!$D$7="x",SUM('1.2. KM programada'!$Q$16:$S$115),IF('1.2. KM programada'!$D$7="X",SUM('1.2. KM programada'!$Q$16:$S$115),'1.2. KM programada'!$D$10)))</f>
        <v>0</v>
      </c>
      <c r="L22" s="214" t="e">
        <f aca="false">J22/SUM('1.3 Frota Total'!$C$19:$F$25)</f>
        <v>#DIV/0!</v>
      </c>
      <c r="M22" s="215" t="e">
        <f aca="false">J22/$J$46</f>
        <v>#DIV/0!</v>
      </c>
      <c r="N22" s="198" t="e">
        <f aca="false">J22/$J$63</f>
        <v>#DIV/0!</v>
      </c>
      <c r="O22" s="119"/>
      <c r="P22" s="119"/>
      <c r="Q22" s="119"/>
      <c r="R22" s="119"/>
      <c r="S22" s="119"/>
      <c r="T22" s="119"/>
      <c r="U22" s="119"/>
      <c r="V22" s="119"/>
      <c r="W22" s="119"/>
      <c r="X22" s="119"/>
      <c r="Y22" s="119"/>
      <c r="Z22" s="119"/>
    </row>
    <row r="23" customFormat="false" ht="12.75" hidden="false" customHeight="true" outlineLevel="0" collapsed="false">
      <c r="A23" s="119"/>
      <c r="B23" s="213" t="s">
        <v>508</v>
      </c>
      <c r="C23" s="213"/>
      <c r="D23" s="213"/>
      <c r="E23" s="213"/>
      <c r="F23" s="213"/>
      <c r="G23" s="213"/>
      <c r="H23" s="213"/>
      <c r="I23" s="213"/>
      <c r="J23" s="214" t="n">
        <f aca="false">'2.2 Custo Fixo'!H27</f>
        <v>75000</v>
      </c>
      <c r="K23" s="214" t="n">
        <f aca="false">J22/(IF('1.2. KM programada'!$D$7="x",SUM('1.2. KM programada'!$Q$16:$S$115),IF('1.2. KM programada'!$D$7="X",SUM('1.2. KM programada'!$Q$16:$S$115),'1.2. KM programada'!$D$10)))</f>
        <v>0</v>
      </c>
      <c r="L23" s="212" t="e">
        <f aca="false">J23/SUM('1.3 Frota Total'!$C$19:$F$25)</f>
        <v>#DIV/0!</v>
      </c>
      <c r="M23" s="215" t="e">
        <f aca="false">J23/$J$46</f>
        <v>#DIV/0!</v>
      </c>
      <c r="N23" s="198" t="e">
        <f aca="false">J23/$J$63</f>
        <v>#DIV/0!</v>
      </c>
      <c r="O23" s="119"/>
      <c r="P23" s="119"/>
      <c r="Q23" s="119"/>
      <c r="R23" s="119"/>
      <c r="S23" s="119"/>
      <c r="T23" s="119"/>
      <c r="U23" s="119"/>
      <c r="V23" s="119"/>
      <c r="W23" s="119"/>
      <c r="X23" s="119"/>
      <c r="Y23" s="119"/>
      <c r="Z23" s="119"/>
    </row>
    <row r="24" customFormat="false" ht="24" hidden="false" customHeight="true" outlineLevel="0" collapsed="false">
      <c r="A24" s="119"/>
      <c r="B24" s="216" t="s">
        <v>502</v>
      </c>
      <c r="C24" s="216"/>
      <c r="D24" s="216"/>
      <c r="E24" s="216"/>
      <c r="F24" s="216"/>
      <c r="G24" s="216"/>
      <c r="H24" s="216"/>
      <c r="I24" s="216"/>
      <c r="J24" s="219" t="n">
        <f aca="false">SUM(J19:J23)</f>
        <v>282078.819166667</v>
      </c>
      <c r="K24" s="219" t="n">
        <f aca="false">SUM(K19:K23)</f>
        <v>0.522266883144178</v>
      </c>
      <c r="L24" s="219" t="e">
        <f aca="false">SUM(L19:L23)</f>
        <v>#DIV/0!</v>
      </c>
      <c r="M24" s="220" t="e">
        <f aca="false">SUM(M19:M23)</f>
        <v>#DIV/0!</v>
      </c>
      <c r="N24" s="198" t="e">
        <f aca="false">J24/$J$63</f>
        <v>#DIV/0!</v>
      </c>
      <c r="O24" s="119"/>
      <c r="P24" s="119"/>
      <c r="Q24" s="119"/>
      <c r="R24" s="119"/>
      <c r="S24" s="119"/>
      <c r="T24" s="119"/>
      <c r="U24" s="119"/>
      <c r="V24" s="119"/>
      <c r="W24" s="119"/>
      <c r="X24" s="119"/>
      <c r="Y24" s="119"/>
      <c r="Z24" s="119"/>
    </row>
    <row r="25" customFormat="false" ht="12.75" hidden="false" customHeight="true" outlineLevel="0" collapsed="false">
      <c r="A25" s="119"/>
      <c r="B25" s="211" t="s">
        <v>509</v>
      </c>
      <c r="C25" s="212"/>
      <c r="D25" s="212"/>
      <c r="E25" s="212"/>
      <c r="F25" s="212"/>
      <c r="G25" s="212"/>
      <c r="H25" s="212"/>
      <c r="I25" s="212"/>
      <c r="J25" s="214"/>
      <c r="K25" s="214"/>
      <c r="L25" s="214"/>
      <c r="M25" s="215"/>
      <c r="N25" s="198"/>
      <c r="O25" s="119"/>
      <c r="P25" s="119"/>
      <c r="Q25" s="119"/>
      <c r="R25" s="119"/>
      <c r="S25" s="119"/>
      <c r="T25" s="119"/>
      <c r="U25" s="119"/>
      <c r="V25" s="119"/>
      <c r="W25" s="119"/>
      <c r="X25" s="119"/>
      <c r="Y25" s="119"/>
      <c r="Z25" s="119"/>
    </row>
    <row r="26" customFormat="false" ht="12.75" hidden="false" customHeight="true" outlineLevel="0" collapsed="false">
      <c r="A26" s="119"/>
      <c r="B26" s="213" t="s">
        <v>510</v>
      </c>
      <c r="C26" s="213"/>
      <c r="D26" s="213"/>
      <c r="E26" s="213"/>
      <c r="F26" s="213"/>
      <c r="G26" s="213"/>
      <c r="H26" s="213"/>
      <c r="I26" s="213"/>
      <c r="J26" s="214" t="n">
        <f aca="false">'2.2 Custo Fixo'!H4</f>
        <v>0</v>
      </c>
      <c r="K26" s="214" t="n">
        <f aca="false">J26/(IF('1.2. KM programada'!$D$7="x",SUM('1.2. KM programada'!$Q$16:$S$115),IF('1.2. KM programada'!$D$7="X",SUM('1.2. KM programada'!$Q$16:$S$115),'1.2. KM programada'!$D$10)))</f>
        <v>0</v>
      </c>
      <c r="L26" s="214" t="e">
        <f aca="false">J26/SUM('1.3 Frota Total'!$C$19:$F$25)</f>
        <v>#DIV/0!</v>
      </c>
      <c r="M26" s="215" t="e">
        <f aca="false">J26/$J$46</f>
        <v>#DIV/0!</v>
      </c>
      <c r="N26" s="198" t="e">
        <f aca="false">J26/$J$63</f>
        <v>#DIV/0!</v>
      </c>
      <c r="O26" s="119"/>
      <c r="P26" s="119"/>
      <c r="Q26" s="119"/>
      <c r="R26" s="119"/>
      <c r="S26" s="119"/>
      <c r="T26" s="119"/>
      <c r="U26" s="119"/>
      <c r="V26" s="119"/>
      <c r="W26" s="119"/>
      <c r="X26" s="119"/>
      <c r="Y26" s="119"/>
      <c r="Z26" s="119"/>
    </row>
    <row r="27" customFormat="false" ht="12.75" hidden="false" customHeight="true" outlineLevel="0" collapsed="false">
      <c r="A27" s="119"/>
      <c r="B27" s="213" t="s">
        <v>511</v>
      </c>
      <c r="C27" s="213"/>
      <c r="D27" s="213"/>
      <c r="E27" s="213"/>
      <c r="F27" s="213"/>
      <c r="G27" s="213"/>
      <c r="H27" s="213"/>
      <c r="I27" s="213"/>
      <c r="J27" s="214" t="e">
        <f aca="false">'2.2 Custo Fixo'!H5</f>
        <v>#DIV/0!</v>
      </c>
      <c r="K27" s="214" t="e">
        <f aca="false">J27/(IF('1.2. KM programada'!$D$7="x",SUM('1.2. KM programada'!$Q$16:$S$115),IF('1.2. KM programada'!$D$7="X",SUM('1.2. KM programada'!$Q$16:$S$115),'1.2. KM programada'!$D$10)))</f>
        <v>#DIV/0!</v>
      </c>
      <c r="L27" s="214" t="e">
        <f aca="false">J27/SUM('1.3 Frota Total'!$C$19:$F$25)</f>
        <v>#DIV/0!</v>
      </c>
      <c r="M27" s="215" t="e">
        <f aca="false">J27/$J$46</f>
        <v>#DIV/0!</v>
      </c>
      <c r="N27" s="198" t="e">
        <f aca="false">J27/$J$63</f>
        <v>#DIV/0!</v>
      </c>
      <c r="O27" s="119"/>
      <c r="P27" s="119"/>
      <c r="Q27" s="119"/>
      <c r="R27" s="119"/>
      <c r="S27" s="119"/>
      <c r="T27" s="119"/>
      <c r="U27" s="119"/>
      <c r="V27" s="119"/>
      <c r="W27" s="119"/>
      <c r="X27" s="119"/>
      <c r="Y27" s="119"/>
      <c r="Z27" s="119"/>
    </row>
    <row r="28" customFormat="false" ht="12.75" hidden="false" customHeight="true" outlineLevel="0" collapsed="false">
      <c r="A28" s="119"/>
      <c r="B28" s="213" t="s">
        <v>512</v>
      </c>
      <c r="C28" s="213"/>
      <c r="D28" s="213"/>
      <c r="E28" s="213"/>
      <c r="F28" s="213"/>
      <c r="G28" s="213"/>
      <c r="H28" s="213"/>
      <c r="I28" s="213"/>
      <c r="J28" s="214" t="e">
        <f aca="false">'2.2 Custo Fixo'!H6</f>
        <v>#DIV/0!</v>
      </c>
      <c r="K28" s="214" t="e">
        <f aca="false">J28/(IF('1.2. KM programada'!$D$7="x",SUM('1.2. KM programada'!$Q$16:$S$115),IF('1.2. KM programada'!$D$7="X",SUM('1.2. KM programada'!$Q$16:$S$115),'1.2. KM programada'!$D$10)))</f>
        <v>#DIV/0!</v>
      </c>
      <c r="L28" s="214" t="e">
        <f aca="false">J28/SUM('1.3 Frota Total'!$C$19:$F$25)</f>
        <v>#DIV/0!</v>
      </c>
      <c r="M28" s="215" t="e">
        <f aca="false">J28/$J$46</f>
        <v>#DIV/0!</v>
      </c>
      <c r="N28" s="198" t="e">
        <f aca="false">J28/$J$63</f>
        <v>#DIV/0!</v>
      </c>
      <c r="O28" s="119"/>
      <c r="P28" s="119"/>
      <c r="Q28" s="119"/>
      <c r="R28" s="119"/>
      <c r="S28" s="119"/>
      <c r="T28" s="119"/>
      <c r="U28" s="119"/>
      <c r="V28" s="119"/>
      <c r="W28" s="119"/>
      <c r="X28" s="119"/>
      <c r="Y28" s="119"/>
      <c r="Z28" s="119"/>
    </row>
    <row r="29" customFormat="false" ht="12.75" hidden="false" customHeight="true" outlineLevel="0" collapsed="false">
      <c r="A29" s="119"/>
      <c r="B29" s="213" t="s">
        <v>513</v>
      </c>
      <c r="C29" s="213"/>
      <c r="D29" s="213"/>
      <c r="E29" s="213"/>
      <c r="F29" s="213"/>
      <c r="G29" s="213"/>
      <c r="H29" s="213"/>
      <c r="I29" s="213"/>
      <c r="J29" s="214" t="n">
        <f aca="false">'2.2 Custo Fixo'!H7</f>
        <v>0</v>
      </c>
      <c r="K29" s="214" t="n">
        <f aca="false">J29/(IF('1.2. KM programada'!$D$7="x",SUM('1.2. KM programada'!$Q$16:$S$115),IF('1.2. KM programada'!$D$7="X",SUM('1.2. KM programada'!$Q$16:$S$115),'1.2. KM programada'!$D$10)))</f>
        <v>0</v>
      </c>
      <c r="L29" s="214" t="e">
        <f aca="false">J29/SUM('1.3 Frota Total'!$C$19:$F$25)</f>
        <v>#DIV/0!</v>
      </c>
      <c r="M29" s="215" t="e">
        <f aca="false">J29/$J$46</f>
        <v>#DIV/0!</v>
      </c>
      <c r="N29" s="198" t="e">
        <f aca="false">J29/$J$63</f>
        <v>#DIV/0!</v>
      </c>
      <c r="O29" s="119"/>
      <c r="P29" s="119"/>
      <c r="Q29" s="119"/>
      <c r="R29" s="119"/>
      <c r="S29" s="119"/>
      <c r="T29" s="119"/>
      <c r="U29" s="119"/>
      <c r="V29" s="119"/>
      <c r="W29" s="119"/>
      <c r="X29" s="119"/>
      <c r="Y29" s="119"/>
      <c r="Z29" s="119"/>
    </row>
    <row r="30" customFormat="false" ht="12.75" hidden="false" customHeight="true" outlineLevel="0" collapsed="false">
      <c r="A30" s="119"/>
      <c r="B30" s="213" t="s">
        <v>514</v>
      </c>
      <c r="C30" s="213"/>
      <c r="D30" s="213"/>
      <c r="E30" s="213"/>
      <c r="F30" s="213"/>
      <c r="G30" s="213"/>
      <c r="H30" s="213"/>
      <c r="I30" s="213"/>
      <c r="J30" s="214" t="n">
        <f aca="false">'2.2 Custo Fixo'!H8</f>
        <v>0</v>
      </c>
      <c r="K30" s="214" t="n">
        <f aca="false">J30/(IF('1.2. KM programada'!$D$7="x",SUM('1.2. KM programada'!$Q$16:$S$115),IF('1.2. KM programada'!$D$7="X",SUM('1.2. KM programada'!$Q$16:$S$115),'1.2. KM programada'!$D$10)))</f>
        <v>0</v>
      </c>
      <c r="L30" s="214" t="e">
        <f aca="false">J30/SUM('1.3 Frota Total'!$C$19:$F$25)</f>
        <v>#DIV/0!</v>
      </c>
      <c r="M30" s="215" t="e">
        <f aca="false">J30/$J$46</f>
        <v>#DIV/0!</v>
      </c>
      <c r="N30" s="198" t="e">
        <f aca="false">J30/$J$63</f>
        <v>#DIV/0!</v>
      </c>
      <c r="O30" s="119"/>
      <c r="P30" s="119"/>
      <c r="Q30" s="119"/>
      <c r="R30" s="119"/>
      <c r="S30" s="119"/>
      <c r="T30" s="119"/>
      <c r="U30" s="119"/>
      <c r="V30" s="119"/>
      <c r="W30" s="119"/>
      <c r="X30" s="119"/>
      <c r="Y30" s="119"/>
      <c r="Z30" s="119"/>
    </row>
    <row r="31" customFormat="false" ht="12" hidden="false" customHeight="true" outlineLevel="0" collapsed="false">
      <c r="A31" s="119"/>
      <c r="B31" s="213"/>
      <c r="C31" s="221"/>
      <c r="D31" s="221"/>
      <c r="E31" s="221"/>
      <c r="F31" s="221"/>
      <c r="G31" s="221"/>
      <c r="H31" s="221"/>
      <c r="I31" s="221"/>
      <c r="J31" s="214"/>
      <c r="K31" s="214"/>
      <c r="L31" s="214"/>
      <c r="M31" s="215"/>
      <c r="N31" s="198"/>
      <c r="O31" s="119"/>
      <c r="P31" s="119"/>
      <c r="Q31" s="119"/>
      <c r="R31" s="119"/>
      <c r="S31" s="119"/>
      <c r="T31" s="119"/>
      <c r="U31" s="119"/>
      <c r="V31" s="119"/>
      <c r="W31" s="119"/>
      <c r="X31" s="119"/>
      <c r="Y31" s="119"/>
      <c r="Z31" s="119"/>
    </row>
    <row r="32" customFormat="false" ht="12.75" hidden="false" customHeight="true" outlineLevel="0" collapsed="false">
      <c r="A32" s="119"/>
      <c r="B32" s="216" t="s">
        <v>502</v>
      </c>
      <c r="C32" s="216"/>
      <c r="D32" s="216"/>
      <c r="E32" s="216"/>
      <c r="F32" s="216"/>
      <c r="G32" s="216"/>
      <c r="H32" s="216"/>
      <c r="I32" s="216"/>
      <c r="J32" s="222" t="e">
        <f aca="false">SUM(J26:J30)</f>
        <v>#DIV/0!</v>
      </c>
      <c r="K32" s="222" t="e">
        <f aca="false">SUM(K26:K30)</f>
        <v>#DIV/0!</v>
      </c>
      <c r="L32" s="222" t="e">
        <f aca="false">SUM(L26:L30)</f>
        <v>#DIV/0!</v>
      </c>
      <c r="M32" s="223" t="e">
        <f aca="false">SUM(M26:M30)</f>
        <v>#DIV/0!</v>
      </c>
      <c r="N32" s="198" t="e">
        <f aca="false">J32/$J$63</f>
        <v>#DIV/0!</v>
      </c>
      <c r="O32" s="119"/>
      <c r="P32" s="119"/>
      <c r="Q32" s="119"/>
      <c r="R32" s="119"/>
      <c r="S32" s="119"/>
      <c r="T32" s="119"/>
      <c r="U32" s="119"/>
      <c r="V32" s="119"/>
      <c r="W32" s="119"/>
      <c r="X32" s="119"/>
      <c r="Y32" s="119"/>
      <c r="Z32" s="119"/>
    </row>
    <row r="33" customFormat="false" ht="12.75" hidden="false" customHeight="true" outlineLevel="0" collapsed="false">
      <c r="A33" s="119"/>
      <c r="B33" s="211" t="s">
        <v>515</v>
      </c>
      <c r="C33" s="212"/>
      <c r="D33" s="212"/>
      <c r="E33" s="212"/>
      <c r="F33" s="212"/>
      <c r="G33" s="212"/>
      <c r="H33" s="212"/>
      <c r="I33" s="212"/>
      <c r="J33" s="214"/>
      <c r="K33" s="214"/>
      <c r="L33" s="214"/>
      <c r="M33" s="215"/>
      <c r="N33" s="198"/>
      <c r="O33" s="119"/>
      <c r="P33" s="119"/>
      <c r="Q33" s="119"/>
      <c r="R33" s="119"/>
      <c r="S33" s="119"/>
      <c r="T33" s="119"/>
      <c r="U33" s="119"/>
      <c r="V33" s="119"/>
      <c r="W33" s="119"/>
      <c r="X33" s="119"/>
      <c r="Y33" s="119"/>
      <c r="Z33" s="119"/>
    </row>
    <row r="34" customFormat="false" ht="12.75" hidden="false" customHeight="true" outlineLevel="0" collapsed="false">
      <c r="A34" s="119"/>
      <c r="B34" s="213" t="s">
        <v>516</v>
      </c>
      <c r="C34" s="213"/>
      <c r="D34" s="213"/>
      <c r="E34" s="213"/>
      <c r="F34" s="213"/>
      <c r="G34" s="213"/>
      <c r="H34" s="213"/>
      <c r="I34" s="213"/>
      <c r="J34" s="214" t="n">
        <f aca="false">'2.2 Custo Fixo'!H11</f>
        <v>0</v>
      </c>
      <c r="K34" s="214" t="n">
        <f aca="false">J34/(IF('1.2. KM programada'!$D$7="x",SUM('1.2. KM programada'!$Q$16:$S$115),IF('1.2. KM programada'!$D$7="X",SUM('1.2. KM programada'!$Q$16:$S$115),'1.2. KM programada'!$D$10)))</f>
        <v>0</v>
      </c>
      <c r="L34" s="214" t="e">
        <f aca="false">J34/SUM('1.3 Frota Total'!$C$19:$F$25)</f>
        <v>#DIV/0!</v>
      </c>
      <c r="M34" s="215" t="e">
        <f aca="false">J34/$J$46</f>
        <v>#DIV/0!</v>
      </c>
      <c r="N34" s="198" t="e">
        <f aca="false">J34/$J$63</f>
        <v>#DIV/0!</v>
      </c>
      <c r="O34" s="119"/>
      <c r="P34" s="119"/>
      <c r="Q34" s="119"/>
      <c r="R34" s="119"/>
      <c r="S34" s="119"/>
      <c r="T34" s="119"/>
      <c r="U34" s="119"/>
      <c r="V34" s="119"/>
      <c r="W34" s="119"/>
      <c r="X34" s="119"/>
      <c r="Y34" s="119"/>
      <c r="Z34" s="119"/>
    </row>
    <row r="35" customFormat="false" ht="12.75" hidden="false" customHeight="true" outlineLevel="0" collapsed="false">
      <c r="A35" s="119"/>
      <c r="B35" s="213" t="s">
        <v>517</v>
      </c>
      <c r="C35" s="213"/>
      <c r="D35" s="213"/>
      <c r="E35" s="213"/>
      <c r="F35" s="213"/>
      <c r="G35" s="213"/>
      <c r="H35" s="213"/>
      <c r="I35" s="213"/>
      <c r="J35" s="214" t="e">
        <f aca="false">'2.2 Custo Fixo'!H12</f>
        <v>#DIV/0!</v>
      </c>
      <c r="K35" s="214" t="e">
        <f aca="false">J35/(IF('1.2. KM programada'!$D$7="x",SUM('1.2. KM programada'!$Q$16:$S$115),IF('1.2. KM programada'!$D$7="X",SUM('1.2. KM programada'!$Q$16:$S$115),'1.2. KM programada'!$D$10)))</f>
        <v>#DIV/0!</v>
      </c>
      <c r="L35" s="214" t="e">
        <f aca="false">J35/SUM('1.3 Frota Total'!$C$19:$F$25)</f>
        <v>#DIV/0!</v>
      </c>
      <c r="M35" s="215" t="e">
        <f aca="false">J35/$J$46</f>
        <v>#DIV/0!</v>
      </c>
      <c r="N35" s="198" t="e">
        <f aca="false">J35/$J$63</f>
        <v>#DIV/0!</v>
      </c>
      <c r="O35" s="119"/>
      <c r="P35" s="119"/>
      <c r="Q35" s="119"/>
      <c r="R35" s="119"/>
      <c r="S35" s="119"/>
      <c r="T35" s="119"/>
      <c r="U35" s="119"/>
      <c r="V35" s="119"/>
      <c r="W35" s="119"/>
      <c r="X35" s="119"/>
      <c r="Y35" s="119"/>
      <c r="Z35" s="119"/>
    </row>
    <row r="36" customFormat="false" ht="12.75" hidden="false" customHeight="true" outlineLevel="0" collapsed="false">
      <c r="A36" s="119"/>
      <c r="B36" s="213" t="s">
        <v>518</v>
      </c>
      <c r="C36" s="213"/>
      <c r="D36" s="213"/>
      <c r="E36" s="213"/>
      <c r="F36" s="213"/>
      <c r="G36" s="213"/>
      <c r="H36" s="213"/>
      <c r="I36" s="213"/>
      <c r="J36" s="214" t="n">
        <f aca="false">'2.2 Custo Fixo'!H13</f>
        <v>0</v>
      </c>
      <c r="K36" s="214" t="n">
        <f aca="false">J36/(IF('1.2. KM programada'!$D$7="x",SUM('1.2. KM programada'!$Q$16:$S$115),IF('1.2. KM programada'!$D$7="X",SUM('1.2. KM programada'!$Q$16:$S$115),'1.2. KM programada'!$D$10)))</f>
        <v>0</v>
      </c>
      <c r="L36" s="214" t="e">
        <f aca="false">J36/SUM('1.3 Frota Total'!$C$19:$F$25)</f>
        <v>#DIV/0!</v>
      </c>
      <c r="M36" s="215" t="e">
        <f aca="false">J36/$J$46</f>
        <v>#DIV/0!</v>
      </c>
      <c r="N36" s="198" t="e">
        <f aca="false">J36/$J$63</f>
        <v>#DIV/0!</v>
      </c>
      <c r="O36" s="119"/>
      <c r="P36" s="119"/>
      <c r="Q36" s="119"/>
      <c r="R36" s="119"/>
      <c r="S36" s="119"/>
      <c r="T36" s="119"/>
      <c r="U36" s="119"/>
      <c r="V36" s="119"/>
      <c r="W36" s="119"/>
      <c r="X36" s="119"/>
      <c r="Y36" s="119"/>
      <c r="Z36" s="119"/>
    </row>
    <row r="37" customFormat="false" ht="12.75" hidden="false" customHeight="true" outlineLevel="0" collapsed="false">
      <c r="A37" s="119"/>
      <c r="B37" s="213" t="s">
        <v>519</v>
      </c>
      <c r="C37" s="213"/>
      <c r="D37" s="213"/>
      <c r="E37" s="213"/>
      <c r="F37" s="213"/>
      <c r="G37" s="213"/>
      <c r="H37" s="213"/>
      <c r="I37" s="213"/>
      <c r="J37" s="214" t="e">
        <f aca="false">'2.2 Custo Fixo'!H14</f>
        <v>#DIV/0!</v>
      </c>
      <c r="K37" s="214" t="e">
        <f aca="false">J37/(IF('1.2. KM programada'!$D$7="x",SUM('1.2. KM programada'!$Q$16:$S$115),IF('1.2. KM programada'!$D$7="X",SUM('1.2. KM programada'!$Q$16:$S$115),'1.2. KM programada'!$D$10)))</f>
        <v>#DIV/0!</v>
      </c>
      <c r="L37" s="214" t="e">
        <f aca="false">J37/SUM('1.3 Frota Total'!$C$19:$F$25)</f>
        <v>#DIV/0!</v>
      </c>
      <c r="M37" s="215" t="e">
        <f aca="false">J37/$J$46</f>
        <v>#DIV/0!</v>
      </c>
      <c r="N37" s="198" t="e">
        <f aca="false">J37/$J$63</f>
        <v>#DIV/0!</v>
      </c>
      <c r="O37" s="119"/>
      <c r="P37" s="119"/>
      <c r="Q37" s="119"/>
      <c r="R37" s="119"/>
      <c r="S37" s="119"/>
      <c r="T37" s="119"/>
      <c r="U37" s="119"/>
      <c r="V37" s="119"/>
      <c r="W37" s="119"/>
      <c r="X37" s="119"/>
      <c r="Y37" s="119"/>
      <c r="Z37" s="119"/>
    </row>
    <row r="38" customFormat="false" ht="12.75" hidden="false" customHeight="true" outlineLevel="0" collapsed="false">
      <c r="A38" s="119"/>
      <c r="B38" s="213" t="s">
        <v>520</v>
      </c>
      <c r="C38" s="213"/>
      <c r="D38" s="213"/>
      <c r="E38" s="213"/>
      <c r="F38" s="213"/>
      <c r="G38" s="213"/>
      <c r="H38" s="213"/>
      <c r="I38" s="213"/>
      <c r="J38" s="214" t="e">
        <f aca="false">'2.2 Custo Fixo'!H15</f>
        <v>#DIV/0!</v>
      </c>
      <c r="K38" s="214" t="e">
        <f aca="false">J38/(IF('1.2. KM programada'!$D$7="x",SUM('1.2. KM programada'!$Q$16:$S$115),IF('1.2. KM programada'!$D$7="X",SUM('1.2. KM programada'!$Q$16:$S$115),'1.2. KM programada'!$D$10)))</f>
        <v>#DIV/0!</v>
      </c>
      <c r="L38" s="214" t="e">
        <f aca="false">J38/SUM('1.3 Frota Total'!$C$19:$F$25)</f>
        <v>#DIV/0!</v>
      </c>
      <c r="M38" s="215" t="e">
        <f aca="false">J38/$J$46</f>
        <v>#DIV/0!</v>
      </c>
      <c r="N38" s="198" t="e">
        <f aca="false">J38/$J$63</f>
        <v>#DIV/0!</v>
      </c>
      <c r="O38" s="119"/>
      <c r="P38" s="119"/>
      <c r="Q38" s="119"/>
      <c r="R38" s="119"/>
      <c r="S38" s="119"/>
      <c r="T38" s="119"/>
      <c r="U38" s="119"/>
      <c r="V38" s="119"/>
      <c r="W38" s="119"/>
      <c r="X38" s="119"/>
      <c r="Y38" s="119"/>
      <c r="Z38" s="119"/>
    </row>
    <row r="39" customFormat="false" ht="12.75" hidden="false" customHeight="true" outlineLevel="0" collapsed="false">
      <c r="A39" s="119"/>
      <c r="B39" s="213" t="s">
        <v>521</v>
      </c>
      <c r="C39" s="213"/>
      <c r="D39" s="213"/>
      <c r="E39" s="213"/>
      <c r="F39" s="213"/>
      <c r="G39" s="213"/>
      <c r="H39" s="213"/>
      <c r="I39" s="213"/>
      <c r="J39" s="214" t="n">
        <f aca="false">'2.2 Custo Fixo'!H16</f>
        <v>0</v>
      </c>
      <c r="K39" s="214" t="n">
        <f aca="false">J39/(IF('1.2. KM programada'!$D$7="x",SUM('1.2. KM programada'!$Q$16:$S$115),IF('1.2. KM programada'!$D$7="X",SUM('1.2. KM programada'!$Q$16:$S$115),'1.2. KM programada'!$D$10)))</f>
        <v>0</v>
      </c>
      <c r="L39" s="214" t="e">
        <f aca="false">J39/SUM('1.3 Frota Total'!$C$19:$F$25)</f>
        <v>#DIV/0!</v>
      </c>
      <c r="M39" s="215" t="e">
        <f aca="false">J39/$J$46</f>
        <v>#DIV/0!</v>
      </c>
      <c r="N39" s="198" t="e">
        <f aca="false">J39/$J$63</f>
        <v>#DIV/0!</v>
      </c>
      <c r="O39" s="119"/>
      <c r="P39" s="119"/>
      <c r="Q39" s="119"/>
      <c r="R39" s="119"/>
      <c r="S39" s="119"/>
      <c r="T39" s="119"/>
      <c r="U39" s="119"/>
      <c r="V39" s="119"/>
      <c r="W39" s="119"/>
      <c r="X39" s="119"/>
      <c r="Y39" s="119"/>
      <c r="Z39" s="119"/>
    </row>
    <row r="40" customFormat="false" ht="12.75" hidden="false" customHeight="true" outlineLevel="0" collapsed="false">
      <c r="A40" s="119"/>
      <c r="B40" s="216" t="s">
        <v>502</v>
      </c>
      <c r="C40" s="216"/>
      <c r="D40" s="216"/>
      <c r="E40" s="216"/>
      <c r="F40" s="216"/>
      <c r="G40" s="216"/>
      <c r="H40" s="216"/>
      <c r="I40" s="216"/>
      <c r="J40" s="217" t="e">
        <f aca="false">SUM(J34:J39)</f>
        <v>#DIV/0!</v>
      </c>
      <c r="K40" s="217" t="e">
        <f aca="false">SUM(K34:K39)</f>
        <v>#DIV/0!</v>
      </c>
      <c r="L40" s="217" t="e">
        <f aca="false">SUM(L34:L39)</f>
        <v>#DIV/0!</v>
      </c>
      <c r="M40" s="218" t="e">
        <f aca="false">SUM(M34:M39)</f>
        <v>#DIV/0!</v>
      </c>
      <c r="N40" s="198" t="e">
        <f aca="false">J40/$J$63</f>
        <v>#DIV/0!</v>
      </c>
      <c r="O40" s="119"/>
      <c r="P40" s="119"/>
      <c r="Q40" s="119"/>
      <c r="R40" s="119"/>
      <c r="S40" s="119"/>
      <c r="T40" s="119"/>
      <c r="U40" s="119"/>
      <c r="V40" s="119"/>
      <c r="W40" s="119"/>
      <c r="X40" s="119"/>
      <c r="Y40" s="119"/>
      <c r="Z40" s="119"/>
    </row>
    <row r="41" customFormat="false" ht="12.75" hidden="false" customHeight="true" outlineLevel="0" collapsed="false">
      <c r="A41" s="119"/>
      <c r="B41" s="224" t="s">
        <v>522</v>
      </c>
      <c r="C41" s="225"/>
      <c r="D41" s="225"/>
      <c r="E41" s="225"/>
      <c r="F41" s="225"/>
      <c r="G41" s="225"/>
      <c r="H41" s="225"/>
      <c r="I41" s="225"/>
      <c r="J41" s="219"/>
      <c r="K41" s="219"/>
      <c r="L41" s="219"/>
      <c r="M41" s="219"/>
      <c r="N41" s="198"/>
      <c r="O41" s="119"/>
      <c r="P41" s="119"/>
      <c r="Q41" s="119"/>
      <c r="R41" s="119"/>
      <c r="S41" s="119"/>
      <c r="T41" s="119"/>
      <c r="U41" s="119"/>
      <c r="V41" s="119"/>
      <c r="W41" s="119"/>
      <c r="X41" s="119"/>
      <c r="Y41" s="119"/>
      <c r="Z41" s="119"/>
    </row>
    <row r="42" customFormat="false" ht="12.75" hidden="false" customHeight="true" outlineLevel="0" collapsed="false">
      <c r="A42" s="119"/>
      <c r="B42" s="213" t="s">
        <v>523</v>
      </c>
      <c r="C42" s="213"/>
      <c r="D42" s="213"/>
      <c r="E42" s="213"/>
      <c r="F42" s="213"/>
      <c r="G42" s="213"/>
      <c r="H42" s="213"/>
      <c r="I42" s="213"/>
      <c r="J42" s="226" t="n">
        <f aca="false">'2.2 Custo Fixo'!H30</f>
        <v>0</v>
      </c>
      <c r="K42" s="226" t="n">
        <f aca="false">J42/(IF('1.2. KM programada'!$D$7="x",SUM('1.2. KM programada'!$Q$16:$S$115),IF('1.2. KM programada'!$D$7="X",SUM('1.2. KM programada'!$Q$16:$S$115),'1.2. KM programada'!$D$10)))</f>
        <v>0</v>
      </c>
      <c r="L42" s="226" t="e">
        <f aca="false">J42/SUM('1.3 Frota Total'!$C$19:$F$25)</f>
        <v>#DIV/0!</v>
      </c>
      <c r="M42" s="227" t="e">
        <f aca="false">J42/$J$46</f>
        <v>#DIV/0!</v>
      </c>
      <c r="N42" s="198" t="e">
        <f aca="false">J42/$J$63</f>
        <v>#DIV/0!</v>
      </c>
      <c r="O42" s="119"/>
      <c r="P42" s="119"/>
      <c r="Q42" s="119"/>
      <c r="R42" s="119"/>
      <c r="S42" s="119"/>
      <c r="T42" s="119"/>
      <c r="U42" s="119"/>
      <c r="V42" s="119"/>
      <c r="W42" s="119"/>
      <c r="X42" s="119"/>
      <c r="Y42" s="119"/>
      <c r="Z42" s="119"/>
    </row>
    <row r="43" customFormat="false" ht="13.5" hidden="false" customHeight="true" outlineLevel="0" collapsed="false">
      <c r="A43" s="119"/>
      <c r="B43" s="213" t="s">
        <v>524</v>
      </c>
      <c r="C43" s="213"/>
      <c r="D43" s="213"/>
      <c r="E43" s="213"/>
      <c r="F43" s="213"/>
      <c r="G43" s="213"/>
      <c r="H43" s="213"/>
      <c r="I43" s="213"/>
      <c r="J43" s="226" t="n">
        <f aca="false">'2.2 Custo Fixo'!H31</f>
        <v>0</v>
      </c>
      <c r="K43" s="226" t="n">
        <f aca="false">J43/(IF('1.2. KM programada'!$D$7="x",SUM('1.2. KM programada'!$Q$16:$S$115),IF('1.2. KM programada'!$D$7="X",SUM('1.2. KM programada'!$Q$16:$S$115),'1.2. KM programada'!$D$10)))</f>
        <v>0</v>
      </c>
      <c r="L43" s="226" t="e">
        <f aca="false">J43/SUM('1.3 Frota Total'!$C$19:$F$25)</f>
        <v>#DIV/0!</v>
      </c>
      <c r="M43" s="227" t="e">
        <f aca="false">J43/$J$46</f>
        <v>#DIV/0!</v>
      </c>
      <c r="N43" s="198" t="e">
        <f aca="false">J43/$J$63</f>
        <v>#DIV/0!</v>
      </c>
      <c r="O43" s="119"/>
      <c r="P43" s="119"/>
      <c r="Q43" s="119"/>
      <c r="R43" s="119"/>
      <c r="S43" s="119"/>
      <c r="T43" s="119"/>
      <c r="U43" s="119"/>
      <c r="V43" s="119"/>
      <c r="W43" s="119"/>
      <c r="X43" s="119"/>
      <c r="Y43" s="119"/>
      <c r="Z43" s="119"/>
    </row>
    <row r="44" customFormat="false" ht="13.5" hidden="false" customHeight="true" outlineLevel="0" collapsed="false">
      <c r="A44" s="119"/>
      <c r="B44" s="228" t="s">
        <v>525</v>
      </c>
      <c r="C44" s="228"/>
      <c r="D44" s="228"/>
      <c r="E44" s="228"/>
      <c r="F44" s="228"/>
      <c r="G44" s="228"/>
      <c r="H44" s="228"/>
      <c r="I44" s="228"/>
      <c r="J44" s="226" t="n">
        <f aca="false">'2.2 Custo Fixo'!H32</f>
        <v>0</v>
      </c>
      <c r="K44" s="226" t="n">
        <f aca="false">J44/(IF('1.2. KM programada'!$D$7="x",SUM('1.2. KM programada'!$Q$16:$S$115),IF('1.2. KM programada'!$D$7="X",SUM('1.2. KM programada'!$Q$16:$S$115),'1.2. KM programada'!$D$10)))</f>
        <v>0</v>
      </c>
      <c r="L44" s="226" t="e">
        <f aca="false">J44/SUM('1.3 Frota Total'!$C$19:$F$25)</f>
        <v>#DIV/0!</v>
      </c>
      <c r="M44" s="227" t="e">
        <f aca="false">J44/$J$46</f>
        <v>#DIV/0!</v>
      </c>
      <c r="N44" s="198" t="e">
        <f aca="false">J44/$J$63</f>
        <v>#DIV/0!</v>
      </c>
      <c r="O44" s="119"/>
      <c r="P44" s="119"/>
      <c r="Q44" s="119"/>
      <c r="R44" s="119"/>
      <c r="S44" s="119"/>
      <c r="T44" s="119"/>
      <c r="U44" s="119"/>
      <c r="V44" s="119"/>
      <c r="W44" s="119"/>
      <c r="X44" s="119"/>
      <c r="Y44" s="119"/>
      <c r="Z44" s="119"/>
    </row>
    <row r="45" customFormat="false" ht="15.75" hidden="false" customHeight="true" outlineLevel="0" collapsed="false">
      <c r="A45" s="119"/>
      <c r="B45" s="229" t="s">
        <v>502</v>
      </c>
      <c r="C45" s="229"/>
      <c r="D45" s="229"/>
      <c r="E45" s="229"/>
      <c r="F45" s="229"/>
      <c r="G45" s="229"/>
      <c r="H45" s="229"/>
      <c r="I45" s="229"/>
      <c r="J45" s="230" t="n">
        <f aca="false">SUM(J42:J44)</f>
        <v>0</v>
      </c>
      <c r="K45" s="230" t="n">
        <f aca="false">SUM(K42:K44)</f>
        <v>0</v>
      </c>
      <c r="L45" s="230" t="e">
        <f aca="false">SUM(L42:L44)</f>
        <v>#DIV/0!</v>
      </c>
      <c r="M45" s="231" t="e">
        <f aca="false">SUM(M42:M44)</f>
        <v>#DIV/0!</v>
      </c>
      <c r="N45" s="198" t="e">
        <f aca="false">J45/$J$63</f>
        <v>#DIV/0!</v>
      </c>
      <c r="O45" s="119"/>
      <c r="P45" s="119"/>
      <c r="Q45" s="119"/>
      <c r="R45" s="119"/>
      <c r="S45" s="119"/>
      <c r="T45" s="119"/>
      <c r="U45" s="119"/>
      <c r="V45" s="119"/>
      <c r="W45" s="119"/>
      <c r="X45" s="119"/>
      <c r="Y45" s="119"/>
      <c r="Z45" s="119"/>
    </row>
    <row r="46" customFormat="false" ht="12.75" hidden="false" customHeight="true" outlineLevel="0" collapsed="false">
      <c r="A46" s="119"/>
      <c r="B46" s="232" t="s">
        <v>526</v>
      </c>
      <c r="C46" s="232"/>
      <c r="D46" s="232"/>
      <c r="E46" s="232"/>
      <c r="F46" s="232"/>
      <c r="G46" s="232"/>
      <c r="H46" s="232"/>
      <c r="I46" s="232"/>
      <c r="J46" s="233" t="e">
        <f aca="false">J17+J24+J32+J40+J45</f>
        <v>#DIV/0!</v>
      </c>
      <c r="K46" s="234" t="e">
        <f aca="false">K17+K24+K32+K40+K45</f>
        <v>#DIV/0!</v>
      </c>
      <c r="L46" s="234" t="e">
        <f aca="false">L17+L24+L32+L40+L45</f>
        <v>#DIV/0!</v>
      </c>
      <c r="M46" s="235" t="e">
        <f aca="false">M17+M24+M32+M40+M45</f>
        <v>#DIV/0!</v>
      </c>
      <c r="N46" s="236" t="e">
        <f aca="false">J46/$J$63</f>
        <v>#DIV/0!</v>
      </c>
      <c r="O46" s="119"/>
      <c r="P46" s="119"/>
      <c r="Q46" s="119"/>
      <c r="R46" s="119"/>
      <c r="S46" s="119"/>
      <c r="T46" s="119"/>
      <c r="U46" s="119"/>
      <c r="V46" s="119"/>
      <c r="W46" s="119"/>
      <c r="X46" s="119"/>
      <c r="Y46" s="119"/>
      <c r="Z46" s="119"/>
    </row>
    <row r="47" customFormat="false" ht="12.75" hidden="false" customHeight="true" outlineLevel="0" collapsed="false">
      <c r="A47" s="119"/>
      <c r="B47" s="237"/>
      <c r="C47" s="237"/>
      <c r="D47" s="237"/>
      <c r="E47" s="237"/>
      <c r="F47" s="237"/>
      <c r="G47" s="237"/>
      <c r="H47" s="237"/>
      <c r="I47" s="237"/>
      <c r="J47" s="55"/>
      <c r="K47" s="55"/>
      <c r="L47" s="55"/>
      <c r="M47" s="55"/>
      <c r="N47" s="198"/>
      <c r="O47" s="119"/>
      <c r="P47" s="119"/>
      <c r="Q47" s="119"/>
      <c r="R47" s="119"/>
      <c r="S47" s="119"/>
      <c r="T47" s="119"/>
      <c r="U47" s="119"/>
      <c r="V47" s="119"/>
      <c r="W47" s="119"/>
      <c r="X47" s="119"/>
      <c r="Y47" s="119"/>
      <c r="Z47" s="119"/>
    </row>
    <row r="48" customFormat="false" ht="12.75" hidden="false" customHeight="true" outlineLevel="0" collapsed="false">
      <c r="A48" s="119"/>
      <c r="B48" s="238" t="s">
        <v>527</v>
      </c>
      <c r="C48" s="238"/>
      <c r="D48" s="238"/>
      <c r="E48" s="238"/>
      <c r="F48" s="238"/>
      <c r="G48" s="238"/>
      <c r="H48" s="238"/>
      <c r="I48" s="238"/>
      <c r="J48" s="233" t="e">
        <f aca="false">J46+J12</f>
        <v>#DIV/0!</v>
      </c>
      <c r="K48" s="233" t="e">
        <f aca="false">K46+K12</f>
        <v>#DIV/0!</v>
      </c>
      <c r="L48" s="233" t="e">
        <f aca="false">L46+L12</f>
        <v>#DIV/0!</v>
      </c>
      <c r="M48" s="55"/>
      <c r="N48" s="198" t="e">
        <f aca="false">J48/$J$63</f>
        <v>#DIV/0!</v>
      </c>
      <c r="O48" s="119"/>
      <c r="P48" s="119"/>
      <c r="Q48" s="119"/>
      <c r="R48" s="119"/>
      <c r="S48" s="119"/>
      <c r="T48" s="119"/>
      <c r="U48" s="119"/>
      <c r="V48" s="119"/>
      <c r="W48" s="119"/>
      <c r="X48" s="119"/>
      <c r="Y48" s="119"/>
      <c r="Z48" s="119"/>
    </row>
    <row r="49" customFormat="false" ht="12.75" hidden="false" customHeight="true" outlineLevel="0" collapsed="false">
      <c r="A49" s="119"/>
      <c r="B49" s="237"/>
      <c r="C49" s="237"/>
      <c r="D49" s="237"/>
      <c r="E49" s="237"/>
      <c r="F49" s="237"/>
      <c r="G49" s="237"/>
      <c r="H49" s="237"/>
      <c r="I49" s="237"/>
      <c r="J49" s="55"/>
      <c r="K49" s="55"/>
      <c r="L49" s="55"/>
      <c r="M49" s="55"/>
      <c r="N49" s="198"/>
      <c r="O49" s="119"/>
      <c r="P49" s="119"/>
      <c r="Q49" s="119"/>
      <c r="R49" s="119"/>
      <c r="S49" s="119"/>
      <c r="T49" s="119"/>
      <c r="U49" s="119"/>
      <c r="V49" s="119"/>
      <c r="W49" s="119"/>
      <c r="X49" s="119"/>
      <c r="Y49" s="119"/>
      <c r="Z49" s="119"/>
    </row>
    <row r="50" customFormat="false" ht="12.75" hidden="false" customHeight="true" outlineLevel="0" collapsed="false">
      <c r="A50" s="119"/>
      <c r="B50" s="239" t="s">
        <v>528</v>
      </c>
      <c r="C50" s="239"/>
      <c r="D50" s="239"/>
      <c r="E50" s="239"/>
      <c r="F50" s="239"/>
      <c r="G50" s="239"/>
      <c r="H50" s="239"/>
      <c r="I50" s="239"/>
      <c r="J50" s="240" t="e">
        <f aca="false">'4. Custo Total'!H7</f>
        <v>#DIV/0!</v>
      </c>
      <c r="K50" s="240" t="e">
        <f aca="false">J50/(IF('1.2. KM programada'!$D$7="x",SUM('1.2. KM programada'!$Q$16:$S$115),IF('1.2. KM programada'!$D$7="X",SUM('1.2. KM programada'!$Q$16:$S$115),'1.2. KM programada'!$D$10)))</f>
        <v>#DIV/0!</v>
      </c>
      <c r="L50" s="240" t="e">
        <f aca="false">J50/SUM('1.3 Frota Total'!$C$19:$F$25)</f>
        <v>#DIV/0!</v>
      </c>
      <c r="M50" s="55"/>
      <c r="N50" s="198" t="e">
        <f aca="false">J50/$J$63</f>
        <v>#DIV/0!</v>
      </c>
      <c r="O50" s="119"/>
      <c r="P50" s="119"/>
      <c r="Q50" s="119"/>
      <c r="R50" s="119"/>
      <c r="S50" s="119"/>
      <c r="T50" s="119"/>
      <c r="U50" s="119"/>
      <c r="V50" s="119"/>
      <c r="W50" s="119"/>
      <c r="X50" s="119"/>
      <c r="Y50" s="119"/>
      <c r="Z50" s="119"/>
    </row>
    <row r="51" customFormat="false" ht="12.75" hidden="false" customHeight="true" outlineLevel="0" collapsed="false">
      <c r="A51" s="119"/>
      <c r="B51" s="55"/>
      <c r="C51" s="55"/>
      <c r="D51" s="55"/>
      <c r="E51" s="55"/>
      <c r="F51" s="55"/>
      <c r="G51" s="55"/>
      <c r="H51" s="55"/>
      <c r="I51" s="55"/>
      <c r="J51" s="55"/>
      <c r="K51" s="55"/>
      <c r="L51" s="55"/>
      <c r="M51" s="55"/>
      <c r="N51" s="198"/>
      <c r="O51" s="119"/>
      <c r="P51" s="119"/>
      <c r="Q51" s="119"/>
      <c r="R51" s="119"/>
      <c r="S51" s="119"/>
      <c r="T51" s="119"/>
      <c r="U51" s="119"/>
      <c r="V51" s="119"/>
      <c r="W51" s="119"/>
      <c r="X51" s="119"/>
      <c r="Y51" s="119"/>
      <c r="Z51" s="119"/>
    </row>
    <row r="52" customFormat="false" ht="12.75" hidden="false" customHeight="true" outlineLevel="0" collapsed="false">
      <c r="A52" s="119"/>
      <c r="B52" s="241" t="s">
        <v>529</v>
      </c>
      <c r="C52" s="241"/>
      <c r="D52" s="241"/>
      <c r="E52" s="241"/>
      <c r="F52" s="241"/>
      <c r="G52" s="241"/>
      <c r="H52" s="241"/>
      <c r="I52" s="241"/>
      <c r="J52" s="241"/>
      <c r="K52" s="241"/>
      <c r="L52" s="241"/>
      <c r="M52" s="241"/>
      <c r="N52" s="198"/>
      <c r="O52" s="119"/>
      <c r="P52" s="119"/>
      <c r="Q52" s="119"/>
      <c r="R52" s="119"/>
      <c r="S52" s="119"/>
      <c r="T52" s="119"/>
      <c r="U52" s="119"/>
      <c r="V52" s="119"/>
      <c r="W52" s="119"/>
      <c r="X52" s="119"/>
      <c r="Y52" s="119"/>
      <c r="Z52" s="119"/>
    </row>
    <row r="53" customFormat="false" ht="12.75" hidden="false" customHeight="true" outlineLevel="0" collapsed="false">
      <c r="A53" s="119"/>
      <c r="B53" s="242" t="s">
        <v>530</v>
      </c>
      <c r="C53" s="242"/>
      <c r="D53" s="242"/>
      <c r="E53" s="242"/>
      <c r="F53" s="242"/>
      <c r="G53" s="242"/>
      <c r="H53" s="242"/>
      <c r="I53" s="242"/>
      <c r="J53" s="242"/>
      <c r="K53" s="242"/>
      <c r="L53" s="242"/>
      <c r="M53" s="243" t="n">
        <f aca="false">'2.1.c Insumos'!F100/100</f>
        <v>0.05</v>
      </c>
      <c r="N53" s="198" t="e">
        <f aca="false">J53/$J$63</f>
        <v>#DIV/0!</v>
      </c>
      <c r="O53" s="119"/>
      <c r="P53" s="119"/>
      <c r="Q53" s="119"/>
      <c r="R53" s="119"/>
      <c r="S53" s="119"/>
      <c r="T53" s="119"/>
      <c r="U53" s="119"/>
      <c r="V53" s="119"/>
      <c r="W53" s="119"/>
      <c r="X53" s="119"/>
      <c r="Y53" s="119"/>
      <c r="Z53" s="119"/>
    </row>
    <row r="54" customFormat="false" ht="12.75" hidden="false" customHeight="true" outlineLevel="0" collapsed="false">
      <c r="A54" s="119"/>
      <c r="B54" s="244" t="s">
        <v>531</v>
      </c>
      <c r="C54" s="244"/>
      <c r="D54" s="244"/>
      <c r="E54" s="244"/>
      <c r="F54" s="244"/>
      <c r="G54" s="244"/>
      <c r="H54" s="244"/>
      <c r="I54" s="244"/>
      <c r="J54" s="244"/>
      <c r="K54" s="244"/>
      <c r="L54" s="244"/>
      <c r="M54" s="243" t="n">
        <f aca="false">'2.1.c Insumos'!F96/100</f>
        <v>0.03</v>
      </c>
      <c r="N54" s="198" t="e">
        <f aca="false">J54/$J$63</f>
        <v>#DIV/0!</v>
      </c>
      <c r="O54" s="119"/>
      <c r="P54" s="119"/>
      <c r="Q54" s="119"/>
      <c r="R54" s="119"/>
      <c r="S54" s="119"/>
      <c r="T54" s="119"/>
      <c r="U54" s="119"/>
      <c r="V54" s="119"/>
      <c r="W54" s="119"/>
      <c r="X54" s="119"/>
      <c r="Y54" s="119"/>
      <c r="Z54" s="119"/>
    </row>
    <row r="55" customFormat="false" ht="12.75" hidden="false" customHeight="true" outlineLevel="0" collapsed="false">
      <c r="A55" s="119"/>
      <c r="B55" s="244" t="s">
        <v>532</v>
      </c>
      <c r="C55" s="244"/>
      <c r="D55" s="244"/>
      <c r="E55" s="244"/>
      <c r="F55" s="244"/>
      <c r="G55" s="244"/>
      <c r="H55" s="244"/>
      <c r="I55" s="244"/>
      <c r="J55" s="244"/>
      <c r="K55" s="244"/>
      <c r="L55" s="244"/>
      <c r="M55" s="243" t="n">
        <f aca="false">'2.1.c Insumos'!F101/100</f>
        <v>0</v>
      </c>
      <c r="N55" s="198" t="e">
        <f aca="false">J55/$J$63</f>
        <v>#DIV/0!</v>
      </c>
      <c r="O55" s="119"/>
      <c r="P55" s="119"/>
      <c r="Q55" s="119"/>
      <c r="R55" s="119"/>
      <c r="S55" s="119"/>
      <c r="T55" s="119"/>
      <c r="U55" s="119"/>
      <c r="V55" s="119"/>
      <c r="W55" s="119"/>
      <c r="X55" s="119"/>
      <c r="Y55" s="119"/>
      <c r="Z55" s="119"/>
    </row>
    <row r="56" customFormat="false" ht="12.75" hidden="false" customHeight="true" outlineLevel="0" collapsed="false">
      <c r="A56" s="119"/>
      <c r="B56" s="244" t="s">
        <v>533</v>
      </c>
      <c r="C56" s="244"/>
      <c r="D56" s="244"/>
      <c r="E56" s="244"/>
      <c r="F56" s="244"/>
      <c r="G56" s="244"/>
      <c r="H56" s="244"/>
      <c r="I56" s="244"/>
      <c r="J56" s="244"/>
      <c r="K56" s="244"/>
      <c r="L56" s="244"/>
      <c r="M56" s="243" t="n">
        <f aca="false">'2.1.c Insumos'!F99/100</f>
        <v>0</v>
      </c>
      <c r="N56" s="198" t="e">
        <f aca="false">J56/$J$63</f>
        <v>#DIV/0!</v>
      </c>
      <c r="O56" s="119"/>
      <c r="P56" s="119"/>
      <c r="Q56" s="119"/>
      <c r="R56" s="119"/>
      <c r="S56" s="119"/>
      <c r="T56" s="119"/>
      <c r="U56" s="119"/>
      <c r="V56" s="119"/>
      <c r="W56" s="119"/>
      <c r="X56" s="119"/>
      <c r="Y56" s="119"/>
      <c r="Z56" s="119"/>
    </row>
    <row r="57" customFormat="false" ht="12.75" hidden="false" customHeight="true" outlineLevel="0" collapsed="false">
      <c r="A57" s="119"/>
      <c r="B57" s="244" t="s">
        <v>534</v>
      </c>
      <c r="C57" s="244"/>
      <c r="D57" s="244"/>
      <c r="E57" s="244"/>
      <c r="F57" s="244"/>
      <c r="G57" s="244"/>
      <c r="H57" s="244"/>
      <c r="I57" s="244"/>
      <c r="J57" s="244"/>
      <c r="K57" s="244"/>
      <c r="L57" s="244"/>
      <c r="M57" s="243" t="n">
        <f aca="false">'2.1.c Insumos'!F97/100</f>
        <v>0</v>
      </c>
      <c r="N57" s="198" t="e">
        <f aca="false">J57/$J$63</f>
        <v>#DIV/0!</v>
      </c>
      <c r="O57" s="119"/>
      <c r="P57" s="119"/>
      <c r="Q57" s="119"/>
      <c r="R57" s="119"/>
      <c r="S57" s="119"/>
      <c r="T57" s="119"/>
      <c r="U57" s="119"/>
      <c r="V57" s="119"/>
      <c r="W57" s="119"/>
      <c r="X57" s="119"/>
      <c r="Y57" s="119"/>
      <c r="Z57" s="119"/>
    </row>
    <row r="58" customFormat="false" ht="12.75" hidden="false" customHeight="true" outlineLevel="0" collapsed="false">
      <c r="A58" s="119"/>
      <c r="B58" s="244" t="s">
        <v>535</v>
      </c>
      <c r="C58" s="244"/>
      <c r="D58" s="244"/>
      <c r="E58" s="244"/>
      <c r="F58" s="244"/>
      <c r="G58" s="244"/>
      <c r="H58" s="244"/>
      <c r="I58" s="244"/>
      <c r="J58" s="244"/>
      <c r="K58" s="244"/>
      <c r="L58" s="244"/>
      <c r="M58" s="243" t="n">
        <f aca="false">'2.1.c Insumos'!F98/100</f>
        <v>0</v>
      </c>
      <c r="N58" s="198" t="e">
        <f aca="false">J58/$J$63</f>
        <v>#DIV/0!</v>
      </c>
      <c r="O58" s="119"/>
      <c r="P58" s="119"/>
      <c r="Q58" s="119"/>
      <c r="R58" s="119"/>
      <c r="S58" s="119"/>
      <c r="T58" s="119"/>
      <c r="U58" s="119"/>
      <c r="V58" s="119"/>
      <c r="W58" s="119"/>
      <c r="X58" s="119"/>
      <c r="Y58" s="119"/>
      <c r="Z58" s="119"/>
    </row>
    <row r="59" customFormat="false" ht="12.75" hidden="false" customHeight="true" outlineLevel="0" collapsed="false">
      <c r="A59" s="119"/>
      <c r="B59" s="245" t="s">
        <v>536</v>
      </c>
      <c r="C59" s="245"/>
      <c r="D59" s="245"/>
      <c r="E59" s="245"/>
      <c r="F59" s="245"/>
      <c r="G59" s="245"/>
      <c r="H59" s="245"/>
      <c r="I59" s="245"/>
      <c r="J59" s="245"/>
      <c r="K59" s="245"/>
      <c r="L59" s="245"/>
      <c r="M59" s="246" t="n">
        <f aca="false">'2.1.c Insumos'!F102/100</f>
        <v>0</v>
      </c>
      <c r="N59" s="247" t="e">
        <f aca="false">J59/$J$63</f>
        <v>#DIV/0!</v>
      </c>
      <c r="O59" s="119"/>
      <c r="P59" s="119"/>
      <c r="Q59" s="119"/>
      <c r="R59" s="119"/>
      <c r="S59" s="119"/>
      <c r="T59" s="119"/>
      <c r="U59" s="119"/>
      <c r="V59" s="119"/>
      <c r="W59" s="119"/>
      <c r="X59" s="119"/>
      <c r="Y59" s="119"/>
      <c r="Z59" s="119"/>
    </row>
    <row r="60" customFormat="false" ht="12.75" hidden="false" customHeight="true" outlineLevel="0" collapsed="false">
      <c r="A60" s="119"/>
      <c r="B60" s="248" t="s">
        <v>537</v>
      </c>
      <c r="C60" s="248"/>
      <c r="D60" s="248"/>
      <c r="E60" s="248"/>
      <c r="F60" s="248"/>
      <c r="G60" s="248"/>
      <c r="H60" s="248"/>
      <c r="I60" s="248"/>
      <c r="J60" s="248"/>
      <c r="K60" s="248"/>
      <c r="L60" s="248"/>
      <c r="M60" s="249" t="n">
        <f aca="false">SUM(M53:M59)</f>
        <v>0.08</v>
      </c>
      <c r="N60" s="192"/>
      <c r="O60" s="119"/>
      <c r="P60" s="119"/>
      <c r="Q60" s="119"/>
      <c r="R60" s="119"/>
      <c r="S60" s="119"/>
      <c r="T60" s="119"/>
      <c r="U60" s="119"/>
      <c r="V60" s="119"/>
      <c r="W60" s="119"/>
      <c r="X60" s="119"/>
      <c r="Y60" s="119"/>
      <c r="Z60" s="119"/>
    </row>
    <row r="61" customFormat="false" ht="12.75" hidden="false" customHeight="true" outlineLevel="0" collapsed="false">
      <c r="A61" s="119"/>
      <c r="B61" s="250" t="s">
        <v>538</v>
      </c>
      <c r="C61" s="250"/>
      <c r="D61" s="250"/>
      <c r="E61" s="250"/>
      <c r="F61" s="250"/>
      <c r="G61" s="250"/>
      <c r="H61" s="250"/>
      <c r="I61" s="250"/>
      <c r="J61" s="233" t="e">
        <f aca="false">(J48+J50)*(1/(1-$M$60)-1)</f>
        <v>#DIV/0!</v>
      </c>
      <c r="K61" s="233" t="e">
        <f aca="false">(K48+K50)*(1/(1-$M$60)-1)</f>
        <v>#DIV/0!</v>
      </c>
      <c r="L61" s="233" t="e">
        <f aca="false">(L48+L50)*(1/(1-$M$60)-1)</f>
        <v>#DIV/0!</v>
      </c>
      <c r="M61" s="55"/>
      <c r="N61" s="192" t="e">
        <f aca="false">J61/$J$63</f>
        <v>#DIV/0!</v>
      </c>
      <c r="O61" s="119"/>
      <c r="P61" s="119"/>
      <c r="Q61" s="119"/>
      <c r="R61" s="119"/>
      <c r="S61" s="119"/>
      <c r="T61" s="119"/>
      <c r="U61" s="119"/>
      <c r="V61" s="119"/>
      <c r="W61" s="119"/>
      <c r="X61" s="119"/>
      <c r="Y61" s="119"/>
      <c r="Z61" s="119"/>
    </row>
    <row r="62" customFormat="false" ht="12.75" hidden="false" customHeight="true" outlineLevel="0" collapsed="false">
      <c r="A62" s="119"/>
      <c r="B62" s="55"/>
      <c r="C62" s="55"/>
      <c r="D62" s="55"/>
      <c r="E62" s="55"/>
      <c r="F62" s="55"/>
      <c r="G62" s="55"/>
      <c r="H62" s="55"/>
      <c r="I62" s="55"/>
      <c r="J62" s="55"/>
      <c r="K62" s="55"/>
      <c r="L62" s="55"/>
      <c r="M62" s="55"/>
      <c r="N62" s="192"/>
      <c r="O62" s="119"/>
      <c r="P62" s="182"/>
      <c r="Q62" s="119"/>
      <c r="R62" s="119"/>
      <c r="S62" s="119"/>
      <c r="T62" s="119"/>
      <c r="U62" s="119"/>
      <c r="V62" s="119"/>
      <c r="W62" s="119"/>
      <c r="X62" s="119"/>
      <c r="Y62" s="119"/>
      <c r="Z62" s="119"/>
    </row>
    <row r="63" customFormat="false" ht="12.75" hidden="false" customHeight="true" outlineLevel="0" collapsed="false">
      <c r="A63" s="119"/>
      <c r="B63" s="251" t="s">
        <v>539</v>
      </c>
      <c r="C63" s="251"/>
      <c r="D63" s="251"/>
      <c r="E63" s="251"/>
      <c r="F63" s="251"/>
      <c r="G63" s="251"/>
      <c r="H63" s="251"/>
      <c r="I63" s="251"/>
      <c r="J63" s="233" t="e">
        <f aca="false">J61+J50+J48</f>
        <v>#DIV/0!</v>
      </c>
      <c r="K63" s="233" t="e">
        <f aca="false">K61+K50+K48</f>
        <v>#DIV/0!</v>
      </c>
      <c r="L63" s="233" t="e">
        <f aca="false">L61+L50+L48</f>
        <v>#DIV/0!</v>
      </c>
      <c r="M63" s="55"/>
      <c r="N63" s="192"/>
      <c r="O63" s="119"/>
      <c r="P63" s="119"/>
      <c r="Q63" s="119"/>
      <c r="R63" s="119"/>
      <c r="S63" s="119"/>
      <c r="T63" s="119"/>
      <c r="U63" s="119"/>
      <c r="V63" s="119"/>
      <c r="W63" s="119"/>
      <c r="X63" s="119"/>
      <c r="Y63" s="119"/>
      <c r="Z63" s="119"/>
    </row>
    <row r="64" customFormat="false" ht="12.75" hidden="false" customHeight="true" outlineLevel="0" collapsed="false">
      <c r="A64" s="11"/>
      <c r="B64" s="11"/>
      <c r="C64" s="11"/>
      <c r="D64" s="11"/>
      <c r="E64" s="11"/>
      <c r="F64" s="11"/>
      <c r="G64" s="11"/>
      <c r="H64" s="11"/>
      <c r="I64" s="11"/>
      <c r="J64" s="11"/>
      <c r="K64" s="11"/>
      <c r="L64" s="11"/>
      <c r="M64" s="11"/>
      <c r="N64" s="119"/>
      <c r="O64" s="11"/>
      <c r="P64" s="182"/>
      <c r="Q64" s="11"/>
      <c r="R64" s="11"/>
      <c r="S64" s="11"/>
      <c r="T64" s="11"/>
      <c r="U64" s="119"/>
      <c r="V64" s="119"/>
      <c r="W64" s="119"/>
      <c r="X64" s="119"/>
      <c r="Y64" s="119"/>
      <c r="Z64" s="119"/>
    </row>
    <row r="65" customFormat="false" ht="12.75" hidden="false" customHeight="true" outlineLevel="0" collapsed="false">
      <c r="A65" s="11"/>
      <c r="B65" s="11"/>
      <c r="C65" s="11"/>
      <c r="D65" s="11"/>
      <c r="E65" s="11"/>
      <c r="F65" s="11"/>
      <c r="G65" s="11"/>
      <c r="H65" s="11"/>
      <c r="I65" s="11"/>
      <c r="J65" s="11"/>
      <c r="K65" s="11"/>
      <c r="L65" s="11"/>
      <c r="M65" s="11"/>
      <c r="N65" s="119"/>
      <c r="O65" s="11"/>
      <c r="P65" s="11"/>
      <c r="Q65" s="11"/>
      <c r="R65" s="11"/>
      <c r="S65" s="11"/>
      <c r="T65" s="11"/>
      <c r="U65" s="11"/>
      <c r="V65" s="11"/>
      <c r="W65" s="11"/>
      <c r="X65" s="11"/>
      <c r="Y65" s="11"/>
      <c r="Z65" s="11"/>
    </row>
    <row r="66" customFormat="false" ht="12.75" hidden="false" customHeight="true" outlineLevel="0" collapsed="false">
      <c r="A66" s="11"/>
      <c r="B66" s="11"/>
      <c r="C66" s="11"/>
      <c r="D66" s="11"/>
      <c r="E66" s="11"/>
      <c r="F66" s="11"/>
      <c r="G66" s="11"/>
      <c r="H66" s="11"/>
      <c r="I66" s="11"/>
      <c r="J66" s="11"/>
      <c r="K66" s="11"/>
      <c r="L66" s="11"/>
      <c r="M66" s="11"/>
      <c r="N66" s="119"/>
      <c r="O66" s="11"/>
      <c r="P66" s="11"/>
      <c r="Q66" s="11"/>
      <c r="R66" s="11"/>
      <c r="S66" s="11"/>
      <c r="T66" s="11"/>
      <c r="U66" s="11"/>
      <c r="V66" s="11"/>
      <c r="W66" s="11"/>
      <c r="X66" s="11"/>
      <c r="Y66" s="11"/>
      <c r="Z66" s="11"/>
    </row>
    <row r="67" customFormat="false" ht="12.75" hidden="false" customHeight="true" outlineLevel="0" collapsed="false">
      <c r="A67" s="11"/>
      <c r="B67" s="11"/>
      <c r="C67" s="11"/>
      <c r="D67" s="11"/>
      <c r="E67" s="11"/>
      <c r="F67" s="11"/>
      <c r="G67" s="11"/>
      <c r="H67" s="11"/>
      <c r="I67" s="11"/>
      <c r="J67" s="11"/>
      <c r="K67" s="11"/>
      <c r="L67" s="11"/>
      <c r="M67" s="11"/>
      <c r="N67" s="119"/>
      <c r="O67" s="11"/>
      <c r="P67" s="11"/>
      <c r="Q67" s="11"/>
      <c r="R67" s="11"/>
      <c r="S67" s="11"/>
      <c r="T67" s="11"/>
      <c r="U67" s="11"/>
      <c r="V67" s="11"/>
      <c r="W67" s="11"/>
      <c r="X67" s="11"/>
      <c r="Y67" s="11"/>
      <c r="Z67" s="11"/>
    </row>
    <row r="68" customFormat="false" ht="12.75" hidden="false" customHeight="true" outlineLevel="0" collapsed="false">
      <c r="A68" s="11"/>
      <c r="B68" s="11"/>
      <c r="C68" s="11"/>
      <c r="D68" s="11"/>
      <c r="E68" s="11"/>
      <c r="F68" s="11"/>
      <c r="G68" s="11"/>
      <c r="H68" s="11"/>
      <c r="I68" s="11"/>
      <c r="J68" s="11"/>
      <c r="K68" s="11"/>
      <c r="L68" s="11"/>
      <c r="M68" s="11"/>
      <c r="N68" s="119"/>
      <c r="O68" s="11"/>
      <c r="P68" s="11"/>
      <c r="Q68" s="11"/>
      <c r="R68" s="11"/>
      <c r="S68" s="11"/>
      <c r="T68" s="11"/>
      <c r="U68" s="11"/>
      <c r="V68" s="11"/>
      <c r="W68" s="11"/>
      <c r="X68" s="11"/>
      <c r="Y68" s="11"/>
      <c r="Z68" s="11"/>
    </row>
    <row r="69" customFormat="false" ht="12.75" hidden="false" customHeight="true" outlineLevel="0" collapsed="false">
      <c r="A69" s="11"/>
      <c r="B69" s="11"/>
      <c r="C69" s="11"/>
      <c r="D69" s="11"/>
      <c r="E69" s="11"/>
      <c r="F69" s="11"/>
      <c r="G69" s="11"/>
      <c r="H69" s="11"/>
      <c r="I69" s="11"/>
      <c r="J69" s="11"/>
      <c r="K69" s="11"/>
      <c r="L69" s="11"/>
      <c r="M69" s="11"/>
      <c r="N69" s="119"/>
      <c r="O69" s="11"/>
      <c r="P69" s="11"/>
      <c r="Q69" s="11"/>
      <c r="R69" s="11"/>
      <c r="S69" s="11"/>
      <c r="T69" s="11"/>
      <c r="U69" s="11"/>
      <c r="V69" s="11"/>
      <c r="W69" s="11"/>
      <c r="X69" s="11"/>
      <c r="Y69" s="11"/>
      <c r="Z69" s="11"/>
    </row>
    <row r="70" customFormat="false" ht="12.75" hidden="false" customHeight="true" outlineLevel="0" collapsed="false">
      <c r="A70" s="11"/>
      <c r="B70" s="11"/>
      <c r="C70" s="11"/>
      <c r="D70" s="11"/>
      <c r="E70" s="11"/>
      <c r="F70" s="11"/>
      <c r="G70" s="11"/>
      <c r="H70" s="11"/>
      <c r="I70" s="11"/>
      <c r="J70" s="11"/>
      <c r="K70" s="11"/>
      <c r="L70" s="11"/>
      <c r="M70" s="11"/>
      <c r="N70" s="119"/>
      <c r="O70" s="11"/>
      <c r="P70" s="11"/>
      <c r="Q70" s="11"/>
      <c r="R70" s="11"/>
      <c r="S70" s="11"/>
      <c r="T70" s="11"/>
      <c r="U70" s="11"/>
      <c r="V70" s="11"/>
      <c r="W70" s="11"/>
      <c r="X70" s="11"/>
      <c r="Y70" s="11"/>
      <c r="Z70" s="11"/>
    </row>
    <row r="71" customFormat="false" ht="12.75" hidden="false" customHeight="true" outlineLevel="0" collapsed="false">
      <c r="A71" s="11"/>
      <c r="B71" s="11"/>
      <c r="C71" s="11"/>
      <c r="D71" s="11"/>
      <c r="E71" s="11"/>
      <c r="F71" s="11"/>
      <c r="G71" s="11"/>
      <c r="H71" s="11"/>
      <c r="I71" s="11"/>
      <c r="J71" s="11"/>
      <c r="K71" s="11"/>
      <c r="L71" s="11"/>
      <c r="M71" s="11"/>
      <c r="N71" s="119"/>
      <c r="O71" s="11"/>
      <c r="P71" s="11"/>
      <c r="Q71" s="11"/>
      <c r="R71" s="11"/>
      <c r="S71" s="11"/>
      <c r="T71" s="11"/>
      <c r="U71" s="11"/>
      <c r="V71" s="11"/>
      <c r="W71" s="11"/>
      <c r="X71" s="11"/>
      <c r="Y71" s="11"/>
      <c r="Z71" s="11"/>
    </row>
    <row r="72" customFormat="false" ht="12.75" hidden="false" customHeight="true" outlineLevel="0" collapsed="false">
      <c r="A72" s="11"/>
      <c r="B72" s="11"/>
      <c r="C72" s="11"/>
      <c r="D72" s="11"/>
      <c r="E72" s="11"/>
      <c r="F72" s="11"/>
      <c r="G72" s="11"/>
      <c r="H72" s="11"/>
      <c r="I72" s="11"/>
      <c r="J72" s="11"/>
      <c r="K72" s="11"/>
      <c r="L72" s="11"/>
      <c r="M72" s="11"/>
      <c r="N72" s="119"/>
      <c r="O72" s="11"/>
      <c r="P72" s="11"/>
      <c r="Q72" s="11"/>
      <c r="R72" s="11"/>
      <c r="S72" s="11"/>
      <c r="T72" s="11"/>
      <c r="U72" s="11"/>
      <c r="V72" s="11"/>
      <c r="W72" s="11"/>
      <c r="X72" s="11"/>
      <c r="Y72" s="11"/>
      <c r="Z72" s="11"/>
    </row>
    <row r="73" customFormat="false" ht="12.75" hidden="false" customHeight="true" outlineLevel="0" collapsed="false">
      <c r="A73" s="11"/>
      <c r="B73" s="11"/>
      <c r="C73" s="11"/>
      <c r="D73" s="11"/>
      <c r="E73" s="11"/>
      <c r="F73" s="11"/>
      <c r="G73" s="11"/>
      <c r="H73" s="11"/>
      <c r="I73" s="11"/>
      <c r="J73" s="11"/>
      <c r="K73" s="11"/>
      <c r="L73" s="11"/>
      <c r="M73" s="11"/>
      <c r="N73" s="119"/>
      <c r="O73" s="11"/>
      <c r="P73" s="11"/>
      <c r="Q73" s="11"/>
      <c r="R73" s="11"/>
      <c r="S73" s="11"/>
      <c r="T73" s="11"/>
      <c r="U73" s="11"/>
      <c r="V73" s="11"/>
      <c r="W73" s="11"/>
      <c r="X73" s="11"/>
      <c r="Y73" s="11"/>
      <c r="Z73" s="11"/>
    </row>
    <row r="74" customFormat="false" ht="12.75" hidden="false" customHeight="true" outlineLevel="0" collapsed="false">
      <c r="A74" s="11"/>
      <c r="B74" s="11"/>
      <c r="C74" s="11"/>
      <c r="D74" s="11"/>
      <c r="E74" s="11"/>
      <c r="F74" s="11"/>
      <c r="G74" s="11"/>
      <c r="H74" s="11"/>
      <c r="I74" s="11"/>
      <c r="J74" s="11"/>
      <c r="K74" s="11"/>
      <c r="L74" s="11"/>
      <c r="M74" s="11"/>
      <c r="N74" s="119"/>
      <c r="O74" s="11"/>
      <c r="P74" s="11"/>
      <c r="Q74" s="11"/>
      <c r="R74" s="11"/>
      <c r="S74" s="11"/>
      <c r="T74" s="11"/>
      <c r="U74" s="11"/>
      <c r="V74" s="11"/>
      <c r="W74" s="11"/>
      <c r="X74" s="11"/>
      <c r="Y74" s="11"/>
      <c r="Z74" s="11"/>
    </row>
    <row r="75" customFormat="false" ht="12.75" hidden="false" customHeight="true" outlineLevel="0" collapsed="false">
      <c r="A75" s="11"/>
      <c r="B75" s="11"/>
      <c r="C75" s="11"/>
      <c r="D75" s="11"/>
      <c r="E75" s="11"/>
      <c r="F75" s="11"/>
      <c r="G75" s="11"/>
      <c r="H75" s="11"/>
      <c r="I75" s="11"/>
      <c r="J75" s="11"/>
      <c r="K75" s="11"/>
      <c r="L75" s="11"/>
      <c r="M75" s="11"/>
      <c r="N75" s="119"/>
      <c r="O75" s="11"/>
      <c r="P75" s="11"/>
      <c r="Q75" s="11"/>
      <c r="R75" s="11"/>
      <c r="S75" s="11"/>
      <c r="T75" s="11"/>
      <c r="U75" s="11"/>
      <c r="V75" s="11"/>
      <c r="W75" s="11"/>
      <c r="X75" s="11"/>
      <c r="Y75" s="11"/>
      <c r="Z75" s="11"/>
    </row>
    <row r="76" customFormat="false" ht="12.75" hidden="false" customHeight="true" outlineLevel="0" collapsed="false">
      <c r="A76" s="11"/>
      <c r="B76" s="11"/>
      <c r="C76" s="11"/>
      <c r="D76" s="11"/>
      <c r="E76" s="11"/>
      <c r="F76" s="11"/>
      <c r="G76" s="11"/>
      <c r="H76" s="11"/>
      <c r="I76" s="11"/>
      <c r="J76" s="11"/>
      <c r="K76" s="11"/>
      <c r="L76" s="11"/>
      <c r="M76" s="11"/>
      <c r="N76" s="119"/>
      <c r="O76" s="11"/>
      <c r="P76" s="11"/>
      <c r="Q76" s="11"/>
      <c r="R76" s="11"/>
      <c r="S76" s="11"/>
      <c r="T76" s="11"/>
      <c r="U76" s="11"/>
      <c r="V76" s="11"/>
      <c r="W76" s="11"/>
      <c r="X76" s="11"/>
      <c r="Y76" s="11"/>
      <c r="Z76" s="11"/>
    </row>
    <row r="77" customFormat="false" ht="12.75" hidden="false" customHeight="true" outlineLevel="0" collapsed="false">
      <c r="A77" s="11"/>
      <c r="B77" s="11"/>
      <c r="C77" s="11"/>
      <c r="D77" s="11"/>
      <c r="E77" s="11"/>
      <c r="F77" s="11"/>
      <c r="G77" s="11"/>
      <c r="H77" s="11"/>
      <c r="I77" s="11"/>
      <c r="J77" s="11"/>
      <c r="K77" s="11"/>
      <c r="L77" s="11"/>
      <c r="M77" s="11"/>
      <c r="N77" s="119"/>
      <c r="O77" s="11"/>
      <c r="P77" s="11"/>
      <c r="Q77" s="11"/>
      <c r="R77" s="11"/>
      <c r="S77" s="11"/>
      <c r="T77" s="11"/>
      <c r="U77" s="11"/>
      <c r="V77" s="11"/>
      <c r="W77" s="11"/>
      <c r="X77" s="11"/>
      <c r="Y77" s="11"/>
      <c r="Z77" s="11"/>
    </row>
    <row r="78" customFormat="false" ht="12.75" hidden="false" customHeight="true" outlineLevel="0" collapsed="false">
      <c r="A78" s="11"/>
      <c r="B78" s="11"/>
      <c r="C78" s="11"/>
      <c r="D78" s="11"/>
      <c r="E78" s="11"/>
      <c r="F78" s="11"/>
      <c r="G78" s="11"/>
      <c r="H78" s="11"/>
      <c r="I78" s="11"/>
      <c r="J78" s="11"/>
      <c r="K78" s="11"/>
      <c r="L78" s="11"/>
      <c r="M78" s="11"/>
      <c r="N78" s="119"/>
      <c r="O78" s="11"/>
      <c r="P78" s="11"/>
      <c r="Q78" s="11"/>
      <c r="R78" s="11"/>
      <c r="S78" s="11"/>
      <c r="T78" s="11"/>
      <c r="U78" s="11"/>
      <c r="V78" s="11"/>
      <c r="W78" s="11"/>
      <c r="X78" s="11"/>
      <c r="Y78" s="11"/>
      <c r="Z78" s="11"/>
    </row>
    <row r="79" customFormat="false" ht="12.75" hidden="false" customHeight="true" outlineLevel="0" collapsed="false">
      <c r="A79" s="11"/>
      <c r="B79" s="11"/>
      <c r="C79" s="11"/>
      <c r="D79" s="11"/>
      <c r="E79" s="11"/>
      <c r="F79" s="11"/>
      <c r="G79" s="11"/>
      <c r="H79" s="11"/>
      <c r="I79" s="11"/>
      <c r="J79" s="11"/>
      <c r="K79" s="11"/>
      <c r="L79" s="11"/>
      <c r="M79" s="11"/>
      <c r="N79" s="119"/>
      <c r="O79" s="11"/>
      <c r="P79" s="11"/>
      <c r="Q79" s="11"/>
      <c r="R79" s="11"/>
      <c r="S79" s="11"/>
      <c r="T79" s="11"/>
      <c r="U79" s="11"/>
      <c r="V79" s="11"/>
      <c r="W79" s="11"/>
      <c r="X79" s="11"/>
      <c r="Y79" s="11"/>
      <c r="Z79" s="11"/>
    </row>
    <row r="80" customFormat="false" ht="12.75" hidden="false" customHeight="true" outlineLevel="0" collapsed="false">
      <c r="A80" s="11"/>
      <c r="B80" s="11"/>
      <c r="C80" s="11"/>
      <c r="D80" s="11"/>
      <c r="E80" s="11"/>
      <c r="F80" s="11"/>
      <c r="G80" s="11"/>
      <c r="H80" s="11"/>
      <c r="I80" s="11"/>
      <c r="J80" s="11"/>
      <c r="K80" s="11"/>
      <c r="L80" s="11"/>
      <c r="M80" s="11"/>
      <c r="N80" s="119"/>
      <c r="O80" s="11"/>
      <c r="P80" s="11"/>
      <c r="Q80" s="11"/>
      <c r="R80" s="11"/>
      <c r="S80" s="11"/>
      <c r="T80" s="11"/>
      <c r="U80" s="11"/>
      <c r="V80" s="11"/>
      <c r="W80" s="11"/>
      <c r="X80" s="11"/>
      <c r="Y80" s="11"/>
      <c r="Z80" s="11"/>
    </row>
    <row r="81" customFormat="false" ht="12.75" hidden="false" customHeight="true" outlineLevel="0" collapsed="false">
      <c r="A81" s="11"/>
      <c r="B81" s="11"/>
      <c r="C81" s="11"/>
      <c r="D81" s="11"/>
      <c r="E81" s="11"/>
      <c r="F81" s="11"/>
      <c r="G81" s="11"/>
      <c r="H81" s="11"/>
      <c r="I81" s="11"/>
      <c r="J81" s="11"/>
      <c r="K81" s="11"/>
      <c r="L81" s="11"/>
      <c r="M81" s="11"/>
      <c r="N81" s="119"/>
      <c r="O81" s="11"/>
      <c r="P81" s="11"/>
      <c r="Q81" s="11"/>
      <c r="R81" s="11"/>
      <c r="S81" s="11"/>
      <c r="T81" s="11"/>
      <c r="U81" s="11"/>
      <c r="V81" s="11"/>
      <c r="W81" s="11"/>
      <c r="X81" s="11"/>
      <c r="Y81" s="11"/>
      <c r="Z81" s="11"/>
    </row>
    <row r="82" customFormat="false" ht="12.75" hidden="false" customHeight="true" outlineLevel="0" collapsed="false">
      <c r="A82" s="11"/>
      <c r="B82" s="11"/>
      <c r="C82" s="11"/>
      <c r="D82" s="11"/>
      <c r="E82" s="11"/>
      <c r="F82" s="11"/>
      <c r="G82" s="11"/>
      <c r="H82" s="11"/>
      <c r="I82" s="11"/>
      <c r="J82" s="11"/>
      <c r="K82" s="11"/>
      <c r="L82" s="11"/>
      <c r="M82" s="11"/>
      <c r="N82" s="119"/>
      <c r="O82" s="11"/>
      <c r="P82" s="11"/>
      <c r="Q82" s="11"/>
      <c r="R82" s="11"/>
      <c r="S82" s="11"/>
      <c r="T82" s="11"/>
      <c r="U82" s="11"/>
      <c r="V82" s="11"/>
      <c r="W82" s="11"/>
      <c r="X82" s="11"/>
      <c r="Y82" s="11"/>
      <c r="Z82" s="11"/>
    </row>
    <row r="83" customFormat="false" ht="12.75" hidden="false" customHeight="true" outlineLevel="0" collapsed="false">
      <c r="A83" s="11"/>
      <c r="B83" s="11"/>
      <c r="C83" s="11"/>
      <c r="D83" s="11"/>
      <c r="E83" s="11"/>
      <c r="F83" s="11"/>
      <c r="G83" s="11"/>
      <c r="H83" s="11"/>
      <c r="I83" s="11"/>
      <c r="J83" s="11"/>
      <c r="K83" s="11"/>
      <c r="L83" s="11"/>
      <c r="M83" s="11"/>
      <c r="N83" s="119"/>
      <c r="O83" s="11"/>
      <c r="P83" s="11"/>
      <c r="Q83" s="11"/>
      <c r="R83" s="11"/>
      <c r="S83" s="11"/>
      <c r="T83" s="11"/>
      <c r="U83" s="11"/>
      <c r="V83" s="11"/>
      <c r="W83" s="11"/>
      <c r="X83" s="11"/>
      <c r="Y83" s="11"/>
      <c r="Z83" s="11"/>
    </row>
    <row r="84" customFormat="false" ht="12.75" hidden="false" customHeight="true" outlineLevel="0" collapsed="false">
      <c r="A84" s="11"/>
      <c r="B84" s="11"/>
      <c r="C84" s="11"/>
      <c r="D84" s="11"/>
      <c r="E84" s="11"/>
      <c r="F84" s="11"/>
      <c r="G84" s="11"/>
      <c r="H84" s="11"/>
      <c r="I84" s="11"/>
      <c r="J84" s="11"/>
      <c r="K84" s="11"/>
      <c r="L84" s="11"/>
      <c r="M84" s="11"/>
      <c r="N84" s="119"/>
      <c r="O84" s="11"/>
      <c r="P84" s="11"/>
      <c r="Q84" s="11"/>
      <c r="R84" s="11"/>
      <c r="S84" s="11"/>
      <c r="T84" s="11"/>
      <c r="U84" s="11"/>
      <c r="V84" s="11"/>
      <c r="W84" s="11"/>
      <c r="X84" s="11"/>
      <c r="Y84" s="11"/>
      <c r="Z84" s="11"/>
    </row>
    <row r="85" customFormat="false" ht="12.75" hidden="false" customHeight="true" outlineLevel="0" collapsed="false">
      <c r="A85" s="11"/>
      <c r="B85" s="11"/>
      <c r="C85" s="11"/>
      <c r="D85" s="11"/>
      <c r="E85" s="11"/>
      <c r="F85" s="11"/>
      <c r="G85" s="11"/>
      <c r="H85" s="11"/>
      <c r="I85" s="11"/>
      <c r="J85" s="11"/>
      <c r="K85" s="11"/>
      <c r="L85" s="11"/>
      <c r="M85" s="11"/>
      <c r="N85" s="119"/>
      <c r="O85" s="11"/>
      <c r="P85" s="11"/>
      <c r="Q85" s="11"/>
      <c r="R85" s="11"/>
      <c r="S85" s="11"/>
      <c r="T85" s="11"/>
      <c r="U85" s="11"/>
      <c r="V85" s="11"/>
      <c r="W85" s="11"/>
      <c r="X85" s="11"/>
      <c r="Y85" s="11"/>
      <c r="Z85" s="11"/>
    </row>
    <row r="86" customFormat="false" ht="12.75" hidden="false" customHeight="true" outlineLevel="0" collapsed="false">
      <c r="A86" s="11"/>
      <c r="B86" s="11"/>
      <c r="C86" s="11"/>
      <c r="D86" s="11"/>
      <c r="E86" s="11"/>
      <c r="F86" s="11"/>
      <c r="G86" s="11"/>
      <c r="H86" s="11"/>
      <c r="I86" s="11"/>
      <c r="J86" s="11"/>
      <c r="K86" s="11"/>
      <c r="L86" s="11"/>
      <c r="M86" s="11"/>
      <c r="N86" s="119"/>
      <c r="O86" s="11"/>
      <c r="P86" s="11"/>
      <c r="Q86" s="11"/>
      <c r="R86" s="11"/>
      <c r="S86" s="11"/>
      <c r="T86" s="11"/>
      <c r="U86" s="11"/>
      <c r="V86" s="11"/>
      <c r="W86" s="11"/>
      <c r="X86" s="11"/>
      <c r="Y86" s="11"/>
      <c r="Z86" s="11"/>
    </row>
    <row r="87" customFormat="false" ht="12.75" hidden="false" customHeight="true" outlineLevel="0" collapsed="false">
      <c r="A87" s="11"/>
      <c r="B87" s="11"/>
      <c r="C87" s="11"/>
      <c r="D87" s="11"/>
      <c r="E87" s="11"/>
      <c r="F87" s="11"/>
      <c r="G87" s="11"/>
      <c r="H87" s="11"/>
      <c r="I87" s="11"/>
      <c r="J87" s="11"/>
      <c r="K87" s="11"/>
      <c r="L87" s="11"/>
      <c r="M87" s="11"/>
      <c r="N87" s="119"/>
      <c r="O87" s="11"/>
      <c r="P87" s="11"/>
      <c r="Q87" s="11"/>
      <c r="R87" s="11"/>
      <c r="S87" s="11"/>
      <c r="T87" s="11"/>
      <c r="U87" s="11"/>
      <c r="V87" s="11"/>
      <c r="W87" s="11"/>
      <c r="X87" s="11"/>
      <c r="Y87" s="11"/>
      <c r="Z87" s="11"/>
    </row>
    <row r="88" customFormat="false" ht="12.75" hidden="false" customHeight="true" outlineLevel="0" collapsed="false">
      <c r="A88" s="11"/>
      <c r="B88" s="11"/>
      <c r="C88" s="11"/>
      <c r="D88" s="11"/>
      <c r="E88" s="11"/>
      <c r="F88" s="11"/>
      <c r="G88" s="11"/>
      <c r="H88" s="11"/>
      <c r="I88" s="11"/>
      <c r="J88" s="11"/>
      <c r="K88" s="11"/>
      <c r="L88" s="11"/>
      <c r="M88" s="11"/>
      <c r="N88" s="119"/>
      <c r="O88" s="11"/>
      <c r="P88" s="11"/>
      <c r="Q88" s="11"/>
      <c r="R88" s="11"/>
      <c r="S88" s="11"/>
      <c r="T88" s="11"/>
      <c r="U88" s="11"/>
      <c r="V88" s="11"/>
      <c r="W88" s="11"/>
      <c r="X88" s="11"/>
      <c r="Y88" s="11"/>
      <c r="Z88" s="11"/>
    </row>
    <row r="89" customFormat="false" ht="12.75" hidden="false" customHeight="true" outlineLevel="0" collapsed="false">
      <c r="A89" s="11"/>
      <c r="B89" s="11"/>
      <c r="C89" s="11"/>
      <c r="D89" s="11"/>
      <c r="E89" s="11"/>
      <c r="F89" s="11"/>
      <c r="G89" s="11"/>
      <c r="H89" s="11"/>
      <c r="I89" s="11"/>
      <c r="J89" s="11"/>
      <c r="K89" s="11"/>
      <c r="L89" s="11"/>
      <c r="M89" s="11"/>
      <c r="N89" s="119"/>
      <c r="O89" s="11"/>
      <c r="P89" s="11"/>
      <c r="Q89" s="11"/>
      <c r="R89" s="11"/>
      <c r="S89" s="11"/>
      <c r="T89" s="11"/>
      <c r="U89" s="11"/>
      <c r="V89" s="11"/>
      <c r="W89" s="11"/>
      <c r="X89" s="11"/>
      <c r="Y89" s="11"/>
      <c r="Z89" s="11"/>
    </row>
    <row r="90" customFormat="false" ht="12.75" hidden="false" customHeight="true" outlineLevel="0" collapsed="false">
      <c r="A90" s="11"/>
      <c r="B90" s="11"/>
      <c r="C90" s="11"/>
      <c r="D90" s="11"/>
      <c r="E90" s="11"/>
      <c r="F90" s="11"/>
      <c r="G90" s="11"/>
      <c r="H90" s="11"/>
      <c r="I90" s="11"/>
      <c r="J90" s="11"/>
      <c r="K90" s="11"/>
      <c r="L90" s="11"/>
      <c r="M90" s="11"/>
      <c r="N90" s="119"/>
      <c r="O90" s="11"/>
      <c r="P90" s="11"/>
      <c r="Q90" s="11"/>
      <c r="R90" s="11"/>
      <c r="S90" s="11"/>
      <c r="T90" s="11"/>
      <c r="U90" s="11"/>
      <c r="V90" s="11"/>
      <c r="W90" s="11"/>
      <c r="X90" s="11"/>
      <c r="Y90" s="11"/>
      <c r="Z90" s="11"/>
    </row>
    <row r="91" customFormat="false" ht="12.75" hidden="false" customHeight="true" outlineLevel="0" collapsed="false">
      <c r="A91" s="11"/>
      <c r="B91" s="11"/>
      <c r="C91" s="11"/>
      <c r="D91" s="11"/>
      <c r="E91" s="11"/>
      <c r="F91" s="11"/>
      <c r="G91" s="11"/>
      <c r="H91" s="11"/>
      <c r="I91" s="11"/>
      <c r="J91" s="11"/>
      <c r="K91" s="11"/>
      <c r="L91" s="11"/>
      <c r="M91" s="11"/>
      <c r="N91" s="119"/>
      <c r="O91" s="11"/>
      <c r="P91" s="11"/>
      <c r="Q91" s="11"/>
      <c r="R91" s="11"/>
      <c r="S91" s="11"/>
      <c r="T91" s="11"/>
      <c r="U91" s="11"/>
      <c r="V91" s="11"/>
      <c r="W91" s="11"/>
      <c r="X91" s="11"/>
      <c r="Y91" s="11"/>
      <c r="Z91" s="11"/>
    </row>
    <row r="92" customFormat="false" ht="12.75" hidden="false" customHeight="true" outlineLevel="0" collapsed="false">
      <c r="A92" s="11"/>
      <c r="B92" s="11"/>
      <c r="C92" s="11"/>
      <c r="D92" s="11"/>
      <c r="E92" s="11"/>
      <c r="F92" s="11"/>
      <c r="G92" s="11"/>
      <c r="H92" s="11"/>
      <c r="I92" s="11"/>
      <c r="J92" s="11"/>
      <c r="K92" s="11"/>
      <c r="L92" s="11"/>
      <c r="M92" s="11"/>
      <c r="N92" s="119"/>
      <c r="O92" s="11"/>
      <c r="P92" s="11"/>
      <c r="Q92" s="11"/>
      <c r="R92" s="11"/>
      <c r="S92" s="11"/>
      <c r="T92" s="11"/>
      <c r="U92" s="11"/>
      <c r="V92" s="11"/>
      <c r="W92" s="11"/>
      <c r="X92" s="11"/>
      <c r="Y92" s="11"/>
      <c r="Z92" s="11"/>
    </row>
    <row r="93" customFormat="false" ht="12.75" hidden="false" customHeight="true" outlineLevel="0" collapsed="false">
      <c r="A93" s="11"/>
      <c r="B93" s="11"/>
      <c r="C93" s="11"/>
      <c r="D93" s="11"/>
      <c r="E93" s="11"/>
      <c r="F93" s="11"/>
      <c r="G93" s="11"/>
      <c r="H93" s="11"/>
      <c r="I93" s="11"/>
      <c r="J93" s="11"/>
      <c r="K93" s="11"/>
      <c r="L93" s="11"/>
      <c r="M93" s="11"/>
      <c r="N93" s="119"/>
      <c r="O93" s="11"/>
      <c r="P93" s="11"/>
      <c r="Q93" s="11"/>
      <c r="R93" s="11"/>
      <c r="S93" s="11"/>
      <c r="T93" s="11"/>
      <c r="U93" s="11"/>
      <c r="V93" s="11"/>
      <c r="W93" s="11"/>
      <c r="X93" s="11"/>
      <c r="Y93" s="11"/>
      <c r="Z93" s="11"/>
    </row>
    <row r="94" customFormat="false" ht="12.75" hidden="false" customHeight="true" outlineLevel="0" collapsed="false">
      <c r="A94" s="11"/>
      <c r="B94" s="11"/>
      <c r="C94" s="11"/>
      <c r="D94" s="11"/>
      <c r="E94" s="11"/>
      <c r="F94" s="11"/>
      <c r="G94" s="11"/>
      <c r="H94" s="11"/>
      <c r="I94" s="11"/>
      <c r="J94" s="11"/>
      <c r="K94" s="11"/>
      <c r="L94" s="11"/>
      <c r="M94" s="11"/>
      <c r="N94" s="119"/>
      <c r="O94" s="11"/>
      <c r="P94" s="11"/>
      <c r="Q94" s="11"/>
      <c r="R94" s="11"/>
      <c r="S94" s="11"/>
      <c r="T94" s="11"/>
      <c r="U94" s="11"/>
      <c r="V94" s="11"/>
      <c r="W94" s="11"/>
      <c r="X94" s="11"/>
      <c r="Y94" s="11"/>
      <c r="Z94" s="11"/>
    </row>
    <row r="95" customFormat="false" ht="12.75" hidden="false" customHeight="true" outlineLevel="0" collapsed="false">
      <c r="A95" s="11"/>
      <c r="B95" s="11"/>
      <c r="C95" s="11"/>
      <c r="D95" s="11"/>
      <c r="E95" s="11"/>
      <c r="F95" s="11"/>
      <c r="G95" s="11"/>
      <c r="H95" s="11"/>
      <c r="I95" s="11"/>
      <c r="J95" s="11"/>
      <c r="K95" s="11"/>
      <c r="L95" s="11"/>
      <c r="M95" s="11"/>
      <c r="N95" s="119"/>
      <c r="O95" s="11"/>
      <c r="P95" s="11"/>
      <c r="Q95" s="11"/>
      <c r="R95" s="11"/>
      <c r="S95" s="11"/>
      <c r="T95" s="11"/>
      <c r="U95" s="11"/>
      <c r="V95" s="11"/>
      <c r="W95" s="11"/>
      <c r="X95" s="11"/>
      <c r="Y95" s="11"/>
      <c r="Z95" s="11"/>
    </row>
    <row r="96" customFormat="false" ht="12.75" hidden="false" customHeight="true" outlineLevel="0" collapsed="false">
      <c r="A96" s="11"/>
      <c r="B96" s="11"/>
      <c r="C96" s="11"/>
      <c r="D96" s="11"/>
      <c r="E96" s="11"/>
      <c r="F96" s="11"/>
      <c r="G96" s="11"/>
      <c r="H96" s="11"/>
      <c r="I96" s="11"/>
      <c r="J96" s="11"/>
      <c r="K96" s="11"/>
      <c r="L96" s="11"/>
      <c r="M96" s="11"/>
      <c r="N96" s="119"/>
      <c r="O96" s="11"/>
      <c r="P96" s="11"/>
      <c r="Q96" s="11"/>
      <c r="R96" s="11"/>
      <c r="S96" s="11"/>
      <c r="T96" s="11"/>
      <c r="U96" s="11"/>
      <c r="V96" s="11"/>
      <c r="W96" s="11"/>
      <c r="X96" s="11"/>
      <c r="Y96" s="11"/>
      <c r="Z96" s="11"/>
    </row>
    <row r="97" customFormat="false" ht="12.75" hidden="false" customHeight="true" outlineLevel="0" collapsed="false">
      <c r="A97" s="11"/>
      <c r="B97" s="11"/>
      <c r="C97" s="11"/>
      <c r="D97" s="11"/>
      <c r="E97" s="11"/>
      <c r="F97" s="11"/>
      <c r="G97" s="11"/>
      <c r="H97" s="11"/>
      <c r="I97" s="11"/>
      <c r="J97" s="11"/>
      <c r="K97" s="11"/>
      <c r="L97" s="11"/>
      <c r="M97" s="11"/>
      <c r="N97" s="119"/>
      <c r="O97" s="11"/>
      <c r="P97" s="11"/>
      <c r="Q97" s="11"/>
      <c r="R97" s="11"/>
      <c r="S97" s="11"/>
      <c r="T97" s="11"/>
      <c r="U97" s="11"/>
      <c r="V97" s="11"/>
      <c r="W97" s="11"/>
      <c r="X97" s="11"/>
      <c r="Y97" s="11"/>
      <c r="Z97" s="11"/>
    </row>
    <row r="98" customFormat="false" ht="12.75" hidden="false" customHeight="true" outlineLevel="0" collapsed="false">
      <c r="A98" s="11"/>
      <c r="B98" s="11"/>
      <c r="C98" s="11"/>
      <c r="D98" s="11"/>
      <c r="E98" s="11"/>
      <c r="F98" s="11"/>
      <c r="G98" s="11"/>
      <c r="H98" s="11"/>
      <c r="I98" s="11"/>
      <c r="J98" s="11"/>
      <c r="K98" s="11"/>
      <c r="L98" s="11"/>
      <c r="M98" s="11"/>
      <c r="N98" s="119"/>
      <c r="O98" s="11"/>
      <c r="P98" s="11"/>
      <c r="Q98" s="11"/>
      <c r="R98" s="11"/>
      <c r="S98" s="11"/>
      <c r="T98" s="11"/>
      <c r="U98" s="11"/>
      <c r="V98" s="11"/>
      <c r="W98" s="11"/>
      <c r="X98" s="11"/>
      <c r="Y98" s="11"/>
      <c r="Z98" s="11"/>
    </row>
    <row r="99" customFormat="false" ht="12.75" hidden="false" customHeight="true" outlineLevel="0" collapsed="false">
      <c r="A99" s="11"/>
      <c r="B99" s="11"/>
      <c r="C99" s="11"/>
      <c r="D99" s="11"/>
      <c r="E99" s="11"/>
      <c r="F99" s="11"/>
      <c r="G99" s="11"/>
      <c r="H99" s="11"/>
      <c r="I99" s="11"/>
      <c r="J99" s="11"/>
      <c r="K99" s="11"/>
      <c r="L99" s="11"/>
      <c r="M99" s="11"/>
      <c r="N99" s="119"/>
      <c r="O99" s="11"/>
      <c r="P99" s="11"/>
      <c r="Q99" s="11"/>
      <c r="R99" s="11"/>
      <c r="S99" s="11"/>
      <c r="T99" s="11"/>
      <c r="U99" s="11"/>
      <c r="V99" s="11"/>
      <c r="W99" s="11"/>
      <c r="X99" s="11"/>
      <c r="Y99" s="11"/>
      <c r="Z99" s="11"/>
    </row>
    <row r="100" customFormat="false" ht="12.75" hidden="false" customHeight="true" outlineLevel="0" collapsed="false">
      <c r="A100" s="11"/>
      <c r="B100" s="11"/>
      <c r="C100" s="11"/>
      <c r="D100" s="11"/>
      <c r="E100" s="11"/>
      <c r="F100" s="11"/>
      <c r="G100" s="11"/>
      <c r="H100" s="11"/>
      <c r="I100" s="11"/>
      <c r="J100" s="11"/>
      <c r="K100" s="11"/>
      <c r="L100" s="11"/>
      <c r="M100" s="11"/>
      <c r="N100" s="119"/>
      <c r="O100" s="11"/>
      <c r="P100" s="11"/>
      <c r="Q100" s="11"/>
      <c r="R100" s="11"/>
      <c r="S100" s="11"/>
      <c r="T100" s="11"/>
      <c r="U100" s="11"/>
      <c r="V100" s="11"/>
      <c r="W100" s="11"/>
      <c r="X100" s="11"/>
      <c r="Y100" s="11"/>
      <c r="Z100" s="11"/>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row>
  </sheetData>
  <mergeCells count="50">
    <mergeCell ref="B2:M2"/>
    <mergeCell ref="B4:I4"/>
    <mergeCell ref="B6:I6"/>
    <mergeCell ref="B7:I7"/>
    <mergeCell ref="B8:I8"/>
    <mergeCell ref="S8:T8"/>
    <mergeCell ref="B9:I9"/>
    <mergeCell ref="B10:I10"/>
    <mergeCell ref="B11:I11"/>
    <mergeCell ref="B12:I12"/>
    <mergeCell ref="B15:I15"/>
    <mergeCell ref="B16:I16"/>
    <mergeCell ref="B17:I17"/>
    <mergeCell ref="B19:I19"/>
    <mergeCell ref="B20:I20"/>
    <mergeCell ref="B21:I21"/>
    <mergeCell ref="B22:I22"/>
    <mergeCell ref="B23:I23"/>
    <mergeCell ref="B24:I24"/>
    <mergeCell ref="B26:I26"/>
    <mergeCell ref="B27:I27"/>
    <mergeCell ref="B28:I28"/>
    <mergeCell ref="B29:I29"/>
    <mergeCell ref="B30:I30"/>
    <mergeCell ref="B32:I32"/>
    <mergeCell ref="B34:I34"/>
    <mergeCell ref="B35:I35"/>
    <mergeCell ref="B36:I36"/>
    <mergeCell ref="B37:I37"/>
    <mergeCell ref="B38:I38"/>
    <mergeCell ref="B39:I39"/>
    <mergeCell ref="B40:I40"/>
    <mergeCell ref="B42:I42"/>
    <mergeCell ref="B43:I43"/>
    <mergeCell ref="B44:I44"/>
    <mergeCell ref="B45:I45"/>
    <mergeCell ref="B46:I46"/>
    <mergeCell ref="B48:I48"/>
    <mergeCell ref="B50:I50"/>
    <mergeCell ref="B52:M52"/>
    <mergeCell ref="B53:L53"/>
    <mergeCell ref="B54:L54"/>
    <mergeCell ref="B55:L55"/>
    <mergeCell ref="B56:L56"/>
    <mergeCell ref="B57:L57"/>
    <mergeCell ref="B58:L58"/>
    <mergeCell ref="B59:L59"/>
    <mergeCell ref="B60:L60"/>
    <mergeCell ref="B61:I61"/>
    <mergeCell ref="B63:I63"/>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true" showOutlineSymbols="true" defaultGridColor="true" view="normal" topLeftCell="N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14.85"/>
    <col collapsed="false" customWidth="true" hidden="false" outlineLevel="0" max="2" min="2" style="1" width="23.85"/>
    <col collapsed="false" customWidth="true" hidden="false" outlineLevel="0" max="3" min="3" style="1" width="14.29"/>
    <col collapsed="false" customWidth="true" hidden="false" outlineLevel="0" max="4" min="4" style="1" width="16.71"/>
    <col collapsed="false" customWidth="true" hidden="false" outlineLevel="0" max="8" min="5" style="1" width="8"/>
    <col collapsed="false" customWidth="true" hidden="false" outlineLevel="0" max="9" min="9" style="1" width="38.71"/>
    <col collapsed="false" customWidth="true" hidden="false" outlineLevel="0" max="10" min="10" style="1" width="8"/>
    <col collapsed="false" customWidth="true" hidden="false" outlineLevel="0" max="26" min="11" style="1" width="12.71"/>
  </cols>
  <sheetData>
    <row r="1" customFormat="false" ht="15" hidden="false" customHeight="true" outlineLevel="0" collapsed="false">
      <c r="A1" s="35" t="s">
        <v>540</v>
      </c>
      <c r="B1" s="11"/>
      <c r="C1" s="11"/>
      <c r="D1" s="11"/>
      <c r="E1" s="11"/>
      <c r="F1" s="11"/>
      <c r="G1" s="11"/>
      <c r="H1" s="11"/>
      <c r="I1" s="11"/>
      <c r="J1" s="11"/>
      <c r="K1" s="11"/>
    </row>
    <row r="2" customFormat="false" ht="12.75" hidden="false" customHeight="true" outlineLevel="0" collapsed="false">
      <c r="A2" s="11"/>
      <c r="B2" s="11"/>
      <c r="C2" s="11"/>
      <c r="D2" s="11"/>
      <c r="E2" s="11"/>
      <c r="F2" s="11"/>
      <c r="G2" s="11"/>
      <c r="H2" s="11"/>
      <c r="I2" s="11"/>
      <c r="J2" s="11"/>
      <c r="K2" s="11"/>
    </row>
    <row r="3" customFormat="false" ht="15" hidden="false" customHeight="true" outlineLevel="0" collapsed="false">
      <c r="A3" s="35" t="s">
        <v>541</v>
      </c>
      <c r="B3" s="11"/>
      <c r="C3" s="11"/>
      <c r="D3" s="11"/>
      <c r="E3" s="11"/>
      <c r="F3" s="11"/>
      <c r="G3" s="11"/>
      <c r="H3" s="11"/>
      <c r="I3" s="11"/>
      <c r="J3" s="11"/>
      <c r="K3" s="11"/>
    </row>
    <row r="4" customFormat="false" ht="15.75" hidden="false" customHeight="true" outlineLevel="0" collapsed="false">
      <c r="A4" s="47"/>
      <c r="B4" s="11"/>
      <c r="C4" s="11"/>
      <c r="D4" s="11"/>
      <c r="E4" s="11"/>
      <c r="F4" s="11"/>
      <c r="G4" s="11"/>
      <c r="H4" s="11"/>
      <c r="I4" s="11"/>
      <c r="J4" s="11"/>
      <c r="K4" s="11"/>
    </row>
    <row r="5" customFormat="false" ht="20.25" hidden="false" customHeight="true" outlineLevel="0" collapsed="false">
      <c r="A5" s="252"/>
      <c r="B5" s="252"/>
      <c r="C5" s="253" t="s">
        <v>542</v>
      </c>
      <c r="D5" s="253" t="s">
        <v>543</v>
      </c>
      <c r="E5" s="11"/>
      <c r="F5" s="11"/>
      <c r="G5" s="15" t="s">
        <v>17</v>
      </c>
      <c r="H5" s="15"/>
      <c r="I5" s="15"/>
      <c r="J5" s="15"/>
      <c r="K5" s="11"/>
    </row>
    <row r="6" customFormat="false" ht="16.5" hidden="false" customHeight="true" outlineLevel="0" collapsed="false">
      <c r="A6" s="254"/>
      <c r="B6" s="255" t="s">
        <v>544</v>
      </c>
      <c r="C6" s="256" t="n">
        <v>0.24</v>
      </c>
      <c r="D6" s="256" t="n">
        <v>0.29</v>
      </c>
      <c r="E6" s="11"/>
      <c r="F6" s="11"/>
      <c r="G6" s="17"/>
      <c r="H6" s="18"/>
      <c r="I6" s="18"/>
      <c r="J6" s="19"/>
      <c r="K6" s="11"/>
    </row>
    <row r="7" customFormat="false" ht="16.5" hidden="false" customHeight="true" outlineLevel="0" collapsed="false">
      <c r="A7" s="254"/>
      <c r="B7" s="255" t="s">
        <v>103</v>
      </c>
      <c r="C7" s="256" t="n">
        <v>0.3</v>
      </c>
      <c r="D7" s="256" t="n">
        <v>0.34</v>
      </c>
      <c r="E7" s="11"/>
      <c r="F7" s="11"/>
      <c r="G7" s="20"/>
      <c r="H7" s="21"/>
      <c r="I7" s="22" t="s">
        <v>19</v>
      </c>
      <c r="J7" s="23"/>
      <c r="K7" s="11"/>
    </row>
    <row r="8" customFormat="false" ht="16.5" hidden="false" customHeight="true" outlineLevel="0" collapsed="false">
      <c r="A8" s="254" t="s">
        <v>545</v>
      </c>
      <c r="B8" s="255" t="s">
        <v>107</v>
      </c>
      <c r="C8" s="256" t="n">
        <v>0.34</v>
      </c>
      <c r="D8" s="256" t="n">
        <v>0.38</v>
      </c>
      <c r="E8" s="11"/>
      <c r="F8" s="11"/>
      <c r="G8" s="20"/>
      <c r="H8" s="27"/>
      <c r="I8" s="22" t="s">
        <v>21</v>
      </c>
      <c r="J8" s="23"/>
      <c r="K8" s="11"/>
    </row>
    <row r="9" customFormat="false" ht="16.5" hidden="false" customHeight="true" outlineLevel="0" collapsed="false">
      <c r="A9" s="254" t="s">
        <v>546</v>
      </c>
      <c r="B9" s="255" t="s">
        <v>111</v>
      </c>
      <c r="C9" s="256" t="n">
        <v>0.37</v>
      </c>
      <c r="D9" s="256" t="n">
        <v>0.45</v>
      </c>
      <c r="E9" s="11"/>
      <c r="F9" s="11"/>
      <c r="G9" s="20"/>
      <c r="H9" s="28"/>
      <c r="I9" s="22" t="s">
        <v>23</v>
      </c>
      <c r="J9" s="23"/>
      <c r="K9" s="11"/>
    </row>
    <row r="10" customFormat="false" ht="16.5" hidden="false" customHeight="true" outlineLevel="0" collapsed="false">
      <c r="A10" s="254" t="s">
        <v>547</v>
      </c>
      <c r="B10" s="255" t="s">
        <v>115</v>
      </c>
      <c r="C10" s="256" t="n">
        <v>0.45</v>
      </c>
      <c r="D10" s="256" t="n">
        <v>0.65</v>
      </c>
      <c r="E10" s="11"/>
      <c r="F10" s="11"/>
      <c r="G10" s="29"/>
      <c r="H10" s="30"/>
      <c r="I10" s="30"/>
      <c r="J10" s="31"/>
      <c r="K10" s="11"/>
    </row>
    <row r="11" customFormat="false" ht="16.5" hidden="false" customHeight="true" outlineLevel="0" collapsed="false">
      <c r="A11" s="257"/>
      <c r="B11" s="255" t="s">
        <v>117</v>
      </c>
      <c r="C11" s="256" t="n">
        <v>0.65</v>
      </c>
      <c r="D11" s="256" t="n">
        <v>0.85</v>
      </c>
      <c r="E11" s="11"/>
      <c r="F11" s="11"/>
      <c r="G11" s="11"/>
      <c r="H11" s="11"/>
      <c r="I11" s="11"/>
      <c r="J11" s="11"/>
      <c r="K11" s="11"/>
    </row>
    <row r="12" customFormat="false" ht="16.5" hidden="false" customHeight="true" outlineLevel="0" collapsed="false">
      <c r="A12" s="258"/>
      <c r="B12" s="255" t="s">
        <v>121</v>
      </c>
      <c r="C12" s="256" t="n">
        <v>0.86</v>
      </c>
      <c r="D12" s="256" t="n">
        <v>0.95</v>
      </c>
      <c r="E12" s="11"/>
      <c r="F12" s="11"/>
      <c r="G12" s="11"/>
      <c r="H12" s="11"/>
      <c r="I12" s="11"/>
      <c r="J12" s="11"/>
      <c r="K12" s="11"/>
    </row>
    <row r="13" customFormat="false" ht="12.75" hidden="false" customHeight="true" outlineLevel="0" collapsed="false">
      <c r="A13" s="11"/>
      <c r="B13" s="11"/>
      <c r="C13" s="11"/>
      <c r="D13" s="11"/>
      <c r="E13" s="11"/>
      <c r="F13" s="11"/>
      <c r="G13" s="11"/>
      <c r="H13" s="11"/>
      <c r="I13" s="11"/>
      <c r="J13" s="11"/>
      <c r="K13" s="11"/>
    </row>
    <row r="14" customFormat="false" ht="12.75" hidden="false" customHeight="true" outlineLevel="0" collapsed="false">
      <c r="A14" s="11"/>
      <c r="B14" s="11"/>
      <c r="C14" s="11"/>
      <c r="D14" s="11"/>
      <c r="E14" s="11"/>
      <c r="F14" s="11"/>
      <c r="G14" s="11"/>
      <c r="H14" s="11"/>
      <c r="I14" s="11"/>
      <c r="J14" s="11"/>
      <c r="K14" s="11"/>
    </row>
    <row r="15" customFormat="false" ht="12.75" hidden="false" customHeight="true" outlineLevel="0" collapsed="false">
      <c r="A15" s="259" t="s">
        <v>548</v>
      </c>
      <c r="B15" s="11"/>
      <c r="C15" s="11"/>
      <c r="D15" s="11"/>
      <c r="E15" s="11"/>
      <c r="F15" s="11"/>
      <c r="G15" s="11"/>
      <c r="H15" s="11"/>
      <c r="I15" s="11"/>
      <c r="J15" s="11"/>
      <c r="K15" s="11"/>
    </row>
    <row r="16" customFormat="false" ht="12.75" hidden="false" customHeight="true" outlineLevel="0" collapsed="false">
      <c r="A16" s="11"/>
      <c r="B16" s="11"/>
      <c r="C16" s="11"/>
      <c r="D16" s="11"/>
      <c r="E16" s="11"/>
      <c r="F16" s="11"/>
      <c r="G16" s="11"/>
      <c r="H16" s="11"/>
      <c r="I16" s="11"/>
      <c r="J16" s="11"/>
      <c r="K16" s="11"/>
    </row>
    <row r="17" customFormat="false" ht="12.75" hidden="false" customHeight="true" outlineLevel="0" collapsed="false">
      <c r="A17" s="11"/>
      <c r="B17" s="11"/>
      <c r="C17" s="11"/>
      <c r="D17" s="11"/>
      <c r="E17" s="11"/>
      <c r="F17" s="11"/>
      <c r="G17" s="11"/>
      <c r="H17" s="11"/>
      <c r="I17" s="11"/>
      <c r="J17" s="11"/>
      <c r="K17" s="11"/>
    </row>
    <row r="18" customFormat="false" ht="12.75" hidden="false" customHeight="true" outlineLevel="0" collapsed="false">
      <c r="A18" s="11"/>
      <c r="B18" s="11"/>
      <c r="C18" s="11"/>
      <c r="D18" s="11"/>
      <c r="E18" s="11"/>
      <c r="F18" s="11"/>
      <c r="G18" s="11"/>
      <c r="H18" s="11"/>
      <c r="I18" s="11"/>
      <c r="J18" s="11"/>
      <c r="K18" s="11"/>
    </row>
    <row r="19" customFormat="false" ht="12.75" hidden="false" customHeight="true" outlineLevel="0" collapsed="false">
      <c r="A19" s="11"/>
      <c r="B19" s="11"/>
      <c r="C19" s="11"/>
      <c r="D19" s="11"/>
      <c r="E19" s="11"/>
      <c r="F19" s="11"/>
      <c r="G19" s="11"/>
      <c r="H19" s="11"/>
      <c r="I19" s="11"/>
      <c r="J19" s="11"/>
      <c r="K19" s="11"/>
    </row>
    <row r="20" customFormat="false" ht="12.75" hidden="false" customHeight="true" outlineLevel="0" collapsed="false">
      <c r="A20" s="11"/>
      <c r="B20" s="11"/>
      <c r="C20" s="11"/>
      <c r="D20" s="11"/>
      <c r="E20" s="11"/>
      <c r="F20" s="11"/>
      <c r="G20" s="11"/>
      <c r="H20" s="11"/>
      <c r="I20" s="11"/>
      <c r="J20" s="11"/>
      <c r="K20" s="11"/>
    </row>
    <row r="21" customFormat="false" ht="12.75" hidden="false" customHeight="true" outlineLevel="0" collapsed="false">
      <c r="A21" s="11"/>
      <c r="B21" s="11"/>
      <c r="C21" s="11"/>
      <c r="D21" s="11"/>
      <c r="E21" s="11"/>
      <c r="F21" s="11"/>
      <c r="G21" s="11"/>
      <c r="H21" s="11"/>
      <c r="I21" s="11"/>
      <c r="J21" s="11"/>
      <c r="K21" s="11"/>
    </row>
    <row r="22" customFormat="false" ht="12.75" hidden="false" customHeight="true" outlineLevel="0" collapsed="false">
      <c r="A22" s="11"/>
      <c r="B22" s="11"/>
      <c r="C22" s="11"/>
      <c r="D22" s="11"/>
      <c r="E22" s="11"/>
      <c r="F22" s="11"/>
      <c r="G22" s="11"/>
      <c r="H22" s="11"/>
      <c r="I22" s="11"/>
      <c r="J22" s="11"/>
      <c r="K22" s="11"/>
    </row>
    <row r="23" customFormat="false" ht="12.75" hidden="false" customHeight="true" outlineLevel="0" collapsed="false">
      <c r="A23" s="11"/>
      <c r="B23" s="11"/>
      <c r="C23" s="11"/>
      <c r="D23" s="11"/>
      <c r="E23" s="11"/>
      <c r="F23" s="11"/>
      <c r="G23" s="11"/>
      <c r="H23" s="11"/>
      <c r="I23" s="11"/>
      <c r="J23" s="11"/>
      <c r="K23" s="11"/>
    </row>
    <row r="24" customFormat="false" ht="12.75" hidden="false" customHeight="true" outlineLevel="0" collapsed="false">
      <c r="A24" s="11"/>
      <c r="B24" s="11"/>
      <c r="C24" s="11"/>
      <c r="D24" s="11"/>
      <c r="E24" s="11"/>
      <c r="F24" s="11"/>
      <c r="G24" s="11"/>
      <c r="H24" s="11"/>
      <c r="I24" s="11"/>
      <c r="J24" s="11"/>
      <c r="K24" s="11"/>
    </row>
    <row r="25" customFormat="false" ht="12.75" hidden="false" customHeight="true" outlineLevel="0" collapsed="false">
      <c r="A25" s="11"/>
      <c r="B25" s="11"/>
      <c r="C25" s="11"/>
      <c r="D25" s="11"/>
      <c r="E25" s="11"/>
      <c r="F25" s="11"/>
      <c r="G25" s="11"/>
      <c r="H25" s="11"/>
      <c r="I25" s="11"/>
      <c r="J25" s="11"/>
      <c r="K25" s="11"/>
    </row>
    <row r="26" customFormat="false" ht="12.75" hidden="false" customHeight="true" outlineLevel="0" collapsed="false">
      <c r="A26" s="11"/>
      <c r="B26" s="11"/>
      <c r="C26" s="11"/>
      <c r="D26" s="11"/>
      <c r="E26" s="11"/>
      <c r="F26" s="11"/>
      <c r="G26" s="11"/>
      <c r="H26" s="11"/>
      <c r="I26" s="11"/>
      <c r="J26" s="11"/>
      <c r="K26" s="11"/>
    </row>
    <row r="27" customFormat="false" ht="12.75" hidden="false" customHeight="true" outlineLevel="0" collapsed="false">
      <c r="A27" s="11"/>
      <c r="B27" s="11"/>
      <c r="C27" s="11"/>
      <c r="D27" s="11"/>
      <c r="E27" s="11"/>
      <c r="F27" s="11"/>
      <c r="G27" s="11"/>
      <c r="H27" s="11"/>
      <c r="I27" s="11"/>
      <c r="J27" s="11"/>
      <c r="K27" s="11"/>
    </row>
    <row r="28" customFormat="false" ht="12.75" hidden="false" customHeight="true" outlineLevel="0" collapsed="false">
      <c r="A28" s="11"/>
      <c r="B28" s="11"/>
      <c r="C28" s="11"/>
      <c r="D28" s="11"/>
      <c r="E28" s="11"/>
      <c r="F28" s="11"/>
      <c r="G28" s="11"/>
      <c r="H28" s="11"/>
      <c r="I28" s="11"/>
      <c r="J28" s="11"/>
      <c r="K28" s="11"/>
    </row>
    <row r="29" customFormat="false" ht="12.75" hidden="false" customHeight="true" outlineLevel="0" collapsed="false">
      <c r="A29" s="11"/>
      <c r="B29" s="11"/>
      <c r="C29" s="11"/>
      <c r="D29" s="11"/>
      <c r="E29" s="11"/>
      <c r="F29" s="11"/>
      <c r="G29" s="11"/>
      <c r="H29" s="11"/>
      <c r="I29" s="11"/>
      <c r="J29" s="11"/>
      <c r="K29" s="11"/>
    </row>
    <row r="30" customFormat="false" ht="12.75" hidden="false" customHeight="true" outlineLevel="0" collapsed="false">
      <c r="A30" s="11"/>
      <c r="B30" s="11"/>
      <c r="C30" s="11"/>
      <c r="D30" s="11"/>
      <c r="E30" s="11"/>
      <c r="F30" s="11"/>
      <c r="G30" s="11"/>
      <c r="H30" s="11"/>
      <c r="I30" s="11"/>
      <c r="J30" s="11"/>
      <c r="K30" s="11"/>
    </row>
    <row r="31" customFormat="false" ht="12.75" hidden="false" customHeight="true" outlineLevel="0" collapsed="false">
      <c r="A31" s="11"/>
      <c r="B31" s="11"/>
      <c r="C31" s="11"/>
      <c r="D31" s="11"/>
      <c r="E31" s="11"/>
      <c r="F31" s="11"/>
      <c r="G31" s="11"/>
      <c r="H31" s="11"/>
      <c r="I31" s="11"/>
      <c r="J31" s="11"/>
      <c r="K31" s="11"/>
    </row>
    <row r="32" customFormat="false" ht="12.75" hidden="false" customHeight="true" outlineLevel="0" collapsed="false">
      <c r="A32" s="11"/>
      <c r="B32" s="11"/>
      <c r="C32" s="11"/>
      <c r="D32" s="11"/>
      <c r="E32" s="11"/>
      <c r="F32" s="11"/>
      <c r="G32" s="11"/>
      <c r="H32" s="11"/>
      <c r="I32" s="11"/>
      <c r="J32" s="11"/>
      <c r="K32" s="11"/>
    </row>
    <row r="33" customFormat="false" ht="12.75" hidden="false" customHeight="true" outlineLevel="0" collapsed="false">
      <c r="A33" s="11"/>
      <c r="B33" s="11"/>
      <c r="C33" s="11"/>
      <c r="D33" s="11"/>
      <c r="E33" s="11"/>
      <c r="F33" s="11"/>
      <c r="G33" s="11"/>
      <c r="H33" s="11"/>
      <c r="I33" s="11"/>
      <c r="J33" s="11"/>
      <c r="K33" s="11"/>
    </row>
    <row r="34" customFormat="false" ht="12.75" hidden="false" customHeight="true" outlineLevel="0" collapsed="false">
      <c r="A34" s="11"/>
      <c r="B34" s="11"/>
      <c r="C34" s="11"/>
      <c r="D34" s="11"/>
      <c r="E34" s="11"/>
      <c r="F34" s="11"/>
      <c r="G34" s="11"/>
      <c r="H34" s="11"/>
      <c r="I34" s="11"/>
      <c r="J34" s="11"/>
      <c r="K34" s="11"/>
    </row>
    <row r="35" customFormat="false" ht="12.75" hidden="false" customHeight="true" outlineLevel="0" collapsed="false">
      <c r="A35" s="11"/>
      <c r="B35" s="11"/>
      <c r="C35" s="11"/>
      <c r="D35" s="11"/>
      <c r="E35" s="11"/>
      <c r="F35" s="11"/>
      <c r="G35" s="11"/>
      <c r="H35" s="11"/>
      <c r="I35" s="11"/>
      <c r="J35" s="11"/>
      <c r="K35" s="11"/>
    </row>
    <row r="36" customFormat="false" ht="12.75" hidden="false" customHeight="true" outlineLevel="0" collapsed="false">
      <c r="A36" s="11"/>
      <c r="B36" s="11"/>
      <c r="C36" s="11"/>
      <c r="D36" s="11"/>
      <c r="E36" s="11"/>
      <c r="F36" s="11"/>
      <c r="G36" s="11"/>
      <c r="H36" s="11"/>
      <c r="I36" s="11"/>
      <c r="J36" s="11"/>
      <c r="K36" s="11"/>
    </row>
    <row r="37" customFormat="false" ht="12.75" hidden="false" customHeight="true" outlineLevel="0" collapsed="false">
      <c r="A37" s="11"/>
      <c r="B37" s="11"/>
      <c r="C37" s="11"/>
      <c r="D37" s="11"/>
      <c r="E37" s="11"/>
      <c r="F37" s="11"/>
      <c r="G37" s="11"/>
      <c r="H37" s="11"/>
      <c r="I37" s="11"/>
      <c r="J37" s="11"/>
      <c r="K37" s="11"/>
    </row>
    <row r="38" customFormat="false" ht="12.75" hidden="false" customHeight="true" outlineLevel="0" collapsed="false">
      <c r="A38" s="11"/>
      <c r="B38" s="11"/>
      <c r="C38" s="11"/>
      <c r="D38" s="11"/>
      <c r="E38" s="11"/>
      <c r="F38" s="11"/>
      <c r="G38" s="11"/>
      <c r="H38" s="11"/>
      <c r="I38" s="11"/>
      <c r="J38" s="11"/>
      <c r="K38" s="11"/>
    </row>
    <row r="39" customFormat="false" ht="12.75" hidden="false" customHeight="true" outlineLevel="0" collapsed="false">
      <c r="A39" s="11"/>
      <c r="B39" s="11"/>
      <c r="C39" s="11"/>
      <c r="D39" s="11"/>
      <c r="E39" s="11"/>
      <c r="F39" s="11"/>
      <c r="G39" s="11"/>
      <c r="H39" s="11"/>
      <c r="I39" s="11"/>
      <c r="J39" s="11"/>
      <c r="K39" s="11"/>
    </row>
    <row r="40" customFormat="false" ht="12.75" hidden="false" customHeight="true" outlineLevel="0" collapsed="false">
      <c r="A40" s="11"/>
      <c r="B40" s="11"/>
      <c r="C40" s="11"/>
      <c r="D40" s="11"/>
      <c r="E40" s="11"/>
      <c r="F40" s="11"/>
      <c r="G40" s="11"/>
      <c r="H40" s="11"/>
      <c r="I40" s="11"/>
      <c r="J40" s="11"/>
      <c r="K40" s="11"/>
    </row>
    <row r="41" customFormat="false" ht="12.75" hidden="false" customHeight="true" outlineLevel="0" collapsed="false">
      <c r="A41" s="11"/>
      <c r="B41" s="11"/>
      <c r="C41" s="11"/>
      <c r="D41" s="11"/>
      <c r="E41" s="11"/>
      <c r="F41" s="11"/>
      <c r="G41" s="11"/>
      <c r="H41" s="11"/>
      <c r="I41" s="11"/>
      <c r="J41" s="11"/>
      <c r="K41" s="11"/>
    </row>
    <row r="42" customFormat="false" ht="12.75" hidden="false" customHeight="true" outlineLevel="0" collapsed="false">
      <c r="A42" s="11"/>
      <c r="B42" s="11"/>
      <c r="C42" s="11"/>
      <c r="D42" s="11"/>
      <c r="E42" s="11"/>
      <c r="F42" s="11"/>
      <c r="G42" s="11"/>
      <c r="H42" s="11"/>
      <c r="I42" s="11"/>
      <c r="J42" s="11"/>
      <c r="K42" s="11"/>
    </row>
    <row r="43" customFormat="false" ht="12.75" hidden="false" customHeight="true" outlineLevel="0" collapsed="false">
      <c r="A43" s="11"/>
      <c r="B43" s="11"/>
      <c r="C43" s="11"/>
      <c r="D43" s="11"/>
      <c r="E43" s="11"/>
      <c r="F43" s="11"/>
      <c r="G43" s="11"/>
      <c r="H43" s="11"/>
      <c r="I43" s="11"/>
      <c r="J43" s="11"/>
      <c r="K43" s="11"/>
    </row>
    <row r="44" customFormat="false" ht="12.75" hidden="false" customHeight="true" outlineLevel="0" collapsed="false">
      <c r="A44" s="11"/>
      <c r="B44" s="11"/>
      <c r="C44" s="11"/>
      <c r="D44" s="11"/>
      <c r="E44" s="11"/>
      <c r="F44" s="11"/>
      <c r="G44" s="11"/>
      <c r="H44" s="11"/>
      <c r="I44" s="11"/>
      <c r="J44" s="11"/>
      <c r="K44" s="11"/>
    </row>
    <row r="45" customFormat="false" ht="12.75" hidden="false" customHeight="true" outlineLevel="0" collapsed="false">
      <c r="A45" s="11"/>
      <c r="B45" s="11"/>
      <c r="C45" s="11"/>
      <c r="D45" s="11"/>
      <c r="E45" s="11"/>
      <c r="F45" s="11"/>
      <c r="G45" s="11"/>
      <c r="H45" s="11"/>
      <c r="I45" s="11"/>
      <c r="J45" s="11"/>
      <c r="K45" s="11"/>
    </row>
    <row r="46" customFormat="false" ht="12.75" hidden="false" customHeight="true" outlineLevel="0" collapsed="false">
      <c r="A46" s="11"/>
      <c r="B46" s="11"/>
      <c r="C46" s="11"/>
      <c r="D46" s="11"/>
      <c r="E46" s="11"/>
      <c r="F46" s="11"/>
      <c r="G46" s="11"/>
      <c r="H46" s="11"/>
      <c r="I46" s="11"/>
      <c r="J46" s="11"/>
      <c r="K46" s="11"/>
    </row>
    <row r="47" customFormat="false" ht="12.75" hidden="false" customHeight="true" outlineLevel="0" collapsed="false">
      <c r="A47" s="11"/>
      <c r="B47" s="11"/>
      <c r="C47" s="11"/>
      <c r="D47" s="11"/>
      <c r="E47" s="11"/>
      <c r="F47" s="11"/>
      <c r="G47" s="11"/>
      <c r="H47" s="11"/>
      <c r="I47" s="11"/>
      <c r="J47" s="11"/>
      <c r="K47" s="11"/>
    </row>
    <row r="48" customFormat="false" ht="12.75" hidden="false" customHeight="true" outlineLevel="0" collapsed="false">
      <c r="A48" s="11"/>
      <c r="B48" s="11"/>
      <c r="C48" s="11"/>
      <c r="D48" s="11"/>
      <c r="E48" s="11"/>
      <c r="F48" s="11"/>
      <c r="G48" s="11"/>
      <c r="H48" s="11"/>
      <c r="I48" s="11"/>
      <c r="J48" s="11"/>
      <c r="K48" s="11"/>
    </row>
    <row r="49" customFormat="false" ht="12.75" hidden="false" customHeight="true" outlineLevel="0" collapsed="false">
      <c r="A49" s="11"/>
      <c r="B49" s="11"/>
      <c r="C49" s="11"/>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1"/>
      <c r="D53" s="11"/>
      <c r="E53" s="11"/>
      <c r="F53" s="11"/>
      <c r="G53" s="11"/>
      <c r="H53" s="11"/>
      <c r="I53" s="11"/>
      <c r="J53" s="11"/>
      <c r="K53" s="11"/>
    </row>
    <row r="54" customFormat="false" ht="12.75" hidden="false" customHeight="true" outlineLevel="0" collapsed="false">
      <c r="A54" s="11"/>
      <c r="B54" s="11"/>
      <c r="C54" s="11"/>
      <c r="D54" s="11"/>
      <c r="E54" s="11"/>
      <c r="F54" s="11"/>
      <c r="G54" s="11"/>
      <c r="H54" s="11"/>
      <c r="I54" s="11"/>
      <c r="J54" s="11"/>
      <c r="K54" s="11"/>
    </row>
    <row r="55" customFormat="false" ht="12.75" hidden="false" customHeight="true" outlineLevel="0" collapsed="false">
      <c r="A55" s="11"/>
      <c r="B55" s="11"/>
      <c r="C55" s="11"/>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2">
    <mergeCell ref="A5:B5"/>
    <mergeCell ref="G5:J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B1" activeCellId="0" sqref="B1"/>
    </sheetView>
  </sheetViews>
  <sheetFormatPr defaultColWidth="14.4296875" defaultRowHeight="15" zeroHeight="false" outlineLevelRow="0" outlineLevelCol="0"/>
  <cols>
    <col collapsed="false" customWidth="true" hidden="false" outlineLevel="0" max="1" min="1" style="1" width="27.29"/>
    <col collapsed="false" customWidth="true" hidden="false" outlineLevel="0" max="8" min="2" style="1" width="9.14"/>
    <col collapsed="false" customWidth="true" hidden="false" outlineLevel="0" max="9" min="9" style="1" width="31.14"/>
    <col collapsed="false" customWidth="true" hidden="false" outlineLevel="0" max="10" min="10" style="1" width="8"/>
    <col collapsed="false" customWidth="true" hidden="false" outlineLevel="0" max="26" min="11" style="1" width="12.71"/>
  </cols>
  <sheetData>
    <row r="1" customFormat="false" ht="15" hidden="false" customHeight="true" outlineLevel="0" collapsed="false">
      <c r="A1" s="35" t="s">
        <v>549</v>
      </c>
      <c r="B1" s="11"/>
      <c r="C1" s="11"/>
      <c r="D1" s="11"/>
      <c r="E1" s="11"/>
      <c r="F1" s="11"/>
      <c r="G1" s="11"/>
      <c r="H1" s="11"/>
      <c r="I1" s="11"/>
      <c r="J1" s="11"/>
      <c r="K1" s="11"/>
    </row>
    <row r="2" customFormat="false" ht="12.75" hidden="false" customHeight="true" outlineLevel="0" collapsed="false">
      <c r="A2" s="11"/>
      <c r="B2" s="11"/>
      <c r="C2" s="11"/>
      <c r="D2" s="11"/>
      <c r="E2" s="11"/>
      <c r="F2" s="11"/>
      <c r="G2" s="11"/>
      <c r="H2" s="11"/>
      <c r="I2" s="11"/>
      <c r="J2" s="11"/>
      <c r="K2" s="11"/>
    </row>
    <row r="3" customFormat="false" ht="15.75" hidden="false" customHeight="true" outlineLevel="0" collapsed="false">
      <c r="A3" s="35" t="s">
        <v>550</v>
      </c>
      <c r="B3" s="11"/>
      <c r="C3" s="11"/>
      <c r="D3" s="11"/>
      <c r="E3" s="11"/>
      <c r="F3" s="11"/>
      <c r="G3" s="11"/>
      <c r="H3" s="11"/>
      <c r="I3" s="11"/>
      <c r="J3" s="11"/>
      <c r="K3" s="11"/>
    </row>
    <row r="4" customFormat="false" ht="15.75" hidden="false" customHeight="true" outlineLevel="0" collapsed="false">
      <c r="A4" s="47"/>
      <c r="B4" s="11"/>
      <c r="C4" s="11"/>
      <c r="D4" s="11"/>
      <c r="E4" s="11"/>
      <c r="F4" s="11"/>
      <c r="G4" s="11"/>
      <c r="H4" s="11"/>
      <c r="I4" s="11"/>
      <c r="J4" s="11"/>
      <c r="K4" s="11"/>
    </row>
    <row r="5" customFormat="false" ht="16.5" hidden="false" customHeight="true" outlineLevel="0" collapsed="false">
      <c r="A5" s="260" t="s">
        <v>551</v>
      </c>
      <c r="B5" s="260"/>
      <c r="C5" s="260"/>
      <c r="D5" s="261" t="s">
        <v>552</v>
      </c>
      <c r="E5" s="262" t="s">
        <v>553</v>
      </c>
      <c r="F5" s="11"/>
      <c r="G5" s="15" t="s">
        <v>17</v>
      </c>
      <c r="H5" s="15"/>
      <c r="I5" s="15"/>
      <c r="J5" s="15"/>
      <c r="K5" s="11"/>
    </row>
    <row r="6" customFormat="false" ht="15" hidden="false" customHeight="true" outlineLevel="0" collapsed="false">
      <c r="A6" s="260"/>
      <c r="B6" s="260"/>
      <c r="C6" s="260"/>
      <c r="D6" s="261"/>
      <c r="E6" s="262"/>
      <c r="F6" s="11"/>
      <c r="G6" s="17"/>
      <c r="H6" s="18"/>
      <c r="I6" s="18"/>
      <c r="J6" s="19"/>
      <c r="K6" s="11"/>
    </row>
    <row r="7" customFormat="false" ht="15.75" hidden="false" customHeight="true" outlineLevel="0" collapsed="false">
      <c r="A7" s="260"/>
      <c r="B7" s="260"/>
      <c r="C7" s="260"/>
      <c r="D7" s="263" t="n">
        <v>0.0265</v>
      </c>
      <c r="E7" s="263" t="s">
        <v>554</v>
      </c>
      <c r="F7" s="11"/>
      <c r="G7" s="20"/>
      <c r="H7" s="21"/>
      <c r="I7" s="22" t="s">
        <v>19</v>
      </c>
      <c r="J7" s="23"/>
      <c r="K7" s="11"/>
    </row>
    <row r="8" customFormat="false" ht="15" hidden="false" customHeight="true" outlineLevel="0" collapsed="false">
      <c r="A8" s="11"/>
      <c r="B8" s="11"/>
      <c r="C8" s="11"/>
      <c r="D8" s="11"/>
      <c r="E8" s="11"/>
      <c r="F8" s="11"/>
      <c r="G8" s="20"/>
      <c r="H8" s="27"/>
      <c r="I8" s="22" t="s">
        <v>21</v>
      </c>
      <c r="J8" s="23"/>
      <c r="K8" s="11"/>
    </row>
    <row r="9" customFormat="false" ht="15" hidden="false" customHeight="true" outlineLevel="0" collapsed="false">
      <c r="A9" s="11"/>
      <c r="B9" s="11"/>
      <c r="C9" s="11"/>
      <c r="D9" s="11"/>
      <c r="E9" s="11"/>
      <c r="F9" s="11"/>
      <c r="G9" s="20"/>
      <c r="H9" s="28"/>
      <c r="I9" s="22" t="s">
        <v>23</v>
      </c>
      <c r="J9" s="23"/>
      <c r="K9" s="11"/>
    </row>
    <row r="10" customFormat="false" ht="15.75" hidden="false" customHeight="true" outlineLevel="0" collapsed="false">
      <c r="A10" s="11"/>
      <c r="B10" s="11"/>
      <c r="C10" s="11"/>
      <c r="D10" s="11"/>
      <c r="E10" s="11"/>
      <c r="F10" s="11"/>
      <c r="G10" s="29"/>
      <c r="H10" s="30"/>
      <c r="I10" s="30"/>
      <c r="J10" s="31"/>
      <c r="K10" s="11"/>
    </row>
    <row r="11" customFormat="false" ht="12.75" hidden="false" customHeight="true" outlineLevel="0" collapsed="false">
      <c r="A11" s="11"/>
      <c r="B11" s="11"/>
      <c r="C11" s="11"/>
      <c r="D11" s="11"/>
      <c r="E11" s="11"/>
      <c r="F11" s="11"/>
      <c r="G11" s="11"/>
      <c r="H11" s="11"/>
      <c r="I11" s="11"/>
      <c r="J11" s="11"/>
      <c r="K11" s="11"/>
    </row>
    <row r="12" customFormat="false" ht="12.75" hidden="false" customHeight="true" outlineLevel="0" collapsed="false">
      <c r="A12" s="11"/>
      <c r="B12" s="11"/>
      <c r="C12" s="11"/>
      <c r="D12" s="11"/>
      <c r="E12" s="11"/>
      <c r="F12" s="11"/>
      <c r="G12" s="11"/>
      <c r="H12" s="11"/>
      <c r="I12" s="11"/>
      <c r="J12" s="11"/>
      <c r="K12" s="11"/>
    </row>
    <row r="13" customFormat="false" ht="12.75" hidden="false" customHeight="true" outlineLevel="0" collapsed="false">
      <c r="A13" s="11"/>
      <c r="B13" s="11"/>
      <c r="C13" s="11"/>
      <c r="D13" s="11"/>
      <c r="E13" s="11"/>
      <c r="F13" s="11"/>
      <c r="G13" s="11"/>
      <c r="H13" s="11"/>
      <c r="I13" s="11"/>
      <c r="J13" s="11"/>
      <c r="K13" s="11"/>
    </row>
    <row r="14" customFormat="false" ht="12.75" hidden="false" customHeight="true" outlineLevel="0" collapsed="false">
      <c r="A14" s="11"/>
      <c r="B14" s="11"/>
      <c r="C14" s="11"/>
      <c r="D14" s="11"/>
      <c r="E14" s="11"/>
      <c r="F14" s="11"/>
      <c r="G14" s="11"/>
      <c r="H14" s="11"/>
      <c r="I14" s="11"/>
      <c r="J14" s="11"/>
      <c r="K14" s="11"/>
    </row>
    <row r="15" customFormat="false" ht="12.75" hidden="false" customHeight="true" outlineLevel="0" collapsed="false">
      <c r="A15" s="11"/>
      <c r="B15" s="11"/>
      <c r="C15" s="11"/>
      <c r="D15" s="11"/>
      <c r="E15" s="11"/>
      <c r="F15" s="11"/>
      <c r="G15" s="11"/>
      <c r="H15" s="11"/>
      <c r="I15" s="11"/>
      <c r="J15" s="11"/>
      <c r="K15" s="11"/>
    </row>
    <row r="16" customFormat="false" ht="12.75" hidden="false" customHeight="true" outlineLevel="0" collapsed="false">
      <c r="A16" s="11"/>
      <c r="B16" s="11"/>
      <c r="C16" s="11"/>
      <c r="D16" s="11"/>
      <c r="E16" s="11"/>
      <c r="F16" s="11"/>
      <c r="G16" s="11"/>
      <c r="H16" s="11"/>
      <c r="I16" s="11"/>
      <c r="J16" s="11"/>
      <c r="K16" s="11"/>
    </row>
    <row r="17" customFormat="false" ht="12.75" hidden="false" customHeight="true" outlineLevel="0" collapsed="false">
      <c r="A17" s="11"/>
      <c r="B17" s="11"/>
      <c r="C17" s="11"/>
      <c r="D17" s="11"/>
      <c r="E17" s="11"/>
      <c r="F17" s="11"/>
      <c r="G17" s="11"/>
      <c r="H17" s="11"/>
      <c r="I17" s="11"/>
      <c r="J17" s="11"/>
      <c r="K17" s="11"/>
    </row>
    <row r="18" customFormat="false" ht="12.75" hidden="false" customHeight="true" outlineLevel="0" collapsed="false">
      <c r="A18" s="11"/>
      <c r="B18" s="11"/>
      <c r="C18" s="11"/>
      <c r="D18" s="11"/>
      <c r="E18" s="11"/>
      <c r="F18" s="11"/>
      <c r="G18" s="11"/>
      <c r="H18" s="11"/>
      <c r="I18" s="11"/>
      <c r="J18" s="11"/>
      <c r="K18" s="11"/>
    </row>
    <row r="19" customFormat="false" ht="12.75" hidden="false" customHeight="true" outlineLevel="0" collapsed="false">
      <c r="A19" s="11"/>
      <c r="B19" s="11"/>
      <c r="C19" s="11"/>
      <c r="D19" s="11"/>
      <c r="E19" s="11"/>
      <c r="F19" s="11"/>
      <c r="G19" s="11"/>
      <c r="H19" s="11"/>
      <c r="I19" s="11"/>
      <c r="J19" s="11"/>
      <c r="K19" s="11"/>
    </row>
    <row r="20" customFormat="false" ht="12.75" hidden="false" customHeight="true" outlineLevel="0" collapsed="false">
      <c r="A20" s="11"/>
      <c r="B20" s="11"/>
      <c r="C20" s="11"/>
      <c r="D20" s="11"/>
      <c r="E20" s="11"/>
      <c r="F20" s="11"/>
      <c r="G20" s="11"/>
      <c r="H20" s="11"/>
      <c r="I20" s="11"/>
      <c r="J20" s="11"/>
      <c r="K20" s="11"/>
    </row>
    <row r="21" customFormat="false" ht="12.75" hidden="false" customHeight="true" outlineLevel="0" collapsed="false">
      <c r="A21" s="11"/>
      <c r="B21" s="11"/>
      <c r="C21" s="11"/>
      <c r="D21" s="11"/>
      <c r="E21" s="11"/>
      <c r="F21" s="11"/>
      <c r="G21" s="11"/>
      <c r="H21" s="11"/>
      <c r="I21" s="11"/>
      <c r="J21" s="11"/>
      <c r="K21" s="11"/>
    </row>
    <row r="22" customFormat="false" ht="12.75" hidden="false" customHeight="true" outlineLevel="0" collapsed="false">
      <c r="A22" s="11"/>
      <c r="B22" s="11"/>
      <c r="C22" s="11"/>
      <c r="D22" s="11"/>
      <c r="E22" s="11"/>
      <c r="F22" s="11"/>
      <c r="G22" s="11"/>
      <c r="H22" s="11"/>
      <c r="I22" s="11"/>
      <c r="J22" s="11"/>
      <c r="K22" s="11"/>
    </row>
    <row r="23" customFormat="false" ht="12.75" hidden="false" customHeight="true" outlineLevel="0" collapsed="false">
      <c r="A23" s="11"/>
      <c r="B23" s="11"/>
      <c r="C23" s="11"/>
      <c r="D23" s="11"/>
      <c r="E23" s="11"/>
      <c r="F23" s="11"/>
      <c r="G23" s="11"/>
      <c r="H23" s="11"/>
      <c r="I23" s="11"/>
      <c r="J23" s="11"/>
      <c r="K23" s="11"/>
    </row>
    <row r="24" customFormat="false" ht="12.75" hidden="false" customHeight="true" outlineLevel="0" collapsed="false">
      <c r="A24" s="11"/>
      <c r="B24" s="11"/>
      <c r="C24" s="11"/>
      <c r="D24" s="11"/>
      <c r="E24" s="11"/>
      <c r="F24" s="11"/>
      <c r="G24" s="11"/>
      <c r="H24" s="11"/>
      <c r="I24" s="11"/>
      <c r="J24" s="11"/>
      <c r="K24" s="11"/>
    </row>
    <row r="25" customFormat="false" ht="12.75" hidden="false" customHeight="true" outlineLevel="0" collapsed="false">
      <c r="A25" s="11"/>
      <c r="B25" s="11"/>
      <c r="C25" s="11"/>
      <c r="D25" s="11"/>
      <c r="E25" s="11"/>
      <c r="F25" s="11"/>
      <c r="G25" s="11"/>
      <c r="H25" s="11"/>
      <c r="I25" s="11"/>
      <c r="J25" s="11"/>
      <c r="K25" s="11"/>
    </row>
    <row r="26" customFormat="false" ht="12.75" hidden="false" customHeight="true" outlineLevel="0" collapsed="false">
      <c r="A26" s="11"/>
      <c r="B26" s="11"/>
      <c r="C26" s="11"/>
      <c r="D26" s="11"/>
      <c r="E26" s="11"/>
      <c r="F26" s="11"/>
      <c r="G26" s="11"/>
      <c r="H26" s="11"/>
      <c r="I26" s="11"/>
      <c r="J26" s="11"/>
      <c r="K26" s="11"/>
    </row>
    <row r="27" customFormat="false" ht="12.75" hidden="false" customHeight="true" outlineLevel="0" collapsed="false">
      <c r="A27" s="11"/>
      <c r="B27" s="11"/>
      <c r="C27" s="11"/>
      <c r="D27" s="11"/>
      <c r="E27" s="11"/>
      <c r="F27" s="11"/>
      <c r="G27" s="11"/>
      <c r="H27" s="11"/>
      <c r="I27" s="11"/>
      <c r="J27" s="11"/>
      <c r="K27" s="11"/>
    </row>
    <row r="28" customFormat="false" ht="12.75" hidden="false" customHeight="true" outlineLevel="0" collapsed="false">
      <c r="A28" s="11"/>
      <c r="B28" s="11"/>
      <c r="C28" s="11"/>
      <c r="D28" s="11"/>
      <c r="E28" s="11"/>
      <c r="F28" s="11"/>
      <c r="G28" s="11"/>
      <c r="H28" s="11"/>
      <c r="I28" s="11"/>
      <c r="J28" s="11"/>
      <c r="K28" s="11"/>
    </row>
    <row r="29" customFormat="false" ht="12.75" hidden="false" customHeight="true" outlineLevel="0" collapsed="false">
      <c r="A29" s="11"/>
      <c r="B29" s="11"/>
      <c r="C29" s="11"/>
      <c r="D29" s="11"/>
      <c r="E29" s="11"/>
      <c r="F29" s="11"/>
      <c r="G29" s="11"/>
      <c r="H29" s="11"/>
      <c r="I29" s="11"/>
      <c r="J29" s="11"/>
      <c r="K29" s="11"/>
    </row>
    <row r="30" customFormat="false" ht="12.75" hidden="false" customHeight="true" outlineLevel="0" collapsed="false">
      <c r="A30" s="11"/>
      <c r="B30" s="11"/>
      <c r="C30" s="11"/>
      <c r="D30" s="11"/>
      <c r="E30" s="11"/>
      <c r="F30" s="11"/>
      <c r="G30" s="11"/>
      <c r="H30" s="11"/>
      <c r="I30" s="11"/>
      <c r="J30" s="11"/>
      <c r="K30" s="11"/>
    </row>
    <row r="31" customFormat="false" ht="12.75" hidden="false" customHeight="true" outlineLevel="0" collapsed="false">
      <c r="A31" s="11"/>
      <c r="B31" s="11"/>
      <c r="C31" s="11"/>
      <c r="D31" s="11"/>
      <c r="E31" s="11"/>
      <c r="F31" s="11"/>
      <c r="G31" s="11"/>
      <c r="H31" s="11"/>
      <c r="I31" s="11"/>
      <c r="J31" s="11"/>
      <c r="K31" s="11"/>
    </row>
    <row r="32" customFormat="false" ht="12.75" hidden="false" customHeight="true" outlineLevel="0" collapsed="false">
      <c r="A32" s="11"/>
      <c r="B32" s="11"/>
      <c r="C32" s="11"/>
      <c r="D32" s="11"/>
      <c r="E32" s="11"/>
      <c r="F32" s="11"/>
      <c r="G32" s="11"/>
      <c r="H32" s="11"/>
      <c r="I32" s="11"/>
      <c r="J32" s="11"/>
      <c r="K32" s="11"/>
    </row>
    <row r="33" customFormat="false" ht="12.75" hidden="false" customHeight="true" outlineLevel="0" collapsed="false">
      <c r="A33" s="11"/>
      <c r="B33" s="11"/>
      <c r="C33" s="11"/>
      <c r="D33" s="11"/>
      <c r="E33" s="11"/>
      <c r="F33" s="11"/>
      <c r="G33" s="11"/>
      <c r="H33" s="11"/>
      <c r="I33" s="11"/>
      <c r="J33" s="11"/>
      <c r="K33" s="11"/>
    </row>
    <row r="34" customFormat="false" ht="12.75" hidden="false" customHeight="true" outlineLevel="0" collapsed="false">
      <c r="A34" s="11"/>
      <c r="B34" s="11"/>
      <c r="C34" s="11"/>
      <c r="D34" s="11"/>
      <c r="E34" s="11"/>
      <c r="F34" s="11"/>
      <c r="G34" s="11"/>
      <c r="H34" s="11"/>
      <c r="I34" s="11"/>
      <c r="J34" s="11"/>
      <c r="K34" s="11"/>
    </row>
    <row r="35" customFormat="false" ht="12.75" hidden="false" customHeight="true" outlineLevel="0" collapsed="false">
      <c r="A35" s="11"/>
      <c r="B35" s="11"/>
      <c r="C35" s="11"/>
      <c r="D35" s="11"/>
      <c r="E35" s="11"/>
      <c r="F35" s="11"/>
      <c r="G35" s="11"/>
      <c r="H35" s="11"/>
      <c r="I35" s="11"/>
      <c r="J35" s="11"/>
      <c r="K35" s="11"/>
    </row>
    <row r="36" customFormat="false" ht="12.75" hidden="false" customHeight="true" outlineLevel="0" collapsed="false">
      <c r="A36" s="11"/>
      <c r="B36" s="11"/>
      <c r="C36" s="11"/>
      <c r="D36" s="11"/>
      <c r="E36" s="11"/>
      <c r="F36" s="11"/>
      <c r="G36" s="11"/>
      <c r="H36" s="11"/>
      <c r="I36" s="11"/>
      <c r="J36" s="11"/>
      <c r="K36" s="11"/>
    </row>
    <row r="37" customFormat="false" ht="12.75" hidden="false" customHeight="true" outlineLevel="0" collapsed="false">
      <c r="A37" s="11"/>
      <c r="B37" s="11"/>
      <c r="C37" s="11"/>
      <c r="D37" s="11"/>
      <c r="E37" s="11"/>
      <c r="F37" s="11"/>
      <c r="G37" s="11"/>
      <c r="H37" s="11"/>
      <c r="I37" s="11"/>
      <c r="J37" s="11"/>
      <c r="K37" s="11"/>
    </row>
    <row r="38" customFormat="false" ht="12.75" hidden="false" customHeight="true" outlineLevel="0" collapsed="false">
      <c r="A38" s="11"/>
      <c r="B38" s="11"/>
      <c r="C38" s="11"/>
      <c r="D38" s="11"/>
      <c r="E38" s="11"/>
      <c r="F38" s="11"/>
      <c r="G38" s="11"/>
      <c r="H38" s="11"/>
      <c r="I38" s="11"/>
      <c r="J38" s="11"/>
      <c r="K38" s="11"/>
    </row>
    <row r="39" customFormat="false" ht="12.75" hidden="false" customHeight="true" outlineLevel="0" collapsed="false">
      <c r="A39" s="11"/>
      <c r="B39" s="11"/>
      <c r="C39" s="11"/>
      <c r="D39" s="11"/>
      <c r="E39" s="11"/>
      <c r="F39" s="11"/>
      <c r="G39" s="11"/>
      <c r="H39" s="11"/>
      <c r="I39" s="11"/>
      <c r="J39" s="11"/>
      <c r="K39" s="11"/>
    </row>
    <row r="40" customFormat="false" ht="12.75" hidden="false" customHeight="true" outlineLevel="0" collapsed="false">
      <c r="A40" s="11"/>
      <c r="B40" s="11"/>
      <c r="C40" s="11"/>
      <c r="D40" s="11"/>
      <c r="E40" s="11"/>
      <c r="F40" s="11"/>
      <c r="G40" s="11"/>
      <c r="H40" s="11"/>
      <c r="I40" s="11"/>
      <c r="J40" s="11"/>
      <c r="K40" s="11"/>
    </row>
    <row r="41" customFormat="false" ht="12.75" hidden="false" customHeight="true" outlineLevel="0" collapsed="false">
      <c r="A41" s="11"/>
      <c r="B41" s="11"/>
      <c r="C41" s="11"/>
      <c r="D41" s="11"/>
      <c r="E41" s="11"/>
      <c r="F41" s="11"/>
      <c r="G41" s="11"/>
      <c r="H41" s="11"/>
      <c r="I41" s="11"/>
      <c r="J41" s="11"/>
      <c r="K41" s="11"/>
    </row>
    <row r="42" customFormat="false" ht="12.75" hidden="false" customHeight="true" outlineLevel="0" collapsed="false">
      <c r="A42" s="11"/>
      <c r="B42" s="11"/>
      <c r="C42" s="11"/>
      <c r="D42" s="11"/>
      <c r="E42" s="11"/>
      <c r="F42" s="11"/>
      <c r="G42" s="11"/>
      <c r="H42" s="11"/>
      <c r="I42" s="11"/>
      <c r="J42" s="11"/>
      <c r="K42" s="11"/>
    </row>
    <row r="43" customFormat="false" ht="12.75" hidden="false" customHeight="true" outlineLevel="0" collapsed="false">
      <c r="A43" s="11"/>
      <c r="B43" s="11"/>
      <c r="C43" s="11"/>
      <c r="D43" s="11"/>
      <c r="E43" s="11"/>
      <c r="F43" s="11"/>
      <c r="G43" s="11"/>
      <c r="H43" s="11"/>
      <c r="I43" s="11"/>
      <c r="J43" s="11"/>
      <c r="K43" s="11"/>
    </row>
    <row r="44" customFormat="false" ht="12.75" hidden="false" customHeight="true" outlineLevel="0" collapsed="false">
      <c r="A44" s="11"/>
      <c r="B44" s="11"/>
      <c r="C44" s="11"/>
      <c r="D44" s="11"/>
      <c r="E44" s="11"/>
      <c r="F44" s="11"/>
      <c r="G44" s="11"/>
      <c r="H44" s="11"/>
      <c r="I44" s="11"/>
      <c r="J44" s="11"/>
      <c r="K44" s="11"/>
    </row>
    <row r="45" customFormat="false" ht="12.75" hidden="false" customHeight="true" outlineLevel="0" collapsed="false">
      <c r="A45" s="11"/>
      <c r="B45" s="11"/>
      <c r="C45" s="11"/>
      <c r="D45" s="11"/>
      <c r="E45" s="11"/>
      <c r="F45" s="11"/>
      <c r="G45" s="11"/>
      <c r="H45" s="11"/>
      <c r="I45" s="11"/>
      <c r="J45" s="11"/>
      <c r="K45" s="11"/>
    </row>
    <row r="46" customFormat="false" ht="12.75" hidden="false" customHeight="true" outlineLevel="0" collapsed="false">
      <c r="A46" s="11"/>
      <c r="B46" s="11"/>
      <c r="C46" s="11"/>
      <c r="D46" s="11"/>
      <c r="E46" s="11"/>
      <c r="F46" s="11"/>
      <c r="G46" s="11"/>
      <c r="H46" s="11"/>
      <c r="I46" s="11"/>
      <c r="J46" s="11"/>
      <c r="K46" s="11"/>
    </row>
    <row r="47" customFormat="false" ht="12.75" hidden="false" customHeight="true" outlineLevel="0" collapsed="false">
      <c r="A47" s="11"/>
      <c r="B47" s="11"/>
      <c r="C47" s="11"/>
      <c r="D47" s="11"/>
      <c r="E47" s="11"/>
      <c r="F47" s="11"/>
      <c r="G47" s="11"/>
      <c r="H47" s="11"/>
      <c r="I47" s="11"/>
      <c r="J47" s="11"/>
      <c r="K47" s="11"/>
    </row>
    <row r="48" customFormat="false" ht="12.75" hidden="false" customHeight="true" outlineLevel="0" collapsed="false">
      <c r="A48" s="11"/>
      <c r="B48" s="11"/>
      <c r="C48" s="11"/>
      <c r="D48" s="11"/>
      <c r="E48" s="11"/>
      <c r="F48" s="11"/>
      <c r="G48" s="11"/>
      <c r="H48" s="11"/>
      <c r="I48" s="11"/>
      <c r="J48" s="11"/>
      <c r="K48" s="11"/>
    </row>
    <row r="49" customFormat="false" ht="12.75" hidden="false" customHeight="true" outlineLevel="0" collapsed="false">
      <c r="A49" s="11"/>
      <c r="B49" s="11"/>
      <c r="C49" s="11"/>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1"/>
      <c r="D53" s="11"/>
      <c r="E53" s="11"/>
      <c r="F53" s="11"/>
      <c r="G53" s="11"/>
      <c r="H53" s="11"/>
      <c r="I53" s="11"/>
      <c r="J53" s="11"/>
      <c r="K53" s="11"/>
    </row>
    <row r="54" customFormat="false" ht="12.75" hidden="false" customHeight="true" outlineLevel="0" collapsed="false">
      <c r="A54" s="11"/>
      <c r="B54" s="11"/>
      <c r="C54" s="11"/>
      <c r="D54" s="11"/>
      <c r="E54" s="11"/>
      <c r="F54" s="11"/>
      <c r="G54" s="11"/>
      <c r="H54" s="11"/>
      <c r="I54" s="11"/>
      <c r="J54" s="11"/>
      <c r="K54" s="11"/>
    </row>
    <row r="55" customFormat="false" ht="12.75" hidden="false" customHeight="true" outlineLevel="0" collapsed="false">
      <c r="A55" s="11"/>
      <c r="B55" s="11"/>
      <c r="C55" s="11"/>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4">
    <mergeCell ref="A5:C7"/>
    <mergeCell ref="D5:D6"/>
    <mergeCell ref="E5:E6"/>
    <mergeCell ref="G5:J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71"/>
    <col collapsed="false" customWidth="true" hidden="false" outlineLevel="0" max="4" min="2" style="1" width="9.14"/>
    <col collapsed="false" customWidth="true" hidden="false" outlineLevel="0" max="5" min="5" style="1" width="10.85"/>
    <col collapsed="false" customWidth="true" hidden="false" outlineLevel="0" max="6" min="6" style="1" width="11.29"/>
    <col collapsed="false" customWidth="true" hidden="false" outlineLevel="0" max="7" min="7" style="1" width="9.14"/>
    <col collapsed="false" customWidth="true" hidden="false" outlineLevel="0" max="8" min="8" style="1" width="5.85"/>
    <col collapsed="false" customWidth="true" hidden="false" outlineLevel="0" max="9" min="9" style="1" width="9.14"/>
    <col collapsed="false" customWidth="true" hidden="false" outlineLevel="0" max="10" min="10" style="1" width="38.71"/>
    <col collapsed="false" customWidth="true" hidden="false" outlineLevel="0" max="11" min="11" style="1" width="1.14"/>
    <col collapsed="false" customWidth="true" hidden="false" outlineLevel="0" max="26" min="12" style="1" width="12.71"/>
  </cols>
  <sheetData>
    <row r="1" customFormat="false" ht="15" hidden="false" customHeight="true" outlineLevel="0" collapsed="false">
      <c r="A1" s="35" t="s">
        <v>555</v>
      </c>
      <c r="B1" s="11"/>
      <c r="C1" s="11"/>
      <c r="D1" s="11"/>
      <c r="E1" s="11"/>
      <c r="F1" s="11"/>
      <c r="G1" s="11"/>
      <c r="H1" s="11"/>
      <c r="I1" s="11"/>
      <c r="J1" s="11"/>
      <c r="K1" s="11"/>
    </row>
    <row r="2" customFormat="false" ht="12.75" hidden="false" customHeight="true" outlineLevel="0" collapsed="false">
      <c r="A2" s="11"/>
      <c r="B2" s="11"/>
      <c r="C2" s="11"/>
      <c r="D2" s="11"/>
      <c r="E2" s="11"/>
      <c r="F2" s="11"/>
      <c r="G2" s="11"/>
      <c r="H2" s="11"/>
      <c r="I2" s="11"/>
      <c r="J2" s="11"/>
      <c r="K2" s="11"/>
    </row>
    <row r="3" customFormat="false" ht="15" hidden="false" customHeight="true" outlineLevel="0" collapsed="false">
      <c r="A3" s="89" t="s">
        <v>556</v>
      </c>
      <c r="B3" s="47" t="s">
        <v>557</v>
      </c>
      <c r="C3" s="13"/>
      <c r="D3" s="13"/>
      <c r="E3" s="13"/>
      <c r="F3" s="13"/>
      <c r="G3" s="13"/>
      <c r="H3" s="13"/>
      <c r="I3" s="13"/>
      <c r="J3" s="13"/>
      <c r="K3" s="13"/>
    </row>
    <row r="4" customFormat="false" ht="15.75" hidden="false" customHeight="true" outlineLevel="0" collapsed="false">
      <c r="A4" s="89"/>
      <c r="B4" s="47"/>
      <c r="C4" s="13"/>
      <c r="D4" s="13"/>
      <c r="E4" s="13"/>
      <c r="F4" s="13"/>
      <c r="G4" s="13"/>
      <c r="H4" s="13"/>
      <c r="I4" s="13"/>
      <c r="J4" s="13"/>
      <c r="K4" s="13"/>
    </row>
    <row r="5" customFormat="false" ht="32.25" hidden="false" customHeight="true" outlineLevel="0" collapsed="false">
      <c r="A5" s="264" t="s">
        <v>558</v>
      </c>
      <c r="B5" s="264"/>
      <c r="C5" s="264"/>
      <c r="D5" s="264"/>
      <c r="E5" s="265" t="s">
        <v>559</v>
      </c>
      <c r="F5" s="265" t="s">
        <v>560</v>
      </c>
      <c r="G5" s="13"/>
      <c r="H5" s="15" t="s">
        <v>17</v>
      </c>
      <c r="I5" s="15"/>
      <c r="J5" s="15"/>
      <c r="K5" s="15"/>
    </row>
    <row r="6" customFormat="false" ht="15.75" hidden="false" customHeight="true" outlineLevel="0" collapsed="false">
      <c r="A6" s="264"/>
      <c r="B6" s="264"/>
      <c r="C6" s="264"/>
      <c r="D6" s="264"/>
      <c r="E6" s="266" t="n">
        <v>0.03</v>
      </c>
      <c r="F6" s="266" t="n">
        <v>0.05</v>
      </c>
      <c r="G6" s="13"/>
      <c r="H6" s="17"/>
      <c r="I6" s="18"/>
      <c r="J6" s="18"/>
      <c r="K6" s="19"/>
    </row>
    <row r="7" customFormat="false" ht="15.75" hidden="false" customHeight="true" outlineLevel="0" collapsed="false">
      <c r="A7" s="47"/>
      <c r="B7" s="47"/>
      <c r="C7" s="47"/>
      <c r="D7" s="47"/>
      <c r="E7" s="13"/>
      <c r="F7" s="13"/>
      <c r="G7" s="13"/>
      <c r="H7" s="20"/>
      <c r="I7" s="21"/>
      <c r="J7" s="22" t="s">
        <v>19</v>
      </c>
      <c r="K7" s="23"/>
    </row>
    <row r="8" customFormat="false" ht="15" hidden="false" customHeight="true" outlineLevel="0" collapsed="false">
      <c r="A8" s="11"/>
      <c r="B8" s="11"/>
      <c r="C8" s="11"/>
      <c r="D8" s="11"/>
      <c r="E8" s="11"/>
      <c r="F8" s="11"/>
      <c r="G8" s="13"/>
      <c r="H8" s="20"/>
      <c r="I8" s="27"/>
      <c r="J8" s="22" t="s">
        <v>21</v>
      </c>
      <c r="K8" s="23"/>
    </row>
    <row r="9" customFormat="false" ht="15" hidden="false" customHeight="true" outlineLevel="0" collapsed="false">
      <c r="A9" s="11"/>
      <c r="B9" s="11"/>
      <c r="C9" s="11"/>
      <c r="D9" s="11"/>
      <c r="E9" s="11"/>
      <c r="F9" s="11"/>
      <c r="G9" s="13"/>
      <c r="H9" s="20"/>
      <c r="I9" s="28"/>
      <c r="J9" s="22" t="s">
        <v>23</v>
      </c>
      <c r="K9" s="23"/>
    </row>
    <row r="10" customFormat="false" ht="15.75" hidden="false" customHeight="true" outlineLevel="0" collapsed="false">
      <c r="A10" s="11"/>
      <c r="B10" s="11"/>
      <c r="C10" s="11"/>
      <c r="D10" s="11"/>
      <c r="E10" s="11"/>
      <c r="F10" s="11"/>
      <c r="G10" s="13"/>
      <c r="H10" s="29"/>
      <c r="I10" s="30"/>
      <c r="J10" s="30"/>
      <c r="K10" s="31"/>
    </row>
    <row r="11" customFormat="false" ht="15" hidden="false" customHeight="true" outlineLevel="0" collapsed="false">
      <c r="A11" s="11"/>
      <c r="B11" s="11"/>
      <c r="C11" s="11"/>
      <c r="D11" s="11"/>
      <c r="E11" s="11"/>
      <c r="F11" s="11"/>
      <c r="G11" s="13"/>
      <c r="H11" s="13"/>
      <c r="I11" s="13"/>
      <c r="J11" s="13"/>
      <c r="K11" s="13"/>
    </row>
    <row r="12" customFormat="false" ht="12.75" hidden="false" customHeight="true" outlineLevel="0" collapsed="false">
      <c r="A12" s="11"/>
      <c r="B12" s="11"/>
      <c r="C12" s="11"/>
      <c r="D12" s="11"/>
      <c r="E12" s="11"/>
      <c r="F12" s="11"/>
      <c r="G12" s="11"/>
      <c r="H12" s="11"/>
      <c r="I12" s="11"/>
      <c r="J12" s="11"/>
      <c r="K12" s="11"/>
    </row>
    <row r="13" customFormat="false" ht="12.75" hidden="false" customHeight="true" outlineLevel="0" collapsed="false">
      <c r="A13" s="11"/>
      <c r="B13" s="11"/>
      <c r="C13" s="11"/>
      <c r="D13" s="11"/>
      <c r="E13" s="11"/>
      <c r="F13" s="11"/>
      <c r="G13" s="11"/>
      <c r="H13" s="11"/>
      <c r="I13" s="11"/>
      <c r="J13" s="11"/>
      <c r="K13" s="11"/>
    </row>
    <row r="14" customFormat="false" ht="12.75" hidden="false" customHeight="true" outlineLevel="0" collapsed="false">
      <c r="A14" s="11"/>
      <c r="B14" s="11"/>
      <c r="C14" s="11"/>
      <c r="D14" s="11"/>
      <c r="E14" s="11"/>
      <c r="F14" s="11"/>
      <c r="G14" s="11"/>
      <c r="H14" s="11"/>
      <c r="I14" s="11"/>
      <c r="J14" s="11"/>
      <c r="K14" s="11"/>
    </row>
    <row r="15" customFormat="false" ht="12.75" hidden="false" customHeight="true" outlineLevel="0" collapsed="false">
      <c r="A15" s="11"/>
      <c r="B15" s="11"/>
      <c r="C15" s="11"/>
      <c r="D15" s="11"/>
      <c r="E15" s="11"/>
      <c r="F15" s="11"/>
      <c r="G15" s="11"/>
      <c r="H15" s="11"/>
      <c r="I15" s="11"/>
      <c r="J15" s="11"/>
      <c r="K15" s="11"/>
    </row>
    <row r="16" customFormat="false" ht="12.75" hidden="false" customHeight="true" outlineLevel="0" collapsed="false">
      <c r="A16" s="11"/>
      <c r="B16" s="11"/>
      <c r="C16" s="11"/>
      <c r="D16" s="11"/>
      <c r="E16" s="11"/>
      <c r="F16" s="11"/>
      <c r="G16" s="11"/>
      <c r="H16" s="11"/>
      <c r="I16" s="11"/>
      <c r="J16" s="11"/>
      <c r="K16" s="11"/>
    </row>
    <row r="17" customFormat="false" ht="12.75" hidden="false" customHeight="true" outlineLevel="0" collapsed="false">
      <c r="A17" s="11"/>
      <c r="B17" s="11"/>
      <c r="C17" s="11"/>
      <c r="D17" s="11"/>
      <c r="E17" s="11"/>
      <c r="F17" s="11"/>
      <c r="G17" s="11"/>
      <c r="H17" s="11"/>
      <c r="I17" s="11"/>
      <c r="J17" s="11"/>
      <c r="K17" s="11"/>
    </row>
    <row r="18" customFormat="false" ht="12.75" hidden="false" customHeight="true" outlineLevel="0" collapsed="false">
      <c r="A18" s="11"/>
      <c r="B18" s="11"/>
      <c r="C18" s="11"/>
      <c r="D18" s="11"/>
      <c r="E18" s="11"/>
      <c r="F18" s="11"/>
      <c r="G18" s="11"/>
      <c r="H18" s="11"/>
      <c r="I18" s="11"/>
      <c r="J18" s="11"/>
      <c r="K18" s="11"/>
    </row>
    <row r="19" customFormat="false" ht="12.75" hidden="false" customHeight="true" outlineLevel="0" collapsed="false">
      <c r="A19" s="11"/>
      <c r="B19" s="11"/>
      <c r="C19" s="11"/>
      <c r="D19" s="11"/>
      <c r="E19" s="11"/>
      <c r="F19" s="11"/>
      <c r="G19" s="11"/>
      <c r="H19" s="11"/>
      <c r="I19" s="11"/>
      <c r="J19" s="11"/>
      <c r="K19" s="11"/>
    </row>
    <row r="20" customFormat="false" ht="12.75" hidden="false" customHeight="true" outlineLevel="0" collapsed="false">
      <c r="A20" s="11"/>
      <c r="B20" s="11"/>
      <c r="C20" s="11"/>
      <c r="D20" s="11"/>
      <c r="E20" s="11"/>
      <c r="F20" s="11"/>
      <c r="G20" s="11"/>
      <c r="H20" s="11"/>
      <c r="I20" s="11"/>
      <c r="J20" s="11"/>
      <c r="K20" s="11"/>
    </row>
    <row r="21" customFormat="false" ht="12.75" hidden="false" customHeight="true" outlineLevel="0" collapsed="false">
      <c r="A21" s="11"/>
      <c r="B21" s="11"/>
      <c r="C21" s="11"/>
      <c r="D21" s="11"/>
      <c r="E21" s="11"/>
      <c r="F21" s="11"/>
      <c r="G21" s="11"/>
      <c r="H21" s="11"/>
      <c r="I21" s="11"/>
      <c r="J21" s="11"/>
      <c r="K21" s="11"/>
    </row>
    <row r="22" customFormat="false" ht="12.75" hidden="false" customHeight="true" outlineLevel="0" collapsed="false">
      <c r="A22" s="11"/>
      <c r="B22" s="11"/>
      <c r="C22" s="11"/>
      <c r="D22" s="11"/>
      <c r="E22" s="11"/>
      <c r="F22" s="11"/>
      <c r="G22" s="11"/>
      <c r="H22" s="11"/>
      <c r="I22" s="11"/>
      <c r="J22" s="11"/>
      <c r="K22" s="11"/>
    </row>
    <row r="23" customFormat="false" ht="12.75" hidden="false" customHeight="true" outlineLevel="0" collapsed="false">
      <c r="A23" s="11"/>
      <c r="B23" s="11"/>
      <c r="C23" s="11"/>
      <c r="D23" s="11"/>
      <c r="E23" s="11"/>
      <c r="F23" s="11"/>
      <c r="G23" s="11"/>
      <c r="H23" s="11"/>
      <c r="I23" s="11"/>
      <c r="J23" s="11"/>
      <c r="K23" s="11"/>
    </row>
    <row r="24" customFormat="false" ht="12.75" hidden="false" customHeight="true" outlineLevel="0" collapsed="false">
      <c r="A24" s="11"/>
      <c r="B24" s="11"/>
      <c r="C24" s="11"/>
      <c r="D24" s="11"/>
      <c r="E24" s="11"/>
      <c r="F24" s="11"/>
      <c r="G24" s="11"/>
      <c r="H24" s="11"/>
      <c r="I24" s="11"/>
      <c r="J24" s="11"/>
      <c r="K24" s="11"/>
    </row>
    <row r="25" customFormat="false" ht="12.75" hidden="false" customHeight="true" outlineLevel="0" collapsed="false">
      <c r="A25" s="11"/>
      <c r="B25" s="11"/>
      <c r="C25" s="11"/>
      <c r="D25" s="11"/>
      <c r="E25" s="11"/>
      <c r="F25" s="11"/>
      <c r="G25" s="11"/>
      <c r="H25" s="11"/>
      <c r="I25" s="11"/>
      <c r="J25" s="11"/>
      <c r="K25" s="11"/>
    </row>
    <row r="26" customFormat="false" ht="12.75" hidden="false" customHeight="true" outlineLevel="0" collapsed="false">
      <c r="A26" s="11"/>
      <c r="B26" s="11"/>
      <c r="C26" s="11"/>
      <c r="D26" s="11"/>
      <c r="E26" s="11"/>
      <c r="F26" s="11"/>
      <c r="G26" s="11"/>
      <c r="H26" s="11"/>
      <c r="I26" s="11"/>
      <c r="J26" s="11"/>
      <c r="K26" s="11"/>
    </row>
    <row r="27" customFormat="false" ht="12.75" hidden="false" customHeight="true" outlineLevel="0" collapsed="false">
      <c r="A27" s="11"/>
      <c r="B27" s="11"/>
      <c r="C27" s="11"/>
      <c r="D27" s="11"/>
      <c r="E27" s="11"/>
      <c r="F27" s="11"/>
      <c r="G27" s="11"/>
      <c r="H27" s="11"/>
      <c r="I27" s="11"/>
      <c r="J27" s="11"/>
      <c r="K27" s="11"/>
    </row>
    <row r="28" customFormat="false" ht="12.75" hidden="false" customHeight="true" outlineLevel="0" collapsed="false">
      <c r="A28" s="11"/>
      <c r="B28" s="11"/>
      <c r="C28" s="11"/>
      <c r="D28" s="11"/>
      <c r="E28" s="11"/>
      <c r="F28" s="11"/>
      <c r="G28" s="11"/>
      <c r="H28" s="11"/>
      <c r="I28" s="11"/>
      <c r="J28" s="11"/>
      <c r="K28" s="11"/>
    </row>
    <row r="29" customFormat="false" ht="12.75" hidden="false" customHeight="true" outlineLevel="0" collapsed="false">
      <c r="A29" s="11"/>
      <c r="B29" s="11"/>
      <c r="C29" s="11"/>
      <c r="D29" s="11"/>
      <c r="E29" s="11"/>
      <c r="F29" s="11"/>
      <c r="G29" s="11"/>
      <c r="H29" s="11"/>
      <c r="I29" s="11"/>
      <c r="J29" s="11"/>
      <c r="K29" s="11"/>
    </row>
    <row r="30" customFormat="false" ht="12.75" hidden="false" customHeight="true" outlineLevel="0" collapsed="false">
      <c r="A30" s="11"/>
      <c r="B30" s="11"/>
      <c r="C30" s="11"/>
      <c r="D30" s="11"/>
      <c r="E30" s="11"/>
      <c r="F30" s="11"/>
      <c r="G30" s="11"/>
      <c r="H30" s="11"/>
      <c r="I30" s="11"/>
      <c r="J30" s="11"/>
      <c r="K30" s="11"/>
    </row>
    <row r="31" customFormat="false" ht="12.75" hidden="false" customHeight="true" outlineLevel="0" collapsed="false">
      <c r="A31" s="11"/>
      <c r="B31" s="11"/>
      <c r="C31" s="11"/>
      <c r="D31" s="11"/>
      <c r="E31" s="11"/>
      <c r="F31" s="11"/>
      <c r="G31" s="11"/>
      <c r="H31" s="11"/>
      <c r="I31" s="11"/>
      <c r="J31" s="11"/>
      <c r="K31" s="11"/>
    </row>
    <row r="32" customFormat="false" ht="12.75" hidden="false" customHeight="true" outlineLevel="0" collapsed="false">
      <c r="A32" s="11"/>
      <c r="B32" s="11"/>
      <c r="C32" s="11"/>
      <c r="D32" s="11"/>
      <c r="E32" s="11"/>
      <c r="F32" s="11"/>
      <c r="G32" s="11"/>
      <c r="H32" s="11"/>
      <c r="I32" s="11"/>
      <c r="J32" s="11"/>
      <c r="K32" s="11"/>
    </row>
    <row r="33" customFormat="false" ht="12.75" hidden="false" customHeight="true" outlineLevel="0" collapsed="false">
      <c r="A33" s="11"/>
      <c r="B33" s="11"/>
      <c r="C33" s="11"/>
      <c r="D33" s="11"/>
      <c r="E33" s="11"/>
      <c r="F33" s="11"/>
      <c r="G33" s="11"/>
      <c r="H33" s="11"/>
      <c r="I33" s="11"/>
      <c r="J33" s="11"/>
      <c r="K33" s="11"/>
    </row>
    <row r="34" customFormat="false" ht="12.75" hidden="false" customHeight="true" outlineLevel="0" collapsed="false">
      <c r="A34" s="11"/>
      <c r="B34" s="11"/>
      <c r="C34" s="11"/>
      <c r="D34" s="11"/>
      <c r="E34" s="11"/>
      <c r="F34" s="11"/>
      <c r="G34" s="11"/>
      <c r="H34" s="11"/>
      <c r="I34" s="11"/>
      <c r="J34" s="11"/>
      <c r="K34" s="11"/>
    </row>
    <row r="35" customFormat="false" ht="12.75" hidden="false" customHeight="true" outlineLevel="0" collapsed="false">
      <c r="A35" s="11"/>
      <c r="B35" s="11"/>
      <c r="C35" s="11"/>
      <c r="D35" s="11"/>
      <c r="E35" s="11"/>
      <c r="F35" s="11"/>
      <c r="G35" s="11"/>
      <c r="H35" s="11"/>
      <c r="I35" s="11"/>
      <c r="J35" s="11"/>
      <c r="K35" s="11"/>
    </row>
    <row r="36" customFormat="false" ht="12.75" hidden="false" customHeight="true" outlineLevel="0" collapsed="false">
      <c r="A36" s="11"/>
      <c r="B36" s="11"/>
      <c r="C36" s="11"/>
      <c r="D36" s="11"/>
      <c r="E36" s="11"/>
      <c r="F36" s="11"/>
      <c r="G36" s="11"/>
      <c r="H36" s="11"/>
      <c r="I36" s="11"/>
      <c r="J36" s="11"/>
      <c r="K36" s="11"/>
    </row>
    <row r="37" customFormat="false" ht="12.75" hidden="false" customHeight="true" outlineLevel="0" collapsed="false">
      <c r="A37" s="11"/>
      <c r="B37" s="11"/>
      <c r="C37" s="11"/>
      <c r="D37" s="11"/>
      <c r="E37" s="11"/>
      <c r="F37" s="11"/>
      <c r="G37" s="11"/>
      <c r="H37" s="11"/>
      <c r="I37" s="11"/>
      <c r="J37" s="11"/>
      <c r="K37" s="11"/>
    </row>
    <row r="38" customFormat="false" ht="12.75" hidden="false" customHeight="true" outlineLevel="0" collapsed="false">
      <c r="A38" s="11"/>
      <c r="B38" s="11"/>
      <c r="C38" s="11"/>
      <c r="D38" s="11"/>
      <c r="E38" s="11"/>
      <c r="F38" s="11"/>
      <c r="G38" s="11"/>
      <c r="H38" s="11"/>
      <c r="I38" s="11"/>
      <c r="J38" s="11"/>
      <c r="K38" s="11"/>
    </row>
    <row r="39" customFormat="false" ht="12.75" hidden="false" customHeight="true" outlineLevel="0" collapsed="false">
      <c r="A39" s="11"/>
      <c r="B39" s="11"/>
      <c r="C39" s="11"/>
      <c r="D39" s="11"/>
      <c r="E39" s="11"/>
      <c r="F39" s="11"/>
      <c r="G39" s="11"/>
      <c r="H39" s="11"/>
      <c r="I39" s="11"/>
      <c r="J39" s="11"/>
      <c r="K39" s="11"/>
    </row>
    <row r="40" customFormat="false" ht="12.75" hidden="false" customHeight="true" outlineLevel="0" collapsed="false">
      <c r="A40" s="11"/>
      <c r="B40" s="11"/>
      <c r="C40" s="11"/>
      <c r="D40" s="11"/>
      <c r="E40" s="11"/>
      <c r="F40" s="11"/>
      <c r="G40" s="11"/>
      <c r="H40" s="11"/>
      <c r="I40" s="11"/>
      <c r="J40" s="11"/>
      <c r="K40" s="11"/>
    </row>
    <row r="41" customFormat="false" ht="12.75" hidden="false" customHeight="true" outlineLevel="0" collapsed="false">
      <c r="A41" s="11"/>
      <c r="B41" s="11"/>
      <c r="C41" s="11"/>
      <c r="D41" s="11"/>
      <c r="E41" s="11"/>
      <c r="F41" s="11"/>
      <c r="G41" s="11"/>
      <c r="H41" s="11"/>
      <c r="I41" s="11"/>
      <c r="J41" s="11"/>
      <c r="K41" s="11"/>
    </row>
    <row r="42" customFormat="false" ht="12.75" hidden="false" customHeight="true" outlineLevel="0" collapsed="false">
      <c r="A42" s="11"/>
      <c r="B42" s="11"/>
      <c r="C42" s="11"/>
      <c r="D42" s="11"/>
      <c r="E42" s="11"/>
      <c r="F42" s="11"/>
      <c r="G42" s="11"/>
      <c r="H42" s="11"/>
      <c r="I42" s="11"/>
      <c r="J42" s="11"/>
      <c r="K42" s="11"/>
    </row>
    <row r="43" customFormat="false" ht="12.75" hidden="false" customHeight="true" outlineLevel="0" collapsed="false">
      <c r="A43" s="11"/>
      <c r="B43" s="11"/>
      <c r="C43" s="11"/>
      <c r="D43" s="11"/>
      <c r="E43" s="11"/>
      <c r="F43" s="11"/>
      <c r="G43" s="11"/>
      <c r="H43" s="11"/>
      <c r="I43" s="11"/>
      <c r="J43" s="11"/>
      <c r="K43" s="11"/>
    </row>
    <row r="44" customFormat="false" ht="12.75" hidden="false" customHeight="true" outlineLevel="0" collapsed="false">
      <c r="A44" s="11"/>
      <c r="B44" s="11"/>
      <c r="C44" s="11"/>
      <c r="D44" s="11"/>
      <c r="E44" s="11"/>
      <c r="F44" s="11"/>
      <c r="G44" s="11"/>
      <c r="H44" s="11"/>
      <c r="I44" s="11"/>
      <c r="J44" s="11"/>
      <c r="K44" s="11"/>
    </row>
    <row r="45" customFormat="false" ht="12.75" hidden="false" customHeight="true" outlineLevel="0" collapsed="false">
      <c r="A45" s="11"/>
      <c r="B45" s="11"/>
      <c r="C45" s="11"/>
      <c r="D45" s="11"/>
      <c r="E45" s="11"/>
      <c r="F45" s="11"/>
      <c r="G45" s="11"/>
      <c r="H45" s="11"/>
      <c r="I45" s="11"/>
      <c r="J45" s="11"/>
      <c r="K45" s="11"/>
    </row>
    <row r="46" customFormat="false" ht="12.75" hidden="false" customHeight="true" outlineLevel="0" collapsed="false">
      <c r="A46" s="11"/>
      <c r="B46" s="11"/>
      <c r="C46" s="11"/>
      <c r="D46" s="11"/>
      <c r="E46" s="11"/>
      <c r="F46" s="11"/>
      <c r="G46" s="11"/>
      <c r="H46" s="11"/>
      <c r="I46" s="11"/>
      <c r="J46" s="11"/>
      <c r="K46" s="11"/>
    </row>
    <row r="47" customFormat="false" ht="12.75" hidden="false" customHeight="true" outlineLevel="0" collapsed="false">
      <c r="A47" s="11"/>
      <c r="B47" s="11"/>
      <c r="C47" s="11"/>
      <c r="D47" s="11"/>
      <c r="E47" s="11"/>
      <c r="F47" s="11"/>
      <c r="G47" s="11"/>
      <c r="H47" s="11"/>
      <c r="I47" s="11"/>
      <c r="J47" s="11"/>
      <c r="K47" s="11"/>
    </row>
    <row r="48" customFormat="false" ht="12.75" hidden="false" customHeight="true" outlineLevel="0" collapsed="false">
      <c r="A48" s="11"/>
      <c r="B48" s="11"/>
      <c r="C48" s="11"/>
      <c r="D48" s="11"/>
      <c r="E48" s="11"/>
      <c r="F48" s="11"/>
      <c r="G48" s="11"/>
      <c r="H48" s="11"/>
      <c r="I48" s="11"/>
      <c r="J48" s="11"/>
      <c r="K48" s="11"/>
    </row>
    <row r="49" customFormat="false" ht="12.75" hidden="false" customHeight="true" outlineLevel="0" collapsed="false">
      <c r="A49" s="11"/>
      <c r="B49" s="11"/>
      <c r="C49" s="11"/>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1"/>
      <c r="D53" s="11"/>
      <c r="E53" s="11"/>
      <c r="F53" s="11"/>
      <c r="G53" s="11"/>
      <c r="H53" s="11"/>
      <c r="I53" s="11"/>
      <c r="J53" s="11"/>
      <c r="K53" s="11"/>
    </row>
    <row r="54" customFormat="false" ht="12.75" hidden="false" customHeight="true" outlineLevel="0" collapsed="false">
      <c r="A54" s="11"/>
      <c r="B54" s="11"/>
      <c r="C54" s="11"/>
      <c r="D54" s="11"/>
      <c r="E54" s="11"/>
      <c r="F54" s="11"/>
      <c r="G54" s="11"/>
      <c r="H54" s="11"/>
      <c r="I54" s="11"/>
      <c r="J54" s="11"/>
      <c r="K54" s="11"/>
    </row>
    <row r="55" customFormat="false" ht="12.75" hidden="false" customHeight="true" outlineLevel="0" collapsed="false">
      <c r="A55" s="11"/>
      <c r="B55" s="11"/>
      <c r="C55" s="11"/>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2">
    <mergeCell ref="A5:D6"/>
    <mergeCell ref="H5:K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N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
    <col collapsed="false" customWidth="true" hidden="false" outlineLevel="0" max="2" min="2" style="1" width="21"/>
    <col collapsed="false" customWidth="true" hidden="true" outlineLevel="0" max="3" min="3" style="1" width="10"/>
    <col collapsed="false" customWidth="true" hidden="false" outlineLevel="0" max="4" min="4" style="1" width="18.29"/>
    <col collapsed="false" customWidth="true" hidden="false" outlineLevel="0" max="5" min="5" style="1" width="10"/>
    <col collapsed="false" customWidth="true" hidden="false" outlineLevel="0" max="6" min="6" style="1" width="8.14"/>
    <col collapsed="false" customWidth="true" hidden="false" outlineLevel="0" max="7" min="7" style="1" width="15.28"/>
    <col collapsed="false" customWidth="true" hidden="false" outlineLevel="0" max="8" min="8" style="1" width="5.71"/>
    <col collapsed="false" customWidth="true" hidden="false" outlineLevel="0" max="9" min="9" style="1" width="11.29"/>
    <col collapsed="false" customWidth="true" hidden="false" outlineLevel="0" max="10" min="10" style="1" width="4.72"/>
    <col collapsed="false" customWidth="true" hidden="false" outlineLevel="0" max="11" min="11" style="1" width="11.29"/>
    <col collapsed="false" customWidth="true" hidden="false" outlineLevel="0" max="12" min="12" style="1" width="38.71"/>
    <col collapsed="false" customWidth="true" hidden="false" outlineLevel="0" max="13" min="13" style="1" width="0.85"/>
    <col collapsed="false" customWidth="true" hidden="false" outlineLevel="0" max="14" min="14" style="1" width="37.85"/>
    <col collapsed="false" customWidth="true" hidden="false" outlineLevel="0" max="26" min="15" style="1" width="12.71"/>
  </cols>
  <sheetData>
    <row r="1" customFormat="false" ht="12.75" hidden="false" customHeight="true" outlineLevel="0" collapsed="false">
      <c r="A1" s="35" t="s">
        <v>561</v>
      </c>
      <c r="B1" s="13"/>
      <c r="C1" s="13"/>
      <c r="D1" s="13"/>
      <c r="E1" s="13"/>
      <c r="F1" s="13"/>
      <c r="G1" s="13"/>
      <c r="H1" s="13"/>
      <c r="I1" s="13"/>
      <c r="J1" s="13"/>
      <c r="K1" s="13"/>
      <c r="L1" s="13"/>
      <c r="M1" s="13"/>
      <c r="N1" s="13"/>
    </row>
    <row r="2" customFormat="false" ht="12.75" hidden="false" customHeight="true" outlineLevel="0" collapsed="false">
      <c r="A2" s="13"/>
      <c r="B2" s="13"/>
      <c r="C2" s="13"/>
      <c r="D2" s="13"/>
      <c r="E2" s="13"/>
      <c r="F2" s="13"/>
      <c r="G2" s="13"/>
      <c r="H2" s="13"/>
      <c r="I2" s="13"/>
      <c r="J2" s="13"/>
      <c r="K2" s="13"/>
      <c r="L2" s="13"/>
      <c r="M2" s="13"/>
      <c r="N2" s="13"/>
    </row>
    <row r="3" customFormat="false" ht="15.75" hidden="false" customHeight="true" outlineLevel="0" collapsed="false">
      <c r="A3" s="47" t="s">
        <v>562</v>
      </c>
      <c r="B3" s="47" t="s">
        <v>563</v>
      </c>
      <c r="C3" s="13"/>
      <c r="D3" s="13"/>
      <c r="E3" s="13"/>
      <c r="F3" s="13"/>
      <c r="G3" s="13"/>
      <c r="H3" s="13"/>
      <c r="I3" s="13"/>
      <c r="J3" s="13"/>
      <c r="K3" s="13"/>
      <c r="L3" s="13"/>
      <c r="M3" s="13"/>
      <c r="N3" s="13"/>
    </row>
    <row r="4" customFormat="false" ht="12.75" hidden="false" customHeight="true" outlineLevel="0" collapsed="false">
      <c r="A4" s="267" t="s">
        <v>564</v>
      </c>
      <c r="B4" s="267"/>
      <c r="C4" s="267"/>
      <c r="D4" s="268" t="n">
        <v>2</v>
      </c>
      <c r="E4" s="13"/>
      <c r="F4" s="10"/>
      <c r="G4" s="13"/>
      <c r="H4" s="13"/>
      <c r="I4" s="13"/>
      <c r="J4" s="15" t="s">
        <v>17</v>
      </c>
      <c r="K4" s="15"/>
      <c r="L4" s="15"/>
      <c r="M4" s="15"/>
      <c r="N4" s="13"/>
    </row>
    <row r="5" customFormat="false" ht="12.75" hidden="false" customHeight="true" outlineLevel="0" collapsed="false">
      <c r="A5" s="267" t="s">
        <v>565</v>
      </c>
      <c r="B5" s="267"/>
      <c r="C5" s="267"/>
      <c r="D5" s="269" t="n">
        <v>2.5</v>
      </c>
      <c r="E5" s="13"/>
      <c r="F5" s="40"/>
      <c r="G5" s="13"/>
      <c r="H5" s="13"/>
      <c r="I5" s="13"/>
      <c r="J5" s="17"/>
      <c r="K5" s="18"/>
      <c r="L5" s="18"/>
      <c r="M5" s="19"/>
      <c r="N5" s="13"/>
    </row>
    <row r="6" customFormat="false" ht="12.75" hidden="false" customHeight="true" outlineLevel="0" collapsed="false">
      <c r="A6" s="47"/>
      <c r="B6" s="47"/>
      <c r="C6" s="13"/>
      <c r="D6" s="13"/>
      <c r="E6" s="13"/>
      <c r="F6" s="13"/>
      <c r="G6" s="13"/>
      <c r="H6" s="13"/>
      <c r="I6" s="13"/>
      <c r="J6" s="20"/>
      <c r="K6" s="21"/>
      <c r="L6" s="22" t="s">
        <v>19</v>
      </c>
      <c r="M6" s="23"/>
      <c r="N6" s="13"/>
    </row>
    <row r="7" customFormat="false" ht="12.75" hidden="false" customHeight="true" outlineLevel="0" collapsed="false">
      <c r="A7" s="47" t="s">
        <v>566</v>
      </c>
      <c r="B7" s="47" t="s">
        <v>567</v>
      </c>
      <c r="C7" s="13"/>
      <c r="D7" s="13"/>
      <c r="E7" s="13"/>
      <c r="F7" s="13"/>
      <c r="G7" s="47"/>
      <c r="H7" s="13"/>
      <c r="I7" s="13"/>
      <c r="J7" s="20"/>
      <c r="K7" s="27"/>
      <c r="L7" s="22" t="s">
        <v>21</v>
      </c>
      <c r="M7" s="23"/>
      <c r="N7" s="13"/>
    </row>
    <row r="8" customFormat="false" ht="12.75" hidden="false" customHeight="true" outlineLevel="0" collapsed="false">
      <c r="A8" s="270" t="s">
        <v>127</v>
      </c>
      <c r="B8" s="270"/>
      <c r="C8" s="270"/>
      <c r="D8" s="270" t="s">
        <v>568</v>
      </c>
      <c r="E8" s="271" t="s">
        <v>569</v>
      </c>
      <c r="F8" s="271"/>
      <c r="G8" s="13"/>
      <c r="H8" s="13"/>
      <c r="I8" s="13"/>
      <c r="J8" s="20"/>
      <c r="K8" s="28"/>
      <c r="L8" s="22" t="s">
        <v>23</v>
      </c>
      <c r="M8" s="23"/>
      <c r="N8" s="13"/>
    </row>
    <row r="9" customFormat="false" ht="15.75" hidden="false" customHeight="true" outlineLevel="0" collapsed="false">
      <c r="A9" s="270"/>
      <c r="B9" s="270"/>
      <c r="C9" s="270"/>
      <c r="D9" s="270"/>
      <c r="E9" s="271"/>
      <c r="F9" s="271"/>
      <c r="G9" s="13"/>
      <c r="H9" s="13"/>
      <c r="I9" s="13"/>
      <c r="J9" s="29"/>
      <c r="K9" s="30"/>
      <c r="L9" s="30"/>
      <c r="M9" s="31"/>
      <c r="N9" s="13"/>
    </row>
    <row r="10" customFormat="false" ht="12.75" hidden="false" customHeight="true" outlineLevel="0" collapsed="false">
      <c r="A10" s="272" t="s">
        <v>99</v>
      </c>
      <c r="B10" s="272"/>
      <c r="C10" s="272"/>
      <c r="D10" s="268" t="n">
        <v>85000</v>
      </c>
      <c r="E10" s="268" t="n">
        <v>125000</v>
      </c>
      <c r="F10" s="268"/>
      <c r="G10" s="273" t="s">
        <v>77</v>
      </c>
      <c r="H10" s="13"/>
      <c r="I10" s="13"/>
      <c r="J10" s="13"/>
      <c r="K10" s="13"/>
      <c r="L10" s="13"/>
      <c r="M10" s="13"/>
      <c r="N10" s="13"/>
    </row>
    <row r="11" customFormat="false" ht="12.75" hidden="false" customHeight="true" outlineLevel="0" collapsed="false">
      <c r="A11" s="272" t="s">
        <v>103</v>
      </c>
      <c r="B11" s="272"/>
      <c r="C11" s="272"/>
      <c r="D11" s="268" t="n">
        <v>85000</v>
      </c>
      <c r="E11" s="268" t="n">
        <v>125000</v>
      </c>
      <c r="F11" s="268"/>
      <c r="G11" s="273"/>
      <c r="H11" s="13"/>
      <c r="I11" s="13"/>
      <c r="J11" s="13"/>
      <c r="K11" s="13"/>
      <c r="L11" s="13"/>
      <c r="M11" s="13"/>
      <c r="N11" s="13"/>
    </row>
    <row r="12" customFormat="false" ht="12.75" hidden="false" customHeight="true" outlineLevel="0" collapsed="false">
      <c r="A12" s="272" t="s">
        <v>107</v>
      </c>
      <c r="B12" s="272"/>
      <c r="C12" s="272"/>
      <c r="D12" s="268" t="n">
        <v>85000</v>
      </c>
      <c r="E12" s="268" t="n">
        <v>125000</v>
      </c>
      <c r="F12" s="268"/>
      <c r="G12" s="273"/>
      <c r="H12" s="13"/>
      <c r="I12" s="13"/>
      <c r="J12" s="13"/>
      <c r="K12" s="13"/>
      <c r="L12" s="13"/>
      <c r="M12" s="13"/>
      <c r="N12" s="13"/>
    </row>
    <row r="13" customFormat="false" ht="12.75" hidden="false" customHeight="true" outlineLevel="0" collapsed="false">
      <c r="A13" s="272" t="s">
        <v>111</v>
      </c>
      <c r="B13" s="272"/>
      <c r="C13" s="272"/>
      <c r="D13" s="268" t="n">
        <v>85000</v>
      </c>
      <c r="E13" s="268" t="n">
        <v>105000</v>
      </c>
      <c r="F13" s="268"/>
      <c r="G13" s="273"/>
      <c r="H13" s="13"/>
      <c r="I13" s="13"/>
      <c r="J13" s="13"/>
      <c r="K13" s="13"/>
      <c r="L13" s="13"/>
      <c r="M13" s="13"/>
      <c r="N13" s="13"/>
    </row>
    <row r="14" customFormat="false" ht="12.75" hidden="false" customHeight="true" outlineLevel="0" collapsed="false">
      <c r="A14" s="272" t="s">
        <v>115</v>
      </c>
      <c r="B14" s="272"/>
      <c r="C14" s="272"/>
      <c r="D14" s="268" t="n">
        <v>85000</v>
      </c>
      <c r="E14" s="268" t="n">
        <v>125000</v>
      </c>
      <c r="F14" s="268"/>
      <c r="G14" s="273"/>
      <c r="H14" s="13"/>
      <c r="I14" s="13"/>
      <c r="J14" s="13"/>
      <c r="K14" s="13"/>
      <c r="L14" s="13"/>
      <c r="M14" s="13"/>
      <c r="N14" s="13"/>
    </row>
    <row r="15" customFormat="false" ht="12.75" hidden="false" customHeight="true" outlineLevel="0" collapsed="false">
      <c r="A15" s="272" t="s">
        <v>117</v>
      </c>
      <c r="B15" s="272"/>
      <c r="C15" s="272"/>
      <c r="D15" s="268" t="n">
        <v>85000</v>
      </c>
      <c r="E15" s="268" t="n">
        <v>125000</v>
      </c>
      <c r="F15" s="268"/>
      <c r="G15" s="273"/>
      <c r="H15" s="13"/>
      <c r="I15" s="13"/>
      <c r="J15" s="13"/>
      <c r="K15" s="13"/>
      <c r="L15" s="13"/>
      <c r="M15" s="13"/>
      <c r="N15" s="13"/>
    </row>
    <row r="16" customFormat="false" ht="12.75" hidden="false" customHeight="true" outlineLevel="0" collapsed="false">
      <c r="A16" s="272" t="s">
        <v>121</v>
      </c>
      <c r="B16" s="272"/>
      <c r="C16" s="272"/>
      <c r="D16" s="268" t="n">
        <v>85000</v>
      </c>
      <c r="E16" s="268" t="n">
        <v>125000</v>
      </c>
      <c r="F16" s="268"/>
      <c r="G16" s="273"/>
      <c r="H16" s="13"/>
      <c r="I16" s="13"/>
      <c r="J16" s="13"/>
      <c r="K16" s="13"/>
      <c r="L16" s="13"/>
      <c r="M16" s="13"/>
      <c r="N16" s="13"/>
    </row>
    <row r="17" customFormat="false" ht="12.75" hidden="false" customHeight="true" outlineLevel="0" collapsed="false">
      <c r="A17" s="47"/>
      <c r="B17" s="47"/>
      <c r="C17" s="13"/>
      <c r="D17" s="13"/>
      <c r="E17" s="13"/>
      <c r="F17" s="13"/>
      <c r="G17" s="13"/>
      <c r="H17" s="13"/>
      <c r="I17" s="13"/>
      <c r="J17" s="13"/>
      <c r="K17" s="13"/>
      <c r="L17" s="13"/>
      <c r="M17" s="13"/>
      <c r="N17" s="13"/>
    </row>
    <row r="18" customFormat="false" ht="12.75" hidden="false" customHeight="true" outlineLevel="0" collapsed="false">
      <c r="A18" s="47" t="s">
        <v>570</v>
      </c>
      <c r="B18" s="47" t="s">
        <v>571</v>
      </c>
      <c r="C18" s="13"/>
      <c r="D18" s="13"/>
      <c r="E18" s="13"/>
      <c r="F18" s="13"/>
      <c r="G18" s="13"/>
      <c r="H18" s="13"/>
      <c r="I18" s="13"/>
      <c r="J18" s="13"/>
      <c r="K18" s="13"/>
      <c r="L18" s="13"/>
      <c r="M18" s="13"/>
      <c r="N18" s="13"/>
    </row>
    <row r="19" customFormat="false" ht="14.25" hidden="false" customHeight="true" outlineLevel="0" collapsed="false">
      <c r="A19" s="270" t="s">
        <v>127</v>
      </c>
      <c r="B19" s="270"/>
      <c r="C19" s="270"/>
      <c r="D19" s="270" t="s">
        <v>572</v>
      </c>
      <c r="E19" s="270" t="s">
        <v>573</v>
      </c>
      <c r="F19" s="270"/>
      <c r="G19" s="274" t="s">
        <v>574</v>
      </c>
      <c r="H19" s="13"/>
      <c r="I19" s="13"/>
      <c r="J19" s="13"/>
      <c r="K19" s="13"/>
      <c r="L19" s="13"/>
      <c r="M19" s="13"/>
      <c r="N19" s="13"/>
    </row>
    <row r="20" customFormat="false" ht="12.75" hidden="false" customHeight="true" outlineLevel="0" collapsed="false">
      <c r="A20" s="270"/>
      <c r="B20" s="270"/>
      <c r="C20" s="270"/>
      <c r="D20" s="270"/>
      <c r="E20" s="270"/>
      <c r="F20" s="270"/>
      <c r="G20" s="274"/>
      <c r="H20" s="13"/>
      <c r="I20" s="13"/>
      <c r="J20" s="13"/>
      <c r="K20" s="13"/>
      <c r="L20" s="13"/>
      <c r="M20" s="13"/>
      <c r="N20" s="13"/>
    </row>
    <row r="21" customFormat="false" ht="15.75" hidden="false" customHeight="true" outlineLevel="0" collapsed="false">
      <c r="A21" s="272" t="s">
        <v>99</v>
      </c>
      <c r="B21" s="272"/>
      <c r="C21" s="272"/>
      <c r="D21" s="268" t="s">
        <v>575</v>
      </c>
      <c r="E21" s="275" t="s">
        <v>576</v>
      </c>
      <c r="F21" s="275"/>
      <c r="G21" s="268" t="n">
        <v>6</v>
      </c>
      <c r="H21" s="276" t="s">
        <v>577</v>
      </c>
      <c r="I21" s="13"/>
      <c r="J21" s="13"/>
      <c r="K21" s="13"/>
      <c r="L21" s="13"/>
      <c r="M21" s="13"/>
      <c r="N21" s="13"/>
    </row>
    <row r="22" customFormat="false" ht="15.75" hidden="false" customHeight="true" outlineLevel="0" collapsed="false">
      <c r="A22" s="272" t="s">
        <v>103</v>
      </c>
      <c r="B22" s="272"/>
      <c r="C22" s="272"/>
      <c r="D22" s="268" t="s">
        <v>575</v>
      </c>
      <c r="E22" s="275"/>
      <c r="F22" s="275"/>
      <c r="G22" s="268" t="n">
        <v>6</v>
      </c>
      <c r="H22" s="276"/>
      <c r="I22" s="13"/>
      <c r="J22" s="13"/>
      <c r="K22" s="13"/>
      <c r="L22" s="13"/>
      <c r="M22" s="13"/>
      <c r="N22" s="13"/>
    </row>
    <row r="23" customFormat="false" ht="15.75" hidden="false" customHeight="true" outlineLevel="0" collapsed="false">
      <c r="A23" s="272" t="s">
        <v>107</v>
      </c>
      <c r="B23" s="272"/>
      <c r="C23" s="272"/>
      <c r="D23" s="268" t="s">
        <v>578</v>
      </c>
      <c r="E23" s="275"/>
      <c r="F23" s="275"/>
      <c r="G23" s="268" t="n">
        <v>6</v>
      </c>
      <c r="H23" s="276"/>
      <c r="I23" s="13"/>
      <c r="J23" s="13"/>
      <c r="K23" s="13"/>
      <c r="L23" s="13"/>
      <c r="M23" s="13"/>
      <c r="N23" s="13"/>
    </row>
    <row r="24" customFormat="false" ht="15.75" hidden="false" customHeight="true" outlineLevel="0" collapsed="false">
      <c r="A24" s="272" t="s">
        <v>111</v>
      </c>
      <c r="B24" s="272"/>
      <c r="C24" s="272"/>
      <c r="D24" s="277" t="s">
        <v>578</v>
      </c>
      <c r="E24" s="275"/>
      <c r="F24" s="275"/>
      <c r="G24" s="268" t="n">
        <v>6</v>
      </c>
      <c r="H24" s="276"/>
      <c r="I24" s="13"/>
      <c r="J24" s="13"/>
      <c r="K24" s="13"/>
      <c r="L24" s="13"/>
      <c r="M24" s="13"/>
      <c r="N24" s="13"/>
    </row>
    <row r="25" customFormat="false" ht="15.75" hidden="false" customHeight="true" outlineLevel="0" collapsed="false">
      <c r="A25" s="272" t="s">
        <v>115</v>
      </c>
      <c r="B25" s="272"/>
      <c r="C25" s="272"/>
      <c r="D25" s="268" t="s">
        <v>579</v>
      </c>
      <c r="E25" s="275"/>
      <c r="F25" s="275"/>
      <c r="G25" s="268" t="n">
        <v>6</v>
      </c>
      <c r="H25" s="276"/>
      <c r="I25" s="13"/>
      <c r="J25" s="13"/>
      <c r="K25" s="13"/>
      <c r="L25" s="13"/>
      <c r="M25" s="13"/>
      <c r="N25" s="13"/>
    </row>
    <row r="26" customFormat="false" ht="15.75" hidden="false" customHeight="true" outlineLevel="0" collapsed="false">
      <c r="A26" s="272" t="s">
        <v>117</v>
      </c>
      <c r="B26" s="272"/>
      <c r="C26" s="272"/>
      <c r="D26" s="268" t="s">
        <v>579</v>
      </c>
      <c r="E26" s="275"/>
      <c r="F26" s="275"/>
      <c r="G26" s="268" t="n">
        <v>10</v>
      </c>
      <c r="H26" s="276"/>
      <c r="I26" s="13"/>
      <c r="J26" s="13"/>
      <c r="K26" s="13"/>
      <c r="L26" s="13"/>
      <c r="M26" s="13"/>
      <c r="N26" s="13"/>
    </row>
    <row r="27" customFormat="false" ht="15.75" hidden="false" customHeight="true" outlineLevel="0" collapsed="false">
      <c r="A27" s="272" t="s">
        <v>121</v>
      </c>
      <c r="B27" s="272"/>
      <c r="C27" s="272"/>
      <c r="D27" s="268" t="s">
        <v>579</v>
      </c>
      <c r="E27" s="275"/>
      <c r="F27" s="275"/>
      <c r="G27" s="268" t="n">
        <v>14</v>
      </c>
      <c r="H27" s="276"/>
      <c r="I27" s="13"/>
      <c r="J27" s="13"/>
      <c r="K27" s="13"/>
      <c r="L27" s="13"/>
      <c r="M27" s="13"/>
      <c r="N27" s="13"/>
    </row>
    <row r="28" customFormat="false" ht="15.75" hidden="false" customHeight="true" outlineLevel="0" collapsed="false">
      <c r="A28" s="13"/>
      <c r="B28" s="13"/>
      <c r="C28" s="13"/>
      <c r="D28" s="13"/>
      <c r="E28" s="13"/>
      <c r="F28" s="13"/>
      <c r="G28" s="13"/>
      <c r="H28" s="13"/>
      <c r="I28" s="13"/>
      <c r="J28" s="13"/>
      <c r="K28" s="13"/>
      <c r="L28" s="13"/>
      <c r="M28" s="13"/>
      <c r="N28" s="13"/>
    </row>
    <row r="29" customFormat="false" ht="15.75" hidden="false" customHeight="true" outlineLevel="0" collapsed="false">
      <c r="A29" s="47" t="s">
        <v>580</v>
      </c>
      <c r="B29" s="47" t="s">
        <v>581</v>
      </c>
      <c r="C29" s="13"/>
      <c r="D29" s="13"/>
      <c r="E29" s="13"/>
      <c r="F29" s="13"/>
      <c r="G29" s="13"/>
      <c r="H29" s="13"/>
      <c r="I29" s="13"/>
      <c r="J29" s="13"/>
      <c r="K29" s="13"/>
      <c r="L29" s="13"/>
      <c r="M29" s="13"/>
      <c r="N29" s="13"/>
    </row>
    <row r="30" customFormat="false" ht="15.75" hidden="false" customHeight="true" outlineLevel="0" collapsed="false">
      <c r="A30" s="102" t="s">
        <v>127</v>
      </c>
      <c r="B30" s="102"/>
      <c r="C30" s="102"/>
      <c r="D30" s="278" t="s">
        <v>582</v>
      </c>
      <c r="E30" s="279" t="s">
        <v>583</v>
      </c>
      <c r="F30" s="279"/>
      <c r="G30" s="13"/>
      <c r="H30" s="13"/>
      <c r="I30" s="13"/>
      <c r="J30" s="13"/>
      <c r="K30" s="13"/>
      <c r="L30" s="13"/>
      <c r="M30" s="13"/>
      <c r="N30" s="13"/>
    </row>
    <row r="31" customFormat="false" ht="15.75" hidden="false" customHeight="true" outlineLevel="0" collapsed="false">
      <c r="A31" s="102"/>
      <c r="B31" s="102"/>
      <c r="C31" s="102"/>
      <c r="D31" s="278"/>
      <c r="E31" s="278"/>
      <c r="F31" s="279"/>
      <c r="G31" s="13"/>
      <c r="H31" s="13"/>
      <c r="I31" s="13"/>
      <c r="J31" s="13"/>
      <c r="K31" s="13"/>
      <c r="L31" s="13"/>
      <c r="M31" s="13"/>
      <c r="N31" s="13"/>
    </row>
    <row r="32" customFormat="false" ht="15.75" hidden="false" customHeight="true" outlineLevel="0" collapsed="false">
      <c r="A32" s="112" t="s">
        <v>99</v>
      </c>
      <c r="B32" s="112"/>
      <c r="C32" s="112"/>
      <c r="D32" s="280" t="n">
        <f aca="false">$D$5</f>
        <v>2.5</v>
      </c>
      <c r="E32" s="281" t="n">
        <f aca="false">G21*D32*'2.1.c Insumos'!$F$22</f>
        <v>0</v>
      </c>
      <c r="F32" s="281"/>
      <c r="G32" s="13"/>
      <c r="H32" s="13"/>
      <c r="I32" s="13"/>
      <c r="J32" s="13"/>
      <c r="K32" s="13"/>
      <c r="L32" s="13"/>
      <c r="M32" s="13"/>
      <c r="N32" s="13"/>
    </row>
    <row r="33" customFormat="false" ht="15.75" hidden="false" customHeight="true" outlineLevel="0" collapsed="false">
      <c r="A33" s="112" t="s">
        <v>103</v>
      </c>
      <c r="B33" s="112"/>
      <c r="C33" s="112"/>
      <c r="D33" s="282" t="n">
        <f aca="false">$D$5</f>
        <v>2.5</v>
      </c>
      <c r="E33" s="281" t="n">
        <f aca="false">G22*D33*'2.1.c Insumos'!$F$22</f>
        <v>0</v>
      </c>
      <c r="F33" s="281"/>
      <c r="G33" s="13"/>
      <c r="H33" s="13"/>
      <c r="I33" s="13"/>
      <c r="J33" s="13"/>
      <c r="K33" s="13"/>
      <c r="L33" s="13"/>
      <c r="M33" s="13"/>
      <c r="N33" s="13"/>
    </row>
    <row r="34" customFormat="false" ht="15.75" hidden="false" customHeight="true" outlineLevel="0" collapsed="false">
      <c r="A34" s="112" t="s">
        <v>107</v>
      </c>
      <c r="B34" s="112"/>
      <c r="C34" s="112"/>
      <c r="D34" s="282" t="n">
        <f aca="false">$D$5</f>
        <v>2.5</v>
      </c>
      <c r="E34" s="281" t="n">
        <f aca="false">G23*D34*'2.1.c Insumos'!$F$23</f>
        <v>11175</v>
      </c>
      <c r="F34" s="281"/>
      <c r="G34" s="13"/>
      <c r="H34" s="13"/>
      <c r="I34" s="13"/>
      <c r="J34" s="13"/>
      <c r="K34" s="13"/>
      <c r="L34" s="13"/>
      <c r="M34" s="13"/>
      <c r="N34" s="13"/>
    </row>
    <row r="35" customFormat="false" ht="15.75" hidden="false" customHeight="true" outlineLevel="0" collapsed="false">
      <c r="A35" s="112" t="s">
        <v>111</v>
      </c>
      <c r="B35" s="112"/>
      <c r="C35" s="112"/>
      <c r="D35" s="282" t="n">
        <f aca="false">$D$5</f>
        <v>2.5</v>
      </c>
      <c r="E35" s="281" t="n">
        <f aca="false">G24*D35*'2.1.c Insumos'!$F$23</f>
        <v>11175</v>
      </c>
      <c r="F35" s="281"/>
      <c r="G35" s="13"/>
      <c r="H35" s="13"/>
      <c r="I35" s="13"/>
      <c r="J35" s="13"/>
      <c r="K35" s="13"/>
      <c r="L35" s="13"/>
      <c r="M35" s="13"/>
      <c r="N35" s="13"/>
    </row>
    <row r="36" customFormat="false" ht="15.75" hidden="false" customHeight="true" outlineLevel="0" collapsed="false">
      <c r="A36" s="112" t="s">
        <v>115</v>
      </c>
      <c r="B36" s="112"/>
      <c r="C36" s="112"/>
      <c r="D36" s="282" t="n">
        <f aca="false">$D$5</f>
        <v>2.5</v>
      </c>
      <c r="E36" s="281" t="n">
        <f aca="false">G25*D36*'2.1.c Insumos'!$F$24</f>
        <v>0</v>
      </c>
      <c r="F36" s="281"/>
      <c r="G36" s="13"/>
      <c r="H36" s="13"/>
      <c r="I36" s="13"/>
      <c r="J36" s="13"/>
      <c r="K36" s="13"/>
      <c r="L36" s="13"/>
      <c r="M36" s="13"/>
      <c r="N36" s="13"/>
    </row>
    <row r="37" customFormat="false" ht="15.75" hidden="false" customHeight="true" outlineLevel="0" collapsed="false">
      <c r="A37" s="112" t="s">
        <v>117</v>
      </c>
      <c r="B37" s="112"/>
      <c r="C37" s="112"/>
      <c r="D37" s="282" t="n">
        <f aca="false">$D$5</f>
        <v>2.5</v>
      </c>
      <c r="E37" s="281" t="n">
        <f aca="false">G26*D37*'2.1.c Insumos'!$F$24</f>
        <v>0</v>
      </c>
      <c r="F37" s="281"/>
      <c r="G37" s="13"/>
      <c r="H37" s="13"/>
      <c r="I37" s="13"/>
      <c r="J37" s="13"/>
      <c r="K37" s="13"/>
      <c r="L37" s="13"/>
      <c r="M37" s="13"/>
      <c r="N37" s="13"/>
    </row>
    <row r="38" customFormat="false" ht="15.75" hidden="false" customHeight="true" outlineLevel="0" collapsed="false">
      <c r="A38" s="112" t="s">
        <v>121</v>
      </c>
      <c r="B38" s="112"/>
      <c r="C38" s="112"/>
      <c r="D38" s="282" t="n">
        <f aca="false">$D$5</f>
        <v>2.5</v>
      </c>
      <c r="E38" s="281" t="n">
        <f aca="false">G27*D38*'2.1.c Insumos'!$F$24</f>
        <v>0</v>
      </c>
      <c r="F38" s="281"/>
      <c r="G38" s="13"/>
      <c r="H38" s="13"/>
      <c r="I38" s="13"/>
      <c r="J38" s="13"/>
      <c r="K38" s="13"/>
      <c r="L38" s="13"/>
      <c r="M38" s="13"/>
      <c r="N38" s="13"/>
    </row>
    <row r="39" customFormat="false" ht="15.75" hidden="false" customHeight="true" outlineLevel="0" collapsed="false">
      <c r="A39" s="13"/>
      <c r="B39" s="13"/>
      <c r="C39" s="13"/>
      <c r="D39" s="13"/>
      <c r="E39" s="13"/>
      <c r="F39" s="13"/>
      <c r="G39" s="13"/>
      <c r="H39" s="13"/>
      <c r="I39" s="13"/>
      <c r="J39" s="13"/>
      <c r="K39" s="13"/>
      <c r="L39" s="13"/>
      <c r="M39" s="13"/>
      <c r="N39" s="13"/>
    </row>
    <row r="40" customFormat="false" ht="15.75" hidden="false" customHeight="true" outlineLevel="0" collapsed="false">
      <c r="A40" s="47" t="s">
        <v>584</v>
      </c>
      <c r="B40" s="47" t="s">
        <v>585</v>
      </c>
      <c r="C40" s="13"/>
      <c r="D40" s="13"/>
      <c r="E40" s="13"/>
      <c r="F40" s="13"/>
      <c r="G40" s="13"/>
      <c r="H40" s="13"/>
      <c r="I40" s="13"/>
      <c r="J40" s="13"/>
      <c r="K40" s="13"/>
      <c r="L40" s="13"/>
      <c r="M40" s="13"/>
      <c r="N40" s="13"/>
    </row>
    <row r="41" customFormat="false" ht="15.75" hidden="false" customHeight="true" outlineLevel="0" collapsed="false">
      <c r="A41" s="102" t="s">
        <v>127</v>
      </c>
      <c r="B41" s="102"/>
      <c r="C41" s="102"/>
      <c r="D41" s="279" t="s">
        <v>586</v>
      </c>
      <c r="E41" s="13"/>
      <c r="F41" s="13"/>
      <c r="G41" s="13"/>
      <c r="H41" s="13"/>
      <c r="I41" s="13"/>
      <c r="J41" s="13"/>
      <c r="K41" s="13"/>
      <c r="L41" s="13"/>
      <c r="M41" s="13"/>
      <c r="N41" s="13"/>
    </row>
    <row r="42" customFormat="false" ht="15.75" hidden="false" customHeight="true" outlineLevel="0" collapsed="false">
      <c r="A42" s="102"/>
      <c r="B42" s="102"/>
      <c r="C42" s="102"/>
      <c r="D42" s="279"/>
      <c r="E42" s="13"/>
      <c r="F42" s="13"/>
      <c r="G42" s="13"/>
      <c r="H42" s="13"/>
      <c r="I42" s="13"/>
      <c r="J42" s="15" t="s">
        <v>17</v>
      </c>
      <c r="K42" s="15"/>
      <c r="L42" s="15"/>
      <c r="M42" s="15"/>
      <c r="N42" s="13"/>
    </row>
    <row r="43" customFormat="false" ht="15.75" hidden="false" customHeight="true" outlineLevel="0" collapsed="false">
      <c r="A43" s="112" t="s">
        <v>99</v>
      </c>
      <c r="B43" s="112"/>
      <c r="C43" s="112"/>
      <c r="D43" s="281" t="n">
        <f aca="false">G21*'2.1.c Insumos'!$F$19</f>
        <v>0</v>
      </c>
      <c r="E43" s="13"/>
      <c r="F43" s="13"/>
      <c r="G43" s="13"/>
      <c r="H43" s="13"/>
      <c r="I43" s="13"/>
      <c r="J43" s="17"/>
      <c r="K43" s="18"/>
      <c r="L43" s="18"/>
      <c r="M43" s="19"/>
      <c r="N43" s="13"/>
    </row>
    <row r="44" customFormat="false" ht="15.75" hidden="false" customHeight="true" outlineLevel="0" collapsed="false">
      <c r="A44" s="112" t="s">
        <v>103</v>
      </c>
      <c r="B44" s="112"/>
      <c r="C44" s="112"/>
      <c r="D44" s="281" t="n">
        <f aca="false">G22*'2.1.c Insumos'!$F$19</f>
        <v>0</v>
      </c>
      <c r="E44" s="48"/>
      <c r="F44" s="13"/>
      <c r="G44" s="13"/>
      <c r="H44" s="13"/>
      <c r="I44" s="13"/>
      <c r="J44" s="20"/>
      <c r="K44" s="21"/>
      <c r="L44" s="22" t="s">
        <v>19</v>
      </c>
      <c r="M44" s="23"/>
      <c r="N44" s="13"/>
    </row>
    <row r="45" customFormat="false" ht="15.75" hidden="false" customHeight="true" outlineLevel="0" collapsed="false">
      <c r="A45" s="112" t="s">
        <v>107</v>
      </c>
      <c r="B45" s="112"/>
      <c r="C45" s="112"/>
      <c r="D45" s="281" t="n">
        <f aca="false">G23*'2.1.c Insumos'!$F$20</f>
        <v>14960.58</v>
      </c>
      <c r="E45" s="48"/>
      <c r="F45" s="13"/>
      <c r="G45" s="13"/>
      <c r="H45" s="13"/>
      <c r="I45" s="13"/>
      <c r="J45" s="20"/>
      <c r="K45" s="27"/>
      <c r="L45" s="22" t="s">
        <v>21</v>
      </c>
      <c r="M45" s="23"/>
      <c r="N45" s="13"/>
    </row>
    <row r="46" customFormat="false" ht="15.75" hidden="false" customHeight="true" outlineLevel="0" collapsed="false">
      <c r="A46" s="112" t="s">
        <v>111</v>
      </c>
      <c r="B46" s="112"/>
      <c r="C46" s="112"/>
      <c r="D46" s="281" t="n">
        <f aca="false">G24*'2.1.c Insumos'!$F$20</f>
        <v>14960.58</v>
      </c>
      <c r="E46" s="48"/>
      <c r="F46" s="13"/>
      <c r="G46" s="13"/>
      <c r="H46" s="13"/>
      <c r="I46" s="13"/>
      <c r="J46" s="20"/>
      <c r="K46" s="28"/>
      <c r="L46" s="22" t="s">
        <v>23</v>
      </c>
      <c r="M46" s="23"/>
      <c r="N46" s="13"/>
    </row>
    <row r="47" customFormat="false" ht="15.75" hidden="false" customHeight="true" outlineLevel="0" collapsed="false">
      <c r="A47" s="112" t="s">
        <v>115</v>
      </c>
      <c r="B47" s="112"/>
      <c r="C47" s="112"/>
      <c r="D47" s="281" t="n">
        <f aca="false">G25*'2.1.c Insumos'!$F$21</f>
        <v>0</v>
      </c>
      <c r="E47" s="48"/>
      <c r="F47" s="13"/>
      <c r="G47" s="13"/>
      <c r="H47" s="13"/>
      <c r="I47" s="13"/>
      <c r="J47" s="29"/>
      <c r="K47" s="30"/>
      <c r="L47" s="30"/>
      <c r="M47" s="31"/>
      <c r="N47" s="13"/>
    </row>
    <row r="48" customFormat="false" ht="15.75" hidden="false" customHeight="true" outlineLevel="0" collapsed="false">
      <c r="A48" s="112" t="s">
        <v>117</v>
      </c>
      <c r="B48" s="112"/>
      <c r="C48" s="112"/>
      <c r="D48" s="281" t="n">
        <f aca="false">G26*'2.1.c Insumos'!$F$21</f>
        <v>0</v>
      </c>
      <c r="E48" s="48"/>
      <c r="F48" s="13"/>
      <c r="G48" s="13"/>
      <c r="H48" s="13"/>
      <c r="I48" s="13"/>
      <c r="J48" s="13"/>
      <c r="K48" s="13"/>
      <c r="L48" s="13"/>
      <c r="M48" s="13"/>
      <c r="N48" s="13"/>
    </row>
    <row r="49" customFormat="false" ht="15.75" hidden="false" customHeight="true" outlineLevel="0" collapsed="false">
      <c r="A49" s="112" t="s">
        <v>121</v>
      </c>
      <c r="B49" s="112"/>
      <c r="C49" s="112"/>
      <c r="D49" s="281" t="n">
        <f aca="false">G27*'2.1.c Insumos'!$F$21</f>
        <v>0</v>
      </c>
      <c r="E49" s="48"/>
      <c r="F49" s="13"/>
      <c r="G49" s="13"/>
      <c r="H49" s="13"/>
      <c r="I49" s="13"/>
      <c r="J49" s="13"/>
      <c r="K49" s="13"/>
      <c r="L49" s="13"/>
      <c r="M49" s="13"/>
      <c r="N49" s="13"/>
    </row>
    <row r="50" customFormat="false" ht="15.75" hidden="false" customHeight="true" outlineLevel="0" collapsed="false">
      <c r="A50" s="13"/>
      <c r="B50" s="13"/>
      <c r="C50" s="13"/>
      <c r="D50" s="13"/>
      <c r="E50" s="13"/>
      <c r="F50" s="13"/>
      <c r="G50" s="13"/>
      <c r="H50" s="13"/>
      <c r="I50" s="13"/>
      <c r="J50" s="13"/>
      <c r="K50" s="13"/>
      <c r="L50" s="13"/>
      <c r="M50" s="13"/>
      <c r="N50" s="13"/>
    </row>
    <row r="51" customFormat="false" ht="15.75" hidden="false" customHeight="true" outlineLevel="0" collapsed="false">
      <c r="A51" s="47" t="s">
        <v>587</v>
      </c>
      <c r="B51" s="47" t="s">
        <v>588</v>
      </c>
      <c r="C51" s="13"/>
      <c r="D51" s="13"/>
      <c r="E51" s="13"/>
      <c r="F51" s="13"/>
      <c r="G51" s="13"/>
      <c r="H51" s="13"/>
      <c r="I51" s="13"/>
      <c r="J51" s="13"/>
      <c r="K51" s="13"/>
      <c r="L51" s="13"/>
      <c r="M51" s="13"/>
      <c r="N51" s="13"/>
    </row>
    <row r="52" customFormat="false" ht="15.75" hidden="false" customHeight="true" outlineLevel="0" collapsed="false">
      <c r="A52" s="102" t="s">
        <v>127</v>
      </c>
      <c r="B52" s="102"/>
      <c r="C52" s="102"/>
      <c r="D52" s="278" t="s">
        <v>589</v>
      </c>
      <c r="E52" s="279" t="s">
        <v>590</v>
      </c>
      <c r="F52" s="279"/>
      <c r="G52" s="13"/>
      <c r="H52" s="13"/>
      <c r="I52" s="13"/>
      <c r="J52" s="13"/>
      <c r="K52" s="13"/>
      <c r="L52" s="13"/>
      <c r="M52" s="13"/>
      <c r="N52" s="13"/>
    </row>
    <row r="53" customFormat="false" ht="15.75" hidden="false" customHeight="true" outlineLevel="0" collapsed="false">
      <c r="A53" s="102"/>
      <c r="B53" s="102"/>
      <c r="C53" s="102"/>
      <c r="D53" s="278"/>
      <c r="E53" s="278"/>
      <c r="F53" s="279"/>
      <c r="G53" s="13"/>
      <c r="H53" s="13"/>
      <c r="I53" s="13"/>
      <c r="J53" s="13"/>
      <c r="K53" s="13"/>
      <c r="L53" s="13"/>
      <c r="M53" s="13"/>
      <c r="N53" s="13"/>
    </row>
    <row r="54" customFormat="false" ht="15.75" hidden="false" customHeight="true" outlineLevel="0" collapsed="false">
      <c r="A54" s="112" t="s">
        <v>99</v>
      </c>
      <c r="B54" s="112"/>
      <c r="C54" s="112"/>
      <c r="D54" s="283" t="n">
        <f aca="false">E10</f>
        <v>125000</v>
      </c>
      <c r="E54" s="281" t="n">
        <f aca="false">(E32+D43)*(SUM('1.3 Frota Total'!C19:F19))/D54</f>
        <v>0</v>
      </c>
      <c r="F54" s="281"/>
      <c r="G54" s="13"/>
      <c r="H54" s="13"/>
      <c r="I54" s="13"/>
      <c r="J54" s="13"/>
      <c r="K54" s="13"/>
      <c r="L54" s="13"/>
      <c r="M54" s="13"/>
      <c r="N54" s="13"/>
    </row>
    <row r="55" customFormat="false" ht="15.75" hidden="false" customHeight="true" outlineLevel="0" collapsed="false">
      <c r="A55" s="112" t="s">
        <v>103</v>
      </c>
      <c r="B55" s="112"/>
      <c r="C55" s="112"/>
      <c r="D55" s="283" t="n">
        <f aca="false">E11</f>
        <v>125000</v>
      </c>
      <c r="E55" s="281" t="n">
        <f aca="false">(E33+D44)*(SUM('1.3 Frota Total'!C20:F20))/D55</f>
        <v>0</v>
      </c>
      <c r="F55" s="281"/>
      <c r="G55" s="48"/>
      <c r="H55" s="13"/>
      <c r="I55" s="13"/>
      <c r="J55" s="13"/>
      <c r="K55" s="13"/>
      <c r="L55" s="13"/>
      <c r="M55" s="13"/>
      <c r="N55" s="13"/>
    </row>
    <row r="56" customFormat="false" ht="15.75" hidden="false" customHeight="true" outlineLevel="0" collapsed="false">
      <c r="A56" s="112" t="s">
        <v>107</v>
      </c>
      <c r="B56" s="112"/>
      <c r="C56" s="112"/>
      <c r="D56" s="283" t="n">
        <f aca="false">E12</f>
        <v>125000</v>
      </c>
      <c r="E56" s="281" t="n">
        <f aca="false">(E34+D45)*(SUM('1.3 Frota Total'!C21:F21))/D56</f>
        <v>0</v>
      </c>
      <c r="F56" s="281"/>
      <c r="G56" s="48"/>
      <c r="H56" s="13"/>
      <c r="I56" s="13"/>
      <c r="J56" s="13"/>
      <c r="K56" s="13"/>
      <c r="L56" s="13"/>
      <c r="M56" s="13"/>
      <c r="N56" s="13"/>
    </row>
    <row r="57" customFormat="false" ht="15.75" hidden="false" customHeight="true" outlineLevel="0" collapsed="false">
      <c r="A57" s="112" t="s">
        <v>111</v>
      </c>
      <c r="B57" s="112"/>
      <c r="C57" s="112"/>
      <c r="D57" s="283" t="n">
        <f aca="false">E13</f>
        <v>105000</v>
      </c>
      <c r="E57" s="281" t="n">
        <f aca="false">(E35+D46)*(SUM('1.3 Frota Total'!C22:F22))/D57</f>
        <v>0</v>
      </c>
      <c r="F57" s="281"/>
      <c r="G57" s="48"/>
      <c r="H57" s="13"/>
      <c r="I57" s="13"/>
      <c r="J57" s="13"/>
      <c r="K57" s="13"/>
      <c r="L57" s="13"/>
      <c r="M57" s="13"/>
      <c r="N57" s="13"/>
    </row>
    <row r="58" customFormat="false" ht="15.75" hidden="false" customHeight="true" outlineLevel="0" collapsed="false">
      <c r="A58" s="112" t="s">
        <v>115</v>
      </c>
      <c r="B58" s="112"/>
      <c r="C58" s="112"/>
      <c r="D58" s="283" t="n">
        <f aca="false">E14</f>
        <v>125000</v>
      </c>
      <c r="E58" s="281" t="n">
        <f aca="false">(E36+D47)*(SUM('1.3 Frota Total'!C23:F23))/D58</f>
        <v>0</v>
      </c>
      <c r="F58" s="281"/>
      <c r="G58" s="48"/>
      <c r="H58" s="13"/>
      <c r="I58" s="13"/>
      <c r="J58" s="13"/>
      <c r="K58" s="13"/>
      <c r="L58" s="13"/>
      <c r="M58" s="13"/>
      <c r="N58" s="13"/>
    </row>
    <row r="59" customFormat="false" ht="15.75" hidden="false" customHeight="true" outlineLevel="0" collapsed="false">
      <c r="A59" s="112" t="s">
        <v>117</v>
      </c>
      <c r="B59" s="112"/>
      <c r="C59" s="112"/>
      <c r="D59" s="283" t="n">
        <f aca="false">E15</f>
        <v>125000</v>
      </c>
      <c r="E59" s="281" t="n">
        <f aca="false">(E37+D48)*(SUM('1.3 Frota Total'!C24:F24))/D59</f>
        <v>0</v>
      </c>
      <c r="F59" s="281"/>
      <c r="G59" s="48"/>
      <c r="H59" s="13"/>
      <c r="I59" s="13"/>
      <c r="J59" s="13"/>
      <c r="K59" s="13"/>
      <c r="L59" s="13"/>
      <c r="M59" s="13"/>
      <c r="N59" s="13"/>
    </row>
    <row r="60" customFormat="false" ht="15.75" hidden="false" customHeight="true" outlineLevel="0" collapsed="false">
      <c r="A60" s="112" t="s">
        <v>121</v>
      </c>
      <c r="B60" s="112"/>
      <c r="C60" s="112"/>
      <c r="D60" s="283" t="n">
        <f aca="false">E16</f>
        <v>125000</v>
      </c>
      <c r="E60" s="281" t="n">
        <f aca="false">(E38+D49)*(SUM('1.3 Frota Total'!C25:F25))/D60</f>
        <v>0</v>
      </c>
      <c r="F60" s="281"/>
      <c r="G60" s="48"/>
      <c r="H60" s="13"/>
      <c r="I60" s="13"/>
      <c r="J60" s="13"/>
      <c r="K60" s="13"/>
      <c r="L60" s="13"/>
      <c r="M60" s="13"/>
      <c r="N60" s="13"/>
    </row>
    <row r="61" customFormat="false" ht="15.75" hidden="false" customHeight="true" outlineLevel="0" collapsed="false">
      <c r="A61" s="13"/>
      <c r="B61" s="13"/>
      <c r="C61" s="13"/>
      <c r="D61" s="13"/>
      <c r="E61" s="13"/>
      <c r="F61" s="13"/>
      <c r="G61" s="13"/>
      <c r="H61" s="13"/>
      <c r="I61" s="13"/>
      <c r="J61" s="13"/>
      <c r="K61" s="13"/>
      <c r="L61" s="13"/>
      <c r="M61" s="13"/>
      <c r="N61" s="13"/>
    </row>
    <row r="62" customFormat="false" ht="15.75" hidden="false" customHeight="true" outlineLevel="0" collapsed="false">
      <c r="A62" s="13"/>
      <c r="B62" s="13"/>
      <c r="C62" s="13"/>
      <c r="D62" s="13"/>
      <c r="E62" s="13"/>
      <c r="F62" s="13"/>
      <c r="G62" s="13"/>
      <c r="H62" s="13"/>
      <c r="I62" s="13"/>
      <c r="J62" s="13"/>
      <c r="K62" s="13"/>
      <c r="L62" s="13"/>
      <c r="M62" s="13"/>
      <c r="N62" s="13"/>
    </row>
    <row r="63" customFormat="false" ht="15.75" hidden="false" customHeight="true" outlineLevel="0" collapsed="false">
      <c r="A63" s="13"/>
      <c r="B63" s="13"/>
      <c r="C63" s="13"/>
      <c r="D63" s="13"/>
      <c r="E63" s="13"/>
      <c r="F63" s="13"/>
      <c r="G63" s="13"/>
      <c r="H63" s="13"/>
      <c r="I63" s="13"/>
      <c r="J63" s="13"/>
      <c r="K63" s="13"/>
      <c r="L63" s="13"/>
      <c r="M63" s="13"/>
      <c r="N63" s="13"/>
    </row>
    <row r="64" customFormat="false" ht="15.75" hidden="false" customHeight="true" outlineLevel="0" collapsed="false">
      <c r="A64" s="13"/>
      <c r="B64" s="13"/>
      <c r="C64" s="13"/>
      <c r="D64" s="13"/>
      <c r="E64" s="13"/>
      <c r="F64" s="13"/>
      <c r="G64" s="13"/>
      <c r="H64" s="13"/>
      <c r="I64" s="13"/>
      <c r="J64" s="13"/>
      <c r="K64" s="13"/>
      <c r="L64" s="13"/>
      <c r="M64" s="13"/>
      <c r="N64" s="13"/>
    </row>
    <row r="65" customFormat="false" ht="15.75" hidden="false" customHeight="true" outlineLevel="0" collapsed="false">
      <c r="A65" s="13"/>
      <c r="B65" s="13"/>
      <c r="C65" s="13"/>
      <c r="D65" s="13"/>
      <c r="E65" s="13"/>
      <c r="F65" s="13"/>
      <c r="G65" s="13"/>
      <c r="H65" s="13"/>
      <c r="I65" s="13"/>
      <c r="J65" s="13"/>
      <c r="K65" s="13"/>
      <c r="L65" s="13"/>
      <c r="M65" s="13"/>
      <c r="N65" s="13"/>
    </row>
    <row r="66" customFormat="false" ht="15.75" hidden="false" customHeight="true" outlineLevel="0" collapsed="false">
      <c r="A66" s="13"/>
      <c r="B66" s="13"/>
      <c r="C66" s="13"/>
      <c r="D66" s="13"/>
      <c r="E66" s="13"/>
      <c r="F66" s="13"/>
      <c r="G66" s="13"/>
      <c r="H66" s="13"/>
      <c r="I66" s="13"/>
      <c r="J66" s="13"/>
      <c r="K66" s="13"/>
      <c r="L66" s="13"/>
      <c r="M66" s="13"/>
      <c r="N66" s="13"/>
    </row>
    <row r="67" customFormat="false" ht="15.75" hidden="false" customHeight="true" outlineLevel="0" collapsed="false">
      <c r="A67" s="13"/>
      <c r="B67" s="13"/>
      <c r="C67" s="13"/>
      <c r="D67" s="13"/>
      <c r="E67" s="13"/>
      <c r="F67" s="13"/>
      <c r="G67" s="13"/>
      <c r="H67" s="13"/>
      <c r="I67" s="13"/>
      <c r="J67" s="13"/>
      <c r="K67" s="13"/>
      <c r="L67" s="13"/>
      <c r="M67" s="13"/>
      <c r="N67" s="13"/>
    </row>
    <row r="68" customFormat="false" ht="15.75" hidden="false" customHeight="true" outlineLevel="0" collapsed="false">
      <c r="A68" s="13"/>
      <c r="B68" s="13"/>
      <c r="C68" s="13"/>
      <c r="D68" s="13"/>
      <c r="E68" s="13"/>
      <c r="F68" s="13"/>
      <c r="G68" s="13"/>
      <c r="H68" s="13"/>
      <c r="I68" s="13"/>
      <c r="J68" s="13"/>
      <c r="K68" s="13"/>
      <c r="L68" s="13"/>
      <c r="M68" s="13"/>
      <c r="N68" s="13"/>
    </row>
    <row r="69" customFormat="false" ht="15.75" hidden="false" customHeight="true" outlineLevel="0" collapsed="false">
      <c r="A69" s="13"/>
      <c r="B69" s="13"/>
      <c r="C69" s="13"/>
      <c r="D69" s="13"/>
      <c r="E69" s="13"/>
      <c r="F69" s="13"/>
      <c r="G69" s="13"/>
      <c r="H69" s="13"/>
      <c r="I69" s="13"/>
      <c r="J69" s="13"/>
      <c r="K69" s="13"/>
      <c r="L69" s="13"/>
      <c r="M69" s="13"/>
      <c r="N69" s="13"/>
    </row>
    <row r="70" customFormat="false" ht="15.75" hidden="false" customHeight="true" outlineLevel="0" collapsed="false">
      <c r="A70" s="13"/>
      <c r="B70" s="13"/>
      <c r="C70" s="13"/>
      <c r="D70" s="13"/>
      <c r="E70" s="13"/>
      <c r="F70" s="13"/>
      <c r="G70" s="13"/>
      <c r="H70" s="13"/>
      <c r="I70" s="13"/>
      <c r="J70" s="13"/>
      <c r="K70" s="13"/>
      <c r="L70" s="13"/>
      <c r="M70" s="13"/>
      <c r="N70" s="13"/>
    </row>
    <row r="71" customFormat="false" ht="15.75" hidden="false" customHeight="true" outlineLevel="0" collapsed="false">
      <c r="A71" s="13"/>
      <c r="B71" s="13"/>
      <c r="C71" s="13"/>
      <c r="D71" s="13"/>
      <c r="E71" s="13"/>
      <c r="F71" s="13"/>
      <c r="G71" s="13"/>
      <c r="H71" s="13"/>
      <c r="I71" s="13"/>
      <c r="J71" s="13"/>
      <c r="K71" s="13"/>
      <c r="L71" s="13"/>
      <c r="M71" s="13"/>
      <c r="N71" s="13"/>
    </row>
    <row r="72" customFormat="false" ht="15.75" hidden="false" customHeight="true" outlineLevel="0" collapsed="false">
      <c r="A72" s="13"/>
      <c r="B72" s="13"/>
      <c r="C72" s="13"/>
      <c r="D72" s="13"/>
      <c r="E72" s="13"/>
      <c r="F72" s="13"/>
      <c r="G72" s="13"/>
      <c r="H72" s="13"/>
      <c r="I72" s="13"/>
      <c r="J72" s="13"/>
      <c r="K72" s="13"/>
      <c r="L72" s="13"/>
      <c r="M72" s="13"/>
      <c r="N72" s="13"/>
    </row>
    <row r="73" customFormat="false" ht="15.75" hidden="false" customHeight="true" outlineLevel="0" collapsed="false">
      <c r="A73" s="13"/>
      <c r="B73" s="13"/>
      <c r="C73" s="13"/>
      <c r="D73" s="13"/>
      <c r="E73" s="13"/>
      <c r="F73" s="13"/>
      <c r="G73" s="13"/>
      <c r="H73" s="13"/>
      <c r="I73" s="13"/>
      <c r="J73" s="13"/>
      <c r="K73" s="13"/>
      <c r="L73" s="13"/>
      <c r="M73" s="13"/>
      <c r="N73" s="13"/>
    </row>
    <row r="74" customFormat="false" ht="15.75" hidden="false" customHeight="true" outlineLevel="0" collapsed="false">
      <c r="A74" s="13"/>
      <c r="B74" s="13"/>
      <c r="C74" s="13"/>
      <c r="D74" s="13"/>
      <c r="E74" s="13"/>
      <c r="F74" s="13"/>
      <c r="G74" s="13"/>
      <c r="H74" s="13"/>
      <c r="I74" s="13"/>
      <c r="J74" s="13"/>
      <c r="K74" s="13"/>
      <c r="L74" s="13"/>
      <c r="M74" s="13"/>
      <c r="N74" s="13"/>
    </row>
    <row r="75" customFormat="false" ht="15.75" hidden="false" customHeight="true" outlineLevel="0" collapsed="false">
      <c r="A75" s="13"/>
      <c r="B75" s="13"/>
      <c r="C75" s="13"/>
      <c r="D75" s="13"/>
      <c r="E75" s="13"/>
      <c r="F75" s="13"/>
      <c r="G75" s="13"/>
      <c r="H75" s="13"/>
      <c r="I75" s="13"/>
      <c r="J75" s="13"/>
      <c r="K75" s="13"/>
      <c r="L75" s="13"/>
      <c r="M75" s="13"/>
      <c r="N75" s="13"/>
    </row>
    <row r="76" customFormat="false" ht="15.75" hidden="false" customHeight="true" outlineLevel="0" collapsed="false">
      <c r="A76" s="13"/>
      <c r="B76" s="13"/>
      <c r="C76" s="13"/>
      <c r="D76" s="13"/>
      <c r="E76" s="13"/>
      <c r="F76" s="13"/>
      <c r="G76" s="13"/>
      <c r="H76" s="13"/>
      <c r="I76" s="13"/>
      <c r="J76" s="13"/>
      <c r="K76" s="13"/>
      <c r="L76" s="13"/>
      <c r="M76" s="13"/>
      <c r="N76" s="13"/>
    </row>
    <row r="77" customFormat="false" ht="15.75" hidden="false" customHeight="true" outlineLevel="0" collapsed="false">
      <c r="A77" s="13"/>
      <c r="B77" s="13"/>
      <c r="C77" s="13"/>
      <c r="D77" s="13"/>
      <c r="E77" s="13"/>
      <c r="F77" s="13"/>
      <c r="G77" s="13"/>
      <c r="H77" s="13"/>
      <c r="I77" s="13"/>
      <c r="J77" s="13"/>
      <c r="K77" s="13"/>
      <c r="L77" s="13"/>
      <c r="M77" s="13"/>
      <c r="N77" s="13"/>
    </row>
    <row r="78" customFormat="false" ht="15.75" hidden="false" customHeight="true" outlineLevel="0" collapsed="false">
      <c r="A78" s="13"/>
      <c r="B78" s="13"/>
      <c r="C78" s="13"/>
      <c r="D78" s="13"/>
      <c r="E78" s="13"/>
      <c r="F78" s="13"/>
      <c r="G78" s="13"/>
      <c r="H78" s="13"/>
      <c r="I78" s="13"/>
      <c r="J78" s="13"/>
      <c r="K78" s="13"/>
      <c r="L78" s="13"/>
      <c r="M78" s="13"/>
      <c r="N78" s="13"/>
    </row>
    <row r="79" customFormat="false" ht="15.75" hidden="false" customHeight="true" outlineLevel="0" collapsed="false">
      <c r="A79" s="13"/>
      <c r="B79" s="13"/>
      <c r="C79" s="13"/>
      <c r="D79" s="13"/>
      <c r="E79" s="13"/>
      <c r="F79" s="13"/>
      <c r="G79" s="13"/>
      <c r="H79" s="13"/>
      <c r="I79" s="13"/>
      <c r="J79" s="13"/>
      <c r="K79" s="13"/>
      <c r="L79" s="13"/>
      <c r="M79" s="13"/>
      <c r="N79" s="13"/>
    </row>
    <row r="80" customFormat="false" ht="15.75" hidden="false" customHeight="true" outlineLevel="0" collapsed="false">
      <c r="A80" s="13"/>
      <c r="B80" s="13"/>
      <c r="C80" s="13"/>
      <c r="D80" s="13"/>
      <c r="E80" s="13"/>
      <c r="F80" s="13"/>
      <c r="G80" s="13"/>
      <c r="H80" s="13"/>
      <c r="I80" s="13"/>
      <c r="J80" s="13"/>
      <c r="K80" s="13"/>
      <c r="L80" s="13"/>
      <c r="M80" s="13"/>
      <c r="N80" s="13"/>
    </row>
    <row r="81" customFormat="false" ht="15.75" hidden="false" customHeight="true" outlineLevel="0" collapsed="false">
      <c r="A81" s="13"/>
      <c r="B81" s="13"/>
      <c r="C81" s="13"/>
      <c r="D81" s="13"/>
      <c r="E81" s="13"/>
      <c r="F81" s="13"/>
      <c r="G81" s="13"/>
      <c r="H81" s="13"/>
      <c r="I81" s="13"/>
      <c r="J81" s="13"/>
      <c r="K81" s="13"/>
      <c r="L81" s="13"/>
      <c r="M81" s="13"/>
      <c r="N81" s="13"/>
    </row>
    <row r="82" customFormat="false" ht="15.75" hidden="false" customHeight="true" outlineLevel="0" collapsed="false">
      <c r="A82" s="13"/>
      <c r="B82" s="13"/>
      <c r="C82" s="13"/>
      <c r="D82" s="13"/>
      <c r="E82" s="13"/>
      <c r="F82" s="13"/>
      <c r="G82" s="13"/>
      <c r="H82" s="13"/>
      <c r="I82" s="13"/>
      <c r="J82" s="13"/>
      <c r="K82" s="13"/>
      <c r="L82" s="13"/>
      <c r="M82" s="13"/>
      <c r="N82" s="13"/>
    </row>
    <row r="83" customFormat="false" ht="15.75" hidden="false" customHeight="true" outlineLevel="0" collapsed="false">
      <c r="A83" s="13"/>
      <c r="B83" s="13"/>
      <c r="C83" s="13"/>
      <c r="D83" s="13"/>
      <c r="E83" s="13"/>
      <c r="F83" s="13"/>
      <c r="G83" s="13"/>
      <c r="H83" s="13"/>
      <c r="I83" s="13"/>
      <c r="J83" s="13"/>
      <c r="K83" s="13"/>
      <c r="L83" s="13"/>
      <c r="M83" s="13"/>
      <c r="N83" s="13"/>
    </row>
    <row r="84" customFormat="false" ht="15.75" hidden="false" customHeight="true" outlineLevel="0" collapsed="false">
      <c r="A84" s="13"/>
      <c r="B84" s="13"/>
      <c r="C84" s="13"/>
      <c r="D84" s="13"/>
      <c r="E84" s="13"/>
      <c r="F84" s="13"/>
      <c r="G84" s="13"/>
      <c r="H84" s="13"/>
      <c r="I84" s="13"/>
      <c r="J84" s="13"/>
      <c r="K84" s="13"/>
      <c r="L84" s="13"/>
      <c r="M84" s="13"/>
      <c r="N84" s="13"/>
    </row>
    <row r="85" customFormat="false" ht="15.75" hidden="false" customHeight="true" outlineLevel="0" collapsed="false">
      <c r="A85" s="13"/>
      <c r="B85" s="13"/>
      <c r="C85" s="13"/>
      <c r="D85" s="13"/>
      <c r="E85" s="13"/>
      <c r="F85" s="13"/>
      <c r="G85" s="13"/>
      <c r="H85" s="13"/>
      <c r="I85" s="13"/>
      <c r="J85" s="13"/>
      <c r="K85" s="13"/>
      <c r="L85" s="13"/>
      <c r="M85" s="13"/>
      <c r="N85" s="13"/>
    </row>
    <row r="86" customFormat="false" ht="15.75" hidden="false" customHeight="true" outlineLevel="0" collapsed="false">
      <c r="A86" s="13"/>
      <c r="B86" s="13"/>
      <c r="C86" s="13"/>
      <c r="D86" s="13"/>
      <c r="E86" s="13"/>
      <c r="F86" s="13"/>
      <c r="G86" s="13"/>
      <c r="H86" s="13"/>
      <c r="I86" s="13"/>
      <c r="J86" s="13"/>
      <c r="K86" s="13"/>
      <c r="L86" s="13"/>
      <c r="M86" s="13"/>
      <c r="N86" s="13"/>
    </row>
    <row r="87" customFormat="false" ht="15.75" hidden="false" customHeight="true" outlineLevel="0" collapsed="false">
      <c r="A87" s="13"/>
      <c r="B87" s="13"/>
      <c r="C87" s="13"/>
      <c r="D87" s="13"/>
      <c r="E87" s="13"/>
      <c r="F87" s="13"/>
      <c r="G87" s="13"/>
      <c r="H87" s="13"/>
      <c r="I87" s="13"/>
      <c r="J87" s="13"/>
      <c r="K87" s="13"/>
      <c r="L87" s="13"/>
      <c r="M87" s="13"/>
      <c r="N87" s="13"/>
    </row>
    <row r="88" customFormat="false" ht="15.75" hidden="false" customHeight="true" outlineLevel="0" collapsed="false">
      <c r="A88" s="13"/>
      <c r="B88" s="13"/>
      <c r="C88" s="13"/>
      <c r="D88" s="13"/>
      <c r="E88" s="13"/>
      <c r="F88" s="13"/>
      <c r="G88" s="13"/>
      <c r="H88" s="13"/>
      <c r="I88" s="13"/>
      <c r="J88" s="13"/>
      <c r="K88" s="13"/>
      <c r="L88" s="13"/>
      <c r="M88" s="13"/>
      <c r="N88" s="13"/>
    </row>
    <row r="89" customFormat="false" ht="15.75" hidden="false" customHeight="true" outlineLevel="0" collapsed="false">
      <c r="A89" s="13"/>
      <c r="B89" s="13"/>
      <c r="C89" s="13"/>
      <c r="D89" s="13"/>
      <c r="E89" s="13"/>
      <c r="F89" s="13"/>
      <c r="G89" s="13"/>
      <c r="H89" s="13"/>
      <c r="I89" s="13"/>
      <c r="J89" s="13"/>
      <c r="K89" s="13"/>
      <c r="L89" s="13"/>
      <c r="M89" s="13"/>
      <c r="N89" s="13"/>
    </row>
    <row r="90" customFormat="false" ht="15.75" hidden="false" customHeight="true" outlineLevel="0" collapsed="false">
      <c r="A90" s="13"/>
      <c r="B90" s="13"/>
      <c r="C90" s="13"/>
      <c r="D90" s="13"/>
      <c r="E90" s="13"/>
      <c r="F90" s="13"/>
      <c r="G90" s="13"/>
      <c r="H90" s="13"/>
      <c r="I90" s="13"/>
      <c r="J90" s="13"/>
      <c r="K90" s="13"/>
      <c r="L90" s="13"/>
      <c r="M90" s="13"/>
      <c r="N90" s="13"/>
    </row>
    <row r="91" customFormat="false" ht="15.75" hidden="false" customHeight="true" outlineLevel="0" collapsed="false">
      <c r="A91" s="13"/>
      <c r="B91" s="13"/>
      <c r="C91" s="13"/>
      <c r="D91" s="13"/>
      <c r="E91" s="13"/>
      <c r="F91" s="13"/>
      <c r="G91" s="13"/>
      <c r="H91" s="13"/>
      <c r="I91" s="13"/>
      <c r="J91" s="13"/>
      <c r="K91" s="13"/>
      <c r="L91" s="13"/>
      <c r="M91" s="13"/>
      <c r="N91" s="13"/>
    </row>
    <row r="92" customFormat="false" ht="15.75" hidden="false" customHeight="true" outlineLevel="0" collapsed="false">
      <c r="A92" s="13"/>
      <c r="B92" s="13"/>
      <c r="C92" s="13"/>
      <c r="D92" s="13"/>
      <c r="E92" s="13"/>
      <c r="F92" s="13"/>
      <c r="G92" s="13"/>
      <c r="H92" s="13"/>
      <c r="I92" s="13"/>
      <c r="J92" s="13"/>
      <c r="K92" s="13"/>
      <c r="L92" s="13"/>
      <c r="M92" s="13"/>
      <c r="N92" s="13"/>
    </row>
    <row r="93" customFormat="false" ht="15.75" hidden="false" customHeight="true" outlineLevel="0" collapsed="false">
      <c r="A93" s="13"/>
      <c r="B93" s="13"/>
      <c r="C93" s="13"/>
      <c r="D93" s="13"/>
      <c r="E93" s="13"/>
      <c r="F93" s="13"/>
      <c r="G93" s="13"/>
      <c r="H93" s="13"/>
      <c r="I93" s="13"/>
      <c r="J93" s="13"/>
      <c r="K93" s="13"/>
      <c r="L93" s="13"/>
      <c r="M93" s="13"/>
      <c r="N93" s="13"/>
    </row>
    <row r="94" customFormat="false" ht="15.75" hidden="false" customHeight="true" outlineLevel="0" collapsed="false">
      <c r="A94" s="13"/>
      <c r="B94" s="13"/>
      <c r="C94" s="13"/>
      <c r="D94" s="13"/>
      <c r="E94" s="13"/>
      <c r="F94" s="13"/>
      <c r="G94" s="13"/>
      <c r="H94" s="13"/>
      <c r="I94" s="13"/>
      <c r="J94" s="13"/>
      <c r="K94" s="13"/>
      <c r="L94" s="13"/>
      <c r="M94" s="13"/>
      <c r="N94" s="13"/>
    </row>
    <row r="95" customFormat="false" ht="15.75" hidden="false" customHeight="true" outlineLevel="0" collapsed="false">
      <c r="A95" s="13"/>
      <c r="B95" s="13"/>
      <c r="C95" s="13"/>
      <c r="D95" s="13"/>
      <c r="E95" s="13"/>
      <c r="F95" s="13"/>
      <c r="G95" s="13"/>
      <c r="H95" s="13"/>
      <c r="I95" s="13"/>
      <c r="J95" s="13"/>
      <c r="K95" s="13"/>
      <c r="L95" s="13"/>
      <c r="M95" s="13"/>
      <c r="N95" s="13"/>
    </row>
    <row r="96" customFormat="false" ht="15.75" hidden="false" customHeight="true" outlineLevel="0" collapsed="false">
      <c r="A96" s="13"/>
      <c r="B96" s="13"/>
      <c r="C96" s="13"/>
      <c r="D96" s="13"/>
      <c r="E96" s="13"/>
      <c r="F96" s="13"/>
      <c r="G96" s="13"/>
      <c r="H96" s="13"/>
      <c r="I96" s="13"/>
      <c r="J96" s="13"/>
      <c r="K96" s="13"/>
      <c r="L96" s="13"/>
      <c r="M96" s="13"/>
      <c r="N96" s="13"/>
    </row>
    <row r="97" customFormat="false" ht="15.75" hidden="false" customHeight="true" outlineLevel="0" collapsed="false">
      <c r="A97" s="13"/>
      <c r="B97" s="13"/>
      <c r="C97" s="13"/>
      <c r="D97" s="13"/>
      <c r="E97" s="13"/>
      <c r="F97" s="13"/>
      <c r="G97" s="13"/>
      <c r="H97" s="13"/>
      <c r="I97" s="13"/>
      <c r="J97" s="13"/>
      <c r="K97" s="13"/>
      <c r="L97" s="13"/>
      <c r="M97" s="13"/>
      <c r="N97" s="13"/>
    </row>
    <row r="98" customFormat="false" ht="15.75" hidden="false" customHeight="true" outlineLevel="0" collapsed="false">
      <c r="A98" s="13"/>
      <c r="B98" s="13"/>
      <c r="C98" s="13"/>
      <c r="D98" s="13"/>
      <c r="E98" s="13"/>
      <c r="F98" s="13"/>
      <c r="G98" s="13"/>
      <c r="H98" s="13"/>
      <c r="I98" s="13"/>
      <c r="J98" s="13"/>
      <c r="K98" s="13"/>
      <c r="L98" s="13"/>
      <c r="M98" s="13"/>
      <c r="N98" s="13"/>
    </row>
    <row r="99" customFormat="false" ht="15.75" hidden="false" customHeight="true" outlineLevel="0" collapsed="false">
      <c r="A99" s="13"/>
      <c r="B99" s="13"/>
      <c r="C99" s="13"/>
      <c r="D99" s="13"/>
      <c r="E99" s="13"/>
      <c r="F99" s="13"/>
      <c r="G99" s="13"/>
      <c r="H99" s="13"/>
      <c r="I99" s="13"/>
      <c r="J99" s="13"/>
      <c r="K99" s="13"/>
      <c r="L99" s="13"/>
      <c r="M99" s="13"/>
      <c r="N99" s="13"/>
    </row>
    <row r="100" customFormat="false" ht="15.75" hidden="false" customHeight="true" outlineLevel="0" collapsed="false">
      <c r="A100" s="13"/>
      <c r="B100" s="13"/>
      <c r="C100" s="13"/>
      <c r="D100" s="13"/>
      <c r="E100" s="13"/>
      <c r="F100" s="13"/>
      <c r="G100" s="13"/>
      <c r="H100" s="13"/>
      <c r="I100" s="13"/>
      <c r="J100" s="13"/>
      <c r="K100" s="13"/>
      <c r="L100" s="13"/>
      <c r="M100" s="13"/>
      <c r="N100" s="13"/>
    </row>
    <row r="101" customFormat="false" ht="12.75" hidden="false" customHeight="true" outlineLevel="0" collapsed="false">
      <c r="A101" s="11"/>
      <c r="B101" s="11"/>
      <c r="C101" s="11"/>
      <c r="D101" s="11"/>
      <c r="E101" s="11"/>
      <c r="F101" s="11"/>
      <c r="G101" s="11"/>
      <c r="H101" s="11"/>
      <c r="I101" s="11"/>
      <c r="J101" s="11"/>
      <c r="K101" s="11"/>
      <c r="L101" s="11"/>
      <c r="M101" s="11"/>
      <c r="N101" s="11"/>
    </row>
    <row r="102" customFormat="false" ht="12.75" hidden="false" customHeight="true" outlineLevel="0" collapsed="false">
      <c r="A102" s="11"/>
      <c r="B102" s="11"/>
      <c r="C102" s="11"/>
      <c r="D102" s="11"/>
      <c r="E102" s="11"/>
      <c r="F102" s="11"/>
      <c r="G102" s="11"/>
      <c r="H102" s="11"/>
      <c r="I102" s="11"/>
      <c r="J102" s="11"/>
      <c r="K102" s="11"/>
      <c r="L102" s="11"/>
      <c r="M102" s="11"/>
      <c r="N102" s="11"/>
    </row>
    <row r="103" customFormat="false" ht="12.75" hidden="false" customHeight="true" outlineLevel="0" collapsed="false">
      <c r="A103" s="11"/>
      <c r="B103" s="11"/>
      <c r="C103" s="11"/>
      <c r="D103" s="11"/>
      <c r="E103" s="11"/>
      <c r="F103" s="11"/>
      <c r="G103" s="11"/>
      <c r="H103" s="11"/>
      <c r="I103" s="11"/>
      <c r="J103" s="11"/>
      <c r="K103" s="11"/>
      <c r="L103" s="11"/>
      <c r="M103" s="11"/>
      <c r="N103" s="11"/>
    </row>
    <row r="104" customFormat="false" ht="12.75" hidden="false" customHeight="true" outlineLevel="0" collapsed="false">
      <c r="A104" s="11"/>
      <c r="B104" s="11"/>
      <c r="C104" s="11"/>
      <c r="D104" s="11"/>
      <c r="E104" s="11"/>
      <c r="F104" s="11"/>
      <c r="G104" s="11"/>
      <c r="H104" s="11"/>
      <c r="I104" s="11"/>
      <c r="J104" s="11"/>
      <c r="K104" s="11"/>
      <c r="L104" s="11"/>
      <c r="M104" s="11"/>
      <c r="N104" s="11"/>
    </row>
    <row r="105" customFormat="false" ht="12.75" hidden="false" customHeight="true" outlineLevel="0" collapsed="false">
      <c r="A105" s="11"/>
      <c r="B105" s="11"/>
      <c r="C105" s="11"/>
      <c r="D105" s="11"/>
      <c r="E105" s="11"/>
      <c r="F105" s="11"/>
      <c r="G105" s="11"/>
      <c r="H105" s="11"/>
      <c r="I105" s="11"/>
      <c r="J105" s="11"/>
      <c r="K105" s="11"/>
      <c r="L105" s="11"/>
      <c r="M105" s="11"/>
      <c r="N105" s="11"/>
    </row>
    <row r="106" customFormat="false" ht="12.75" hidden="false" customHeight="true" outlineLevel="0" collapsed="false">
      <c r="A106" s="11"/>
      <c r="B106" s="11"/>
      <c r="C106" s="11"/>
      <c r="D106" s="11"/>
      <c r="E106" s="11"/>
      <c r="F106" s="11"/>
      <c r="G106" s="11"/>
      <c r="H106" s="11"/>
      <c r="I106" s="11"/>
      <c r="J106" s="11"/>
      <c r="K106" s="11"/>
      <c r="L106" s="11"/>
      <c r="M106" s="11"/>
      <c r="N106" s="11"/>
    </row>
    <row r="107" customFormat="false" ht="12.75" hidden="false" customHeight="true" outlineLevel="0" collapsed="false">
      <c r="A107" s="11"/>
      <c r="B107" s="11"/>
      <c r="C107" s="11"/>
      <c r="D107" s="11"/>
      <c r="E107" s="11"/>
      <c r="F107" s="11"/>
      <c r="G107" s="11"/>
      <c r="H107" s="11"/>
      <c r="I107" s="11"/>
      <c r="J107" s="11"/>
      <c r="K107" s="11"/>
      <c r="L107" s="11"/>
      <c r="M107" s="11"/>
      <c r="N107" s="11"/>
    </row>
    <row r="108" customFormat="false" ht="12.75" hidden="false" customHeight="true" outlineLevel="0" collapsed="false">
      <c r="A108" s="11"/>
      <c r="B108" s="11"/>
      <c r="C108" s="11"/>
      <c r="D108" s="11"/>
      <c r="E108" s="11"/>
      <c r="F108" s="11"/>
      <c r="G108" s="11"/>
      <c r="H108" s="11"/>
      <c r="I108" s="11"/>
      <c r="J108" s="11"/>
      <c r="K108" s="11"/>
      <c r="L108" s="11"/>
      <c r="M108" s="11"/>
      <c r="N108" s="11"/>
    </row>
    <row r="109" customFormat="false" ht="12.75" hidden="false" customHeight="true" outlineLevel="0" collapsed="false">
      <c r="A109" s="11"/>
      <c r="B109" s="11"/>
      <c r="C109" s="11"/>
      <c r="D109" s="11"/>
      <c r="E109" s="11"/>
      <c r="F109" s="11"/>
      <c r="G109" s="11"/>
      <c r="H109" s="11"/>
      <c r="I109" s="11"/>
      <c r="J109" s="11"/>
      <c r="K109" s="11"/>
      <c r="L109" s="11"/>
      <c r="M109" s="11"/>
      <c r="N109" s="11"/>
    </row>
    <row r="110" customFormat="false" ht="12.75" hidden="false" customHeight="true" outlineLevel="0" collapsed="false">
      <c r="A110" s="11"/>
      <c r="B110" s="11"/>
      <c r="C110" s="11"/>
      <c r="D110" s="11"/>
      <c r="E110" s="11"/>
      <c r="F110" s="11"/>
      <c r="G110" s="11"/>
      <c r="H110" s="11"/>
      <c r="I110" s="11"/>
      <c r="J110" s="11"/>
      <c r="K110" s="11"/>
      <c r="L110" s="11"/>
      <c r="M110" s="11"/>
      <c r="N110" s="11"/>
    </row>
    <row r="111" customFormat="false" ht="12.75" hidden="false" customHeight="true" outlineLevel="0" collapsed="false">
      <c r="A111" s="11"/>
      <c r="B111" s="11"/>
      <c r="C111" s="11"/>
      <c r="D111" s="11"/>
      <c r="E111" s="11"/>
      <c r="F111" s="11"/>
      <c r="G111" s="11"/>
      <c r="H111" s="11"/>
      <c r="I111" s="11"/>
      <c r="J111" s="11"/>
      <c r="K111" s="11"/>
      <c r="L111" s="11"/>
      <c r="M111" s="11"/>
      <c r="N111" s="11"/>
    </row>
    <row r="112" customFormat="false" ht="12.75" hidden="false" customHeight="true" outlineLevel="0" collapsed="false">
      <c r="A112" s="11"/>
      <c r="B112" s="11"/>
      <c r="C112" s="11"/>
      <c r="D112" s="11"/>
      <c r="E112" s="11"/>
      <c r="F112" s="11"/>
      <c r="G112" s="11"/>
      <c r="H112" s="11"/>
      <c r="I112" s="11"/>
      <c r="J112" s="11"/>
      <c r="K112" s="11"/>
      <c r="L112" s="11"/>
      <c r="M112" s="11"/>
      <c r="N112" s="11"/>
    </row>
    <row r="113" customFormat="false" ht="12.75" hidden="false" customHeight="true" outlineLevel="0" collapsed="false">
      <c r="A113" s="11"/>
      <c r="B113" s="11"/>
      <c r="C113" s="11"/>
      <c r="D113" s="11"/>
      <c r="E113" s="11"/>
      <c r="F113" s="11"/>
      <c r="G113" s="11"/>
      <c r="H113" s="11"/>
      <c r="I113" s="11"/>
      <c r="J113" s="11"/>
      <c r="K113" s="11"/>
      <c r="L113" s="11"/>
      <c r="M113" s="11"/>
      <c r="N113" s="11"/>
    </row>
    <row r="114" customFormat="false" ht="12.75" hidden="false" customHeight="true" outlineLevel="0" collapsed="false">
      <c r="A114" s="11"/>
      <c r="B114" s="11"/>
      <c r="C114" s="11"/>
      <c r="D114" s="11"/>
      <c r="E114" s="11"/>
      <c r="F114" s="11"/>
      <c r="G114" s="11"/>
      <c r="H114" s="11"/>
      <c r="I114" s="11"/>
      <c r="J114" s="11"/>
      <c r="K114" s="11"/>
      <c r="L114" s="11"/>
      <c r="M114" s="11"/>
      <c r="N114" s="11"/>
    </row>
    <row r="115" customFormat="false" ht="12.75" hidden="false" customHeight="true" outlineLevel="0" collapsed="false">
      <c r="A115" s="11"/>
      <c r="B115" s="11"/>
      <c r="C115" s="11"/>
      <c r="D115" s="11"/>
      <c r="E115" s="11"/>
      <c r="F115" s="11"/>
      <c r="G115" s="11"/>
      <c r="H115" s="11"/>
      <c r="I115" s="11"/>
      <c r="J115" s="11"/>
      <c r="K115" s="11"/>
      <c r="L115" s="11"/>
      <c r="M115" s="11"/>
      <c r="N115" s="11"/>
    </row>
    <row r="116" customFormat="false" ht="12.75" hidden="false" customHeight="true" outlineLevel="0" collapsed="false">
      <c r="A116" s="11"/>
      <c r="B116" s="11"/>
      <c r="C116" s="11"/>
      <c r="D116" s="11"/>
      <c r="E116" s="11"/>
      <c r="F116" s="11"/>
      <c r="G116" s="11"/>
      <c r="H116" s="11"/>
      <c r="I116" s="11"/>
      <c r="J116" s="11"/>
      <c r="K116" s="11"/>
      <c r="L116" s="11"/>
      <c r="M116" s="11"/>
      <c r="N116" s="11"/>
    </row>
    <row r="117" customFormat="false" ht="12.75" hidden="false" customHeight="true" outlineLevel="0" collapsed="false">
      <c r="A117" s="11"/>
      <c r="B117" s="11"/>
      <c r="C117" s="11"/>
      <c r="D117" s="11"/>
      <c r="E117" s="11"/>
      <c r="F117" s="11"/>
      <c r="G117" s="11"/>
      <c r="H117" s="11"/>
      <c r="I117" s="11"/>
      <c r="J117" s="11"/>
      <c r="K117" s="11"/>
      <c r="L117" s="11"/>
      <c r="M117" s="11"/>
      <c r="N117" s="11"/>
    </row>
    <row r="118" customFormat="false" ht="12.75" hidden="false" customHeight="true" outlineLevel="0" collapsed="false">
      <c r="A118" s="11"/>
      <c r="B118" s="11"/>
      <c r="C118" s="11"/>
      <c r="D118" s="11"/>
      <c r="E118" s="11"/>
      <c r="F118" s="11"/>
      <c r="G118" s="11"/>
      <c r="H118" s="11"/>
      <c r="I118" s="11"/>
      <c r="J118" s="11"/>
      <c r="K118" s="11"/>
      <c r="L118" s="11"/>
      <c r="M118" s="11"/>
      <c r="N118" s="11"/>
    </row>
    <row r="119" customFormat="false" ht="12.75" hidden="false" customHeight="true" outlineLevel="0" collapsed="false">
      <c r="A119" s="11"/>
      <c r="B119" s="11"/>
      <c r="C119" s="11"/>
      <c r="D119" s="11"/>
      <c r="E119" s="11"/>
      <c r="F119" s="11"/>
      <c r="G119" s="11"/>
      <c r="H119" s="11"/>
      <c r="I119" s="11"/>
      <c r="J119" s="11"/>
      <c r="K119" s="11"/>
      <c r="L119" s="11"/>
      <c r="M119" s="11"/>
      <c r="N119" s="11"/>
    </row>
    <row r="120" customFormat="false" ht="12.75" hidden="false" customHeight="true" outlineLevel="0" collapsed="false">
      <c r="A120" s="11"/>
      <c r="B120" s="11"/>
      <c r="C120" s="11"/>
      <c r="D120" s="11"/>
      <c r="E120" s="11"/>
      <c r="F120" s="11"/>
      <c r="G120" s="11"/>
      <c r="H120" s="11"/>
      <c r="I120" s="11"/>
      <c r="J120" s="11"/>
      <c r="K120" s="11"/>
      <c r="L120" s="11"/>
      <c r="M120" s="11"/>
      <c r="N120" s="11"/>
    </row>
    <row r="121" customFormat="false" ht="12.75" hidden="false" customHeight="true" outlineLevel="0" collapsed="false">
      <c r="A121" s="11"/>
      <c r="B121" s="11"/>
      <c r="C121" s="11"/>
      <c r="D121" s="11"/>
      <c r="E121" s="11"/>
      <c r="F121" s="11"/>
      <c r="G121" s="11"/>
      <c r="H121" s="11"/>
      <c r="I121" s="11"/>
      <c r="J121" s="11"/>
      <c r="K121" s="11"/>
      <c r="L121" s="11"/>
      <c r="M121" s="11"/>
      <c r="N121" s="11"/>
    </row>
    <row r="122" customFormat="false" ht="12.75" hidden="false" customHeight="true" outlineLevel="0" collapsed="false">
      <c r="A122" s="11"/>
      <c r="B122" s="11"/>
      <c r="C122" s="11"/>
      <c r="D122" s="11"/>
      <c r="E122" s="11"/>
      <c r="F122" s="11"/>
      <c r="G122" s="11"/>
      <c r="H122" s="11"/>
      <c r="I122" s="11"/>
      <c r="J122" s="11"/>
      <c r="K122" s="11"/>
      <c r="L122" s="11"/>
      <c r="M122" s="11"/>
      <c r="N122" s="11"/>
    </row>
    <row r="123" customFormat="false" ht="12.75" hidden="false" customHeight="true" outlineLevel="0" collapsed="false">
      <c r="A123" s="11"/>
      <c r="B123" s="11"/>
      <c r="C123" s="11"/>
      <c r="D123" s="11"/>
      <c r="E123" s="11"/>
      <c r="F123" s="11"/>
      <c r="G123" s="11"/>
      <c r="H123" s="11"/>
      <c r="I123" s="11"/>
      <c r="J123" s="11"/>
      <c r="K123" s="11"/>
      <c r="L123" s="11"/>
      <c r="M123" s="11"/>
      <c r="N123" s="11"/>
    </row>
    <row r="124" customFormat="false" ht="12.75" hidden="false" customHeight="true" outlineLevel="0" collapsed="false">
      <c r="A124" s="11"/>
      <c r="B124" s="11"/>
      <c r="C124" s="11"/>
      <c r="D124" s="11"/>
      <c r="E124" s="11"/>
      <c r="F124" s="11"/>
      <c r="G124" s="11"/>
      <c r="H124" s="11"/>
      <c r="I124" s="11"/>
      <c r="J124" s="11"/>
      <c r="K124" s="11"/>
      <c r="L124" s="11"/>
      <c r="M124" s="11"/>
      <c r="N124" s="11"/>
    </row>
    <row r="125" customFormat="false" ht="12.75" hidden="false" customHeight="true" outlineLevel="0" collapsed="false">
      <c r="A125" s="11"/>
      <c r="B125" s="11"/>
      <c r="C125" s="11"/>
      <c r="D125" s="11"/>
      <c r="E125" s="11"/>
      <c r="F125" s="11"/>
      <c r="G125" s="11"/>
      <c r="H125" s="11"/>
      <c r="I125" s="11"/>
      <c r="J125" s="11"/>
      <c r="K125" s="11"/>
      <c r="L125" s="11"/>
      <c r="M125" s="11"/>
      <c r="N125" s="11"/>
    </row>
    <row r="126" customFormat="false" ht="12.75" hidden="false" customHeight="true" outlineLevel="0" collapsed="false">
      <c r="A126" s="11"/>
      <c r="B126" s="11"/>
      <c r="C126" s="11"/>
      <c r="D126" s="11"/>
      <c r="E126" s="11"/>
      <c r="F126" s="11"/>
      <c r="G126" s="11"/>
      <c r="H126" s="11"/>
      <c r="I126" s="11"/>
      <c r="J126" s="11"/>
      <c r="K126" s="11"/>
      <c r="L126" s="11"/>
      <c r="M126" s="11"/>
      <c r="N126" s="11"/>
    </row>
    <row r="127" customFormat="false" ht="12.75" hidden="false" customHeight="true" outlineLevel="0" collapsed="false">
      <c r="A127" s="11"/>
      <c r="B127" s="11"/>
      <c r="C127" s="11"/>
      <c r="D127" s="11"/>
      <c r="E127" s="11"/>
      <c r="F127" s="11"/>
      <c r="G127" s="11"/>
      <c r="H127" s="11"/>
      <c r="I127" s="11"/>
      <c r="J127" s="11"/>
      <c r="K127" s="11"/>
      <c r="L127" s="11"/>
      <c r="M127" s="11"/>
      <c r="N127" s="11"/>
    </row>
    <row r="128" customFormat="false" ht="12.75" hidden="false" customHeight="true" outlineLevel="0" collapsed="false">
      <c r="A128" s="11"/>
      <c r="B128" s="11"/>
      <c r="C128" s="11"/>
      <c r="D128" s="11"/>
      <c r="E128" s="11"/>
      <c r="F128" s="11"/>
      <c r="G128" s="11"/>
      <c r="H128" s="11"/>
      <c r="I128" s="11"/>
      <c r="J128" s="11"/>
      <c r="K128" s="11"/>
      <c r="L128" s="11"/>
      <c r="M128" s="11"/>
      <c r="N128" s="11"/>
    </row>
    <row r="129" customFormat="false" ht="12.75" hidden="false" customHeight="true" outlineLevel="0" collapsed="false">
      <c r="A129" s="11"/>
      <c r="B129" s="11"/>
      <c r="C129" s="11"/>
      <c r="D129" s="11"/>
      <c r="E129" s="11"/>
      <c r="F129" s="11"/>
      <c r="G129" s="11"/>
      <c r="H129" s="11"/>
      <c r="I129" s="11"/>
      <c r="J129" s="11"/>
      <c r="K129" s="11"/>
      <c r="L129" s="11"/>
      <c r="M129" s="11"/>
      <c r="N129" s="11"/>
    </row>
    <row r="130" customFormat="false" ht="12.75" hidden="false" customHeight="true" outlineLevel="0" collapsed="false">
      <c r="A130" s="11"/>
      <c r="B130" s="11"/>
      <c r="C130" s="11"/>
      <c r="D130" s="11"/>
      <c r="E130" s="11"/>
      <c r="F130" s="11"/>
      <c r="G130" s="11"/>
      <c r="H130" s="11"/>
      <c r="I130" s="11"/>
      <c r="J130" s="11"/>
      <c r="K130" s="11"/>
      <c r="L130" s="11"/>
      <c r="M130" s="11"/>
      <c r="N130" s="11"/>
    </row>
    <row r="131" customFormat="false" ht="12.75" hidden="false" customHeight="true" outlineLevel="0" collapsed="false">
      <c r="A131" s="11"/>
      <c r="B131" s="11"/>
      <c r="C131" s="11"/>
      <c r="D131" s="11"/>
      <c r="E131" s="11"/>
      <c r="F131" s="11"/>
      <c r="G131" s="11"/>
      <c r="H131" s="11"/>
      <c r="I131" s="11"/>
      <c r="J131" s="11"/>
      <c r="K131" s="11"/>
      <c r="L131" s="11"/>
      <c r="M131" s="11"/>
      <c r="N131" s="11"/>
    </row>
    <row r="132" customFormat="false" ht="12.75" hidden="false" customHeight="true" outlineLevel="0" collapsed="false">
      <c r="A132" s="11"/>
      <c r="B132" s="11"/>
      <c r="C132" s="11"/>
      <c r="D132" s="11"/>
      <c r="E132" s="11"/>
      <c r="F132" s="11"/>
      <c r="G132" s="11"/>
      <c r="H132" s="11"/>
      <c r="I132" s="11"/>
      <c r="J132" s="11"/>
      <c r="K132" s="11"/>
      <c r="L132" s="11"/>
      <c r="M132" s="11"/>
      <c r="N132" s="11"/>
    </row>
    <row r="133" customFormat="false" ht="12.75" hidden="false" customHeight="true" outlineLevel="0" collapsed="false">
      <c r="A133" s="11"/>
      <c r="B133" s="11"/>
      <c r="C133" s="11"/>
      <c r="D133" s="11"/>
      <c r="E133" s="11"/>
      <c r="F133" s="11"/>
      <c r="G133" s="11"/>
      <c r="H133" s="11"/>
      <c r="I133" s="11"/>
      <c r="J133" s="11"/>
      <c r="K133" s="11"/>
      <c r="L133" s="11"/>
      <c r="M133" s="11"/>
      <c r="N133" s="11"/>
    </row>
    <row r="134" customFormat="false" ht="12.75" hidden="false" customHeight="true" outlineLevel="0" collapsed="false">
      <c r="A134" s="11"/>
      <c r="B134" s="11"/>
      <c r="C134" s="11"/>
      <c r="D134" s="11"/>
      <c r="E134" s="11"/>
      <c r="F134" s="11"/>
      <c r="G134" s="11"/>
      <c r="H134" s="11"/>
      <c r="I134" s="11"/>
      <c r="J134" s="11"/>
      <c r="K134" s="11"/>
      <c r="L134" s="11"/>
      <c r="M134" s="11"/>
      <c r="N134" s="11"/>
    </row>
    <row r="135" customFormat="false" ht="12.75" hidden="false" customHeight="true" outlineLevel="0" collapsed="false">
      <c r="A135" s="11"/>
      <c r="B135" s="11"/>
      <c r="C135" s="11"/>
      <c r="D135" s="11"/>
      <c r="E135" s="11"/>
      <c r="F135" s="11"/>
      <c r="G135" s="11"/>
      <c r="H135" s="11"/>
      <c r="I135" s="11"/>
      <c r="J135" s="11"/>
      <c r="K135" s="11"/>
      <c r="L135" s="11"/>
      <c r="M135" s="11"/>
      <c r="N135" s="11"/>
    </row>
    <row r="136" customFormat="false" ht="12.75" hidden="false" customHeight="true" outlineLevel="0" collapsed="false">
      <c r="A136" s="11"/>
      <c r="B136" s="11"/>
      <c r="C136" s="11"/>
      <c r="D136" s="11"/>
      <c r="E136" s="11"/>
      <c r="F136" s="11"/>
      <c r="G136" s="11"/>
      <c r="H136" s="11"/>
      <c r="I136" s="11"/>
      <c r="J136" s="11"/>
      <c r="K136" s="11"/>
      <c r="L136" s="11"/>
      <c r="M136" s="11"/>
      <c r="N136" s="11"/>
    </row>
    <row r="137" customFormat="false" ht="12.75" hidden="false" customHeight="true" outlineLevel="0" collapsed="false">
      <c r="A137" s="11"/>
      <c r="B137" s="11"/>
      <c r="C137" s="11"/>
      <c r="D137" s="11"/>
      <c r="E137" s="11"/>
      <c r="F137" s="11"/>
      <c r="G137" s="11"/>
      <c r="H137" s="11"/>
      <c r="I137" s="11"/>
      <c r="J137" s="11"/>
      <c r="K137" s="11"/>
      <c r="L137" s="11"/>
      <c r="M137" s="11"/>
      <c r="N137" s="11"/>
    </row>
    <row r="138" customFormat="false" ht="12.75" hidden="false" customHeight="true" outlineLevel="0" collapsed="false">
      <c r="A138" s="11"/>
      <c r="B138" s="11"/>
      <c r="C138" s="11"/>
      <c r="D138" s="11"/>
      <c r="E138" s="11"/>
      <c r="F138" s="11"/>
      <c r="G138" s="11"/>
      <c r="H138" s="11"/>
      <c r="I138" s="11"/>
      <c r="J138" s="11"/>
      <c r="K138" s="11"/>
      <c r="L138" s="11"/>
      <c r="M138" s="11"/>
      <c r="N138" s="11"/>
    </row>
    <row r="139" customFormat="false" ht="12.75" hidden="false" customHeight="true" outlineLevel="0" collapsed="false">
      <c r="A139" s="11"/>
      <c r="B139" s="11"/>
      <c r="C139" s="11"/>
      <c r="D139" s="11"/>
      <c r="E139" s="11"/>
      <c r="F139" s="11"/>
      <c r="G139" s="11"/>
      <c r="H139" s="11"/>
      <c r="I139" s="11"/>
      <c r="J139" s="11"/>
      <c r="K139" s="11"/>
      <c r="L139" s="11"/>
      <c r="M139" s="11"/>
      <c r="N139" s="11"/>
    </row>
    <row r="140" customFormat="false" ht="12.75" hidden="false" customHeight="true" outlineLevel="0" collapsed="false">
      <c r="A140" s="11"/>
      <c r="B140" s="11"/>
      <c r="C140" s="11"/>
      <c r="D140" s="11"/>
      <c r="E140" s="11"/>
      <c r="F140" s="11"/>
      <c r="G140" s="11"/>
      <c r="H140" s="11"/>
      <c r="I140" s="11"/>
      <c r="J140" s="11"/>
      <c r="K140" s="11"/>
      <c r="L140" s="11"/>
      <c r="M140" s="11"/>
      <c r="N140" s="11"/>
    </row>
    <row r="141" customFormat="false" ht="12.75" hidden="false" customHeight="true" outlineLevel="0" collapsed="false">
      <c r="A141" s="11"/>
      <c r="B141" s="11"/>
      <c r="C141" s="11"/>
      <c r="D141" s="11"/>
      <c r="E141" s="11"/>
      <c r="F141" s="11"/>
      <c r="G141" s="11"/>
      <c r="H141" s="11"/>
      <c r="I141" s="11"/>
      <c r="J141" s="11"/>
      <c r="K141" s="11"/>
      <c r="L141" s="11"/>
      <c r="M141" s="11"/>
      <c r="N141" s="11"/>
    </row>
    <row r="142" customFormat="false" ht="12.75" hidden="false" customHeight="true" outlineLevel="0" collapsed="false">
      <c r="A142" s="11"/>
      <c r="B142" s="11"/>
      <c r="C142" s="11"/>
      <c r="D142" s="11"/>
      <c r="E142" s="11"/>
      <c r="F142" s="11"/>
      <c r="G142" s="11"/>
      <c r="H142" s="11"/>
      <c r="I142" s="11"/>
      <c r="J142" s="11"/>
      <c r="K142" s="11"/>
      <c r="L142" s="11"/>
      <c r="M142" s="11"/>
      <c r="N142" s="11"/>
    </row>
    <row r="143" customFormat="false" ht="12.75" hidden="false" customHeight="true" outlineLevel="0" collapsed="false">
      <c r="A143" s="11"/>
      <c r="B143" s="11"/>
      <c r="C143" s="11"/>
      <c r="D143" s="11"/>
      <c r="E143" s="11"/>
      <c r="F143" s="11"/>
      <c r="G143" s="11"/>
      <c r="H143" s="11"/>
      <c r="I143" s="11"/>
      <c r="J143" s="11"/>
      <c r="K143" s="11"/>
      <c r="L143" s="11"/>
      <c r="M143" s="11"/>
      <c r="N143" s="11"/>
    </row>
    <row r="144" customFormat="false" ht="12.75" hidden="false" customHeight="true" outlineLevel="0" collapsed="false">
      <c r="A144" s="11"/>
      <c r="B144" s="11"/>
      <c r="C144" s="11"/>
      <c r="D144" s="11"/>
      <c r="E144" s="11"/>
      <c r="F144" s="11"/>
      <c r="G144" s="11"/>
      <c r="H144" s="11"/>
      <c r="I144" s="11"/>
      <c r="J144" s="11"/>
      <c r="K144" s="11"/>
      <c r="L144" s="11"/>
      <c r="M144" s="11"/>
      <c r="N144" s="11"/>
    </row>
    <row r="145" customFormat="false" ht="12.75" hidden="false" customHeight="true" outlineLevel="0" collapsed="false">
      <c r="A145" s="11"/>
      <c r="B145" s="11"/>
      <c r="C145" s="11"/>
      <c r="D145" s="11"/>
      <c r="E145" s="11"/>
      <c r="F145" s="11"/>
      <c r="G145" s="11"/>
      <c r="H145" s="11"/>
      <c r="I145" s="11"/>
      <c r="J145" s="11"/>
      <c r="K145" s="11"/>
      <c r="L145" s="11"/>
      <c r="M145" s="11"/>
      <c r="N145" s="11"/>
    </row>
    <row r="146" customFormat="false" ht="12.75" hidden="false" customHeight="true" outlineLevel="0" collapsed="false">
      <c r="A146" s="11"/>
      <c r="B146" s="11"/>
      <c r="C146" s="11"/>
      <c r="D146" s="11"/>
      <c r="E146" s="11"/>
      <c r="F146" s="11"/>
      <c r="G146" s="11"/>
      <c r="H146" s="11"/>
      <c r="I146" s="11"/>
      <c r="J146" s="11"/>
      <c r="K146" s="11"/>
      <c r="L146" s="11"/>
      <c r="M146" s="11"/>
      <c r="N146" s="11"/>
    </row>
    <row r="147" customFormat="false" ht="12.75" hidden="false" customHeight="true" outlineLevel="0" collapsed="false">
      <c r="A147" s="11"/>
      <c r="B147" s="11"/>
      <c r="C147" s="11"/>
      <c r="D147" s="11"/>
      <c r="E147" s="11"/>
      <c r="F147" s="11"/>
      <c r="G147" s="11"/>
      <c r="H147" s="11"/>
      <c r="I147" s="11"/>
      <c r="J147" s="11"/>
      <c r="K147" s="11"/>
      <c r="L147" s="11"/>
      <c r="M147" s="11"/>
      <c r="N147" s="11"/>
    </row>
    <row r="148" customFormat="false" ht="12.75" hidden="false" customHeight="true" outlineLevel="0" collapsed="false">
      <c r="A148" s="11"/>
      <c r="B148" s="11"/>
      <c r="C148" s="11"/>
      <c r="D148" s="11"/>
      <c r="E148" s="11"/>
      <c r="F148" s="11"/>
      <c r="G148" s="11"/>
      <c r="H148" s="11"/>
      <c r="I148" s="11"/>
      <c r="J148" s="11"/>
      <c r="K148" s="11"/>
      <c r="L148" s="11"/>
      <c r="M148" s="11"/>
      <c r="N148" s="11"/>
    </row>
    <row r="149" customFormat="false" ht="12.75" hidden="false" customHeight="true" outlineLevel="0" collapsed="false">
      <c r="A149" s="11"/>
      <c r="B149" s="11"/>
      <c r="C149" s="11"/>
      <c r="D149" s="11"/>
      <c r="E149" s="11"/>
      <c r="F149" s="11"/>
      <c r="G149" s="11"/>
      <c r="H149" s="11"/>
      <c r="I149" s="11"/>
      <c r="J149" s="11"/>
      <c r="K149" s="11"/>
      <c r="L149" s="11"/>
      <c r="M149" s="11"/>
      <c r="N149" s="11"/>
    </row>
    <row r="150" customFormat="false" ht="12.75" hidden="false" customHeight="true" outlineLevel="0" collapsed="false">
      <c r="A150" s="11"/>
      <c r="B150" s="11"/>
      <c r="C150" s="11"/>
      <c r="D150" s="11"/>
      <c r="E150" s="11"/>
      <c r="F150" s="11"/>
      <c r="G150" s="11"/>
      <c r="H150" s="11"/>
      <c r="I150" s="11"/>
      <c r="J150" s="11"/>
      <c r="K150" s="11"/>
      <c r="L150" s="11"/>
      <c r="M150" s="11"/>
      <c r="N150" s="11"/>
    </row>
    <row r="151" customFormat="false" ht="12.75" hidden="false" customHeight="true" outlineLevel="0" collapsed="false">
      <c r="A151" s="11"/>
      <c r="B151" s="11"/>
      <c r="C151" s="11"/>
      <c r="D151" s="11"/>
      <c r="E151" s="11"/>
      <c r="F151" s="11"/>
      <c r="G151" s="11"/>
      <c r="H151" s="11"/>
      <c r="I151" s="11"/>
      <c r="J151" s="11"/>
      <c r="K151" s="11"/>
      <c r="L151" s="11"/>
      <c r="M151" s="11"/>
      <c r="N151" s="11"/>
    </row>
    <row r="152" customFormat="false" ht="12.75" hidden="false" customHeight="true" outlineLevel="0" collapsed="false">
      <c r="A152" s="11"/>
      <c r="B152" s="11"/>
      <c r="C152" s="11"/>
      <c r="D152" s="11"/>
      <c r="E152" s="11"/>
      <c r="F152" s="11"/>
      <c r="G152" s="11"/>
      <c r="H152" s="11"/>
      <c r="I152" s="11"/>
      <c r="J152" s="11"/>
      <c r="K152" s="11"/>
      <c r="L152" s="11"/>
      <c r="M152" s="11"/>
      <c r="N152" s="11"/>
    </row>
    <row r="153" customFormat="false" ht="12.75" hidden="false" customHeight="true" outlineLevel="0" collapsed="false">
      <c r="A153" s="11"/>
      <c r="B153" s="11"/>
      <c r="C153" s="11"/>
      <c r="D153" s="11"/>
      <c r="E153" s="11"/>
      <c r="F153" s="11"/>
      <c r="G153" s="11"/>
      <c r="H153" s="11"/>
      <c r="I153" s="11"/>
      <c r="J153" s="11"/>
      <c r="K153" s="11"/>
      <c r="L153" s="11"/>
      <c r="M153" s="11"/>
      <c r="N153" s="11"/>
    </row>
    <row r="154" customFormat="false" ht="12.75" hidden="false" customHeight="true" outlineLevel="0" collapsed="false">
      <c r="A154" s="11"/>
      <c r="B154" s="11"/>
      <c r="C154" s="11"/>
      <c r="D154" s="11"/>
      <c r="E154" s="11"/>
      <c r="F154" s="11"/>
      <c r="G154" s="11"/>
      <c r="H154" s="11"/>
      <c r="I154" s="11"/>
      <c r="J154" s="11"/>
      <c r="K154" s="11"/>
      <c r="L154" s="11"/>
      <c r="M154" s="11"/>
      <c r="N154" s="11"/>
    </row>
    <row r="155" customFormat="false" ht="12.75" hidden="false" customHeight="true" outlineLevel="0" collapsed="false">
      <c r="A155" s="11"/>
      <c r="B155" s="11"/>
      <c r="C155" s="11"/>
      <c r="D155" s="11"/>
      <c r="E155" s="11"/>
      <c r="F155" s="11"/>
      <c r="G155" s="11"/>
      <c r="H155" s="11"/>
      <c r="I155" s="11"/>
      <c r="J155" s="11"/>
      <c r="K155" s="11"/>
      <c r="L155" s="11"/>
      <c r="M155" s="11"/>
      <c r="N155" s="11"/>
    </row>
    <row r="156" customFormat="false" ht="12.75" hidden="false" customHeight="true" outlineLevel="0" collapsed="false">
      <c r="A156" s="11"/>
      <c r="B156" s="11"/>
      <c r="C156" s="11"/>
      <c r="D156" s="11"/>
      <c r="E156" s="11"/>
      <c r="F156" s="11"/>
      <c r="G156" s="11"/>
      <c r="H156" s="11"/>
      <c r="I156" s="11"/>
      <c r="J156" s="11"/>
      <c r="K156" s="11"/>
      <c r="L156" s="11"/>
      <c r="M156" s="11"/>
      <c r="N156" s="11"/>
    </row>
    <row r="157" customFormat="false" ht="12.75" hidden="false" customHeight="true" outlineLevel="0" collapsed="false">
      <c r="A157" s="11"/>
      <c r="B157" s="11"/>
      <c r="C157" s="11"/>
      <c r="D157" s="11"/>
      <c r="E157" s="11"/>
      <c r="F157" s="11"/>
      <c r="G157" s="11"/>
      <c r="H157" s="11"/>
      <c r="I157" s="11"/>
      <c r="J157" s="11"/>
      <c r="K157" s="11"/>
      <c r="L157" s="11"/>
      <c r="M157" s="11"/>
      <c r="N157" s="11"/>
    </row>
    <row r="158" customFormat="false" ht="12.75" hidden="false" customHeight="true" outlineLevel="0" collapsed="false">
      <c r="A158" s="11"/>
      <c r="B158" s="11"/>
      <c r="C158" s="11"/>
      <c r="D158" s="11"/>
      <c r="E158" s="11"/>
      <c r="F158" s="11"/>
      <c r="G158" s="11"/>
      <c r="H158" s="11"/>
      <c r="I158" s="11"/>
      <c r="J158" s="11"/>
      <c r="K158" s="11"/>
      <c r="L158" s="11"/>
      <c r="M158" s="11"/>
      <c r="N158" s="11"/>
    </row>
    <row r="159" customFormat="false" ht="12.75" hidden="false" customHeight="true" outlineLevel="0" collapsed="false">
      <c r="A159" s="11"/>
      <c r="B159" s="11"/>
      <c r="C159" s="11"/>
      <c r="D159" s="11"/>
      <c r="E159" s="11"/>
      <c r="F159" s="11"/>
      <c r="G159" s="11"/>
      <c r="H159" s="11"/>
      <c r="I159" s="11"/>
      <c r="J159" s="11"/>
      <c r="K159" s="11"/>
      <c r="L159" s="11"/>
      <c r="M159" s="11"/>
      <c r="N159" s="11"/>
    </row>
    <row r="160" customFormat="false" ht="12.75" hidden="false" customHeight="true" outlineLevel="0" collapsed="false">
      <c r="A160" s="11"/>
      <c r="B160" s="11"/>
      <c r="C160" s="11"/>
      <c r="D160" s="11"/>
      <c r="E160" s="11"/>
      <c r="F160" s="11"/>
      <c r="G160" s="11"/>
      <c r="H160" s="11"/>
      <c r="I160" s="11"/>
      <c r="J160" s="11"/>
      <c r="K160" s="11"/>
      <c r="L160" s="11"/>
      <c r="M160" s="11"/>
      <c r="N160" s="11"/>
    </row>
    <row r="161" customFormat="false" ht="12.75" hidden="false" customHeight="true" outlineLevel="0" collapsed="false">
      <c r="A161" s="11"/>
      <c r="B161" s="11"/>
      <c r="C161" s="11"/>
      <c r="D161" s="11"/>
      <c r="E161" s="11"/>
      <c r="F161" s="11"/>
      <c r="G161" s="11"/>
      <c r="H161" s="11"/>
      <c r="I161" s="11"/>
      <c r="J161" s="11"/>
      <c r="K161" s="11"/>
      <c r="L161" s="11"/>
      <c r="M161" s="11"/>
      <c r="N161" s="11"/>
    </row>
    <row r="162" customFormat="false" ht="12.75" hidden="false" customHeight="true" outlineLevel="0" collapsed="false">
      <c r="A162" s="11"/>
      <c r="B162" s="11"/>
      <c r="C162" s="11"/>
      <c r="D162" s="11"/>
      <c r="E162" s="11"/>
      <c r="F162" s="11"/>
      <c r="G162" s="11"/>
      <c r="H162" s="11"/>
      <c r="I162" s="11"/>
      <c r="J162" s="11"/>
      <c r="K162" s="11"/>
      <c r="L162" s="11"/>
      <c r="M162" s="11"/>
      <c r="N162" s="11"/>
    </row>
    <row r="163" customFormat="false" ht="12.75" hidden="false" customHeight="true" outlineLevel="0" collapsed="false">
      <c r="A163" s="11"/>
      <c r="B163" s="11"/>
      <c r="C163" s="11"/>
      <c r="D163" s="11"/>
      <c r="E163" s="11"/>
      <c r="F163" s="11"/>
      <c r="G163" s="11"/>
      <c r="H163" s="11"/>
      <c r="I163" s="11"/>
      <c r="J163" s="11"/>
      <c r="K163" s="11"/>
      <c r="L163" s="11"/>
      <c r="M163" s="11"/>
      <c r="N163" s="11"/>
    </row>
    <row r="164" customFormat="false" ht="12.75" hidden="false" customHeight="true" outlineLevel="0" collapsed="false">
      <c r="A164" s="11"/>
      <c r="B164" s="11"/>
      <c r="C164" s="11"/>
      <c r="D164" s="11"/>
      <c r="E164" s="11"/>
      <c r="F164" s="11"/>
      <c r="G164" s="11"/>
      <c r="H164" s="11"/>
      <c r="I164" s="11"/>
      <c r="J164" s="11"/>
      <c r="K164" s="11"/>
      <c r="L164" s="11"/>
      <c r="M164" s="11"/>
      <c r="N164" s="11"/>
    </row>
    <row r="165" customFormat="false" ht="12.75" hidden="false" customHeight="true" outlineLevel="0" collapsed="false">
      <c r="A165" s="11"/>
      <c r="B165" s="11"/>
      <c r="C165" s="11"/>
      <c r="D165" s="11"/>
      <c r="E165" s="11"/>
      <c r="F165" s="11"/>
      <c r="G165" s="11"/>
      <c r="H165" s="11"/>
      <c r="I165" s="11"/>
      <c r="J165" s="11"/>
      <c r="K165" s="11"/>
      <c r="L165" s="11"/>
      <c r="M165" s="11"/>
      <c r="N165" s="11"/>
    </row>
    <row r="166" customFormat="false" ht="12.75" hidden="false" customHeight="true" outlineLevel="0" collapsed="false">
      <c r="A166" s="11"/>
      <c r="B166" s="11"/>
      <c r="C166" s="11"/>
      <c r="D166" s="11"/>
      <c r="E166" s="11"/>
      <c r="F166" s="11"/>
      <c r="G166" s="11"/>
      <c r="H166" s="11"/>
      <c r="I166" s="11"/>
      <c r="J166" s="11"/>
      <c r="K166" s="11"/>
      <c r="L166" s="11"/>
      <c r="M166" s="11"/>
      <c r="N166" s="11"/>
    </row>
    <row r="167" customFormat="false" ht="12.75" hidden="false" customHeight="true" outlineLevel="0" collapsed="false">
      <c r="A167" s="11"/>
      <c r="B167" s="11"/>
      <c r="C167" s="11"/>
      <c r="D167" s="11"/>
      <c r="E167" s="11"/>
      <c r="F167" s="11"/>
      <c r="G167" s="11"/>
      <c r="H167" s="11"/>
      <c r="I167" s="11"/>
      <c r="J167" s="11"/>
      <c r="K167" s="11"/>
      <c r="L167" s="11"/>
      <c r="M167" s="11"/>
      <c r="N167" s="11"/>
    </row>
    <row r="168" customFormat="false" ht="12.75" hidden="false" customHeight="true" outlineLevel="0" collapsed="false">
      <c r="A168" s="11"/>
      <c r="B168" s="11"/>
      <c r="C168" s="11"/>
      <c r="D168" s="11"/>
      <c r="E168" s="11"/>
      <c r="F168" s="11"/>
      <c r="G168" s="11"/>
      <c r="H168" s="11"/>
      <c r="I168" s="11"/>
      <c r="J168" s="11"/>
      <c r="K168" s="11"/>
      <c r="L168" s="11"/>
      <c r="M168" s="11"/>
      <c r="N168" s="11"/>
    </row>
    <row r="169" customFormat="false" ht="12.75" hidden="false" customHeight="true" outlineLevel="0" collapsed="false">
      <c r="A169" s="11"/>
      <c r="B169" s="11"/>
      <c r="C169" s="11"/>
      <c r="D169" s="11"/>
      <c r="E169" s="11"/>
      <c r="F169" s="11"/>
      <c r="G169" s="11"/>
      <c r="H169" s="11"/>
      <c r="I169" s="11"/>
      <c r="J169" s="11"/>
      <c r="K169" s="11"/>
      <c r="L169" s="11"/>
      <c r="M169" s="11"/>
      <c r="N169" s="11"/>
    </row>
    <row r="170" customFormat="false" ht="12.75" hidden="false" customHeight="true" outlineLevel="0" collapsed="false">
      <c r="A170" s="11"/>
      <c r="B170" s="11"/>
      <c r="C170" s="11"/>
      <c r="D170" s="11"/>
      <c r="E170" s="11"/>
      <c r="F170" s="11"/>
      <c r="G170" s="11"/>
      <c r="H170" s="11"/>
      <c r="I170" s="11"/>
      <c r="J170" s="11"/>
      <c r="K170" s="11"/>
      <c r="L170" s="11"/>
      <c r="M170" s="11"/>
      <c r="N170" s="11"/>
    </row>
    <row r="171" customFormat="false" ht="12.75" hidden="false" customHeight="true" outlineLevel="0" collapsed="false">
      <c r="A171" s="11"/>
      <c r="B171" s="11"/>
      <c r="C171" s="11"/>
      <c r="D171" s="11"/>
      <c r="E171" s="11"/>
      <c r="F171" s="11"/>
      <c r="G171" s="11"/>
      <c r="H171" s="11"/>
      <c r="I171" s="11"/>
      <c r="J171" s="11"/>
      <c r="K171" s="11"/>
      <c r="L171" s="11"/>
      <c r="M171" s="11"/>
      <c r="N171" s="11"/>
    </row>
    <row r="172" customFormat="false" ht="12.75" hidden="false" customHeight="true" outlineLevel="0" collapsed="false">
      <c r="A172" s="11"/>
      <c r="B172" s="11"/>
      <c r="C172" s="11"/>
      <c r="D172" s="11"/>
      <c r="E172" s="11"/>
      <c r="F172" s="11"/>
      <c r="G172" s="11"/>
      <c r="H172" s="11"/>
      <c r="I172" s="11"/>
      <c r="J172" s="11"/>
      <c r="K172" s="11"/>
      <c r="L172" s="11"/>
      <c r="M172" s="11"/>
      <c r="N172" s="11"/>
    </row>
    <row r="173" customFormat="false" ht="12.75" hidden="false" customHeight="true" outlineLevel="0" collapsed="false">
      <c r="A173" s="11"/>
      <c r="B173" s="11"/>
      <c r="C173" s="11"/>
      <c r="D173" s="11"/>
      <c r="E173" s="11"/>
      <c r="F173" s="11"/>
      <c r="G173" s="11"/>
      <c r="H173" s="11"/>
      <c r="I173" s="11"/>
      <c r="J173" s="11"/>
      <c r="K173" s="11"/>
      <c r="L173" s="11"/>
      <c r="M173" s="11"/>
      <c r="N173" s="11"/>
    </row>
    <row r="174" customFormat="false" ht="12.75" hidden="false" customHeight="true" outlineLevel="0" collapsed="false">
      <c r="A174" s="11"/>
      <c r="B174" s="11"/>
      <c r="C174" s="11"/>
      <c r="D174" s="11"/>
      <c r="E174" s="11"/>
      <c r="F174" s="11"/>
      <c r="G174" s="11"/>
      <c r="H174" s="11"/>
      <c r="I174" s="11"/>
      <c r="J174" s="11"/>
      <c r="K174" s="11"/>
      <c r="L174" s="11"/>
      <c r="M174" s="11"/>
      <c r="N174" s="11"/>
    </row>
    <row r="175" customFormat="false" ht="12.75" hidden="false" customHeight="true" outlineLevel="0" collapsed="false">
      <c r="A175" s="11"/>
      <c r="B175" s="11"/>
      <c r="C175" s="11"/>
      <c r="D175" s="11"/>
      <c r="E175" s="11"/>
      <c r="F175" s="11"/>
      <c r="G175" s="11"/>
      <c r="H175" s="11"/>
      <c r="I175" s="11"/>
      <c r="J175" s="11"/>
      <c r="K175" s="11"/>
      <c r="L175" s="11"/>
      <c r="M175" s="11"/>
      <c r="N175" s="11"/>
    </row>
    <row r="176" customFormat="false" ht="12.75" hidden="false" customHeight="true" outlineLevel="0" collapsed="false">
      <c r="A176" s="11"/>
      <c r="B176" s="11"/>
      <c r="C176" s="11"/>
      <c r="D176" s="11"/>
      <c r="E176" s="11"/>
      <c r="F176" s="11"/>
      <c r="G176" s="11"/>
      <c r="H176" s="11"/>
      <c r="I176" s="11"/>
      <c r="J176" s="11"/>
      <c r="K176" s="11"/>
      <c r="L176" s="11"/>
      <c r="M176" s="11"/>
      <c r="N176" s="11"/>
    </row>
    <row r="177" customFormat="false" ht="12.75" hidden="false" customHeight="true" outlineLevel="0" collapsed="false">
      <c r="A177" s="11"/>
      <c r="B177" s="11"/>
      <c r="C177" s="11"/>
      <c r="D177" s="11"/>
      <c r="E177" s="11"/>
      <c r="F177" s="11"/>
      <c r="G177" s="11"/>
      <c r="H177" s="11"/>
      <c r="I177" s="11"/>
      <c r="J177" s="11"/>
      <c r="K177" s="11"/>
      <c r="L177" s="11"/>
      <c r="M177" s="11"/>
      <c r="N177" s="11"/>
    </row>
    <row r="178" customFormat="false" ht="12.75" hidden="false" customHeight="true" outlineLevel="0" collapsed="false">
      <c r="A178" s="11"/>
      <c r="B178" s="11"/>
      <c r="C178" s="11"/>
      <c r="D178" s="11"/>
      <c r="E178" s="11"/>
      <c r="F178" s="11"/>
      <c r="G178" s="11"/>
      <c r="H178" s="11"/>
      <c r="I178" s="11"/>
      <c r="J178" s="11"/>
      <c r="K178" s="11"/>
      <c r="L178" s="11"/>
      <c r="M178" s="11"/>
      <c r="N178" s="11"/>
    </row>
    <row r="179" customFormat="false" ht="12.75" hidden="false" customHeight="true" outlineLevel="0" collapsed="false">
      <c r="A179" s="11"/>
      <c r="B179" s="11"/>
      <c r="C179" s="11"/>
      <c r="D179" s="11"/>
      <c r="E179" s="11"/>
      <c r="F179" s="11"/>
      <c r="G179" s="11"/>
      <c r="H179" s="11"/>
      <c r="I179" s="11"/>
      <c r="J179" s="11"/>
      <c r="K179" s="11"/>
      <c r="L179" s="11"/>
      <c r="M179" s="11"/>
      <c r="N179" s="11"/>
    </row>
    <row r="180" customFormat="false" ht="12.75" hidden="false" customHeight="true" outlineLevel="0" collapsed="false">
      <c r="A180" s="11"/>
      <c r="B180" s="11"/>
      <c r="C180" s="11"/>
      <c r="D180" s="11"/>
      <c r="E180" s="11"/>
      <c r="F180" s="11"/>
      <c r="G180" s="11"/>
      <c r="H180" s="11"/>
      <c r="I180" s="11"/>
      <c r="J180" s="11"/>
      <c r="K180" s="11"/>
      <c r="L180" s="11"/>
      <c r="M180" s="11"/>
      <c r="N180" s="11"/>
    </row>
    <row r="181" customFormat="false" ht="12.75" hidden="false" customHeight="true" outlineLevel="0" collapsed="false">
      <c r="A181" s="11"/>
      <c r="B181" s="11"/>
      <c r="C181" s="11"/>
      <c r="D181" s="11"/>
      <c r="E181" s="11"/>
      <c r="F181" s="11"/>
      <c r="G181" s="11"/>
      <c r="H181" s="11"/>
      <c r="I181" s="11"/>
      <c r="J181" s="11"/>
      <c r="K181" s="11"/>
      <c r="L181" s="11"/>
      <c r="M181" s="11"/>
      <c r="N181" s="11"/>
    </row>
    <row r="182" customFormat="false" ht="12.75" hidden="false" customHeight="true" outlineLevel="0" collapsed="false">
      <c r="A182" s="11"/>
      <c r="B182" s="11"/>
      <c r="C182" s="11"/>
      <c r="D182" s="11"/>
      <c r="E182" s="11"/>
      <c r="F182" s="11"/>
      <c r="G182" s="11"/>
      <c r="H182" s="11"/>
      <c r="I182" s="11"/>
      <c r="J182" s="11"/>
      <c r="K182" s="11"/>
      <c r="L182" s="11"/>
      <c r="M182" s="11"/>
      <c r="N182" s="11"/>
    </row>
    <row r="183" customFormat="false" ht="12.75" hidden="false" customHeight="true" outlineLevel="0" collapsed="false">
      <c r="A183" s="11"/>
      <c r="B183" s="11"/>
      <c r="C183" s="11"/>
      <c r="D183" s="11"/>
      <c r="E183" s="11"/>
      <c r="F183" s="11"/>
      <c r="G183" s="11"/>
      <c r="H183" s="11"/>
      <c r="I183" s="11"/>
      <c r="J183" s="11"/>
      <c r="K183" s="11"/>
      <c r="L183" s="11"/>
      <c r="M183" s="11"/>
      <c r="N183" s="11"/>
    </row>
    <row r="184" customFormat="false" ht="12.75" hidden="false" customHeight="true" outlineLevel="0" collapsed="false">
      <c r="A184" s="11"/>
      <c r="B184" s="11"/>
      <c r="C184" s="11"/>
      <c r="D184" s="11"/>
      <c r="E184" s="11"/>
      <c r="F184" s="11"/>
      <c r="G184" s="11"/>
      <c r="H184" s="11"/>
      <c r="I184" s="11"/>
      <c r="J184" s="11"/>
      <c r="K184" s="11"/>
      <c r="L184" s="11"/>
      <c r="M184" s="11"/>
      <c r="N184" s="11"/>
    </row>
    <row r="185" customFormat="false" ht="12.75" hidden="false" customHeight="true" outlineLevel="0" collapsed="false">
      <c r="A185" s="11"/>
      <c r="B185" s="11"/>
      <c r="C185" s="11"/>
      <c r="D185" s="11"/>
      <c r="E185" s="11"/>
      <c r="F185" s="11"/>
      <c r="G185" s="11"/>
      <c r="H185" s="11"/>
      <c r="I185" s="11"/>
      <c r="J185" s="11"/>
      <c r="K185" s="11"/>
      <c r="L185" s="11"/>
      <c r="M185" s="11"/>
      <c r="N185" s="11"/>
    </row>
    <row r="186" customFormat="false" ht="12.75" hidden="false" customHeight="true" outlineLevel="0" collapsed="false">
      <c r="A186" s="11"/>
      <c r="B186" s="11"/>
      <c r="C186" s="11"/>
      <c r="D186" s="11"/>
      <c r="E186" s="11"/>
      <c r="F186" s="11"/>
      <c r="G186" s="11"/>
      <c r="H186" s="11"/>
      <c r="I186" s="11"/>
      <c r="J186" s="11"/>
      <c r="K186" s="11"/>
      <c r="L186" s="11"/>
      <c r="M186" s="11"/>
      <c r="N186" s="11"/>
    </row>
    <row r="187" customFormat="false" ht="12.75" hidden="false" customHeight="true" outlineLevel="0" collapsed="false">
      <c r="A187" s="11"/>
      <c r="B187" s="11"/>
      <c r="C187" s="11"/>
      <c r="D187" s="11"/>
      <c r="E187" s="11"/>
      <c r="F187" s="11"/>
      <c r="G187" s="11"/>
      <c r="H187" s="11"/>
      <c r="I187" s="11"/>
      <c r="J187" s="11"/>
      <c r="K187" s="11"/>
      <c r="L187" s="11"/>
      <c r="M187" s="11"/>
      <c r="N187" s="11"/>
    </row>
    <row r="188" customFormat="false" ht="12.75" hidden="false" customHeight="true" outlineLevel="0" collapsed="false">
      <c r="A188" s="11"/>
      <c r="B188" s="11"/>
      <c r="C188" s="11"/>
      <c r="D188" s="11"/>
      <c r="E188" s="11"/>
      <c r="F188" s="11"/>
      <c r="G188" s="11"/>
      <c r="H188" s="11"/>
      <c r="I188" s="11"/>
      <c r="J188" s="11"/>
      <c r="K188" s="11"/>
      <c r="L188" s="11"/>
      <c r="M188" s="11"/>
      <c r="N188" s="11"/>
    </row>
    <row r="189" customFormat="false" ht="12.75" hidden="false" customHeight="true" outlineLevel="0" collapsed="false">
      <c r="A189" s="11"/>
      <c r="B189" s="11"/>
      <c r="C189" s="11"/>
      <c r="D189" s="11"/>
      <c r="E189" s="11"/>
      <c r="F189" s="11"/>
      <c r="G189" s="11"/>
      <c r="H189" s="11"/>
      <c r="I189" s="11"/>
      <c r="J189" s="11"/>
      <c r="K189" s="11"/>
      <c r="L189" s="11"/>
      <c r="M189" s="11"/>
      <c r="N189" s="11"/>
    </row>
    <row r="190" customFormat="false" ht="12.75" hidden="false" customHeight="true" outlineLevel="0" collapsed="false">
      <c r="A190" s="11"/>
      <c r="B190" s="11"/>
      <c r="C190" s="11"/>
      <c r="D190" s="11"/>
      <c r="E190" s="11"/>
      <c r="F190" s="11"/>
      <c r="G190" s="11"/>
      <c r="H190" s="11"/>
      <c r="I190" s="11"/>
      <c r="J190" s="11"/>
      <c r="K190" s="11"/>
      <c r="L190" s="11"/>
      <c r="M190" s="11"/>
      <c r="N190" s="11"/>
    </row>
    <row r="191" customFormat="false" ht="12.75" hidden="false" customHeight="true" outlineLevel="0" collapsed="false">
      <c r="A191" s="11"/>
      <c r="B191" s="11"/>
      <c r="C191" s="11"/>
      <c r="D191" s="11"/>
      <c r="E191" s="11"/>
      <c r="F191" s="11"/>
      <c r="G191" s="11"/>
      <c r="H191" s="11"/>
      <c r="I191" s="11"/>
      <c r="J191" s="11"/>
      <c r="K191" s="11"/>
      <c r="L191" s="11"/>
      <c r="M191" s="11"/>
      <c r="N191" s="11"/>
    </row>
    <row r="192" customFormat="false" ht="12.75" hidden="false" customHeight="true" outlineLevel="0" collapsed="false">
      <c r="A192" s="11"/>
      <c r="B192" s="11"/>
      <c r="C192" s="11"/>
      <c r="D192" s="11"/>
      <c r="E192" s="11"/>
      <c r="F192" s="11"/>
      <c r="G192" s="11"/>
      <c r="H192" s="11"/>
      <c r="I192" s="11"/>
      <c r="J192" s="11"/>
      <c r="K192" s="11"/>
      <c r="L192" s="11"/>
      <c r="M192" s="11"/>
      <c r="N192" s="11"/>
    </row>
    <row r="193" customFormat="false" ht="12.75" hidden="false" customHeight="true" outlineLevel="0" collapsed="false">
      <c r="A193" s="11"/>
      <c r="B193" s="11"/>
      <c r="C193" s="11"/>
      <c r="D193" s="11"/>
      <c r="E193" s="11"/>
      <c r="F193" s="11"/>
      <c r="G193" s="11"/>
      <c r="H193" s="11"/>
      <c r="I193" s="11"/>
      <c r="J193" s="11"/>
      <c r="K193" s="11"/>
      <c r="L193" s="11"/>
      <c r="M193" s="11"/>
      <c r="N193" s="11"/>
    </row>
    <row r="194" customFormat="false" ht="12.75" hidden="false" customHeight="true" outlineLevel="0" collapsed="false">
      <c r="A194" s="11"/>
      <c r="B194" s="11"/>
      <c r="C194" s="11"/>
      <c r="D194" s="11"/>
      <c r="E194" s="11"/>
      <c r="F194" s="11"/>
      <c r="G194" s="11"/>
      <c r="H194" s="11"/>
      <c r="I194" s="11"/>
      <c r="J194" s="11"/>
      <c r="K194" s="11"/>
      <c r="L194" s="11"/>
      <c r="M194" s="11"/>
      <c r="N194" s="11"/>
    </row>
    <row r="195" customFormat="false" ht="12.75" hidden="false" customHeight="true" outlineLevel="0" collapsed="false">
      <c r="A195" s="11"/>
      <c r="B195" s="11"/>
      <c r="C195" s="11"/>
      <c r="D195" s="11"/>
      <c r="E195" s="11"/>
      <c r="F195" s="11"/>
      <c r="G195" s="11"/>
      <c r="H195" s="11"/>
      <c r="I195" s="11"/>
      <c r="J195" s="11"/>
      <c r="K195" s="11"/>
      <c r="L195" s="11"/>
      <c r="M195" s="11"/>
      <c r="N195" s="11"/>
    </row>
    <row r="196" customFormat="false" ht="12.75" hidden="false" customHeight="true" outlineLevel="0" collapsed="false">
      <c r="A196" s="11"/>
      <c r="B196" s="11"/>
      <c r="C196" s="11"/>
      <c r="D196" s="11"/>
      <c r="E196" s="11"/>
      <c r="F196" s="11"/>
      <c r="G196" s="11"/>
      <c r="H196" s="11"/>
      <c r="I196" s="11"/>
      <c r="J196" s="11"/>
      <c r="K196" s="11"/>
      <c r="L196" s="11"/>
      <c r="M196" s="11"/>
      <c r="N196" s="11"/>
    </row>
    <row r="197" customFormat="false" ht="12.75" hidden="false" customHeight="true" outlineLevel="0" collapsed="false">
      <c r="A197" s="11"/>
      <c r="B197" s="11"/>
      <c r="C197" s="11"/>
      <c r="D197" s="11"/>
      <c r="E197" s="11"/>
      <c r="F197" s="11"/>
      <c r="G197" s="11"/>
      <c r="H197" s="11"/>
      <c r="I197" s="11"/>
      <c r="J197" s="11"/>
      <c r="K197" s="11"/>
      <c r="L197" s="11"/>
      <c r="M197" s="11"/>
      <c r="N197" s="11"/>
    </row>
    <row r="198" customFormat="false" ht="12.75" hidden="false" customHeight="true" outlineLevel="0" collapsed="false">
      <c r="A198" s="11"/>
      <c r="B198" s="11"/>
      <c r="C198" s="11"/>
      <c r="D198" s="11"/>
      <c r="E198" s="11"/>
      <c r="F198" s="11"/>
      <c r="G198" s="11"/>
      <c r="H198" s="11"/>
      <c r="I198" s="11"/>
      <c r="J198" s="11"/>
      <c r="K198" s="11"/>
      <c r="L198" s="11"/>
      <c r="M198" s="11"/>
      <c r="N198" s="11"/>
    </row>
    <row r="199" customFormat="false" ht="12.75" hidden="false" customHeight="true" outlineLevel="0" collapsed="false">
      <c r="A199" s="11"/>
      <c r="B199" s="11"/>
      <c r="C199" s="11"/>
      <c r="D199" s="11"/>
      <c r="E199" s="11"/>
      <c r="F199" s="11"/>
      <c r="G199" s="11"/>
      <c r="H199" s="11"/>
      <c r="I199" s="11"/>
      <c r="J199" s="11"/>
      <c r="K199" s="11"/>
      <c r="L199" s="11"/>
      <c r="M199" s="11"/>
      <c r="N199" s="11"/>
    </row>
    <row r="200" customFormat="false" ht="12.75" hidden="false" customHeight="true" outlineLevel="0" collapsed="false">
      <c r="A200" s="11"/>
      <c r="B200" s="11"/>
      <c r="C200" s="11"/>
      <c r="D200" s="11"/>
      <c r="E200" s="11"/>
      <c r="F200" s="11"/>
      <c r="G200" s="11"/>
      <c r="H200" s="11"/>
      <c r="I200" s="11"/>
      <c r="J200" s="11"/>
      <c r="K200" s="11"/>
      <c r="L200" s="11"/>
      <c r="M200" s="11"/>
      <c r="N200" s="11"/>
    </row>
    <row r="201" customFormat="false" ht="12.75" hidden="false" customHeight="true" outlineLevel="0" collapsed="false">
      <c r="A201" s="11"/>
      <c r="B201" s="11"/>
      <c r="C201" s="11"/>
      <c r="D201" s="11"/>
      <c r="E201" s="11"/>
      <c r="F201" s="11"/>
      <c r="G201" s="11"/>
      <c r="H201" s="11"/>
      <c r="I201" s="11"/>
      <c r="J201" s="11"/>
      <c r="K201" s="11"/>
      <c r="L201" s="11"/>
      <c r="M201" s="11"/>
      <c r="N201" s="11"/>
    </row>
    <row r="202" customFormat="false" ht="12.75" hidden="false" customHeight="true" outlineLevel="0" collapsed="false">
      <c r="A202" s="11"/>
      <c r="B202" s="11"/>
      <c r="C202" s="11"/>
      <c r="D202" s="11"/>
      <c r="E202" s="11"/>
      <c r="F202" s="11"/>
      <c r="G202" s="11"/>
      <c r="H202" s="11"/>
      <c r="I202" s="11"/>
      <c r="J202" s="11"/>
      <c r="K202" s="11"/>
      <c r="L202" s="11"/>
      <c r="M202" s="11"/>
      <c r="N202" s="11"/>
    </row>
    <row r="203" customFormat="false" ht="12.75" hidden="false" customHeight="true" outlineLevel="0" collapsed="false">
      <c r="A203" s="11"/>
      <c r="B203" s="11"/>
      <c r="C203" s="11"/>
      <c r="D203" s="11"/>
      <c r="E203" s="11"/>
      <c r="F203" s="11"/>
      <c r="G203" s="11"/>
      <c r="H203" s="11"/>
      <c r="I203" s="11"/>
      <c r="J203" s="11"/>
      <c r="K203" s="11"/>
      <c r="L203" s="11"/>
      <c r="M203" s="11"/>
      <c r="N203" s="11"/>
    </row>
    <row r="204" customFormat="false" ht="12.75" hidden="false" customHeight="true" outlineLevel="0" collapsed="false">
      <c r="A204" s="11"/>
      <c r="B204" s="11"/>
      <c r="C204" s="11"/>
      <c r="D204" s="11"/>
      <c r="E204" s="11"/>
      <c r="F204" s="11"/>
      <c r="G204" s="11"/>
      <c r="H204" s="11"/>
      <c r="I204" s="11"/>
      <c r="J204" s="11"/>
      <c r="K204" s="11"/>
      <c r="L204" s="11"/>
      <c r="M204" s="11"/>
      <c r="N204" s="11"/>
    </row>
    <row r="205" customFormat="false" ht="12.75" hidden="false" customHeight="true" outlineLevel="0" collapsed="false">
      <c r="A205" s="11"/>
      <c r="B205" s="11"/>
      <c r="C205" s="11"/>
      <c r="D205" s="11"/>
      <c r="E205" s="11"/>
      <c r="F205" s="11"/>
      <c r="G205" s="11"/>
      <c r="H205" s="11"/>
      <c r="I205" s="11"/>
      <c r="J205" s="11"/>
      <c r="K205" s="11"/>
      <c r="L205" s="11"/>
      <c r="M205" s="11"/>
      <c r="N205" s="11"/>
    </row>
    <row r="206" customFormat="false" ht="12.75" hidden="false" customHeight="true" outlineLevel="0" collapsed="false">
      <c r="A206" s="11"/>
      <c r="B206" s="11"/>
      <c r="C206" s="11"/>
      <c r="D206" s="11"/>
      <c r="E206" s="11"/>
      <c r="F206" s="11"/>
      <c r="G206" s="11"/>
      <c r="H206" s="11"/>
      <c r="I206" s="11"/>
      <c r="J206" s="11"/>
      <c r="K206" s="11"/>
      <c r="L206" s="11"/>
      <c r="M206" s="11"/>
      <c r="N206" s="11"/>
    </row>
    <row r="207" customFormat="false" ht="12.75" hidden="false" customHeight="true" outlineLevel="0" collapsed="false">
      <c r="A207" s="11"/>
      <c r="B207" s="11"/>
      <c r="C207" s="11"/>
      <c r="D207" s="11"/>
      <c r="E207" s="11"/>
      <c r="F207" s="11"/>
      <c r="G207" s="11"/>
      <c r="H207" s="11"/>
      <c r="I207" s="11"/>
      <c r="J207" s="11"/>
      <c r="K207" s="11"/>
      <c r="L207" s="11"/>
      <c r="M207" s="11"/>
      <c r="N207" s="11"/>
    </row>
    <row r="208" customFormat="false" ht="12.75" hidden="false" customHeight="true" outlineLevel="0" collapsed="false">
      <c r="A208" s="11"/>
      <c r="B208" s="11"/>
      <c r="C208" s="11"/>
      <c r="D208" s="11"/>
      <c r="E208" s="11"/>
      <c r="F208" s="11"/>
      <c r="G208" s="11"/>
      <c r="H208" s="11"/>
      <c r="I208" s="11"/>
      <c r="J208" s="11"/>
      <c r="K208" s="11"/>
      <c r="L208" s="11"/>
      <c r="M208" s="11"/>
      <c r="N208" s="11"/>
    </row>
    <row r="209" customFormat="false" ht="12.75" hidden="false" customHeight="true" outlineLevel="0" collapsed="false">
      <c r="A209" s="11"/>
      <c r="B209" s="11"/>
      <c r="C209" s="11"/>
      <c r="D209" s="11"/>
      <c r="E209" s="11"/>
      <c r="F209" s="11"/>
      <c r="G209" s="11"/>
      <c r="H209" s="11"/>
      <c r="I209" s="11"/>
      <c r="J209" s="11"/>
      <c r="K209" s="11"/>
      <c r="L209" s="11"/>
      <c r="M209" s="11"/>
      <c r="N209" s="11"/>
    </row>
    <row r="210" customFormat="false" ht="12.75" hidden="false" customHeight="true" outlineLevel="0" collapsed="false">
      <c r="A210" s="11"/>
      <c r="B210" s="11"/>
      <c r="C210" s="11"/>
      <c r="D210" s="11"/>
      <c r="E210" s="11"/>
      <c r="F210" s="11"/>
      <c r="G210" s="11"/>
      <c r="H210" s="11"/>
      <c r="I210" s="11"/>
      <c r="J210" s="11"/>
      <c r="K210" s="11"/>
      <c r="L210" s="11"/>
      <c r="M210" s="11"/>
      <c r="N210" s="11"/>
    </row>
    <row r="211" customFormat="false" ht="12.75" hidden="false" customHeight="true" outlineLevel="0" collapsed="false">
      <c r="A211" s="11"/>
      <c r="B211" s="11"/>
      <c r="C211" s="11"/>
      <c r="D211" s="11"/>
      <c r="E211" s="11"/>
      <c r="F211" s="11"/>
      <c r="G211" s="11"/>
      <c r="H211" s="11"/>
      <c r="I211" s="11"/>
      <c r="J211" s="11"/>
      <c r="K211" s="11"/>
      <c r="L211" s="11"/>
      <c r="M211" s="11"/>
      <c r="N211" s="11"/>
    </row>
    <row r="212" customFormat="false" ht="12.75" hidden="false" customHeight="true" outlineLevel="0" collapsed="false">
      <c r="A212" s="11"/>
      <c r="B212" s="11"/>
      <c r="C212" s="11"/>
      <c r="D212" s="11"/>
      <c r="E212" s="11"/>
      <c r="F212" s="11"/>
      <c r="G212" s="11"/>
      <c r="H212" s="11"/>
      <c r="I212" s="11"/>
      <c r="J212" s="11"/>
      <c r="K212" s="11"/>
      <c r="L212" s="11"/>
      <c r="M212" s="11"/>
      <c r="N212" s="11"/>
    </row>
    <row r="213" customFormat="false" ht="12.75" hidden="false" customHeight="true" outlineLevel="0" collapsed="false">
      <c r="A213" s="11"/>
      <c r="B213" s="11"/>
      <c r="C213" s="11"/>
      <c r="D213" s="11"/>
      <c r="E213" s="11"/>
      <c r="F213" s="11"/>
      <c r="G213" s="11"/>
      <c r="H213" s="11"/>
      <c r="I213" s="11"/>
      <c r="J213" s="11"/>
      <c r="K213" s="11"/>
      <c r="L213" s="11"/>
      <c r="M213" s="11"/>
      <c r="N213" s="11"/>
    </row>
    <row r="214" customFormat="false" ht="12.75" hidden="false" customHeight="true" outlineLevel="0" collapsed="false">
      <c r="A214" s="11"/>
      <c r="B214" s="11"/>
      <c r="C214" s="11"/>
      <c r="D214" s="11"/>
      <c r="E214" s="11"/>
      <c r="F214" s="11"/>
      <c r="G214" s="11"/>
      <c r="H214" s="11"/>
      <c r="I214" s="11"/>
      <c r="J214" s="11"/>
      <c r="K214" s="11"/>
      <c r="L214" s="11"/>
      <c r="M214" s="11"/>
      <c r="N214" s="11"/>
    </row>
    <row r="215" customFormat="false" ht="12.75" hidden="false" customHeight="true" outlineLevel="0" collapsed="false">
      <c r="A215" s="11"/>
      <c r="B215" s="11"/>
      <c r="C215" s="11"/>
      <c r="D215" s="11"/>
      <c r="E215" s="11"/>
      <c r="F215" s="11"/>
      <c r="G215" s="11"/>
      <c r="H215" s="11"/>
      <c r="I215" s="11"/>
      <c r="J215" s="11"/>
      <c r="K215" s="11"/>
      <c r="L215" s="11"/>
      <c r="M215" s="11"/>
      <c r="N215" s="11"/>
    </row>
    <row r="216" customFormat="false" ht="12.75" hidden="false" customHeight="true" outlineLevel="0" collapsed="false">
      <c r="A216" s="11"/>
      <c r="B216" s="11"/>
      <c r="C216" s="11"/>
      <c r="D216" s="11"/>
      <c r="E216" s="11"/>
      <c r="F216" s="11"/>
      <c r="G216" s="11"/>
      <c r="H216" s="11"/>
      <c r="I216" s="11"/>
      <c r="J216" s="11"/>
      <c r="K216" s="11"/>
      <c r="L216" s="11"/>
      <c r="M216" s="11"/>
      <c r="N216" s="11"/>
    </row>
    <row r="217" customFormat="false" ht="12.75" hidden="false" customHeight="true" outlineLevel="0" collapsed="false">
      <c r="A217" s="11"/>
      <c r="B217" s="11"/>
      <c r="C217" s="11"/>
      <c r="D217" s="11"/>
      <c r="E217" s="11"/>
      <c r="F217" s="11"/>
      <c r="G217" s="11"/>
      <c r="H217" s="11"/>
      <c r="I217" s="11"/>
      <c r="J217" s="11"/>
      <c r="K217" s="11"/>
      <c r="L217" s="11"/>
      <c r="M217" s="11"/>
      <c r="N217" s="11"/>
    </row>
    <row r="218" customFormat="false" ht="12.75" hidden="false" customHeight="true" outlineLevel="0" collapsed="false">
      <c r="A218" s="11"/>
      <c r="B218" s="11"/>
      <c r="C218" s="11"/>
      <c r="D218" s="11"/>
      <c r="E218" s="11"/>
      <c r="F218" s="11"/>
      <c r="G218" s="11"/>
      <c r="H218" s="11"/>
      <c r="I218" s="11"/>
      <c r="J218" s="11"/>
      <c r="K218" s="11"/>
      <c r="L218" s="11"/>
      <c r="M218" s="11"/>
      <c r="N218" s="11"/>
    </row>
    <row r="219" customFormat="false" ht="12.75" hidden="false" customHeight="true" outlineLevel="0" collapsed="false">
      <c r="A219" s="11"/>
      <c r="B219" s="11"/>
      <c r="C219" s="11"/>
      <c r="D219" s="11"/>
      <c r="E219" s="11"/>
      <c r="F219" s="11"/>
      <c r="G219" s="11"/>
      <c r="H219" s="11"/>
      <c r="I219" s="11"/>
      <c r="J219" s="11"/>
      <c r="K219" s="11"/>
      <c r="L219" s="11"/>
      <c r="M219" s="11"/>
      <c r="N219" s="11"/>
    </row>
    <row r="220" customFormat="false" ht="12.75" hidden="false" customHeight="true" outlineLevel="0" collapsed="false">
      <c r="A220" s="11"/>
      <c r="B220" s="11"/>
      <c r="C220" s="11"/>
      <c r="D220" s="11"/>
      <c r="E220" s="11"/>
      <c r="F220" s="11"/>
      <c r="G220" s="11"/>
      <c r="H220" s="11"/>
      <c r="I220" s="11"/>
      <c r="J220" s="11"/>
      <c r="K220" s="11"/>
      <c r="L220" s="11"/>
      <c r="M220" s="11"/>
      <c r="N220" s="11"/>
    </row>
    <row r="221" customFormat="false" ht="12.75" hidden="false" customHeight="true" outlineLevel="0" collapsed="false">
      <c r="A221" s="11"/>
      <c r="B221" s="11"/>
      <c r="C221" s="11"/>
      <c r="D221" s="11"/>
      <c r="E221" s="11"/>
      <c r="F221" s="11"/>
      <c r="G221" s="11"/>
      <c r="H221" s="11"/>
      <c r="I221" s="11"/>
      <c r="J221" s="11"/>
      <c r="K221" s="11"/>
      <c r="L221" s="11"/>
      <c r="M221" s="11"/>
      <c r="N221" s="11"/>
    </row>
    <row r="222" customFormat="false" ht="12.75" hidden="false" customHeight="true" outlineLevel="0" collapsed="false">
      <c r="A222" s="11"/>
      <c r="B222" s="11"/>
      <c r="C222" s="11"/>
      <c r="D222" s="11"/>
      <c r="E222" s="11"/>
      <c r="F222" s="11"/>
      <c r="G222" s="11"/>
      <c r="H222" s="11"/>
      <c r="I222" s="11"/>
      <c r="J222" s="11"/>
      <c r="K222" s="11"/>
      <c r="L222" s="11"/>
      <c r="M222" s="11"/>
      <c r="N222" s="11"/>
    </row>
    <row r="223" customFormat="false" ht="12.75" hidden="false" customHeight="true" outlineLevel="0" collapsed="false">
      <c r="A223" s="11"/>
      <c r="B223" s="11"/>
      <c r="C223" s="11"/>
      <c r="D223" s="11"/>
      <c r="E223" s="11"/>
      <c r="F223" s="11"/>
      <c r="G223" s="11"/>
      <c r="H223" s="11"/>
      <c r="I223" s="11"/>
      <c r="J223" s="11"/>
      <c r="K223" s="11"/>
      <c r="L223" s="11"/>
      <c r="M223" s="11"/>
      <c r="N223" s="11"/>
    </row>
    <row r="224" customFormat="false" ht="12.75" hidden="false" customHeight="true" outlineLevel="0" collapsed="false">
      <c r="A224" s="11"/>
      <c r="B224" s="11"/>
      <c r="C224" s="11"/>
      <c r="D224" s="11"/>
      <c r="E224" s="11"/>
      <c r="F224" s="11"/>
      <c r="G224" s="11"/>
      <c r="H224" s="11"/>
      <c r="I224" s="11"/>
      <c r="J224" s="11"/>
      <c r="K224" s="11"/>
      <c r="L224" s="11"/>
      <c r="M224" s="11"/>
      <c r="N224" s="11"/>
    </row>
    <row r="225" customFormat="false" ht="12.75" hidden="false" customHeight="true" outlineLevel="0" collapsed="false">
      <c r="A225" s="11"/>
      <c r="B225" s="11"/>
      <c r="C225" s="11"/>
      <c r="D225" s="11"/>
      <c r="E225" s="11"/>
      <c r="F225" s="11"/>
      <c r="G225" s="11"/>
      <c r="H225" s="11"/>
      <c r="I225" s="11"/>
      <c r="J225" s="11"/>
      <c r="K225" s="11"/>
      <c r="L225" s="11"/>
      <c r="M225" s="11"/>
      <c r="N225" s="11"/>
    </row>
    <row r="226" customFormat="false" ht="12.75" hidden="false" customHeight="true" outlineLevel="0" collapsed="false">
      <c r="A226" s="11"/>
      <c r="B226" s="11"/>
      <c r="C226" s="11"/>
      <c r="D226" s="11"/>
      <c r="E226" s="11"/>
      <c r="F226" s="11"/>
      <c r="G226" s="11"/>
      <c r="H226" s="11"/>
      <c r="I226" s="11"/>
      <c r="J226" s="11"/>
      <c r="K226" s="11"/>
      <c r="L226" s="11"/>
      <c r="M226" s="11"/>
      <c r="N226" s="11"/>
    </row>
    <row r="227" customFormat="false" ht="12.75" hidden="false" customHeight="true" outlineLevel="0" collapsed="false">
      <c r="A227" s="11"/>
      <c r="B227" s="11"/>
      <c r="C227" s="11"/>
      <c r="D227" s="11"/>
      <c r="E227" s="11"/>
      <c r="F227" s="11"/>
      <c r="G227" s="11"/>
      <c r="H227" s="11"/>
      <c r="I227" s="11"/>
      <c r="J227" s="11"/>
      <c r="K227" s="11"/>
      <c r="L227" s="11"/>
      <c r="M227" s="11"/>
      <c r="N227" s="11"/>
    </row>
    <row r="228" customFormat="false" ht="12.75" hidden="false" customHeight="true" outlineLevel="0" collapsed="false">
      <c r="A228" s="11"/>
      <c r="B228" s="11"/>
      <c r="C228" s="11"/>
      <c r="D228" s="11"/>
      <c r="E228" s="11"/>
      <c r="F228" s="11"/>
      <c r="G228" s="11"/>
      <c r="H228" s="11"/>
      <c r="I228" s="11"/>
      <c r="J228" s="11"/>
      <c r="K228" s="11"/>
      <c r="L228" s="11"/>
      <c r="M228" s="11"/>
      <c r="N228" s="11"/>
    </row>
    <row r="229" customFormat="false" ht="12.75" hidden="false" customHeight="true" outlineLevel="0" collapsed="false">
      <c r="A229" s="11"/>
      <c r="B229" s="11"/>
      <c r="C229" s="11"/>
      <c r="D229" s="11"/>
      <c r="E229" s="11"/>
      <c r="F229" s="11"/>
      <c r="G229" s="11"/>
      <c r="H229" s="11"/>
      <c r="I229" s="11"/>
      <c r="J229" s="11"/>
      <c r="K229" s="11"/>
      <c r="L229" s="11"/>
      <c r="M229" s="11"/>
      <c r="N229" s="11"/>
    </row>
    <row r="230" customFormat="false" ht="12.75" hidden="false" customHeight="true" outlineLevel="0" collapsed="false">
      <c r="A230" s="11"/>
      <c r="B230" s="11"/>
      <c r="C230" s="11"/>
      <c r="D230" s="11"/>
      <c r="E230" s="11"/>
      <c r="F230" s="11"/>
      <c r="G230" s="11"/>
      <c r="H230" s="11"/>
      <c r="I230" s="11"/>
      <c r="J230" s="11"/>
      <c r="K230" s="11"/>
      <c r="L230" s="11"/>
      <c r="M230" s="11"/>
      <c r="N230" s="11"/>
    </row>
    <row r="231" customFormat="false" ht="12.75" hidden="false" customHeight="true" outlineLevel="0" collapsed="false">
      <c r="A231" s="11"/>
      <c r="B231" s="11"/>
      <c r="C231" s="11"/>
      <c r="D231" s="11"/>
      <c r="E231" s="11"/>
      <c r="F231" s="11"/>
      <c r="G231" s="11"/>
      <c r="H231" s="11"/>
      <c r="I231" s="11"/>
      <c r="J231" s="11"/>
      <c r="K231" s="11"/>
      <c r="L231" s="11"/>
      <c r="M231" s="11"/>
      <c r="N231" s="11"/>
    </row>
    <row r="232" customFormat="false" ht="12.75" hidden="false" customHeight="true" outlineLevel="0" collapsed="false">
      <c r="A232" s="11"/>
      <c r="B232" s="11"/>
      <c r="C232" s="11"/>
      <c r="D232" s="11"/>
      <c r="E232" s="11"/>
      <c r="F232" s="11"/>
      <c r="G232" s="11"/>
      <c r="H232" s="11"/>
      <c r="I232" s="11"/>
      <c r="J232" s="11"/>
      <c r="K232" s="11"/>
      <c r="L232" s="11"/>
      <c r="M232" s="11"/>
      <c r="N232" s="11"/>
    </row>
    <row r="233" customFormat="false" ht="12.75" hidden="false" customHeight="true" outlineLevel="0" collapsed="false">
      <c r="A233" s="11"/>
      <c r="B233" s="11"/>
      <c r="C233" s="11"/>
      <c r="D233" s="11"/>
      <c r="E233" s="11"/>
      <c r="F233" s="11"/>
      <c r="G233" s="11"/>
      <c r="H233" s="11"/>
      <c r="I233" s="11"/>
      <c r="J233" s="11"/>
      <c r="K233" s="11"/>
      <c r="L233" s="11"/>
      <c r="M233" s="11"/>
      <c r="N233" s="11"/>
    </row>
    <row r="234" customFormat="false" ht="12.75" hidden="false" customHeight="true" outlineLevel="0" collapsed="false">
      <c r="A234" s="11"/>
      <c r="B234" s="11"/>
      <c r="C234" s="11"/>
      <c r="D234" s="11"/>
      <c r="E234" s="11"/>
      <c r="F234" s="11"/>
      <c r="G234" s="11"/>
      <c r="H234" s="11"/>
      <c r="I234" s="11"/>
      <c r="J234" s="11"/>
      <c r="K234" s="11"/>
      <c r="L234" s="11"/>
      <c r="M234" s="11"/>
      <c r="N234" s="11"/>
    </row>
    <row r="235" customFormat="false" ht="12.75" hidden="false" customHeight="true" outlineLevel="0" collapsed="false">
      <c r="A235" s="11"/>
      <c r="B235" s="11"/>
      <c r="C235" s="11"/>
      <c r="D235" s="11"/>
      <c r="E235" s="11"/>
      <c r="F235" s="11"/>
      <c r="G235" s="11"/>
      <c r="H235" s="11"/>
      <c r="I235" s="11"/>
      <c r="J235" s="11"/>
      <c r="K235" s="11"/>
      <c r="L235" s="11"/>
      <c r="M235" s="11"/>
      <c r="N235" s="11"/>
    </row>
    <row r="236" customFormat="false" ht="12.75" hidden="false" customHeight="true" outlineLevel="0" collapsed="false">
      <c r="A236" s="11"/>
      <c r="B236" s="11"/>
      <c r="C236" s="11"/>
      <c r="D236" s="11"/>
      <c r="E236" s="11"/>
      <c r="F236" s="11"/>
      <c r="G236" s="11"/>
      <c r="H236" s="11"/>
      <c r="I236" s="11"/>
      <c r="J236" s="11"/>
      <c r="K236" s="11"/>
      <c r="L236" s="11"/>
      <c r="M236" s="11"/>
      <c r="N236" s="11"/>
    </row>
    <row r="237" customFormat="false" ht="12.75" hidden="false" customHeight="true" outlineLevel="0" collapsed="false">
      <c r="A237" s="11"/>
      <c r="B237" s="11"/>
      <c r="C237" s="11"/>
      <c r="D237" s="11"/>
      <c r="E237" s="11"/>
      <c r="F237" s="11"/>
      <c r="G237" s="11"/>
      <c r="H237" s="11"/>
      <c r="I237" s="11"/>
      <c r="J237" s="11"/>
      <c r="K237" s="11"/>
      <c r="L237" s="11"/>
      <c r="M237" s="11"/>
      <c r="N237" s="11"/>
    </row>
    <row r="238" customFormat="false" ht="12.75" hidden="false" customHeight="true" outlineLevel="0" collapsed="false">
      <c r="A238" s="11"/>
      <c r="B238" s="11"/>
      <c r="C238" s="11"/>
      <c r="D238" s="11"/>
      <c r="E238" s="11"/>
      <c r="F238" s="11"/>
      <c r="G238" s="11"/>
      <c r="H238" s="11"/>
      <c r="I238" s="11"/>
      <c r="J238" s="11"/>
      <c r="K238" s="11"/>
      <c r="L238" s="11"/>
      <c r="M238" s="11"/>
      <c r="N238" s="11"/>
    </row>
    <row r="239" customFormat="false" ht="12.75" hidden="false" customHeight="true" outlineLevel="0" collapsed="false">
      <c r="A239" s="11"/>
      <c r="B239" s="11"/>
      <c r="C239" s="11"/>
      <c r="D239" s="11"/>
      <c r="E239" s="11"/>
      <c r="F239" s="11"/>
      <c r="G239" s="11"/>
      <c r="H239" s="11"/>
      <c r="I239" s="11"/>
      <c r="J239" s="11"/>
      <c r="K239" s="11"/>
      <c r="L239" s="11"/>
      <c r="M239" s="11"/>
      <c r="N239" s="11"/>
    </row>
    <row r="240" customFormat="false" ht="12.75" hidden="false" customHeight="true" outlineLevel="0" collapsed="false">
      <c r="A240" s="11"/>
      <c r="B240" s="11"/>
      <c r="C240" s="11"/>
      <c r="D240" s="11"/>
      <c r="E240" s="11"/>
      <c r="F240" s="11"/>
      <c r="G240" s="11"/>
      <c r="H240" s="11"/>
      <c r="I240" s="11"/>
      <c r="J240" s="11"/>
      <c r="K240" s="11"/>
      <c r="L240" s="11"/>
      <c r="M240" s="11"/>
      <c r="N240" s="11"/>
    </row>
    <row r="241" customFormat="false" ht="12.75" hidden="false" customHeight="true" outlineLevel="0" collapsed="false">
      <c r="A241" s="11"/>
      <c r="B241" s="11"/>
      <c r="C241" s="11"/>
      <c r="D241" s="11"/>
      <c r="E241" s="11"/>
      <c r="F241" s="11"/>
      <c r="G241" s="11"/>
      <c r="H241" s="11"/>
      <c r="I241" s="11"/>
      <c r="J241" s="11"/>
      <c r="K241" s="11"/>
      <c r="L241" s="11"/>
      <c r="M241" s="11"/>
      <c r="N241" s="11"/>
    </row>
    <row r="242" customFormat="false" ht="12.75" hidden="false" customHeight="true" outlineLevel="0" collapsed="false">
      <c r="A242" s="11"/>
      <c r="B242" s="11"/>
      <c r="C242" s="11"/>
      <c r="D242" s="11"/>
      <c r="E242" s="11"/>
      <c r="F242" s="11"/>
      <c r="G242" s="11"/>
      <c r="H242" s="11"/>
      <c r="I242" s="11"/>
      <c r="J242" s="11"/>
      <c r="K242" s="11"/>
      <c r="L242" s="11"/>
      <c r="M242" s="11"/>
      <c r="N242" s="11"/>
    </row>
    <row r="243" customFormat="false" ht="12.75" hidden="false" customHeight="true" outlineLevel="0" collapsed="false">
      <c r="A243" s="11"/>
      <c r="B243" s="11"/>
      <c r="C243" s="11"/>
      <c r="D243" s="11"/>
      <c r="E243" s="11"/>
      <c r="F243" s="11"/>
      <c r="G243" s="11"/>
      <c r="H243" s="11"/>
      <c r="I243" s="11"/>
      <c r="J243" s="11"/>
      <c r="K243" s="11"/>
      <c r="L243" s="11"/>
      <c r="M243" s="11"/>
      <c r="N243" s="11"/>
    </row>
    <row r="244" customFormat="false" ht="12.75" hidden="false" customHeight="true" outlineLevel="0" collapsed="false">
      <c r="A244" s="11"/>
      <c r="B244" s="11"/>
      <c r="C244" s="11"/>
      <c r="D244" s="11"/>
      <c r="E244" s="11"/>
      <c r="F244" s="11"/>
      <c r="G244" s="11"/>
      <c r="H244" s="11"/>
      <c r="I244" s="11"/>
      <c r="J244" s="11"/>
      <c r="K244" s="11"/>
      <c r="L244" s="11"/>
      <c r="M244" s="11"/>
      <c r="N244" s="11"/>
    </row>
    <row r="245" customFormat="false" ht="12.75" hidden="false" customHeight="true" outlineLevel="0" collapsed="false">
      <c r="A245" s="11"/>
      <c r="B245" s="11"/>
      <c r="C245" s="11"/>
      <c r="D245" s="11"/>
      <c r="E245" s="11"/>
      <c r="F245" s="11"/>
      <c r="G245" s="11"/>
      <c r="H245" s="11"/>
      <c r="I245" s="11"/>
      <c r="J245" s="11"/>
      <c r="K245" s="11"/>
      <c r="L245" s="11"/>
      <c r="M245" s="11"/>
      <c r="N245" s="11"/>
    </row>
    <row r="246" customFormat="false" ht="12.75" hidden="false" customHeight="true" outlineLevel="0" collapsed="false">
      <c r="A246" s="11"/>
      <c r="B246" s="11"/>
      <c r="C246" s="11"/>
      <c r="D246" s="11"/>
      <c r="E246" s="11"/>
      <c r="F246" s="11"/>
      <c r="G246" s="11"/>
      <c r="H246" s="11"/>
      <c r="I246" s="11"/>
      <c r="J246" s="11"/>
      <c r="K246" s="11"/>
      <c r="L246" s="11"/>
      <c r="M246" s="11"/>
      <c r="N246" s="11"/>
    </row>
    <row r="247" customFormat="false" ht="12.75" hidden="false" customHeight="true" outlineLevel="0" collapsed="false">
      <c r="A247" s="11"/>
      <c r="B247" s="11"/>
      <c r="C247" s="11"/>
      <c r="D247" s="11"/>
      <c r="E247" s="11"/>
      <c r="F247" s="11"/>
      <c r="G247" s="11"/>
      <c r="H247" s="11"/>
      <c r="I247" s="11"/>
      <c r="J247" s="11"/>
      <c r="K247" s="11"/>
      <c r="L247" s="11"/>
      <c r="M247" s="11"/>
      <c r="N247" s="11"/>
    </row>
    <row r="248" customFormat="false" ht="12.75" hidden="false" customHeight="true" outlineLevel="0" collapsed="false">
      <c r="A248" s="11"/>
      <c r="B248" s="11"/>
      <c r="C248" s="11"/>
      <c r="D248" s="11"/>
      <c r="E248" s="11"/>
      <c r="F248" s="11"/>
      <c r="G248" s="11"/>
      <c r="H248" s="11"/>
      <c r="I248" s="11"/>
      <c r="J248" s="11"/>
      <c r="K248" s="11"/>
      <c r="L248" s="11"/>
      <c r="M248" s="11"/>
      <c r="N248" s="11"/>
    </row>
    <row r="249" customFormat="false" ht="12.75" hidden="false" customHeight="true" outlineLevel="0" collapsed="false">
      <c r="A249" s="11"/>
      <c r="B249" s="11"/>
      <c r="C249" s="11"/>
      <c r="D249" s="11"/>
      <c r="E249" s="11"/>
      <c r="F249" s="11"/>
      <c r="G249" s="11"/>
      <c r="H249" s="11"/>
      <c r="I249" s="11"/>
      <c r="J249" s="11"/>
      <c r="K249" s="11"/>
      <c r="L249" s="11"/>
      <c r="M249" s="11"/>
      <c r="N249" s="11"/>
    </row>
    <row r="250" customFormat="false" ht="12.75" hidden="false" customHeight="true" outlineLevel="0" collapsed="false">
      <c r="A250" s="11"/>
      <c r="B250" s="11"/>
      <c r="C250" s="11"/>
      <c r="D250" s="11"/>
      <c r="E250" s="11"/>
      <c r="F250" s="11"/>
      <c r="G250" s="11"/>
      <c r="H250" s="11"/>
      <c r="I250" s="11"/>
      <c r="J250" s="11"/>
      <c r="K250" s="11"/>
      <c r="L250" s="11"/>
      <c r="M250" s="11"/>
      <c r="N250" s="11"/>
    </row>
    <row r="251" customFormat="false" ht="12.75" hidden="false" customHeight="true" outlineLevel="0" collapsed="false">
      <c r="A251" s="11"/>
      <c r="B251" s="11"/>
      <c r="C251" s="11"/>
      <c r="D251" s="11"/>
      <c r="E251" s="11"/>
      <c r="F251" s="11"/>
      <c r="G251" s="11"/>
      <c r="H251" s="11"/>
      <c r="I251" s="11"/>
      <c r="J251" s="11"/>
      <c r="K251" s="11"/>
      <c r="L251" s="11"/>
      <c r="M251" s="11"/>
      <c r="N251" s="11"/>
    </row>
    <row r="252" customFormat="false" ht="12.75" hidden="false" customHeight="true" outlineLevel="0" collapsed="false">
      <c r="A252" s="11"/>
      <c r="B252" s="11"/>
      <c r="C252" s="11"/>
      <c r="D252" s="11"/>
      <c r="E252" s="11"/>
      <c r="F252" s="11"/>
      <c r="G252" s="11"/>
      <c r="H252" s="11"/>
      <c r="I252" s="11"/>
      <c r="J252" s="11"/>
      <c r="K252" s="11"/>
      <c r="L252" s="11"/>
      <c r="M252" s="11"/>
      <c r="N252" s="11"/>
    </row>
    <row r="253" customFormat="false" ht="12.75" hidden="false" customHeight="true" outlineLevel="0" collapsed="false">
      <c r="A253" s="11"/>
      <c r="B253" s="11"/>
      <c r="C253" s="11"/>
      <c r="D253" s="11"/>
      <c r="E253" s="11"/>
      <c r="F253" s="11"/>
      <c r="G253" s="11"/>
      <c r="H253" s="11"/>
      <c r="I253" s="11"/>
      <c r="J253" s="11"/>
      <c r="K253" s="11"/>
      <c r="L253" s="11"/>
      <c r="M253" s="11"/>
      <c r="N253" s="11"/>
    </row>
    <row r="254" customFormat="false" ht="12.75" hidden="false" customHeight="true" outlineLevel="0" collapsed="false">
      <c r="A254" s="11"/>
      <c r="B254" s="11"/>
      <c r="C254" s="11"/>
      <c r="D254" s="11"/>
      <c r="E254" s="11"/>
      <c r="F254" s="11"/>
      <c r="G254" s="11"/>
      <c r="H254" s="11"/>
      <c r="I254" s="11"/>
      <c r="J254" s="11"/>
      <c r="K254" s="11"/>
      <c r="L254" s="11"/>
      <c r="M254" s="11"/>
      <c r="N254" s="11"/>
    </row>
    <row r="255" customFormat="false" ht="12.75" hidden="false" customHeight="true" outlineLevel="0" collapsed="false">
      <c r="A255" s="11"/>
      <c r="B255" s="11"/>
      <c r="C255" s="11"/>
      <c r="D255" s="11"/>
      <c r="E255" s="11"/>
      <c r="F255" s="11"/>
      <c r="G255" s="11"/>
      <c r="H255" s="11"/>
      <c r="I255" s="11"/>
      <c r="J255" s="11"/>
      <c r="K255" s="11"/>
      <c r="L255" s="11"/>
      <c r="M255" s="11"/>
      <c r="N255" s="11"/>
    </row>
    <row r="256" customFormat="false" ht="12.75" hidden="false" customHeight="true" outlineLevel="0" collapsed="false">
      <c r="A256" s="11"/>
      <c r="B256" s="11"/>
      <c r="C256" s="11"/>
      <c r="D256" s="11"/>
      <c r="E256" s="11"/>
      <c r="F256" s="11"/>
      <c r="G256" s="11"/>
      <c r="H256" s="11"/>
      <c r="I256" s="11"/>
      <c r="J256" s="11"/>
      <c r="K256" s="11"/>
      <c r="L256" s="11"/>
      <c r="M256" s="11"/>
      <c r="N256" s="11"/>
    </row>
    <row r="257" customFormat="false" ht="12.75" hidden="false" customHeight="true" outlineLevel="0" collapsed="false">
      <c r="A257" s="11"/>
      <c r="B257" s="11"/>
      <c r="C257" s="11"/>
      <c r="D257" s="11"/>
      <c r="E257" s="11"/>
      <c r="F257" s="11"/>
      <c r="G257" s="11"/>
      <c r="H257" s="11"/>
      <c r="I257" s="11"/>
      <c r="J257" s="11"/>
      <c r="K257" s="11"/>
      <c r="L257" s="11"/>
      <c r="M257" s="11"/>
      <c r="N257" s="11"/>
    </row>
    <row r="258" customFormat="false" ht="12.75" hidden="false" customHeight="true" outlineLevel="0" collapsed="false">
      <c r="A258" s="11"/>
      <c r="B258" s="11"/>
      <c r="C258" s="11"/>
      <c r="D258" s="11"/>
      <c r="E258" s="11"/>
      <c r="F258" s="11"/>
      <c r="G258" s="11"/>
      <c r="H258" s="11"/>
      <c r="I258" s="11"/>
      <c r="J258" s="11"/>
      <c r="K258" s="11"/>
      <c r="L258" s="11"/>
      <c r="M258" s="11"/>
      <c r="N258" s="11"/>
    </row>
    <row r="259" customFormat="false" ht="12.75" hidden="false" customHeight="true" outlineLevel="0" collapsed="false">
      <c r="A259" s="11"/>
      <c r="B259" s="11"/>
      <c r="C259" s="11"/>
      <c r="D259" s="11"/>
      <c r="E259" s="11"/>
      <c r="F259" s="11"/>
      <c r="G259" s="11"/>
      <c r="H259" s="11"/>
      <c r="I259" s="11"/>
      <c r="J259" s="11"/>
      <c r="K259" s="11"/>
      <c r="L259" s="11"/>
      <c r="M259" s="11"/>
      <c r="N259" s="11"/>
    </row>
    <row r="260" customFormat="false" ht="12.75" hidden="false" customHeight="true" outlineLevel="0" collapsed="false">
      <c r="A260" s="11"/>
      <c r="B260" s="11"/>
      <c r="C260" s="11"/>
      <c r="D260" s="11"/>
      <c r="E260" s="11"/>
      <c r="F260" s="11"/>
      <c r="G260" s="11"/>
      <c r="H260" s="11"/>
      <c r="I260" s="11"/>
      <c r="J260" s="11"/>
      <c r="K260" s="11"/>
      <c r="L260" s="11"/>
      <c r="M260" s="11"/>
      <c r="N260" s="11"/>
    </row>
    <row r="261" customFormat="false" ht="12.75" hidden="false" customHeight="true" outlineLevel="0" collapsed="false">
      <c r="A261" s="11"/>
      <c r="B261" s="11"/>
      <c r="C261" s="11"/>
      <c r="D261" s="11"/>
      <c r="E261" s="11"/>
      <c r="F261" s="11"/>
      <c r="G261" s="11"/>
      <c r="H261" s="11"/>
      <c r="I261" s="11"/>
      <c r="J261" s="11"/>
      <c r="K261" s="11"/>
      <c r="L261" s="11"/>
      <c r="M261" s="11"/>
      <c r="N261" s="11"/>
    </row>
    <row r="262" customFormat="false" ht="12.75" hidden="false" customHeight="true" outlineLevel="0" collapsed="false">
      <c r="A262" s="11"/>
      <c r="B262" s="11"/>
      <c r="C262" s="11"/>
      <c r="D262" s="11"/>
      <c r="E262" s="11"/>
      <c r="F262" s="11"/>
      <c r="G262" s="11"/>
      <c r="H262" s="11"/>
      <c r="I262" s="11"/>
      <c r="J262" s="11"/>
      <c r="K262" s="11"/>
      <c r="L262" s="11"/>
      <c r="M262" s="11"/>
      <c r="N262" s="11"/>
    </row>
    <row r="263" customFormat="false" ht="12.75" hidden="false" customHeight="true" outlineLevel="0" collapsed="false">
      <c r="A263" s="11"/>
      <c r="B263" s="11"/>
      <c r="C263" s="11"/>
      <c r="D263" s="11"/>
      <c r="E263" s="11"/>
      <c r="F263" s="11"/>
      <c r="G263" s="11"/>
      <c r="H263" s="11"/>
      <c r="I263" s="11"/>
      <c r="J263" s="11"/>
      <c r="K263" s="11"/>
      <c r="L263" s="11"/>
      <c r="M263" s="11"/>
      <c r="N263" s="11"/>
    </row>
    <row r="264" customFormat="false" ht="12.75" hidden="false" customHeight="true" outlineLevel="0" collapsed="false">
      <c r="A264" s="11"/>
      <c r="B264" s="11"/>
      <c r="C264" s="11"/>
      <c r="D264" s="11"/>
      <c r="E264" s="11"/>
      <c r="F264" s="11"/>
      <c r="G264" s="11"/>
      <c r="H264" s="11"/>
      <c r="I264" s="11"/>
      <c r="J264" s="11"/>
      <c r="K264" s="11"/>
      <c r="L264" s="11"/>
      <c r="M264" s="11"/>
      <c r="N264" s="11"/>
    </row>
    <row r="265" customFormat="false" ht="12.75" hidden="false" customHeight="true" outlineLevel="0" collapsed="false">
      <c r="A265" s="11"/>
      <c r="B265" s="11"/>
      <c r="C265" s="11"/>
      <c r="D265" s="11"/>
      <c r="E265" s="11"/>
      <c r="F265" s="11"/>
      <c r="G265" s="11"/>
      <c r="H265" s="11"/>
      <c r="I265" s="11"/>
      <c r="J265" s="11"/>
      <c r="K265" s="11"/>
      <c r="L265" s="11"/>
      <c r="M265" s="11"/>
      <c r="N265" s="11"/>
    </row>
    <row r="266" customFormat="false" ht="12.75" hidden="false" customHeight="true" outlineLevel="0" collapsed="false">
      <c r="A266" s="11"/>
      <c r="B266" s="11"/>
      <c r="C266" s="11"/>
      <c r="D266" s="11"/>
      <c r="E266" s="11"/>
      <c r="F266" s="11"/>
      <c r="G266" s="11"/>
      <c r="H266" s="11"/>
      <c r="I266" s="11"/>
      <c r="J266" s="11"/>
      <c r="K266" s="11"/>
      <c r="L266" s="11"/>
      <c r="M266" s="11"/>
      <c r="N266" s="11"/>
    </row>
    <row r="267" customFormat="false" ht="12.75" hidden="false" customHeight="true" outlineLevel="0" collapsed="false">
      <c r="A267" s="11"/>
      <c r="B267" s="11"/>
      <c r="C267" s="11"/>
      <c r="D267" s="11"/>
      <c r="E267" s="11"/>
      <c r="F267" s="11"/>
      <c r="G267" s="11"/>
      <c r="H267" s="11"/>
      <c r="I267" s="11"/>
      <c r="J267" s="11"/>
      <c r="K267" s="11"/>
      <c r="L267" s="11"/>
      <c r="M267" s="11"/>
      <c r="N267" s="11"/>
    </row>
    <row r="268" customFormat="false" ht="12.75" hidden="false" customHeight="true" outlineLevel="0" collapsed="false">
      <c r="A268" s="11"/>
      <c r="B268" s="11"/>
      <c r="C268" s="11"/>
      <c r="D268" s="11"/>
      <c r="E268" s="11"/>
      <c r="F268" s="11"/>
      <c r="G268" s="11"/>
      <c r="H268" s="11"/>
      <c r="I268" s="11"/>
      <c r="J268" s="11"/>
      <c r="K268" s="11"/>
      <c r="L268" s="11"/>
      <c r="M268" s="11"/>
      <c r="N268" s="11"/>
    </row>
    <row r="269" customFormat="false" ht="12.75" hidden="false" customHeight="true" outlineLevel="0" collapsed="false">
      <c r="A269" s="11"/>
      <c r="B269" s="11"/>
      <c r="C269" s="11"/>
      <c r="D269" s="11"/>
      <c r="E269" s="11"/>
      <c r="F269" s="11"/>
      <c r="G269" s="11"/>
      <c r="H269" s="11"/>
      <c r="I269" s="11"/>
      <c r="J269" s="11"/>
      <c r="K269" s="11"/>
      <c r="L269" s="11"/>
      <c r="M269" s="11"/>
      <c r="N269" s="11"/>
    </row>
    <row r="270" customFormat="false" ht="12.75" hidden="false" customHeight="true" outlineLevel="0" collapsed="false">
      <c r="A270" s="11"/>
      <c r="B270" s="11"/>
      <c r="C270" s="11"/>
      <c r="D270" s="11"/>
      <c r="E270" s="11"/>
      <c r="F270" s="11"/>
      <c r="G270" s="11"/>
      <c r="H270" s="11"/>
      <c r="I270" s="11"/>
      <c r="J270" s="11"/>
      <c r="K270" s="11"/>
      <c r="L270" s="11"/>
      <c r="M270" s="11"/>
      <c r="N270" s="11"/>
    </row>
    <row r="271" customFormat="false" ht="12.75" hidden="false" customHeight="true" outlineLevel="0" collapsed="false">
      <c r="A271" s="11"/>
      <c r="B271" s="11"/>
      <c r="C271" s="11"/>
      <c r="D271" s="11"/>
      <c r="E271" s="11"/>
      <c r="F271" s="11"/>
      <c r="G271" s="11"/>
      <c r="H271" s="11"/>
      <c r="I271" s="11"/>
      <c r="J271" s="11"/>
      <c r="K271" s="11"/>
      <c r="L271" s="11"/>
      <c r="M271" s="11"/>
      <c r="N271" s="11"/>
    </row>
    <row r="272" customFormat="false" ht="12.75" hidden="false" customHeight="true" outlineLevel="0" collapsed="false">
      <c r="A272" s="11"/>
      <c r="B272" s="11"/>
      <c r="C272" s="11"/>
      <c r="D272" s="11"/>
      <c r="E272" s="11"/>
      <c r="F272" s="11"/>
      <c r="G272" s="11"/>
      <c r="H272" s="11"/>
      <c r="I272" s="11"/>
      <c r="J272" s="11"/>
      <c r="K272" s="11"/>
      <c r="L272" s="11"/>
      <c r="M272" s="11"/>
      <c r="N272" s="11"/>
    </row>
    <row r="273" customFormat="false" ht="12.75" hidden="false" customHeight="true" outlineLevel="0" collapsed="false">
      <c r="A273" s="11"/>
      <c r="B273" s="11"/>
      <c r="C273" s="11"/>
      <c r="D273" s="11"/>
      <c r="E273" s="11"/>
      <c r="F273" s="11"/>
      <c r="G273" s="11"/>
      <c r="H273" s="11"/>
      <c r="I273" s="11"/>
      <c r="J273" s="11"/>
      <c r="K273" s="11"/>
      <c r="L273" s="11"/>
      <c r="M273" s="11"/>
      <c r="N273" s="11"/>
    </row>
    <row r="274" customFormat="false" ht="12.75" hidden="false" customHeight="true" outlineLevel="0" collapsed="false">
      <c r="A274" s="11"/>
      <c r="B274" s="11"/>
      <c r="C274" s="11"/>
      <c r="D274" s="11"/>
      <c r="E274" s="11"/>
      <c r="F274" s="11"/>
      <c r="G274" s="11"/>
      <c r="H274" s="11"/>
      <c r="I274" s="11"/>
      <c r="J274" s="11"/>
      <c r="K274" s="11"/>
      <c r="L274" s="11"/>
      <c r="M274" s="11"/>
      <c r="N274" s="11"/>
    </row>
    <row r="275" customFormat="false" ht="12.75" hidden="false" customHeight="true" outlineLevel="0" collapsed="false">
      <c r="A275" s="11"/>
      <c r="B275" s="11"/>
      <c r="C275" s="11"/>
      <c r="D275" s="11"/>
      <c r="E275" s="11"/>
      <c r="F275" s="11"/>
      <c r="G275" s="11"/>
      <c r="H275" s="11"/>
      <c r="I275" s="11"/>
      <c r="J275" s="11"/>
      <c r="K275" s="11"/>
      <c r="L275" s="11"/>
      <c r="M275" s="11"/>
      <c r="N275" s="11"/>
    </row>
    <row r="276" customFormat="false" ht="12.75" hidden="false" customHeight="true" outlineLevel="0" collapsed="false">
      <c r="A276" s="11"/>
      <c r="B276" s="11"/>
      <c r="C276" s="11"/>
      <c r="D276" s="11"/>
      <c r="E276" s="11"/>
      <c r="F276" s="11"/>
      <c r="G276" s="11"/>
      <c r="H276" s="11"/>
      <c r="I276" s="11"/>
      <c r="J276" s="11"/>
      <c r="K276" s="11"/>
      <c r="L276" s="11"/>
      <c r="M276" s="11"/>
      <c r="N276" s="11"/>
    </row>
    <row r="277" customFormat="false" ht="12.75" hidden="false" customHeight="true" outlineLevel="0" collapsed="false">
      <c r="A277" s="11"/>
      <c r="B277" s="11"/>
      <c r="C277" s="11"/>
      <c r="D277" s="11"/>
      <c r="E277" s="11"/>
      <c r="F277" s="11"/>
      <c r="G277" s="11"/>
      <c r="H277" s="11"/>
      <c r="I277" s="11"/>
      <c r="J277" s="11"/>
      <c r="K277" s="11"/>
      <c r="L277" s="11"/>
      <c r="M277" s="11"/>
      <c r="N277" s="11"/>
    </row>
    <row r="278" customFormat="false" ht="12.75" hidden="false" customHeight="true" outlineLevel="0" collapsed="false">
      <c r="A278" s="11"/>
      <c r="B278" s="11"/>
      <c r="C278" s="11"/>
      <c r="D278" s="11"/>
      <c r="E278" s="11"/>
      <c r="F278" s="11"/>
      <c r="G278" s="11"/>
      <c r="H278" s="11"/>
      <c r="I278" s="11"/>
      <c r="J278" s="11"/>
      <c r="K278" s="11"/>
      <c r="L278" s="11"/>
      <c r="M278" s="11"/>
      <c r="N278" s="11"/>
    </row>
    <row r="279" customFormat="false" ht="12.75" hidden="false" customHeight="true" outlineLevel="0" collapsed="false">
      <c r="A279" s="11"/>
      <c r="B279" s="11"/>
      <c r="C279" s="11"/>
      <c r="D279" s="11"/>
      <c r="E279" s="11"/>
      <c r="F279" s="11"/>
      <c r="G279" s="11"/>
      <c r="H279" s="11"/>
      <c r="I279" s="11"/>
      <c r="J279" s="11"/>
      <c r="K279" s="11"/>
      <c r="L279" s="11"/>
      <c r="M279" s="11"/>
      <c r="N279" s="11"/>
    </row>
    <row r="280" customFormat="false" ht="12.75" hidden="false" customHeight="true" outlineLevel="0" collapsed="false">
      <c r="A280" s="11"/>
      <c r="B280" s="11"/>
      <c r="C280" s="11"/>
      <c r="D280" s="11"/>
      <c r="E280" s="11"/>
      <c r="F280" s="11"/>
      <c r="G280" s="11"/>
      <c r="H280" s="11"/>
      <c r="I280" s="11"/>
      <c r="J280" s="11"/>
      <c r="K280" s="11"/>
      <c r="L280" s="11"/>
      <c r="M280" s="11"/>
      <c r="N280" s="11"/>
    </row>
    <row r="281" customFormat="false" ht="12.75" hidden="false" customHeight="true" outlineLevel="0" collapsed="false">
      <c r="A281" s="11"/>
      <c r="B281" s="11"/>
      <c r="C281" s="11"/>
      <c r="D281" s="11"/>
      <c r="E281" s="11"/>
      <c r="F281" s="11"/>
      <c r="G281" s="11"/>
      <c r="H281" s="11"/>
      <c r="I281" s="11"/>
      <c r="J281" s="11"/>
      <c r="K281" s="11"/>
      <c r="L281" s="11"/>
      <c r="M281" s="11"/>
      <c r="N281" s="11"/>
    </row>
    <row r="282" customFormat="false" ht="12.75" hidden="false" customHeight="true" outlineLevel="0" collapsed="false">
      <c r="A282" s="11"/>
      <c r="B282" s="11"/>
      <c r="C282" s="11"/>
      <c r="D282" s="11"/>
      <c r="E282" s="11"/>
      <c r="F282" s="11"/>
      <c r="G282" s="11"/>
      <c r="H282" s="11"/>
      <c r="I282" s="11"/>
      <c r="J282" s="11"/>
      <c r="K282" s="11"/>
      <c r="L282" s="11"/>
      <c r="M282" s="11"/>
      <c r="N282" s="11"/>
    </row>
    <row r="283" customFormat="false" ht="12.75" hidden="false" customHeight="true" outlineLevel="0" collapsed="false">
      <c r="A283" s="11"/>
      <c r="B283" s="11"/>
      <c r="C283" s="11"/>
      <c r="D283" s="11"/>
      <c r="E283" s="11"/>
      <c r="F283" s="11"/>
      <c r="G283" s="11"/>
      <c r="H283" s="11"/>
      <c r="I283" s="11"/>
      <c r="J283" s="11"/>
      <c r="K283" s="11"/>
      <c r="L283" s="11"/>
      <c r="M283" s="11"/>
      <c r="N283" s="11"/>
    </row>
    <row r="284" customFormat="false" ht="12.75" hidden="false" customHeight="true" outlineLevel="0" collapsed="false">
      <c r="A284" s="11"/>
      <c r="B284" s="11"/>
      <c r="C284" s="11"/>
      <c r="D284" s="11"/>
      <c r="E284" s="11"/>
      <c r="F284" s="11"/>
      <c r="G284" s="11"/>
      <c r="H284" s="11"/>
      <c r="I284" s="11"/>
      <c r="J284" s="11"/>
      <c r="K284" s="11"/>
      <c r="L284" s="11"/>
      <c r="M284" s="11"/>
      <c r="N284" s="11"/>
    </row>
    <row r="285" customFormat="false" ht="12.75" hidden="false" customHeight="true" outlineLevel="0" collapsed="false">
      <c r="A285" s="11"/>
      <c r="B285" s="11"/>
      <c r="C285" s="11"/>
      <c r="D285" s="11"/>
      <c r="E285" s="11"/>
      <c r="F285" s="11"/>
      <c r="G285" s="11"/>
      <c r="H285" s="11"/>
      <c r="I285" s="11"/>
      <c r="J285" s="11"/>
      <c r="K285" s="11"/>
      <c r="L285" s="11"/>
      <c r="M285" s="11"/>
      <c r="N285" s="11"/>
    </row>
    <row r="286" customFormat="false" ht="12.75" hidden="false" customHeight="true" outlineLevel="0" collapsed="false">
      <c r="A286" s="11"/>
      <c r="B286" s="11"/>
      <c r="C286" s="11"/>
      <c r="D286" s="11"/>
      <c r="E286" s="11"/>
      <c r="F286" s="11"/>
      <c r="G286" s="11"/>
      <c r="H286" s="11"/>
      <c r="I286" s="11"/>
      <c r="J286" s="11"/>
      <c r="K286" s="11"/>
      <c r="L286" s="11"/>
      <c r="M286" s="11"/>
      <c r="N286" s="11"/>
    </row>
    <row r="287" customFormat="false" ht="12.75" hidden="false" customHeight="true" outlineLevel="0" collapsed="false">
      <c r="A287" s="11"/>
      <c r="B287" s="11"/>
      <c r="C287" s="11"/>
      <c r="D287" s="11"/>
      <c r="E287" s="11"/>
      <c r="F287" s="11"/>
      <c r="G287" s="11"/>
      <c r="H287" s="11"/>
      <c r="I287" s="11"/>
      <c r="J287" s="11"/>
      <c r="K287" s="11"/>
      <c r="L287" s="11"/>
      <c r="M287" s="11"/>
      <c r="N287" s="11"/>
    </row>
    <row r="288" customFormat="false" ht="12.75" hidden="false" customHeight="true" outlineLevel="0" collapsed="false">
      <c r="A288" s="11"/>
      <c r="B288" s="11"/>
      <c r="C288" s="11"/>
      <c r="D288" s="11"/>
      <c r="E288" s="11"/>
      <c r="F288" s="11"/>
      <c r="G288" s="11"/>
      <c r="H288" s="11"/>
      <c r="I288" s="11"/>
      <c r="J288" s="11"/>
      <c r="K288" s="11"/>
      <c r="L288" s="11"/>
      <c r="M288" s="11"/>
      <c r="N288" s="11"/>
    </row>
    <row r="289" customFormat="false" ht="12.75" hidden="false" customHeight="true" outlineLevel="0" collapsed="false">
      <c r="A289" s="11"/>
      <c r="B289" s="11"/>
      <c r="C289" s="11"/>
      <c r="D289" s="11"/>
      <c r="E289" s="11"/>
      <c r="F289" s="11"/>
      <c r="G289" s="11"/>
      <c r="H289" s="11"/>
      <c r="I289" s="11"/>
      <c r="J289" s="11"/>
      <c r="K289" s="11"/>
      <c r="L289" s="11"/>
      <c r="M289" s="11"/>
      <c r="N289" s="11"/>
    </row>
    <row r="290" customFormat="false" ht="12.75" hidden="false" customHeight="true" outlineLevel="0" collapsed="false">
      <c r="A290" s="11"/>
      <c r="B290" s="11"/>
      <c r="C290" s="11"/>
      <c r="D290" s="11"/>
      <c r="E290" s="11"/>
      <c r="F290" s="11"/>
      <c r="G290" s="11"/>
      <c r="H290" s="11"/>
      <c r="I290" s="11"/>
      <c r="J290" s="11"/>
      <c r="K290" s="11"/>
      <c r="L290" s="11"/>
      <c r="M290" s="11"/>
      <c r="N290" s="11"/>
    </row>
    <row r="291" customFormat="false" ht="12.75" hidden="false" customHeight="true" outlineLevel="0" collapsed="false">
      <c r="A291" s="11"/>
      <c r="B291" s="11"/>
      <c r="C291" s="11"/>
      <c r="D291" s="11"/>
      <c r="E291" s="11"/>
      <c r="F291" s="11"/>
      <c r="G291" s="11"/>
      <c r="H291" s="11"/>
      <c r="I291" s="11"/>
      <c r="J291" s="11"/>
      <c r="K291" s="11"/>
      <c r="L291" s="11"/>
      <c r="M291" s="11"/>
      <c r="N291" s="11"/>
    </row>
    <row r="292" customFormat="false" ht="12.75" hidden="false" customHeight="true" outlineLevel="0" collapsed="false">
      <c r="A292" s="11"/>
      <c r="B292" s="11"/>
      <c r="C292" s="11"/>
      <c r="D292" s="11"/>
      <c r="E292" s="11"/>
      <c r="F292" s="11"/>
      <c r="G292" s="11"/>
      <c r="H292" s="11"/>
      <c r="I292" s="11"/>
      <c r="J292" s="11"/>
      <c r="K292" s="11"/>
      <c r="L292" s="11"/>
      <c r="M292" s="11"/>
      <c r="N292" s="11"/>
    </row>
    <row r="293" customFormat="false" ht="12.75" hidden="false" customHeight="true" outlineLevel="0" collapsed="false">
      <c r="A293" s="11"/>
      <c r="B293" s="11"/>
      <c r="C293" s="11"/>
      <c r="D293" s="11"/>
      <c r="E293" s="11"/>
      <c r="F293" s="11"/>
      <c r="G293" s="11"/>
      <c r="H293" s="11"/>
      <c r="I293" s="11"/>
      <c r="J293" s="11"/>
      <c r="K293" s="11"/>
      <c r="L293" s="11"/>
      <c r="M293" s="11"/>
      <c r="N293" s="11"/>
    </row>
    <row r="294" customFormat="false" ht="12.75" hidden="false" customHeight="true" outlineLevel="0" collapsed="false">
      <c r="A294" s="11"/>
      <c r="B294" s="11"/>
      <c r="C294" s="11"/>
      <c r="D294" s="11"/>
      <c r="E294" s="11"/>
      <c r="F294" s="11"/>
      <c r="G294" s="11"/>
      <c r="H294" s="11"/>
      <c r="I294" s="11"/>
      <c r="J294" s="11"/>
      <c r="K294" s="11"/>
      <c r="L294" s="11"/>
      <c r="M294" s="11"/>
      <c r="N294" s="11"/>
    </row>
    <row r="295" customFormat="false" ht="12.75" hidden="false" customHeight="true" outlineLevel="0" collapsed="false">
      <c r="A295" s="11"/>
      <c r="B295" s="11"/>
      <c r="C295" s="11"/>
      <c r="D295" s="11"/>
      <c r="E295" s="11"/>
      <c r="F295" s="11"/>
      <c r="G295" s="11"/>
      <c r="H295" s="11"/>
      <c r="I295" s="11"/>
      <c r="J295" s="11"/>
      <c r="K295" s="11"/>
      <c r="L295" s="11"/>
      <c r="M295" s="11"/>
      <c r="N295" s="11"/>
    </row>
    <row r="296" customFormat="false" ht="12.75" hidden="false" customHeight="true" outlineLevel="0" collapsed="false">
      <c r="A296" s="11"/>
      <c r="B296" s="11"/>
      <c r="C296" s="11"/>
      <c r="D296" s="11"/>
      <c r="E296" s="11"/>
      <c r="F296" s="11"/>
      <c r="G296" s="11"/>
      <c r="H296" s="11"/>
      <c r="I296" s="11"/>
      <c r="J296" s="11"/>
      <c r="K296" s="11"/>
      <c r="L296" s="11"/>
      <c r="M296" s="11"/>
      <c r="N296" s="11"/>
    </row>
    <row r="297" customFormat="false" ht="12.75" hidden="false" customHeight="true" outlineLevel="0" collapsed="false">
      <c r="A297" s="11"/>
      <c r="B297" s="11"/>
      <c r="C297" s="11"/>
      <c r="D297" s="11"/>
      <c r="E297" s="11"/>
      <c r="F297" s="11"/>
      <c r="G297" s="11"/>
      <c r="H297" s="11"/>
      <c r="I297" s="11"/>
      <c r="J297" s="11"/>
      <c r="K297" s="11"/>
      <c r="L297" s="11"/>
      <c r="M297" s="11"/>
      <c r="N297" s="11"/>
    </row>
    <row r="298" customFormat="false" ht="12.75" hidden="false" customHeight="true" outlineLevel="0" collapsed="false">
      <c r="A298" s="11"/>
      <c r="B298" s="11"/>
      <c r="C298" s="11"/>
      <c r="D298" s="11"/>
      <c r="E298" s="11"/>
      <c r="F298" s="11"/>
      <c r="G298" s="11"/>
      <c r="H298" s="11"/>
      <c r="I298" s="11"/>
      <c r="J298" s="11"/>
      <c r="K298" s="11"/>
      <c r="L298" s="11"/>
      <c r="M298" s="11"/>
      <c r="N298" s="11"/>
    </row>
    <row r="299" customFormat="false" ht="12.75" hidden="false" customHeight="true" outlineLevel="0" collapsed="false">
      <c r="A299" s="11"/>
      <c r="B299" s="11"/>
      <c r="C299" s="11"/>
      <c r="D299" s="11"/>
      <c r="E299" s="11"/>
      <c r="F299" s="11"/>
      <c r="G299" s="11"/>
      <c r="H299" s="11"/>
      <c r="I299" s="11"/>
      <c r="J299" s="11"/>
      <c r="K299" s="11"/>
      <c r="L299" s="11"/>
      <c r="M299" s="11"/>
      <c r="N299" s="11"/>
    </row>
    <row r="300" customFormat="false" ht="12.75" hidden="false" customHeight="true" outlineLevel="0" collapsed="false">
      <c r="A300" s="11"/>
      <c r="B300" s="11"/>
      <c r="C300" s="11"/>
      <c r="D300" s="11"/>
      <c r="E300" s="11"/>
      <c r="F300" s="11"/>
      <c r="G300" s="11"/>
      <c r="H300" s="11"/>
      <c r="I300" s="11"/>
      <c r="J300" s="11"/>
      <c r="K300" s="11"/>
      <c r="L300" s="11"/>
      <c r="M300" s="11"/>
      <c r="N300" s="11"/>
    </row>
    <row r="301" customFormat="false" ht="12.75" hidden="false" customHeight="true" outlineLevel="0" collapsed="false">
      <c r="A301" s="11"/>
      <c r="B301" s="11"/>
      <c r="C301" s="11"/>
      <c r="D301" s="11"/>
      <c r="E301" s="11"/>
      <c r="F301" s="11"/>
      <c r="G301" s="11"/>
      <c r="H301" s="11"/>
      <c r="I301" s="11"/>
      <c r="J301" s="11"/>
      <c r="K301" s="11"/>
      <c r="L301" s="11"/>
      <c r="M301" s="11"/>
      <c r="N301" s="11"/>
    </row>
    <row r="302" customFormat="false" ht="12.75" hidden="false" customHeight="true" outlineLevel="0" collapsed="false">
      <c r="A302" s="11"/>
      <c r="B302" s="11"/>
      <c r="C302" s="11"/>
      <c r="D302" s="11"/>
      <c r="E302" s="11"/>
      <c r="F302" s="11"/>
      <c r="G302" s="11"/>
      <c r="H302" s="11"/>
      <c r="I302" s="11"/>
      <c r="J302" s="11"/>
      <c r="K302" s="11"/>
      <c r="L302" s="11"/>
      <c r="M302" s="11"/>
      <c r="N302" s="11"/>
    </row>
    <row r="303" customFormat="false" ht="12.75" hidden="false" customHeight="true" outlineLevel="0" collapsed="false">
      <c r="A303" s="11"/>
      <c r="B303" s="11"/>
      <c r="C303" s="11"/>
      <c r="D303" s="11"/>
      <c r="E303" s="11"/>
      <c r="F303" s="11"/>
      <c r="G303" s="11"/>
      <c r="H303" s="11"/>
      <c r="I303" s="11"/>
      <c r="J303" s="11"/>
      <c r="K303" s="11"/>
      <c r="L303" s="11"/>
      <c r="M303" s="11"/>
      <c r="N303" s="11"/>
    </row>
    <row r="304" customFormat="false" ht="12.75" hidden="false" customHeight="true" outlineLevel="0" collapsed="false">
      <c r="A304" s="11"/>
      <c r="B304" s="11"/>
      <c r="C304" s="11"/>
      <c r="D304" s="11"/>
      <c r="E304" s="11"/>
      <c r="F304" s="11"/>
      <c r="G304" s="11"/>
      <c r="H304" s="11"/>
      <c r="I304" s="11"/>
      <c r="J304" s="11"/>
      <c r="K304" s="11"/>
      <c r="L304" s="11"/>
      <c r="M304" s="11"/>
      <c r="N304" s="11"/>
    </row>
    <row r="305" customFormat="false" ht="12.75" hidden="false" customHeight="true" outlineLevel="0" collapsed="false">
      <c r="A305" s="11"/>
      <c r="B305" s="11"/>
      <c r="C305" s="11"/>
      <c r="D305" s="11"/>
      <c r="E305" s="11"/>
      <c r="F305" s="11"/>
      <c r="G305" s="11"/>
      <c r="H305" s="11"/>
      <c r="I305" s="11"/>
      <c r="J305" s="11"/>
      <c r="K305" s="11"/>
      <c r="L305" s="11"/>
      <c r="M305" s="11"/>
      <c r="N305" s="11"/>
    </row>
    <row r="306" customFormat="false" ht="12.75" hidden="false" customHeight="true" outlineLevel="0" collapsed="false">
      <c r="A306" s="11"/>
      <c r="B306" s="11"/>
      <c r="C306" s="11"/>
      <c r="D306" s="11"/>
      <c r="E306" s="11"/>
      <c r="F306" s="11"/>
      <c r="G306" s="11"/>
      <c r="H306" s="11"/>
      <c r="I306" s="11"/>
      <c r="J306" s="11"/>
      <c r="K306" s="11"/>
      <c r="L306" s="11"/>
      <c r="M306" s="11"/>
      <c r="N306" s="11"/>
    </row>
    <row r="307" customFormat="false" ht="12.75" hidden="false" customHeight="true" outlineLevel="0" collapsed="false">
      <c r="A307" s="11"/>
      <c r="B307" s="11"/>
      <c r="C307" s="11"/>
      <c r="D307" s="11"/>
      <c r="E307" s="11"/>
      <c r="F307" s="11"/>
      <c r="G307" s="11"/>
      <c r="H307" s="11"/>
      <c r="I307" s="11"/>
      <c r="J307" s="11"/>
      <c r="K307" s="11"/>
      <c r="L307" s="11"/>
      <c r="M307" s="11"/>
      <c r="N307" s="11"/>
    </row>
    <row r="308" customFormat="false" ht="12.75" hidden="false" customHeight="true" outlineLevel="0" collapsed="false">
      <c r="A308" s="11"/>
      <c r="B308" s="11"/>
      <c r="C308" s="11"/>
      <c r="D308" s="11"/>
      <c r="E308" s="11"/>
      <c r="F308" s="11"/>
      <c r="G308" s="11"/>
      <c r="H308" s="11"/>
      <c r="I308" s="11"/>
      <c r="J308" s="11"/>
      <c r="K308" s="11"/>
      <c r="L308" s="11"/>
      <c r="M308" s="11"/>
      <c r="N308" s="11"/>
    </row>
    <row r="309" customFormat="false" ht="12.75" hidden="false" customHeight="true" outlineLevel="0" collapsed="false">
      <c r="A309" s="11"/>
      <c r="B309" s="11"/>
      <c r="C309" s="11"/>
      <c r="D309" s="11"/>
      <c r="E309" s="11"/>
      <c r="F309" s="11"/>
      <c r="G309" s="11"/>
      <c r="H309" s="11"/>
      <c r="I309" s="11"/>
      <c r="J309" s="11"/>
      <c r="K309" s="11"/>
      <c r="L309" s="11"/>
      <c r="M309" s="11"/>
      <c r="N309" s="11"/>
    </row>
    <row r="310" customFormat="false" ht="12.75" hidden="false" customHeight="true" outlineLevel="0" collapsed="false">
      <c r="A310" s="11"/>
      <c r="B310" s="11"/>
      <c r="C310" s="11"/>
      <c r="D310" s="11"/>
      <c r="E310" s="11"/>
      <c r="F310" s="11"/>
      <c r="G310" s="11"/>
      <c r="H310" s="11"/>
      <c r="I310" s="11"/>
      <c r="J310" s="11"/>
      <c r="K310" s="11"/>
      <c r="L310" s="11"/>
      <c r="M310" s="11"/>
      <c r="N310" s="11"/>
    </row>
    <row r="311" customFormat="false" ht="12.75" hidden="false" customHeight="true" outlineLevel="0" collapsed="false">
      <c r="A311" s="11"/>
      <c r="B311" s="11"/>
      <c r="C311" s="11"/>
      <c r="D311" s="11"/>
      <c r="E311" s="11"/>
      <c r="F311" s="11"/>
      <c r="G311" s="11"/>
      <c r="H311" s="11"/>
      <c r="I311" s="11"/>
      <c r="J311" s="11"/>
      <c r="K311" s="11"/>
      <c r="L311" s="11"/>
      <c r="M311" s="11"/>
      <c r="N311" s="11"/>
    </row>
    <row r="312" customFormat="false" ht="12.75" hidden="false" customHeight="true" outlineLevel="0" collapsed="false">
      <c r="A312" s="11"/>
      <c r="B312" s="11"/>
      <c r="C312" s="11"/>
      <c r="D312" s="11"/>
      <c r="E312" s="11"/>
      <c r="F312" s="11"/>
      <c r="G312" s="11"/>
      <c r="H312" s="11"/>
      <c r="I312" s="11"/>
      <c r="J312" s="11"/>
      <c r="K312" s="11"/>
      <c r="L312" s="11"/>
      <c r="M312" s="11"/>
      <c r="N312" s="11"/>
    </row>
    <row r="313" customFormat="false" ht="12.75" hidden="false" customHeight="true" outlineLevel="0" collapsed="false">
      <c r="A313" s="11"/>
      <c r="B313" s="11"/>
      <c r="C313" s="11"/>
      <c r="D313" s="11"/>
      <c r="E313" s="11"/>
      <c r="F313" s="11"/>
      <c r="G313" s="11"/>
      <c r="H313" s="11"/>
      <c r="I313" s="11"/>
      <c r="J313" s="11"/>
      <c r="K313" s="11"/>
      <c r="L313" s="11"/>
      <c r="M313" s="11"/>
      <c r="N313" s="11"/>
    </row>
    <row r="314" customFormat="false" ht="12.75" hidden="false" customHeight="true" outlineLevel="0" collapsed="false">
      <c r="A314" s="11"/>
      <c r="B314" s="11"/>
      <c r="C314" s="11"/>
      <c r="D314" s="11"/>
      <c r="E314" s="11"/>
      <c r="F314" s="11"/>
      <c r="G314" s="11"/>
      <c r="H314" s="11"/>
      <c r="I314" s="11"/>
      <c r="J314" s="11"/>
      <c r="K314" s="11"/>
      <c r="L314" s="11"/>
      <c r="M314" s="11"/>
      <c r="N314" s="11"/>
    </row>
    <row r="315" customFormat="false" ht="12.75" hidden="false" customHeight="true" outlineLevel="0" collapsed="false">
      <c r="A315" s="11"/>
      <c r="B315" s="11"/>
      <c r="C315" s="11"/>
      <c r="D315" s="11"/>
      <c r="E315" s="11"/>
      <c r="F315" s="11"/>
      <c r="G315" s="11"/>
      <c r="H315" s="11"/>
      <c r="I315" s="11"/>
      <c r="J315" s="11"/>
      <c r="K315" s="11"/>
      <c r="L315" s="11"/>
      <c r="M315" s="11"/>
      <c r="N315" s="11"/>
    </row>
    <row r="316" customFormat="false" ht="12.75" hidden="false" customHeight="true" outlineLevel="0" collapsed="false">
      <c r="A316" s="11"/>
      <c r="B316" s="11"/>
      <c r="C316" s="11"/>
      <c r="D316" s="11"/>
      <c r="E316" s="11"/>
      <c r="F316" s="11"/>
      <c r="G316" s="11"/>
      <c r="H316" s="11"/>
      <c r="I316" s="11"/>
      <c r="J316" s="11"/>
      <c r="K316" s="11"/>
      <c r="L316" s="11"/>
      <c r="M316" s="11"/>
      <c r="N316" s="11"/>
    </row>
    <row r="317" customFormat="false" ht="12.75" hidden="false" customHeight="true" outlineLevel="0" collapsed="false">
      <c r="A317" s="11"/>
      <c r="B317" s="11"/>
      <c r="C317" s="11"/>
      <c r="D317" s="11"/>
      <c r="E317" s="11"/>
      <c r="F317" s="11"/>
      <c r="G317" s="11"/>
      <c r="H317" s="11"/>
      <c r="I317" s="11"/>
      <c r="J317" s="11"/>
      <c r="K317" s="11"/>
      <c r="L317" s="11"/>
      <c r="M317" s="11"/>
      <c r="N317" s="11"/>
    </row>
    <row r="318" customFormat="false" ht="12.75" hidden="false" customHeight="true" outlineLevel="0" collapsed="false">
      <c r="A318" s="11"/>
      <c r="B318" s="11"/>
      <c r="C318" s="11"/>
      <c r="D318" s="11"/>
      <c r="E318" s="11"/>
      <c r="F318" s="11"/>
      <c r="G318" s="11"/>
      <c r="H318" s="11"/>
      <c r="I318" s="11"/>
      <c r="J318" s="11"/>
      <c r="K318" s="11"/>
      <c r="L318" s="11"/>
      <c r="M318" s="11"/>
      <c r="N318" s="11"/>
    </row>
    <row r="319" customFormat="false" ht="12.75" hidden="false" customHeight="true" outlineLevel="0" collapsed="false">
      <c r="A319" s="11"/>
      <c r="B319" s="11"/>
      <c r="C319" s="11"/>
      <c r="D319" s="11"/>
      <c r="E319" s="11"/>
      <c r="F319" s="11"/>
      <c r="G319" s="11"/>
      <c r="H319" s="11"/>
      <c r="I319" s="11"/>
      <c r="J319" s="11"/>
      <c r="K319" s="11"/>
      <c r="L319" s="11"/>
      <c r="M319" s="11"/>
      <c r="N319" s="11"/>
    </row>
    <row r="320" customFormat="false" ht="12.75" hidden="false" customHeight="true" outlineLevel="0" collapsed="false">
      <c r="A320" s="11"/>
      <c r="B320" s="11"/>
      <c r="C320" s="11"/>
      <c r="D320" s="11"/>
      <c r="E320" s="11"/>
      <c r="F320" s="11"/>
      <c r="G320" s="11"/>
      <c r="H320" s="11"/>
      <c r="I320" s="11"/>
      <c r="J320" s="11"/>
      <c r="K320" s="11"/>
      <c r="L320" s="11"/>
      <c r="M320" s="11"/>
      <c r="N320" s="11"/>
    </row>
    <row r="321" customFormat="false" ht="12.75" hidden="false" customHeight="true" outlineLevel="0" collapsed="false">
      <c r="A321" s="11"/>
      <c r="B321" s="11"/>
      <c r="C321" s="11"/>
      <c r="D321" s="11"/>
      <c r="E321" s="11"/>
      <c r="F321" s="11"/>
      <c r="G321" s="11"/>
      <c r="H321" s="11"/>
      <c r="I321" s="11"/>
      <c r="J321" s="11"/>
      <c r="K321" s="11"/>
      <c r="L321" s="11"/>
      <c r="M321" s="11"/>
      <c r="N321" s="11"/>
    </row>
    <row r="322" customFormat="false" ht="12.75" hidden="false" customHeight="true" outlineLevel="0" collapsed="false">
      <c r="A322" s="11"/>
      <c r="B322" s="11"/>
      <c r="C322" s="11"/>
      <c r="D322" s="11"/>
      <c r="E322" s="11"/>
      <c r="F322" s="11"/>
      <c r="G322" s="11"/>
      <c r="H322" s="11"/>
      <c r="I322" s="11"/>
      <c r="J322" s="11"/>
      <c r="K322" s="11"/>
      <c r="L322" s="11"/>
      <c r="M322" s="11"/>
      <c r="N322" s="11"/>
    </row>
    <row r="323" customFormat="false" ht="12.75" hidden="false" customHeight="true" outlineLevel="0" collapsed="false">
      <c r="A323" s="11"/>
      <c r="B323" s="11"/>
      <c r="C323" s="11"/>
      <c r="D323" s="11"/>
      <c r="E323" s="11"/>
      <c r="F323" s="11"/>
      <c r="G323" s="11"/>
      <c r="H323" s="11"/>
      <c r="I323" s="11"/>
      <c r="J323" s="11"/>
      <c r="K323" s="11"/>
      <c r="L323" s="11"/>
      <c r="M323" s="11"/>
      <c r="N323" s="11"/>
    </row>
    <row r="324" customFormat="false" ht="12.75" hidden="false" customHeight="true" outlineLevel="0" collapsed="false">
      <c r="A324" s="11"/>
      <c r="B324" s="11"/>
      <c r="C324" s="11"/>
      <c r="D324" s="11"/>
      <c r="E324" s="11"/>
      <c r="F324" s="11"/>
      <c r="G324" s="11"/>
      <c r="H324" s="11"/>
      <c r="I324" s="11"/>
      <c r="J324" s="11"/>
      <c r="K324" s="11"/>
      <c r="L324" s="11"/>
      <c r="M324" s="11"/>
      <c r="N324" s="11"/>
    </row>
    <row r="325" customFormat="false" ht="12.75" hidden="false" customHeight="true" outlineLevel="0" collapsed="false">
      <c r="A325" s="11"/>
      <c r="B325" s="11"/>
      <c r="C325" s="11"/>
      <c r="D325" s="11"/>
      <c r="E325" s="11"/>
      <c r="F325" s="11"/>
      <c r="G325" s="11"/>
      <c r="H325" s="11"/>
      <c r="I325" s="11"/>
      <c r="J325" s="11"/>
      <c r="K325" s="11"/>
      <c r="L325" s="11"/>
      <c r="M325" s="11"/>
      <c r="N325" s="11"/>
    </row>
    <row r="326" customFormat="false" ht="12.75" hidden="false" customHeight="true" outlineLevel="0" collapsed="false">
      <c r="A326" s="11"/>
      <c r="B326" s="11"/>
      <c r="C326" s="11"/>
      <c r="D326" s="11"/>
      <c r="E326" s="11"/>
      <c r="F326" s="11"/>
      <c r="G326" s="11"/>
      <c r="H326" s="11"/>
      <c r="I326" s="11"/>
      <c r="J326" s="11"/>
      <c r="K326" s="11"/>
      <c r="L326" s="11"/>
      <c r="M326" s="11"/>
      <c r="N326" s="11"/>
    </row>
    <row r="327" customFormat="false" ht="12.75" hidden="false" customHeight="true" outlineLevel="0" collapsed="false">
      <c r="A327" s="11"/>
      <c r="B327" s="11"/>
      <c r="C327" s="11"/>
      <c r="D327" s="11"/>
      <c r="E327" s="11"/>
      <c r="F327" s="11"/>
      <c r="G327" s="11"/>
      <c r="H327" s="11"/>
      <c r="I327" s="11"/>
      <c r="J327" s="11"/>
      <c r="K327" s="11"/>
      <c r="L327" s="11"/>
      <c r="M327" s="11"/>
      <c r="N327" s="11"/>
    </row>
    <row r="328" customFormat="false" ht="12.75" hidden="false" customHeight="true" outlineLevel="0" collapsed="false">
      <c r="A328" s="11"/>
      <c r="B328" s="11"/>
      <c r="C328" s="11"/>
      <c r="D328" s="11"/>
      <c r="E328" s="11"/>
      <c r="F328" s="11"/>
      <c r="G328" s="11"/>
      <c r="H328" s="11"/>
      <c r="I328" s="11"/>
      <c r="J328" s="11"/>
      <c r="K328" s="11"/>
      <c r="L328" s="11"/>
      <c r="M328" s="11"/>
      <c r="N328" s="11"/>
    </row>
    <row r="329" customFormat="false" ht="12.75" hidden="false" customHeight="true" outlineLevel="0" collapsed="false">
      <c r="A329" s="11"/>
      <c r="B329" s="11"/>
      <c r="C329" s="11"/>
      <c r="D329" s="11"/>
      <c r="E329" s="11"/>
      <c r="F329" s="11"/>
      <c r="G329" s="11"/>
      <c r="H329" s="11"/>
      <c r="I329" s="11"/>
      <c r="J329" s="11"/>
      <c r="K329" s="11"/>
      <c r="L329" s="11"/>
      <c r="M329" s="11"/>
      <c r="N329" s="11"/>
    </row>
    <row r="330" customFormat="false" ht="12.75" hidden="false" customHeight="true" outlineLevel="0" collapsed="false">
      <c r="A330" s="11"/>
      <c r="B330" s="11"/>
      <c r="C330" s="11"/>
      <c r="D330" s="11"/>
      <c r="E330" s="11"/>
      <c r="F330" s="11"/>
      <c r="G330" s="11"/>
      <c r="H330" s="11"/>
      <c r="I330" s="11"/>
      <c r="J330" s="11"/>
      <c r="K330" s="11"/>
      <c r="L330" s="11"/>
      <c r="M330" s="11"/>
      <c r="N330" s="11"/>
    </row>
    <row r="331" customFormat="false" ht="12.75" hidden="false" customHeight="true" outlineLevel="0" collapsed="false">
      <c r="A331" s="11"/>
      <c r="B331" s="11"/>
      <c r="C331" s="11"/>
      <c r="D331" s="11"/>
      <c r="E331" s="11"/>
      <c r="F331" s="11"/>
      <c r="G331" s="11"/>
      <c r="H331" s="11"/>
      <c r="I331" s="11"/>
      <c r="J331" s="11"/>
      <c r="K331" s="11"/>
      <c r="L331" s="11"/>
      <c r="M331" s="11"/>
      <c r="N331" s="11"/>
    </row>
    <row r="332" customFormat="false" ht="12.75" hidden="false" customHeight="true" outlineLevel="0" collapsed="false">
      <c r="A332" s="11"/>
      <c r="B332" s="11"/>
      <c r="C332" s="11"/>
      <c r="D332" s="11"/>
      <c r="E332" s="11"/>
      <c r="F332" s="11"/>
      <c r="G332" s="11"/>
      <c r="H332" s="11"/>
      <c r="I332" s="11"/>
      <c r="J332" s="11"/>
      <c r="K332" s="11"/>
      <c r="L332" s="11"/>
      <c r="M332" s="11"/>
      <c r="N332" s="11"/>
    </row>
    <row r="333" customFormat="false" ht="12.75" hidden="false" customHeight="true" outlineLevel="0" collapsed="false">
      <c r="A333" s="11"/>
      <c r="B333" s="11"/>
      <c r="C333" s="11"/>
      <c r="D333" s="11"/>
      <c r="E333" s="11"/>
      <c r="F333" s="11"/>
      <c r="G333" s="11"/>
      <c r="H333" s="11"/>
      <c r="I333" s="11"/>
      <c r="J333" s="11"/>
      <c r="K333" s="11"/>
      <c r="L333" s="11"/>
      <c r="M333" s="11"/>
      <c r="N333" s="11"/>
    </row>
    <row r="334" customFormat="false" ht="12.75" hidden="false" customHeight="true" outlineLevel="0" collapsed="false">
      <c r="A334" s="11"/>
      <c r="B334" s="11"/>
      <c r="C334" s="11"/>
      <c r="D334" s="11"/>
      <c r="E334" s="11"/>
      <c r="F334" s="11"/>
      <c r="G334" s="11"/>
      <c r="H334" s="11"/>
      <c r="I334" s="11"/>
      <c r="J334" s="11"/>
      <c r="K334" s="11"/>
      <c r="L334" s="11"/>
      <c r="M334" s="11"/>
      <c r="N334" s="11"/>
    </row>
    <row r="335" customFormat="false" ht="12.75" hidden="false" customHeight="true" outlineLevel="0" collapsed="false">
      <c r="A335" s="11"/>
      <c r="B335" s="11"/>
      <c r="C335" s="11"/>
      <c r="D335" s="11"/>
      <c r="E335" s="11"/>
      <c r="F335" s="11"/>
      <c r="G335" s="11"/>
      <c r="H335" s="11"/>
      <c r="I335" s="11"/>
      <c r="J335" s="11"/>
      <c r="K335" s="11"/>
      <c r="L335" s="11"/>
      <c r="M335" s="11"/>
      <c r="N335" s="11"/>
    </row>
    <row r="336" customFormat="false" ht="12.75" hidden="false" customHeight="true" outlineLevel="0" collapsed="false">
      <c r="A336" s="11"/>
      <c r="B336" s="11"/>
      <c r="C336" s="11"/>
      <c r="D336" s="11"/>
      <c r="E336" s="11"/>
      <c r="F336" s="11"/>
      <c r="G336" s="11"/>
      <c r="H336" s="11"/>
      <c r="I336" s="11"/>
      <c r="J336" s="11"/>
      <c r="K336" s="11"/>
      <c r="L336" s="11"/>
      <c r="M336" s="11"/>
      <c r="N336" s="11"/>
    </row>
    <row r="337" customFormat="false" ht="12.75" hidden="false" customHeight="true" outlineLevel="0" collapsed="false">
      <c r="A337" s="11"/>
      <c r="B337" s="11"/>
      <c r="C337" s="11"/>
      <c r="D337" s="11"/>
      <c r="E337" s="11"/>
      <c r="F337" s="11"/>
      <c r="G337" s="11"/>
      <c r="H337" s="11"/>
      <c r="I337" s="11"/>
      <c r="J337" s="11"/>
      <c r="K337" s="11"/>
      <c r="L337" s="11"/>
      <c r="M337" s="11"/>
      <c r="N337" s="11"/>
    </row>
    <row r="338" customFormat="false" ht="12.75" hidden="false" customHeight="true" outlineLevel="0" collapsed="false">
      <c r="A338" s="11"/>
      <c r="B338" s="11"/>
      <c r="C338" s="11"/>
      <c r="D338" s="11"/>
      <c r="E338" s="11"/>
      <c r="F338" s="11"/>
      <c r="G338" s="11"/>
      <c r="H338" s="11"/>
      <c r="I338" s="11"/>
      <c r="J338" s="11"/>
      <c r="K338" s="11"/>
      <c r="L338" s="11"/>
      <c r="M338" s="11"/>
      <c r="N338" s="11"/>
    </row>
    <row r="339" customFormat="false" ht="12.75" hidden="false" customHeight="true" outlineLevel="0" collapsed="false">
      <c r="A339" s="11"/>
      <c r="B339" s="11"/>
      <c r="C339" s="11"/>
      <c r="D339" s="11"/>
      <c r="E339" s="11"/>
      <c r="F339" s="11"/>
      <c r="G339" s="11"/>
      <c r="H339" s="11"/>
      <c r="I339" s="11"/>
      <c r="J339" s="11"/>
      <c r="K339" s="11"/>
      <c r="L339" s="11"/>
      <c r="M339" s="11"/>
      <c r="N339" s="11"/>
    </row>
    <row r="340" customFormat="false" ht="12.75" hidden="false" customHeight="true" outlineLevel="0" collapsed="false">
      <c r="A340" s="11"/>
      <c r="B340" s="11"/>
      <c r="C340" s="11"/>
      <c r="D340" s="11"/>
      <c r="E340" s="11"/>
      <c r="F340" s="11"/>
      <c r="G340" s="11"/>
      <c r="H340" s="11"/>
      <c r="I340" s="11"/>
      <c r="J340" s="11"/>
      <c r="K340" s="11"/>
      <c r="L340" s="11"/>
      <c r="M340" s="11"/>
      <c r="N340" s="11"/>
    </row>
    <row r="341" customFormat="false" ht="12.75" hidden="false" customHeight="true" outlineLevel="0" collapsed="false">
      <c r="A341" s="11"/>
      <c r="B341" s="11"/>
      <c r="C341" s="11"/>
      <c r="D341" s="11"/>
      <c r="E341" s="11"/>
      <c r="F341" s="11"/>
      <c r="G341" s="11"/>
      <c r="H341" s="11"/>
      <c r="I341" s="11"/>
      <c r="J341" s="11"/>
      <c r="K341" s="11"/>
      <c r="L341" s="11"/>
      <c r="M341" s="11"/>
      <c r="N341" s="11"/>
    </row>
    <row r="342" customFormat="false" ht="12.75" hidden="false" customHeight="true" outlineLevel="0" collapsed="false">
      <c r="A342" s="11"/>
      <c r="B342" s="11"/>
      <c r="C342" s="11"/>
      <c r="D342" s="11"/>
      <c r="E342" s="11"/>
      <c r="F342" s="11"/>
      <c r="G342" s="11"/>
      <c r="H342" s="11"/>
      <c r="I342" s="11"/>
      <c r="J342" s="11"/>
      <c r="K342" s="11"/>
      <c r="L342" s="11"/>
      <c r="M342" s="11"/>
      <c r="N342" s="11"/>
    </row>
    <row r="343" customFormat="false" ht="12.75" hidden="false" customHeight="true" outlineLevel="0" collapsed="false">
      <c r="A343" s="11"/>
      <c r="B343" s="11"/>
      <c r="C343" s="11"/>
      <c r="D343" s="11"/>
      <c r="E343" s="11"/>
      <c r="F343" s="11"/>
      <c r="G343" s="11"/>
      <c r="H343" s="11"/>
      <c r="I343" s="11"/>
      <c r="J343" s="11"/>
      <c r="K343" s="11"/>
      <c r="L343" s="11"/>
      <c r="M343" s="11"/>
      <c r="N343" s="11"/>
    </row>
    <row r="344" customFormat="false" ht="12.75" hidden="false" customHeight="true" outlineLevel="0" collapsed="false">
      <c r="A344" s="11"/>
      <c r="B344" s="11"/>
      <c r="C344" s="11"/>
      <c r="D344" s="11"/>
      <c r="E344" s="11"/>
      <c r="F344" s="11"/>
      <c r="G344" s="11"/>
      <c r="H344" s="11"/>
      <c r="I344" s="11"/>
      <c r="J344" s="11"/>
      <c r="K344" s="11"/>
      <c r="L344" s="11"/>
      <c r="M344" s="11"/>
      <c r="N344" s="11"/>
    </row>
    <row r="345" customFormat="false" ht="12.75" hidden="false" customHeight="true" outlineLevel="0" collapsed="false">
      <c r="A345" s="11"/>
      <c r="B345" s="11"/>
      <c r="C345" s="11"/>
      <c r="D345" s="11"/>
      <c r="E345" s="11"/>
      <c r="F345" s="11"/>
      <c r="G345" s="11"/>
      <c r="H345" s="11"/>
      <c r="I345" s="11"/>
      <c r="J345" s="11"/>
      <c r="K345" s="11"/>
      <c r="L345" s="11"/>
      <c r="M345" s="11"/>
      <c r="N345" s="11"/>
    </row>
    <row r="346" customFormat="false" ht="12.75" hidden="false" customHeight="true" outlineLevel="0" collapsed="false">
      <c r="A346" s="11"/>
      <c r="B346" s="11"/>
      <c r="C346" s="11"/>
      <c r="D346" s="11"/>
      <c r="E346" s="11"/>
      <c r="F346" s="11"/>
      <c r="G346" s="11"/>
      <c r="H346" s="11"/>
      <c r="I346" s="11"/>
      <c r="J346" s="11"/>
      <c r="K346" s="11"/>
      <c r="L346" s="11"/>
      <c r="M346" s="11"/>
      <c r="N346" s="11"/>
    </row>
    <row r="347" customFormat="false" ht="12.75" hidden="false" customHeight="true" outlineLevel="0" collapsed="false">
      <c r="A347" s="11"/>
      <c r="B347" s="11"/>
      <c r="C347" s="11"/>
      <c r="D347" s="11"/>
      <c r="E347" s="11"/>
      <c r="F347" s="11"/>
      <c r="G347" s="11"/>
      <c r="H347" s="11"/>
      <c r="I347" s="11"/>
      <c r="J347" s="11"/>
      <c r="K347" s="11"/>
      <c r="L347" s="11"/>
      <c r="M347" s="11"/>
      <c r="N347" s="11"/>
    </row>
    <row r="348" customFormat="false" ht="12.75" hidden="false" customHeight="true" outlineLevel="0" collapsed="false">
      <c r="A348" s="11"/>
      <c r="B348" s="11"/>
      <c r="C348" s="11"/>
      <c r="D348" s="11"/>
      <c r="E348" s="11"/>
      <c r="F348" s="11"/>
      <c r="G348" s="11"/>
      <c r="H348" s="11"/>
      <c r="I348" s="11"/>
      <c r="J348" s="11"/>
      <c r="K348" s="11"/>
      <c r="L348" s="11"/>
      <c r="M348" s="11"/>
      <c r="N348" s="11"/>
    </row>
    <row r="349" customFormat="false" ht="12.75" hidden="false" customHeight="true" outlineLevel="0" collapsed="false">
      <c r="A349" s="11"/>
      <c r="B349" s="11"/>
      <c r="C349" s="11"/>
      <c r="D349" s="11"/>
      <c r="E349" s="11"/>
      <c r="F349" s="11"/>
      <c r="G349" s="11"/>
      <c r="H349" s="11"/>
      <c r="I349" s="11"/>
      <c r="J349" s="11"/>
      <c r="K349" s="11"/>
      <c r="L349" s="11"/>
      <c r="M349" s="11"/>
      <c r="N349" s="11"/>
    </row>
    <row r="350" customFormat="false" ht="12.75" hidden="false" customHeight="true" outlineLevel="0" collapsed="false">
      <c r="A350" s="11"/>
      <c r="B350" s="11"/>
      <c r="C350" s="11"/>
      <c r="D350" s="11"/>
      <c r="E350" s="11"/>
      <c r="F350" s="11"/>
      <c r="G350" s="11"/>
      <c r="H350" s="11"/>
      <c r="I350" s="11"/>
      <c r="J350" s="11"/>
      <c r="K350" s="11"/>
      <c r="L350" s="11"/>
      <c r="M350" s="11"/>
      <c r="N350" s="11"/>
    </row>
    <row r="351" customFormat="false" ht="12.75" hidden="false" customHeight="true" outlineLevel="0" collapsed="false">
      <c r="A351" s="11"/>
      <c r="B351" s="11"/>
      <c r="C351" s="11"/>
      <c r="D351" s="11"/>
      <c r="E351" s="11"/>
      <c r="F351" s="11"/>
      <c r="G351" s="11"/>
      <c r="H351" s="11"/>
      <c r="I351" s="11"/>
      <c r="J351" s="11"/>
      <c r="K351" s="11"/>
      <c r="L351" s="11"/>
      <c r="M351" s="11"/>
      <c r="N351" s="11"/>
    </row>
    <row r="352" customFormat="false" ht="12.75" hidden="false" customHeight="true" outlineLevel="0" collapsed="false">
      <c r="A352" s="11"/>
      <c r="B352" s="11"/>
      <c r="C352" s="11"/>
      <c r="D352" s="11"/>
      <c r="E352" s="11"/>
      <c r="F352" s="11"/>
      <c r="G352" s="11"/>
      <c r="H352" s="11"/>
      <c r="I352" s="11"/>
      <c r="J352" s="11"/>
      <c r="K352" s="11"/>
      <c r="L352" s="11"/>
      <c r="M352" s="11"/>
      <c r="N352" s="11"/>
    </row>
    <row r="353" customFormat="false" ht="12.75" hidden="false" customHeight="true" outlineLevel="0" collapsed="false">
      <c r="A353" s="11"/>
      <c r="B353" s="11"/>
      <c r="C353" s="11"/>
      <c r="D353" s="11"/>
      <c r="E353" s="11"/>
      <c r="F353" s="11"/>
      <c r="G353" s="11"/>
      <c r="H353" s="11"/>
      <c r="I353" s="11"/>
      <c r="J353" s="11"/>
      <c r="K353" s="11"/>
      <c r="L353" s="11"/>
      <c r="M353" s="11"/>
      <c r="N353" s="11"/>
    </row>
    <row r="354" customFormat="false" ht="12.75" hidden="false" customHeight="true" outlineLevel="0" collapsed="false">
      <c r="A354" s="11"/>
      <c r="B354" s="11"/>
      <c r="C354" s="11"/>
      <c r="D354" s="11"/>
      <c r="E354" s="11"/>
      <c r="F354" s="11"/>
      <c r="G354" s="11"/>
      <c r="H354" s="11"/>
      <c r="I354" s="11"/>
      <c r="J354" s="11"/>
      <c r="K354" s="11"/>
      <c r="L354" s="11"/>
      <c r="M354" s="11"/>
      <c r="N354" s="11"/>
    </row>
    <row r="355" customFormat="false" ht="12.75" hidden="false" customHeight="true" outlineLevel="0" collapsed="false">
      <c r="A355" s="11"/>
      <c r="B355" s="11"/>
      <c r="C355" s="11"/>
      <c r="D355" s="11"/>
      <c r="E355" s="11"/>
      <c r="F355" s="11"/>
      <c r="G355" s="11"/>
      <c r="H355" s="11"/>
      <c r="I355" s="11"/>
      <c r="J355" s="11"/>
      <c r="K355" s="11"/>
      <c r="L355" s="11"/>
      <c r="M355" s="11"/>
      <c r="N355" s="11"/>
    </row>
    <row r="356" customFormat="false" ht="12.75" hidden="false" customHeight="true" outlineLevel="0" collapsed="false">
      <c r="A356" s="11"/>
      <c r="B356" s="11"/>
      <c r="C356" s="11"/>
      <c r="D356" s="11"/>
      <c r="E356" s="11"/>
      <c r="F356" s="11"/>
      <c r="G356" s="11"/>
      <c r="H356" s="11"/>
      <c r="I356" s="11"/>
      <c r="J356" s="11"/>
      <c r="K356" s="11"/>
      <c r="L356" s="11"/>
      <c r="M356" s="11"/>
      <c r="N356" s="11"/>
    </row>
    <row r="357" customFormat="false" ht="12.75" hidden="false" customHeight="true" outlineLevel="0" collapsed="false">
      <c r="A357" s="11"/>
      <c r="B357" s="11"/>
      <c r="C357" s="11"/>
      <c r="D357" s="11"/>
      <c r="E357" s="11"/>
      <c r="F357" s="11"/>
      <c r="G357" s="11"/>
      <c r="H357" s="11"/>
      <c r="I357" s="11"/>
      <c r="J357" s="11"/>
      <c r="K357" s="11"/>
      <c r="L357" s="11"/>
      <c r="M357" s="11"/>
      <c r="N357" s="11"/>
    </row>
    <row r="358" customFormat="false" ht="12.75" hidden="false" customHeight="true" outlineLevel="0" collapsed="false">
      <c r="A358" s="11"/>
      <c r="B358" s="11"/>
      <c r="C358" s="11"/>
      <c r="D358" s="11"/>
      <c r="E358" s="11"/>
      <c r="F358" s="11"/>
      <c r="G358" s="11"/>
      <c r="H358" s="11"/>
      <c r="I358" s="11"/>
      <c r="J358" s="11"/>
      <c r="K358" s="11"/>
      <c r="L358" s="11"/>
      <c r="M358" s="11"/>
      <c r="N358" s="11"/>
    </row>
    <row r="359" customFormat="false" ht="12.75" hidden="false" customHeight="true" outlineLevel="0" collapsed="false">
      <c r="A359" s="11"/>
      <c r="B359" s="11"/>
      <c r="C359" s="11"/>
      <c r="D359" s="11"/>
      <c r="E359" s="11"/>
      <c r="F359" s="11"/>
      <c r="G359" s="11"/>
      <c r="H359" s="11"/>
      <c r="I359" s="11"/>
      <c r="J359" s="11"/>
      <c r="K359" s="11"/>
      <c r="L359" s="11"/>
      <c r="M359" s="11"/>
      <c r="N359" s="11"/>
    </row>
    <row r="360" customFormat="false" ht="12.75" hidden="false" customHeight="true" outlineLevel="0" collapsed="false">
      <c r="A360" s="11"/>
      <c r="B360" s="11"/>
      <c r="C360" s="11"/>
      <c r="D360" s="11"/>
      <c r="E360" s="11"/>
      <c r="F360" s="11"/>
      <c r="G360" s="11"/>
      <c r="H360" s="11"/>
      <c r="I360" s="11"/>
      <c r="J360" s="11"/>
      <c r="K360" s="11"/>
      <c r="L360" s="11"/>
      <c r="M360" s="11"/>
      <c r="N360" s="11"/>
    </row>
    <row r="361" customFormat="false" ht="12.75" hidden="false" customHeight="true" outlineLevel="0" collapsed="false">
      <c r="A361" s="11"/>
      <c r="B361" s="11"/>
      <c r="C361" s="11"/>
      <c r="D361" s="11"/>
      <c r="E361" s="11"/>
      <c r="F361" s="11"/>
      <c r="G361" s="11"/>
      <c r="H361" s="11"/>
      <c r="I361" s="11"/>
      <c r="J361" s="11"/>
      <c r="K361" s="11"/>
      <c r="L361" s="11"/>
      <c r="M361" s="11"/>
      <c r="N361" s="11"/>
    </row>
    <row r="362" customFormat="false" ht="12.75" hidden="false" customHeight="true" outlineLevel="0" collapsed="false">
      <c r="A362" s="11"/>
      <c r="B362" s="11"/>
      <c r="C362" s="11"/>
      <c r="D362" s="11"/>
      <c r="E362" s="11"/>
      <c r="F362" s="11"/>
      <c r="G362" s="11"/>
      <c r="H362" s="11"/>
      <c r="I362" s="11"/>
      <c r="J362" s="11"/>
      <c r="K362" s="11"/>
      <c r="L362" s="11"/>
      <c r="M362" s="11"/>
      <c r="N362" s="11"/>
    </row>
    <row r="363" customFormat="false" ht="12.75" hidden="false" customHeight="true" outlineLevel="0" collapsed="false">
      <c r="A363" s="11"/>
      <c r="B363" s="11"/>
      <c r="C363" s="11"/>
      <c r="D363" s="11"/>
      <c r="E363" s="11"/>
      <c r="F363" s="11"/>
      <c r="G363" s="11"/>
      <c r="H363" s="11"/>
      <c r="I363" s="11"/>
      <c r="J363" s="11"/>
      <c r="K363" s="11"/>
      <c r="L363" s="11"/>
      <c r="M363" s="11"/>
      <c r="N363" s="11"/>
    </row>
    <row r="364" customFormat="false" ht="12.75" hidden="false" customHeight="true" outlineLevel="0" collapsed="false">
      <c r="A364" s="11"/>
      <c r="B364" s="11"/>
      <c r="C364" s="11"/>
      <c r="D364" s="11"/>
      <c r="E364" s="11"/>
      <c r="F364" s="11"/>
      <c r="G364" s="11"/>
      <c r="H364" s="11"/>
      <c r="I364" s="11"/>
      <c r="J364" s="11"/>
      <c r="K364" s="11"/>
      <c r="L364" s="11"/>
      <c r="M364" s="11"/>
      <c r="N364" s="11"/>
    </row>
    <row r="365" customFormat="false" ht="12.75" hidden="false" customHeight="true" outlineLevel="0" collapsed="false">
      <c r="A365" s="11"/>
      <c r="B365" s="11"/>
      <c r="C365" s="11"/>
      <c r="D365" s="11"/>
      <c r="E365" s="11"/>
      <c r="F365" s="11"/>
      <c r="G365" s="11"/>
      <c r="H365" s="11"/>
      <c r="I365" s="11"/>
      <c r="J365" s="11"/>
      <c r="K365" s="11"/>
      <c r="L365" s="11"/>
      <c r="M365" s="11"/>
      <c r="N365" s="11"/>
    </row>
    <row r="366" customFormat="false" ht="12.75" hidden="false" customHeight="true" outlineLevel="0" collapsed="false">
      <c r="A366" s="11"/>
      <c r="B366" s="11"/>
      <c r="C366" s="11"/>
      <c r="D366" s="11"/>
      <c r="E366" s="11"/>
      <c r="F366" s="11"/>
      <c r="G366" s="11"/>
      <c r="H366" s="11"/>
      <c r="I366" s="11"/>
      <c r="J366" s="11"/>
      <c r="K366" s="11"/>
      <c r="L366" s="11"/>
      <c r="M366" s="11"/>
      <c r="N366" s="11"/>
    </row>
    <row r="367" customFormat="false" ht="12.75" hidden="false" customHeight="true" outlineLevel="0" collapsed="false">
      <c r="A367" s="11"/>
      <c r="B367" s="11"/>
      <c r="C367" s="11"/>
      <c r="D367" s="11"/>
      <c r="E367" s="11"/>
      <c r="F367" s="11"/>
      <c r="G367" s="11"/>
      <c r="H367" s="11"/>
      <c r="I367" s="11"/>
      <c r="J367" s="11"/>
      <c r="K367" s="11"/>
      <c r="L367" s="11"/>
      <c r="M367" s="11"/>
      <c r="N367" s="11"/>
    </row>
    <row r="368" customFormat="false" ht="12.75" hidden="false" customHeight="true" outlineLevel="0" collapsed="false">
      <c r="A368" s="11"/>
      <c r="B368" s="11"/>
      <c r="C368" s="11"/>
      <c r="D368" s="11"/>
      <c r="E368" s="11"/>
      <c r="F368" s="11"/>
      <c r="G368" s="11"/>
      <c r="H368" s="11"/>
      <c r="I368" s="11"/>
      <c r="J368" s="11"/>
      <c r="K368" s="11"/>
      <c r="L368" s="11"/>
      <c r="M368" s="11"/>
      <c r="N368" s="11"/>
    </row>
    <row r="369" customFormat="false" ht="12.75" hidden="false" customHeight="true" outlineLevel="0" collapsed="false">
      <c r="A369" s="11"/>
      <c r="B369" s="11"/>
      <c r="C369" s="11"/>
      <c r="D369" s="11"/>
      <c r="E369" s="11"/>
      <c r="F369" s="11"/>
      <c r="G369" s="11"/>
      <c r="H369" s="11"/>
      <c r="I369" s="11"/>
      <c r="J369" s="11"/>
      <c r="K369" s="11"/>
      <c r="L369" s="11"/>
      <c r="M369" s="11"/>
      <c r="N369" s="11"/>
    </row>
    <row r="370" customFormat="false" ht="12.75" hidden="false" customHeight="true" outlineLevel="0" collapsed="false">
      <c r="A370" s="11"/>
      <c r="B370" s="11"/>
      <c r="C370" s="11"/>
      <c r="D370" s="11"/>
      <c r="E370" s="11"/>
      <c r="F370" s="11"/>
      <c r="G370" s="11"/>
      <c r="H370" s="11"/>
      <c r="I370" s="11"/>
      <c r="J370" s="11"/>
      <c r="K370" s="11"/>
      <c r="L370" s="11"/>
      <c r="M370" s="11"/>
      <c r="N370" s="11"/>
    </row>
    <row r="371" customFormat="false" ht="12.75" hidden="false" customHeight="true" outlineLevel="0" collapsed="false">
      <c r="A371" s="11"/>
      <c r="B371" s="11"/>
      <c r="C371" s="11"/>
      <c r="D371" s="11"/>
      <c r="E371" s="11"/>
      <c r="F371" s="11"/>
      <c r="G371" s="11"/>
      <c r="H371" s="11"/>
      <c r="I371" s="11"/>
      <c r="J371" s="11"/>
      <c r="K371" s="11"/>
      <c r="L371" s="11"/>
      <c r="M371" s="11"/>
      <c r="N371" s="11"/>
    </row>
    <row r="372" customFormat="false" ht="12.75" hidden="false" customHeight="true" outlineLevel="0" collapsed="false">
      <c r="A372" s="11"/>
      <c r="B372" s="11"/>
      <c r="C372" s="11"/>
      <c r="D372" s="11"/>
      <c r="E372" s="11"/>
      <c r="F372" s="11"/>
      <c r="G372" s="11"/>
      <c r="H372" s="11"/>
      <c r="I372" s="11"/>
      <c r="J372" s="11"/>
      <c r="K372" s="11"/>
      <c r="L372" s="11"/>
      <c r="M372" s="11"/>
      <c r="N372" s="11"/>
    </row>
    <row r="373" customFormat="false" ht="12.75" hidden="false" customHeight="true" outlineLevel="0" collapsed="false">
      <c r="A373" s="11"/>
      <c r="B373" s="11"/>
      <c r="C373" s="11"/>
      <c r="D373" s="11"/>
      <c r="E373" s="11"/>
      <c r="F373" s="11"/>
      <c r="G373" s="11"/>
      <c r="H373" s="11"/>
      <c r="I373" s="11"/>
      <c r="J373" s="11"/>
      <c r="K373" s="11"/>
      <c r="L373" s="11"/>
      <c r="M373" s="11"/>
      <c r="N373" s="11"/>
    </row>
    <row r="374" customFormat="false" ht="12.75" hidden="false" customHeight="true" outlineLevel="0" collapsed="false">
      <c r="A374" s="11"/>
      <c r="B374" s="11"/>
      <c r="C374" s="11"/>
      <c r="D374" s="11"/>
      <c r="E374" s="11"/>
      <c r="F374" s="11"/>
      <c r="G374" s="11"/>
      <c r="H374" s="11"/>
      <c r="I374" s="11"/>
      <c r="J374" s="11"/>
      <c r="K374" s="11"/>
      <c r="L374" s="11"/>
      <c r="M374" s="11"/>
      <c r="N374" s="11"/>
    </row>
    <row r="375" customFormat="false" ht="12.75" hidden="false" customHeight="true" outlineLevel="0" collapsed="false">
      <c r="A375" s="11"/>
      <c r="B375" s="11"/>
      <c r="C375" s="11"/>
      <c r="D375" s="11"/>
      <c r="E375" s="11"/>
      <c r="F375" s="11"/>
      <c r="G375" s="11"/>
      <c r="H375" s="11"/>
      <c r="I375" s="11"/>
      <c r="J375" s="11"/>
      <c r="K375" s="11"/>
      <c r="L375" s="11"/>
      <c r="M375" s="11"/>
      <c r="N375" s="11"/>
    </row>
    <row r="376" customFormat="false" ht="12.75" hidden="false" customHeight="true" outlineLevel="0" collapsed="false">
      <c r="A376" s="11"/>
      <c r="B376" s="11"/>
      <c r="C376" s="11"/>
      <c r="D376" s="11"/>
      <c r="E376" s="11"/>
      <c r="F376" s="11"/>
      <c r="G376" s="11"/>
      <c r="H376" s="11"/>
      <c r="I376" s="11"/>
      <c r="J376" s="11"/>
      <c r="K376" s="11"/>
      <c r="L376" s="11"/>
      <c r="M376" s="11"/>
      <c r="N376" s="11"/>
    </row>
    <row r="377" customFormat="false" ht="12.75" hidden="false" customHeight="true" outlineLevel="0" collapsed="false">
      <c r="A377" s="11"/>
      <c r="B377" s="11"/>
      <c r="C377" s="11"/>
      <c r="D377" s="11"/>
      <c r="E377" s="11"/>
      <c r="F377" s="11"/>
      <c r="G377" s="11"/>
      <c r="H377" s="11"/>
      <c r="I377" s="11"/>
      <c r="J377" s="11"/>
      <c r="K377" s="11"/>
      <c r="L377" s="11"/>
      <c r="M377" s="11"/>
      <c r="N377" s="11"/>
    </row>
    <row r="378" customFormat="false" ht="12.75" hidden="false" customHeight="true" outlineLevel="0" collapsed="false">
      <c r="A378" s="11"/>
      <c r="B378" s="11"/>
      <c r="C378" s="11"/>
      <c r="D378" s="11"/>
      <c r="E378" s="11"/>
      <c r="F378" s="11"/>
      <c r="G378" s="11"/>
      <c r="H378" s="11"/>
      <c r="I378" s="11"/>
      <c r="J378" s="11"/>
      <c r="K378" s="11"/>
      <c r="L378" s="11"/>
      <c r="M378" s="11"/>
      <c r="N378" s="11"/>
    </row>
    <row r="379" customFormat="false" ht="12.75" hidden="false" customHeight="true" outlineLevel="0" collapsed="false">
      <c r="A379" s="11"/>
      <c r="B379" s="11"/>
      <c r="C379" s="11"/>
      <c r="D379" s="11"/>
      <c r="E379" s="11"/>
      <c r="F379" s="11"/>
      <c r="G379" s="11"/>
      <c r="H379" s="11"/>
      <c r="I379" s="11"/>
      <c r="J379" s="11"/>
      <c r="K379" s="11"/>
      <c r="L379" s="11"/>
      <c r="M379" s="11"/>
      <c r="N379" s="11"/>
    </row>
    <row r="380" customFormat="false" ht="12.75" hidden="false" customHeight="true" outlineLevel="0" collapsed="false">
      <c r="A380" s="11"/>
      <c r="B380" s="11"/>
      <c r="C380" s="11"/>
      <c r="D380" s="11"/>
      <c r="E380" s="11"/>
      <c r="F380" s="11"/>
      <c r="G380" s="11"/>
      <c r="H380" s="11"/>
      <c r="I380" s="11"/>
      <c r="J380" s="11"/>
      <c r="K380" s="11"/>
      <c r="L380" s="11"/>
      <c r="M380" s="11"/>
      <c r="N380" s="11"/>
    </row>
    <row r="381" customFormat="false" ht="12.75" hidden="false" customHeight="true" outlineLevel="0" collapsed="false">
      <c r="A381" s="11"/>
      <c r="B381" s="11"/>
      <c r="C381" s="11"/>
      <c r="D381" s="11"/>
      <c r="E381" s="11"/>
      <c r="F381" s="11"/>
      <c r="G381" s="11"/>
      <c r="H381" s="11"/>
      <c r="I381" s="11"/>
      <c r="J381" s="11"/>
      <c r="K381" s="11"/>
      <c r="L381" s="11"/>
      <c r="M381" s="11"/>
      <c r="N381" s="11"/>
    </row>
    <row r="382" customFormat="false" ht="12.75" hidden="false" customHeight="true" outlineLevel="0" collapsed="false">
      <c r="A382" s="11"/>
      <c r="B382" s="11"/>
      <c r="C382" s="11"/>
      <c r="D382" s="11"/>
      <c r="E382" s="11"/>
      <c r="F382" s="11"/>
      <c r="G382" s="11"/>
      <c r="H382" s="11"/>
      <c r="I382" s="11"/>
      <c r="J382" s="11"/>
      <c r="K382" s="11"/>
      <c r="L382" s="11"/>
      <c r="M382" s="11"/>
      <c r="N382" s="11"/>
    </row>
    <row r="383" customFormat="false" ht="12.75" hidden="false" customHeight="true" outlineLevel="0" collapsed="false">
      <c r="A383" s="11"/>
      <c r="B383" s="11"/>
      <c r="C383" s="11"/>
      <c r="D383" s="11"/>
      <c r="E383" s="11"/>
      <c r="F383" s="11"/>
      <c r="G383" s="11"/>
      <c r="H383" s="11"/>
      <c r="I383" s="11"/>
      <c r="J383" s="11"/>
      <c r="K383" s="11"/>
      <c r="L383" s="11"/>
      <c r="M383" s="11"/>
      <c r="N383" s="11"/>
    </row>
    <row r="384" customFormat="false" ht="12.75" hidden="false" customHeight="true" outlineLevel="0" collapsed="false">
      <c r="A384" s="11"/>
      <c r="B384" s="11"/>
      <c r="C384" s="11"/>
      <c r="D384" s="11"/>
      <c r="E384" s="11"/>
      <c r="F384" s="11"/>
      <c r="G384" s="11"/>
      <c r="H384" s="11"/>
      <c r="I384" s="11"/>
      <c r="J384" s="11"/>
      <c r="K384" s="11"/>
      <c r="L384" s="11"/>
      <c r="M384" s="11"/>
      <c r="N384" s="11"/>
    </row>
    <row r="385" customFormat="false" ht="12.75" hidden="false" customHeight="true" outlineLevel="0" collapsed="false">
      <c r="A385" s="11"/>
      <c r="B385" s="11"/>
      <c r="C385" s="11"/>
      <c r="D385" s="11"/>
      <c r="E385" s="11"/>
      <c r="F385" s="11"/>
      <c r="G385" s="11"/>
      <c r="H385" s="11"/>
      <c r="I385" s="11"/>
      <c r="J385" s="11"/>
      <c r="K385" s="11"/>
      <c r="L385" s="11"/>
      <c r="M385" s="11"/>
      <c r="N385" s="11"/>
    </row>
    <row r="386" customFormat="false" ht="12.75" hidden="false" customHeight="true" outlineLevel="0" collapsed="false">
      <c r="A386" s="11"/>
      <c r="B386" s="11"/>
      <c r="C386" s="11"/>
      <c r="D386" s="11"/>
      <c r="E386" s="11"/>
      <c r="F386" s="11"/>
      <c r="G386" s="11"/>
      <c r="H386" s="11"/>
      <c r="I386" s="11"/>
      <c r="J386" s="11"/>
      <c r="K386" s="11"/>
      <c r="L386" s="11"/>
      <c r="M386" s="11"/>
      <c r="N386" s="11"/>
    </row>
    <row r="387" customFormat="false" ht="12.75" hidden="false" customHeight="true" outlineLevel="0" collapsed="false">
      <c r="A387" s="11"/>
      <c r="B387" s="11"/>
      <c r="C387" s="11"/>
      <c r="D387" s="11"/>
      <c r="E387" s="11"/>
      <c r="F387" s="11"/>
      <c r="G387" s="11"/>
      <c r="H387" s="11"/>
      <c r="I387" s="11"/>
      <c r="J387" s="11"/>
      <c r="K387" s="11"/>
      <c r="L387" s="11"/>
      <c r="M387" s="11"/>
      <c r="N387" s="11"/>
    </row>
    <row r="388" customFormat="false" ht="12.75" hidden="false" customHeight="true" outlineLevel="0" collapsed="false">
      <c r="A388" s="11"/>
      <c r="B388" s="11"/>
      <c r="C388" s="11"/>
      <c r="D388" s="11"/>
      <c r="E388" s="11"/>
      <c r="F388" s="11"/>
      <c r="G388" s="11"/>
      <c r="H388" s="11"/>
      <c r="I388" s="11"/>
      <c r="J388" s="11"/>
      <c r="K388" s="11"/>
      <c r="L388" s="11"/>
      <c r="M388" s="11"/>
      <c r="N388" s="11"/>
    </row>
    <row r="389" customFormat="false" ht="12.75" hidden="false" customHeight="true" outlineLevel="0" collapsed="false">
      <c r="A389" s="11"/>
      <c r="B389" s="11"/>
      <c r="C389" s="11"/>
      <c r="D389" s="11"/>
      <c r="E389" s="11"/>
      <c r="F389" s="11"/>
      <c r="G389" s="11"/>
      <c r="H389" s="11"/>
      <c r="I389" s="11"/>
      <c r="J389" s="11"/>
      <c r="K389" s="11"/>
      <c r="L389" s="11"/>
      <c r="M389" s="11"/>
      <c r="N389" s="11"/>
    </row>
    <row r="390" customFormat="false" ht="12.75" hidden="false" customHeight="true" outlineLevel="0" collapsed="false">
      <c r="A390" s="11"/>
      <c r="B390" s="11"/>
      <c r="C390" s="11"/>
      <c r="D390" s="11"/>
      <c r="E390" s="11"/>
      <c r="F390" s="11"/>
      <c r="G390" s="11"/>
      <c r="H390" s="11"/>
      <c r="I390" s="11"/>
      <c r="J390" s="11"/>
      <c r="K390" s="11"/>
      <c r="L390" s="11"/>
      <c r="M390" s="11"/>
      <c r="N390" s="11"/>
    </row>
    <row r="391" customFormat="false" ht="12.75" hidden="false" customHeight="true" outlineLevel="0" collapsed="false">
      <c r="A391" s="11"/>
      <c r="B391" s="11"/>
      <c r="C391" s="11"/>
      <c r="D391" s="11"/>
      <c r="E391" s="11"/>
      <c r="F391" s="11"/>
      <c r="G391" s="11"/>
      <c r="H391" s="11"/>
      <c r="I391" s="11"/>
      <c r="J391" s="11"/>
      <c r="K391" s="11"/>
      <c r="L391" s="11"/>
      <c r="M391" s="11"/>
      <c r="N391" s="11"/>
    </row>
    <row r="392" customFormat="false" ht="12.75" hidden="false" customHeight="true" outlineLevel="0" collapsed="false">
      <c r="A392" s="11"/>
      <c r="B392" s="11"/>
      <c r="C392" s="11"/>
      <c r="D392" s="11"/>
      <c r="E392" s="11"/>
      <c r="F392" s="11"/>
      <c r="G392" s="11"/>
      <c r="H392" s="11"/>
      <c r="I392" s="11"/>
      <c r="J392" s="11"/>
      <c r="K392" s="11"/>
      <c r="L392" s="11"/>
      <c r="M392" s="11"/>
      <c r="N392" s="11"/>
    </row>
    <row r="393" customFormat="false" ht="12.75" hidden="false" customHeight="true" outlineLevel="0" collapsed="false">
      <c r="A393" s="11"/>
      <c r="B393" s="11"/>
      <c r="C393" s="11"/>
      <c r="D393" s="11"/>
      <c r="E393" s="11"/>
      <c r="F393" s="11"/>
      <c r="G393" s="11"/>
      <c r="H393" s="11"/>
      <c r="I393" s="11"/>
      <c r="J393" s="11"/>
      <c r="K393" s="11"/>
      <c r="L393" s="11"/>
      <c r="M393" s="11"/>
      <c r="N393" s="11"/>
    </row>
    <row r="394" customFormat="false" ht="12.75" hidden="false" customHeight="true" outlineLevel="0" collapsed="false">
      <c r="A394" s="11"/>
      <c r="B394" s="11"/>
      <c r="C394" s="11"/>
      <c r="D394" s="11"/>
      <c r="E394" s="11"/>
      <c r="F394" s="11"/>
      <c r="G394" s="11"/>
      <c r="H394" s="11"/>
      <c r="I394" s="11"/>
      <c r="J394" s="11"/>
      <c r="K394" s="11"/>
      <c r="L394" s="11"/>
      <c r="M394" s="11"/>
      <c r="N394" s="11"/>
    </row>
    <row r="395" customFormat="false" ht="12.75" hidden="false" customHeight="true" outlineLevel="0" collapsed="false">
      <c r="A395" s="11"/>
      <c r="B395" s="11"/>
      <c r="C395" s="11"/>
      <c r="D395" s="11"/>
      <c r="E395" s="11"/>
      <c r="F395" s="11"/>
      <c r="G395" s="11"/>
      <c r="H395" s="11"/>
      <c r="I395" s="11"/>
      <c r="J395" s="11"/>
      <c r="K395" s="11"/>
      <c r="L395" s="11"/>
      <c r="M395" s="11"/>
      <c r="N395" s="11"/>
    </row>
    <row r="396" customFormat="false" ht="12.75" hidden="false" customHeight="true" outlineLevel="0" collapsed="false">
      <c r="A396" s="11"/>
      <c r="B396" s="11"/>
      <c r="C396" s="11"/>
      <c r="D396" s="11"/>
      <c r="E396" s="11"/>
      <c r="F396" s="11"/>
      <c r="G396" s="11"/>
      <c r="H396" s="11"/>
      <c r="I396" s="11"/>
      <c r="J396" s="11"/>
      <c r="K396" s="11"/>
      <c r="L396" s="11"/>
      <c r="M396" s="11"/>
      <c r="N396" s="11"/>
    </row>
    <row r="397" customFormat="false" ht="12.75" hidden="false" customHeight="true" outlineLevel="0" collapsed="false">
      <c r="A397" s="11"/>
      <c r="B397" s="11"/>
      <c r="C397" s="11"/>
      <c r="D397" s="11"/>
      <c r="E397" s="11"/>
      <c r="F397" s="11"/>
      <c r="G397" s="11"/>
      <c r="H397" s="11"/>
      <c r="I397" s="11"/>
      <c r="J397" s="11"/>
      <c r="K397" s="11"/>
      <c r="L397" s="11"/>
      <c r="M397" s="11"/>
      <c r="N397" s="11"/>
    </row>
    <row r="398" customFormat="false" ht="12.75" hidden="false" customHeight="true" outlineLevel="0" collapsed="false">
      <c r="A398" s="11"/>
      <c r="B398" s="11"/>
      <c r="C398" s="11"/>
      <c r="D398" s="11"/>
      <c r="E398" s="11"/>
      <c r="F398" s="11"/>
      <c r="G398" s="11"/>
      <c r="H398" s="11"/>
      <c r="I398" s="11"/>
      <c r="J398" s="11"/>
      <c r="K398" s="11"/>
      <c r="L398" s="11"/>
      <c r="M398" s="11"/>
      <c r="N398" s="11"/>
    </row>
    <row r="399" customFormat="false" ht="12.75" hidden="false" customHeight="true" outlineLevel="0" collapsed="false">
      <c r="A399" s="11"/>
      <c r="B399" s="11"/>
      <c r="C399" s="11"/>
      <c r="D399" s="11"/>
      <c r="E399" s="11"/>
      <c r="F399" s="11"/>
      <c r="G399" s="11"/>
      <c r="H399" s="11"/>
      <c r="I399" s="11"/>
      <c r="J399" s="11"/>
      <c r="K399" s="11"/>
      <c r="L399" s="11"/>
      <c r="M399" s="11"/>
      <c r="N399" s="11"/>
    </row>
    <row r="400" customFormat="false" ht="12.75" hidden="false" customHeight="true" outlineLevel="0" collapsed="false">
      <c r="A400" s="11"/>
      <c r="B400" s="11"/>
      <c r="C400" s="11"/>
      <c r="D400" s="11"/>
      <c r="E400" s="11"/>
      <c r="F400" s="11"/>
      <c r="G400" s="11"/>
      <c r="H400" s="11"/>
      <c r="I400" s="11"/>
      <c r="J400" s="11"/>
      <c r="K400" s="11"/>
      <c r="L400" s="11"/>
      <c r="M400" s="11"/>
      <c r="N400" s="11"/>
    </row>
    <row r="401" customFormat="false" ht="12.75" hidden="false" customHeight="true" outlineLevel="0" collapsed="false">
      <c r="A401" s="11"/>
      <c r="B401" s="11"/>
      <c r="C401" s="11"/>
      <c r="D401" s="11"/>
      <c r="E401" s="11"/>
      <c r="F401" s="11"/>
      <c r="G401" s="11"/>
      <c r="H401" s="11"/>
      <c r="I401" s="11"/>
      <c r="J401" s="11"/>
      <c r="K401" s="11"/>
      <c r="L401" s="11"/>
      <c r="M401" s="11"/>
      <c r="N401" s="11"/>
    </row>
    <row r="402" customFormat="false" ht="12.75" hidden="false" customHeight="true" outlineLevel="0" collapsed="false">
      <c r="A402" s="11"/>
      <c r="B402" s="11"/>
      <c r="C402" s="11"/>
      <c r="D402" s="11"/>
      <c r="E402" s="11"/>
      <c r="F402" s="11"/>
      <c r="G402" s="11"/>
      <c r="H402" s="11"/>
      <c r="I402" s="11"/>
      <c r="J402" s="11"/>
      <c r="K402" s="11"/>
      <c r="L402" s="11"/>
      <c r="M402" s="11"/>
      <c r="N402" s="11"/>
    </row>
    <row r="403" customFormat="false" ht="12.75" hidden="false" customHeight="true" outlineLevel="0" collapsed="false">
      <c r="A403" s="11"/>
      <c r="B403" s="11"/>
      <c r="C403" s="11"/>
      <c r="D403" s="11"/>
      <c r="E403" s="11"/>
      <c r="F403" s="11"/>
      <c r="G403" s="11"/>
      <c r="H403" s="11"/>
      <c r="I403" s="11"/>
      <c r="J403" s="11"/>
      <c r="K403" s="11"/>
      <c r="L403" s="11"/>
      <c r="M403" s="11"/>
      <c r="N403" s="11"/>
    </row>
    <row r="404" customFormat="false" ht="12.75" hidden="false" customHeight="true" outlineLevel="0" collapsed="false">
      <c r="A404" s="11"/>
      <c r="B404" s="11"/>
      <c r="C404" s="11"/>
      <c r="D404" s="11"/>
      <c r="E404" s="11"/>
      <c r="F404" s="11"/>
      <c r="G404" s="11"/>
      <c r="H404" s="11"/>
      <c r="I404" s="11"/>
      <c r="J404" s="11"/>
      <c r="K404" s="11"/>
      <c r="L404" s="11"/>
      <c r="M404" s="11"/>
      <c r="N404" s="11"/>
    </row>
    <row r="405" customFormat="false" ht="12.75" hidden="false" customHeight="true" outlineLevel="0" collapsed="false">
      <c r="A405" s="11"/>
      <c r="B405" s="11"/>
      <c r="C405" s="11"/>
      <c r="D405" s="11"/>
      <c r="E405" s="11"/>
      <c r="F405" s="11"/>
      <c r="G405" s="11"/>
      <c r="H405" s="11"/>
      <c r="I405" s="11"/>
      <c r="J405" s="11"/>
      <c r="K405" s="11"/>
      <c r="L405" s="11"/>
      <c r="M405" s="11"/>
      <c r="N405" s="11"/>
    </row>
    <row r="406" customFormat="false" ht="12.75" hidden="false" customHeight="true" outlineLevel="0" collapsed="false">
      <c r="A406" s="11"/>
      <c r="B406" s="11"/>
      <c r="C406" s="11"/>
      <c r="D406" s="11"/>
      <c r="E406" s="11"/>
      <c r="F406" s="11"/>
      <c r="G406" s="11"/>
      <c r="H406" s="11"/>
      <c r="I406" s="11"/>
      <c r="J406" s="11"/>
      <c r="K406" s="11"/>
      <c r="L406" s="11"/>
      <c r="M406" s="11"/>
      <c r="N406" s="11"/>
    </row>
    <row r="407" customFormat="false" ht="12.75" hidden="false" customHeight="true" outlineLevel="0" collapsed="false">
      <c r="A407" s="11"/>
      <c r="B407" s="11"/>
      <c r="C407" s="11"/>
      <c r="D407" s="11"/>
      <c r="E407" s="11"/>
      <c r="F407" s="11"/>
      <c r="G407" s="11"/>
      <c r="H407" s="11"/>
      <c r="I407" s="11"/>
      <c r="J407" s="11"/>
      <c r="K407" s="11"/>
      <c r="L407" s="11"/>
      <c r="M407" s="11"/>
      <c r="N407" s="11"/>
    </row>
    <row r="408" customFormat="false" ht="12.75" hidden="false" customHeight="true" outlineLevel="0" collapsed="false">
      <c r="A408" s="11"/>
      <c r="B408" s="11"/>
      <c r="C408" s="11"/>
      <c r="D408" s="11"/>
      <c r="E408" s="11"/>
      <c r="F408" s="11"/>
      <c r="G408" s="11"/>
      <c r="H408" s="11"/>
      <c r="I408" s="11"/>
      <c r="J408" s="11"/>
      <c r="K408" s="11"/>
      <c r="L408" s="11"/>
      <c r="M408" s="11"/>
      <c r="N408" s="11"/>
    </row>
    <row r="409" customFormat="false" ht="12.75" hidden="false" customHeight="true" outlineLevel="0" collapsed="false">
      <c r="A409" s="11"/>
      <c r="B409" s="11"/>
      <c r="C409" s="11"/>
      <c r="D409" s="11"/>
      <c r="E409" s="11"/>
      <c r="F409" s="11"/>
      <c r="G409" s="11"/>
      <c r="H409" s="11"/>
      <c r="I409" s="11"/>
      <c r="J409" s="11"/>
      <c r="K409" s="11"/>
      <c r="L409" s="11"/>
      <c r="M409" s="11"/>
      <c r="N409" s="11"/>
    </row>
    <row r="410" customFormat="false" ht="12.75" hidden="false" customHeight="true" outlineLevel="0" collapsed="false">
      <c r="A410" s="11"/>
      <c r="B410" s="11"/>
      <c r="C410" s="11"/>
      <c r="D410" s="11"/>
      <c r="E410" s="11"/>
      <c r="F410" s="11"/>
      <c r="G410" s="11"/>
      <c r="H410" s="11"/>
      <c r="I410" s="11"/>
      <c r="J410" s="11"/>
      <c r="K410" s="11"/>
      <c r="L410" s="11"/>
      <c r="M410" s="11"/>
      <c r="N410" s="11"/>
    </row>
    <row r="411" customFormat="false" ht="12.75" hidden="false" customHeight="true" outlineLevel="0" collapsed="false">
      <c r="A411" s="11"/>
      <c r="B411" s="11"/>
      <c r="C411" s="11"/>
      <c r="D411" s="11"/>
      <c r="E411" s="11"/>
      <c r="F411" s="11"/>
      <c r="G411" s="11"/>
      <c r="H411" s="11"/>
      <c r="I411" s="11"/>
      <c r="J411" s="11"/>
      <c r="K411" s="11"/>
      <c r="L411" s="11"/>
      <c r="M411" s="11"/>
      <c r="N411" s="11"/>
    </row>
    <row r="412" customFormat="false" ht="12.75" hidden="false" customHeight="true" outlineLevel="0" collapsed="false">
      <c r="A412" s="11"/>
      <c r="B412" s="11"/>
      <c r="C412" s="11"/>
      <c r="D412" s="11"/>
      <c r="E412" s="11"/>
      <c r="F412" s="11"/>
      <c r="G412" s="11"/>
      <c r="H412" s="11"/>
      <c r="I412" s="11"/>
      <c r="J412" s="11"/>
      <c r="K412" s="11"/>
      <c r="L412" s="11"/>
      <c r="M412" s="11"/>
      <c r="N412" s="11"/>
    </row>
    <row r="413" customFormat="false" ht="12.75" hidden="false" customHeight="true" outlineLevel="0" collapsed="false">
      <c r="A413" s="11"/>
      <c r="B413" s="11"/>
      <c r="C413" s="11"/>
      <c r="D413" s="11"/>
      <c r="E413" s="11"/>
      <c r="F413" s="11"/>
      <c r="G413" s="11"/>
      <c r="H413" s="11"/>
      <c r="I413" s="11"/>
      <c r="J413" s="11"/>
      <c r="K413" s="11"/>
      <c r="L413" s="11"/>
      <c r="M413" s="11"/>
      <c r="N413" s="11"/>
    </row>
    <row r="414" customFormat="false" ht="12.75" hidden="false" customHeight="true" outlineLevel="0" collapsed="false">
      <c r="A414" s="11"/>
      <c r="B414" s="11"/>
      <c r="C414" s="11"/>
      <c r="D414" s="11"/>
      <c r="E414" s="11"/>
      <c r="F414" s="11"/>
      <c r="G414" s="11"/>
      <c r="H414" s="11"/>
      <c r="I414" s="11"/>
      <c r="J414" s="11"/>
      <c r="K414" s="11"/>
      <c r="L414" s="11"/>
      <c r="M414" s="11"/>
      <c r="N414" s="11"/>
    </row>
    <row r="415" customFormat="false" ht="12.75" hidden="false" customHeight="true" outlineLevel="0" collapsed="false">
      <c r="A415" s="11"/>
      <c r="B415" s="11"/>
      <c r="C415" s="11"/>
      <c r="D415" s="11"/>
      <c r="E415" s="11"/>
      <c r="F415" s="11"/>
      <c r="G415" s="11"/>
      <c r="H415" s="11"/>
      <c r="I415" s="11"/>
      <c r="J415" s="11"/>
      <c r="K415" s="11"/>
      <c r="L415" s="11"/>
      <c r="M415" s="11"/>
      <c r="N415" s="11"/>
    </row>
    <row r="416" customFormat="false" ht="12.75" hidden="false" customHeight="true" outlineLevel="0" collapsed="false">
      <c r="A416" s="11"/>
      <c r="B416" s="11"/>
      <c r="C416" s="11"/>
      <c r="D416" s="11"/>
      <c r="E416" s="11"/>
      <c r="F416" s="11"/>
      <c r="G416" s="11"/>
      <c r="H416" s="11"/>
      <c r="I416" s="11"/>
      <c r="J416" s="11"/>
      <c r="K416" s="11"/>
      <c r="L416" s="11"/>
      <c r="M416" s="11"/>
      <c r="N416" s="11"/>
    </row>
    <row r="417" customFormat="false" ht="12.75" hidden="false" customHeight="true" outlineLevel="0" collapsed="false">
      <c r="A417" s="11"/>
      <c r="B417" s="11"/>
      <c r="C417" s="11"/>
      <c r="D417" s="11"/>
      <c r="E417" s="11"/>
      <c r="F417" s="11"/>
      <c r="G417" s="11"/>
      <c r="H417" s="11"/>
      <c r="I417" s="11"/>
      <c r="J417" s="11"/>
      <c r="K417" s="11"/>
      <c r="L417" s="11"/>
      <c r="M417" s="11"/>
      <c r="N417" s="11"/>
    </row>
    <row r="418" customFormat="false" ht="12.75" hidden="false" customHeight="true" outlineLevel="0" collapsed="false">
      <c r="A418" s="11"/>
      <c r="B418" s="11"/>
      <c r="C418" s="11"/>
      <c r="D418" s="11"/>
      <c r="E418" s="11"/>
      <c r="F418" s="11"/>
      <c r="G418" s="11"/>
      <c r="H418" s="11"/>
      <c r="I418" s="11"/>
      <c r="J418" s="11"/>
      <c r="K418" s="11"/>
      <c r="L418" s="11"/>
      <c r="M418" s="11"/>
      <c r="N418" s="11"/>
    </row>
    <row r="419" customFormat="false" ht="12.75" hidden="false" customHeight="true" outlineLevel="0" collapsed="false">
      <c r="A419" s="11"/>
      <c r="B419" s="11"/>
      <c r="C419" s="11"/>
      <c r="D419" s="11"/>
      <c r="E419" s="11"/>
      <c r="F419" s="11"/>
      <c r="G419" s="11"/>
      <c r="H419" s="11"/>
      <c r="I419" s="11"/>
      <c r="J419" s="11"/>
      <c r="K419" s="11"/>
      <c r="L419" s="11"/>
      <c r="M419" s="11"/>
      <c r="N419" s="11"/>
    </row>
    <row r="420" customFormat="false" ht="12.75" hidden="false" customHeight="true" outlineLevel="0" collapsed="false">
      <c r="A420" s="11"/>
      <c r="B420" s="11"/>
      <c r="C420" s="11"/>
      <c r="D420" s="11"/>
      <c r="E420" s="11"/>
      <c r="F420" s="11"/>
      <c r="G420" s="11"/>
      <c r="H420" s="11"/>
      <c r="I420" s="11"/>
      <c r="J420" s="11"/>
      <c r="K420" s="11"/>
      <c r="L420" s="11"/>
      <c r="M420" s="11"/>
      <c r="N420" s="11"/>
    </row>
    <row r="421" customFormat="false" ht="12.75" hidden="false" customHeight="true" outlineLevel="0" collapsed="false">
      <c r="A421" s="11"/>
      <c r="B421" s="11"/>
      <c r="C421" s="11"/>
      <c r="D421" s="11"/>
      <c r="E421" s="11"/>
      <c r="F421" s="11"/>
      <c r="G421" s="11"/>
      <c r="H421" s="11"/>
      <c r="I421" s="11"/>
      <c r="J421" s="11"/>
      <c r="K421" s="11"/>
      <c r="L421" s="11"/>
      <c r="M421" s="11"/>
      <c r="N421" s="11"/>
    </row>
    <row r="422" customFormat="false" ht="12.75" hidden="false" customHeight="true" outlineLevel="0" collapsed="false">
      <c r="A422" s="11"/>
      <c r="B422" s="11"/>
      <c r="C422" s="11"/>
      <c r="D422" s="11"/>
      <c r="E422" s="11"/>
      <c r="F422" s="11"/>
      <c r="G422" s="11"/>
      <c r="H422" s="11"/>
      <c r="I422" s="11"/>
      <c r="J422" s="11"/>
      <c r="K422" s="11"/>
      <c r="L422" s="11"/>
      <c r="M422" s="11"/>
      <c r="N422" s="11"/>
    </row>
    <row r="423" customFormat="false" ht="12.75" hidden="false" customHeight="true" outlineLevel="0" collapsed="false">
      <c r="A423" s="11"/>
      <c r="B423" s="11"/>
      <c r="C423" s="11"/>
      <c r="D423" s="11"/>
      <c r="E423" s="11"/>
      <c r="F423" s="11"/>
      <c r="G423" s="11"/>
      <c r="H423" s="11"/>
      <c r="I423" s="11"/>
      <c r="J423" s="11"/>
      <c r="K423" s="11"/>
      <c r="L423" s="11"/>
      <c r="M423" s="11"/>
      <c r="N423" s="11"/>
    </row>
    <row r="424" customFormat="false" ht="12.75" hidden="false" customHeight="true" outlineLevel="0" collapsed="false">
      <c r="A424" s="11"/>
      <c r="B424" s="11"/>
      <c r="C424" s="11"/>
      <c r="D424" s="11"/>
      <c r="E424" s="11"/>
      <c r="F424" s="11"/>
      <c r="G424" s="11"/>
      <c r="H424" s="11"/>
      <c r="I424" s="11"/>
      <c r="J424" s="11"/>
      <c r="K424" s="11"/>
      <c r="L424" s="11"/>
      <c r="M424" s="11"/>
      <c r="N424" s="11"/>
    </row>
    <row r="425" customFormat="false" ht="12.75" hidden="false" customHeight="true" outlineLevel="0" collapsed="false">
      <c r="A425" s="11"/>
      <c r="B425" s="11"/>
      <c r="C425" s="11"/>
      <c r="D425" s="11"/>
      <c r="E425" s="11"/>
      <c r="F425" s="11"/>
      <c r="G425" s="11"/>
      <c r="H425" s="11"/>
      <c r="I425" s="11"/>
      <c r="J425" s="11"/>
      <c r="K425" s="11"/>
      <c r="L425" s="11"/>
      <c r="M425" s="11"/>
      <c r="N425" s="11"/>
    </row>
    <row r="426" customFormat="false" ht="12.75" hidden="false" customHeight="true" outlineLevel="0" collapsed="false">
      <c r="A426" s="11"/>
      <c r="B426" s="11"/>
      <c r="C426" s="11"/>
      <c r="D426" s="11"/>
      <c r="E426" s="11"/>
      <c r="F426" s="11"/>
      <c r="G426" s="11"/>
      <c r="H426" s="11"/>
      <c r="I426" s="11"/>
      <c r="J426" s="11"/>
      <c r="K426" s="11"/>
      <c r="L426" s="11"/>
      <c r="M426" s="11"/>
      <c r="N426" s="11"/>
    </row>
    <row r="427" customFormat="false" ht="12.75" hidden="false" customHeight="true" outlineLevel="0" collapsed="false">
      <c r="A427" s="11"/>
      <c r="B427" s="11"/>
      <c r="C427" s="11"/>
      <c r="D427" s="11"/>
      <c r="E427" s="11"/>
      <c r="F427" s="11"/>
      <c r="G427" s="11"/>
      <c r="H427" s="11"/>
      <c r="I427" s="11"/>
      <c r="J427" s="11"/>
      <c r="K427" s="11"/>
      <c r="L427" s="11"/>
      <c r="M427" s="11"/>
      <c r="N427" s="11"/>
    </row>
    <row r="428" customFormat="false" ht="12.75" hidden="false" customHeight="true" outlineLevel="0" collapsed="false">
      <c r="A428" s="11"/>
      <c r="B428" s="11"/>
      <c r="C428" s="11"/>
      <c r="D428" s="11"/>
      <c r="E428" s="11"/>
      <c r="F428" s="11"/>
      <c r="G428" s="11"/>
      <c r="H428" s="11"/>
      <c r="I428" s="11"/>
      <c r="J428" s="11"/>
      <c r="K428" s="11"/>
      <c r="L428" s="11"/>
      <c r="M428" s="11"/>
      <c r="N428" s="11"/>
    </row>
    <row r="429" customFormat="false" ht="12.75" hidden="false" customHeight="true" outlineLevel="0" collapsed="false">
      <c r="A429" s="11"/>
      <c r="B429" s="11"/>
      <c r="C429" s="11"/>
      <c r="D429" s="11"/>
      <c r="E429" s="11"/>
      <c r="F429" s="11"/>
      <c r="G429" s="11"/>
      <c r="H429" s="11"/>
      <c r="I429" s="11"/>
      <c r="J429" s="11"/>
      <c r="K429" s="11"/>
      <c r="L429" s="11"/>
      <c r="M429" s="11"/>
      <c r="N429" s="11"/>
    </row>
    <row r="430" customFormat="false" ht="12.75" hidden="false" customHeight="true" outlineLevel="0" collapsed="false">
      <c r="A430" s="11"/>
      <c r="B430" s="11"/>
      <c r="C430" s="11"/>
      <c r="D430" s="11"/>
      <c r="E430" s="11"/>
      <c r="F430" s="11"/>
      <c r="G430" s="11"/>
      <c r="H430" s="11"/>
      <c r="I430" s="11"/>
      <c r="J430" s="11"/>
      <c r="K430" s="11"/>
      <c r="L430" s="11"/>
      <c r="M430" s="11"/>
      <c r="N430" s="11"/>
    </row>
    <row r="431" customFormat="false" ht="12.75" hidden="false" customHeight="true" outlineLevel="0" collapsed="false">
      <c r="A431" s="11"/>
      <c r="B431" s="11"/>
      <c r="C431" s="11"/>
      <c r="D431" s="11"/>
      <c r="E431" s="11"/>
      <c r="F431" s="11"/>
      <c r="G431" s="11"/>
      <c r="H431" s="11"/>
      <c r="I431" s="11"/>
      <c r="J431" s="11"/>
      <c r="K431" s="11"/>
      <c r="L431" s="11"/>
      <c r="M431" s="11"/>
      <c r="N431" s="11"/>
    </row>
    <row r="432" customFormat="false" ht="12.75" hidden="false" customHeight="true" outlineLevel="0" collapsed="false">
      <c r="A432" s="11"/>
      <c r="B432" s="11"/>
      <c r="C432" s="11"/>
      <c r="D432" s="11"/>
      <c r="E432" s="11"/>
      <c r="F432" s="11"/>
      <c r="G432" s="11"/>
      <c r="H432" s="11"/>
      <c r="I432" s="11"/>
      <c r="J432" s="11"/>
      <c r="K432" s="11"/>
      <c r="L432" s="11"/>
      <c r="M432" s="11"/>
      <c r="N432" s="11"/>
    </row>
    <row r="433" customFormat="false" ht="12.75" hidden="false" customHeight="true" outlineLevel="0" collapsed="false">
      <c r="A433" s="11"/>
      <c r="B433" s="11"/>
      <c r="C433" s="11"/>
      <c r="D433" s="11"/>
      <c r="E433" s="11"/>
      <c r="F433" s="11"/>
      <c r="G433" s="11"/>
      <c r="H433" s="11"/>
      <c r="I433" s="11"/>
      <c r="J433" s="11"/>
      <c r="K433" s="11"/>
      <c r="L433" s="11"/>
      <c r="M433" s="11"/>
      <c r="N433" s="11"/>
    </row>
    <row r="434" customFormat="false" ht="12.75" hidden="false" customHeight="true" outlineLevel="0" collapsed="false">
      <c r="A434" s="11"/>
      <c r="B434" s="11"/>
      <c r="C434" s="11"/>
      <c r="D434" s="11"/>
      <c r="E434" s="11"/>
      <c r="F434" s="11"/>
      <c r="G434" s="11"/>
      <c r="H434" s="11"/>
      <c r="I434" s="11"/>
      <c r="J434" s="11"/>
      <c r="K434" s="11"/>
      <c r="L434" s="11"/>
      <c r="M434" s="11"/>
      <c r="N434" s="11"/>
    </row>
    <row r="435" customFormat="false" ht="12.75" hidden="false" customHeight="true" outlineLevel="0" collapsed="false">
      <c r="A435" s="11"/>
      <c r="B435" s="11"/>
      <c r="C435" s="11"/>
      <c r="D435" s="11"/>
      <c r="E435" s="11"/>
      <c r="F435" s="11"/>
      <c r="G435" s="11"/>
      <c r="H435" s="11"/>
      <c r="I435" s="11"/>
      <c r="J435" s="11"/>
      <c r="K435" s="11"/>
      <c r="L435" s="11"/>
      <c r="M435" s="11"/>
      <c r="N435" s="11"/>
    </row>
    <row r="436" customFormat="false" ht="12.75" hidden="false" customHeight="true" outlineLevel="0" collapsed="false">
      <c r="A436" s="11"/>
      <c r="B436" s="11"/>
      <c r="C436" s="11"/>
      <c r="D436" s="11"/>
      <c r="E436" s="11"/>
      <c r="F436" s="11"/>
      <c r="G436" s="11"/>
      <c r="H436" s="11"/>
      <c r="I436" s="11"/>
      <c r="J436" s="11"/>
      <c r="K436" s="11"/>
      <c r="L436" s="11"/>
      <c r="M436" s="11"/>
      <c r="N436" s="11"/>
    </row>
    <row r="437" customFormat="false" ht="12.75" hidden="false" customHeight="true" outlineLevel="0" collapsed="false">
      <c r="A437" s="11"/>
      <c r="B437" s="11"/>
      <c r="C437" s="11"/>
      <c r="D437" s="11"/>
      <c r="E437" s="11"/>
      <c r="F437" s="11"/>
      <c r="G437" s="11"/>
      <c r="H437" s="11"/>
      <c r="I437" s="11"/>
      <c r="J437" s="11"/>
      <c r="K437" s="11"/>
      <c r="L437" s="11"/>
      <c r="M437" s="11"/>
      <c r="N437" s="11"/>
    </row>
    <row r="438" customFormat="false" ht="12.75" hidden="false" customHeight="true" outlineLevel="0" collapsed="false">
      <c r="A438" s="11"/>
      <c r="B438" s="11"/>
      <c r="C438" s="11"/>
      <c r="D438" s="11"/>
      <c r="E438" s="11"/>
      <c r="F438" s="11"/>
      <c r="G438" s="11"/>
      <c r="H438" s="11"/>
      <c r="I438" s="11"/>
      <c r="J438" s="11"/>
      <c r="K438" s="11"/>
      <c r="L438" s="11"/>
      <c r="M438" s="11"/>
      <c r="N438" s="11"/>
    </row>
    <row r="439" customFormat="false" ht="12.75" hidden="false" customHeight="true" outlineLevel="0" collapsed="false">
      <c r="A439" s="11"/>
      <c r="B439" s="11"/>
      <c r="C439" s="11"/>
      <c r="D439" s="11"/>
      <c r="E439" s="11"/>
      <c r="F439" s="11"/>
      <c r="G439" s="11"/>
      <c r="H439" s="11"/>
      <c r="I439" s="11"/>
      <c r="J439" s="11"/>
      <c r="K439" s="11"/>
      <c r="L439" s="11"/>
      <c r="M439" s="11"/>
      <c r="N439" s="11"/>
    </row>
    <row r="440" customFormat="false" ht="12.75" hidden="false" customHeight="true" outlineLevel="0" collapsed="false">
      <c r="A440" s="11"/>
      <c r="B440" s="11"/>
      <c r="C440" s="11"/>
      <c r="D440" s="11"/>
      <c r="E440" s="11"/>
      <c r="F440" s="11"/>
      <c r="G440" s="11"/>
      <c r="H440" s="11"/>
      <c r="I440" s="11"/>
      <c r="J440" s="11"/>
      <c r="K440" s="11"/>
      <c r="L440" s="11"/>
      <c r="M440" s="11"/>
      <c r="N440" s="11"/>
    </row>
    <row r="441" customFormat="false" ht="12.75" hidden="false" customHeight="true" outlineLevel="0" collapsed="false">
      <c r="A441" s="11"/>
      <c r="B441" s="11"/>
      <c r="C441" s="11"/>
      <c r="D441" s="11"/>
      <c r="E441" s="11"/>
      <c r="F441" s="11"/>
      <c r="G441" s="11"/>
      <c r="H441" s="11"/>
      <c r="I441" s="11"/>
      <c r="J441" s="11"/>
      <c r="K441" s="11"/>
      <c r="L441" s="11"/>
      <c r="M441" s="11"/>
      <c r="N441" s="11"/>
    </row>
    <row r="442" customFormat="false" ht="12.75" hidden="false" customHeight="true" outlineLevel="0" collapsed="false">
      <c r="A442" s="11"/>
      <c r="B442" s="11"/>
      <c r="C442" s="11"/>
      <c r="D442" s="11"/>
      <c r="E442" s="11"/>
      <c r="F442" s="11"/>
      <c r="G442" s="11"/>
      <c r="H442" s="11"/>
      <c r="I442" s="11"/>
      <c r="J442" s="11"/>
      <c r="K442" s="11"/>
      <c r="L442" s="11"/>
      <c r="M442" s="11"/>
      <c r="N442" s="11"/>
    </row>
    <row r="443" customFormat="false" ht="12.75" hidden="false" customHeight="true" outlineLevel="0" collapsed="false">
      <c r="A443" s="11"/>
      <c r="B443" s="11"/>
      <c r="C443" s="11"/>
      <c r="D443" s="11"/>
      <c r="E443" s="11"/>
      <c r="F443" s="11"/>
      <c r="G443" s="11"/>
      <c r="H443" s="11"/>
      <c r="I443" s="11"/>
      <c r="J443" s="11"/>
      <c r="K443" s="11"/>
      <c r="L443" s="11"/>
      <c r="M443" s="11"/>
      <c r="N443" s="11"/>
    </row>
    <row r="444" customFormat="false" ht="12.75" hidden="false" customHeight="true" outlineLevel="0" collapsed="false">
      <c r="A444" s="11"/>
      <c r="B444" s="11"/>
      <c r="C444" s="11"/>
      <c r="D444" s="11"/>
      <c r="E444" s="11"/>
      <c r="F444" s="11"/>
      <c r="G444" s="11"/>
      <c r="H444" s="11"/>
      <c r="I444" s="11"/>
      <c r="J444" s="11"/>
      <c r="K444" s="11"/>
      <c r="L444" s="11"/>
      <c r="M444" s="11"/>
      <c r="N444" s="11"/>
    </row>
    <row r="445" customFormat="false" ht="12.75" hidden="false" customHeight="true" outlineLevel="0" collapsed="false">
      <c r="A445" s="11"/>
      <c r="B445" s="11"/>
      <c r="C445" s="11"/>
      <c r="D445" s="11"/>
      <c r="E445" s="11"/>
      <c r="F445" s="11"/>
      <c r="G445" s="11"/>
      <c r="H445" s="11"/>
      <c r="I445" s="11"/>
      <c r="J445" s="11"/>
      <c r="K445" s="11"/>
      <c r="L445" s="11"/>
      <c r="M445" s="11"/>
      <c r="N445" s="11"/>
    </row>
    <row r="446" customFormat="false" ht="12.75" hidden="false" customHeight="true" outlineLevel="0" collapsed="false">
      <c r="A446" s="11"/>
      <c r="B446" s="11"/>
      <c r="C446" s="11"/>
      <c r="D446" s="11"/>
      <c r="E446" s="11"/>
      <c r="F446" s="11"/>
      <c r="G446" s="11"/>
      <c r="H446" s="11"/>
      <c r="I446" s="11"/>
      <c r="J446" s="11"/>
      <c r="K446" s="11"/>
      <c r="L446" s="11"/>
      <c r="M446" s="11"/>
      <c r="N446" s="11"/>
    </row>
    <row r="447" customFormat="false" ht="12.75" hidden="false" customHeight="true" outlineLevel="0" collapsed="false">
      <c r="A447" s="11"/>
      <c r="B447" s="11"/>
      <c r="C447" s="11"/>
      <c r="D447" s="11"/>
      <c r="E447" s="11"/>
      <c r="F447" s="11"/>
      <c r="G447" s="11"/>
      <c r="H447" s="11"/>
      <c r="I447" s="11"/>
      <c r="J447" s="11"/>
      <c r="K447" s="11"/>
      <c r="L447" s="11"/>
      <c r="M447" s="11"/>
      <c r="N447" s="11"/>
    </row>
    <row r="448" customFormat="false" ht="12.75" hidden="false" customHeight="true" outlineLevel="0" collapsed="false">
      <c r="A448" s="11"/>
      <c r="B448" s="11"/>
      <c r="C448" s="11"/>
      <c r="D448" s="11"/>
      <c r="E448" s="11"/>
      <c r="F448" s="11"/>
      <c r="G448" s="11"/>
      <c r="H448" s="11"/>
      <c r="I448" s="11"/>
      <c r="J448" s="11"/>
      <c r="K448" s="11"/>
      <c r="L448" s="11"/>
      <c r="M448" s="11"/>
      <c r="N448" s="11"/>
    </row>
    <row r="449" customFormat="false" ht="12.75" hidden="false" customHeight="true" outlineLevel="0" collapsed="false">
      <c r="A449" s="11"/>
      <c r="B449" s="11"/>
      <c r="C449" s="11"/>
      <c r="D449" s="11"/>
      <c r="E449" s="11"/>
      <c r="F449" s="11"/>
      <c r="G449" s="11"/>
      <c r="H449" s="11"/>
      <c r="I449" s="11"/>
      <c r="J449" s="11"/>
      <c r="K449" s="11"/>
      <c r="L449" s="11"/>
      <c r="M449" s="11"/>
      <c r="N449" s="11"/>
    </row>
    <row r="450" customFormat="false" ht="12.75" hidden="false" customHeight="true" outlineLevel="0" collapsed="false">
      <c r="A450" s="11"/>
      <c r="B450" s="11"/>
      <c r="C450" s="11"/>
      <c r="D450" s="11"/>
      <c r="E450" s="11"/>
      <c r="F450" s="11"/>
      <c r="G450" s="11"/>
      <c r="H450" s="11"/>
      <c r="I450" s="11"/>
      <c r="J450" s="11"/>
      <c r="K450" s="11"/>
      <c r="L450" s="11"/>
      <c r="M450" s="11"/>
      <c r="N450" s="11"/>
    </row>
    <row r="451" customFormat="false" ht="12.75" hidden="false" customHeight="true" outlineLevel="0" collapsed="false">
      <c r="A451" s="11"/>
      <c r="B451" s="11"/>
      <c r="C451" s="11"/>
      <c r="D451" s="11"/>
      <c r="E451" s="11"/>
      <c r="F451" s="11"/>
      <c r="G451" s="11"/>
      <c r="H451" s="11"/>
      <c r="I451" s="11"/>
      <c r="J451" s="11"/>
      <c r="K451" s="11"/>
      <c r="L451" s="11"/>
      <c r="M451" s="11"/>
      <c r="N451" s="11"/>
    </row>
    <row r="452" customFormat="false" ht="12.75" hidden="false" customHeight="true" outlineLevel="0" collapsed="false">
      <c r="A452" s="11"/>
      <c r="B452" s="11"/>
      <c r="C452" s="11"/>
      <c r="D452" s="11"/>
      <c r="E452" s="11"/>
      <c r="F452" s="11"/>
      <c r="G452" s="11"/>
      <c r="H452" s="11"/>
      <c r="I452" s="11"/>
      <c r="J452" s="11"/>
      <c r="K452" s="11"/>
      <c r="L452" s="11"/>
      <c r="M452" s="11"/>
      <c r="N452" s="11"/>
    </row>
    <row r="453" customFormat="false" ht="12.75" hidden="false" customHeight="true" outlineLevel="0" collapsed="false">
      <c r="A453" s="11"/>
      <c r="B453" s="11"/>
      <c r="C453" s="11"/>
      <c r="D453" s="11"/>
      <c r="E453" s="11"/>
      <c r="F453" s="11"/>
      <c r="G453" s="11"/>
      <c r="H453" s="11"/>
      <c r="I453" s="11"/>
      <c r="J453" s="11"/>
      <c r="K453" s="11"/>
      <c r="L453" s="11"/>
      <c r="M453" s="11"/>
      <c r="N453" s="11"/>
    </row>
    <row r="454" customFormat="false" ht="12.75" hidden="false" customHeight="true" outlineLevel="0" collapsed="false">
      <c r="A454" s="11"/>
      <c r="B454" s="11"/>
      <c r="C454" s="11"/>
      <c r="D454" s="11"/>
      <c r="E454" s="11"/>
      <c r="F454" s="11"/>
      <c r="G454" s="11"/>
      <c r="H454" s="11"/>
      <c r="I454" s="11"/>
      <c r="J454" s="11"/>
      <c r="K454" s="11"/>
      <c r="L454" s="11"/>
      <c r="M454" s="11"/>
      <c r="N454" s="11"/>
    </row>
    <row r="455" customFormat="false" ht="12.75" hidden="false" customHeight="true" outlineLevel="0" collapsed="false">
      <c r="A455" s="11"/>
      <c r="B455" s="11"/>
      <c r="C455" s="11"/>
      <c r="D455" s="11"/>
      <c r="E455" s="11"/>
      <c r="F455" s="11"/>
      <c r="G455" s="11"/>
      <c r="H455" s="11"/>
      <c r="I455" s="11"/>
      <c r="J455" s="11"/>
      <c r="K455" s="11"/>
      <c r="L455" s="11"/>
      <c r="M455" s="11"/>
      <c r="N455" s="11"/>
    </row>
    <row r="456" customFormat="false" ht="12.75" hidden="false" customHeight="true" outlineLevel="0" collapsed="false">
      <c r="A456" s="11"/>
      <c r="B456" s="11"/>
      <c r="C456" s="11"/>
      <c r="D456" s="11"/>
      <c r="E456" s="11"/>
      <c r="F456" s="11"/>
      <c r="G456" s="11"/>
      <c r="H456" s="11"/>
      <c r="I456" s="11"/>
      <c r="J456" s="11"/>
      <c r="K456" s="11"/>
      <c r="L456" s="11"/>
      <c r="M456" s="11"/>
      <c r="N456" s="11"/>
    </row>
    <row r="457" customFormat="false" ht="12.75" hidden="false" customHeight="true" outlineLevel="0" collapsed="false">
      <c r="A457" s="11"/>
      <c r="B457" s="11"/>
      <c r="C457" s="11"/>
      <c r="D457" s="11"/>
      <c r="E457" s="11"/>
      <c r="F457" s="11"/>
      <c r="G457" s="11"/>
      <c r="H457" s="11"/>
      <c r="I457" s="11"/>
      <c r="J457" s="11"/>
      <c r="K457" s="11"/>
      <c r="L457" s="11"/>
      <c r="M457" s="11"/>
      <c r="N457" s="11"/>
    </row>
    <row r="458" customFormat="false" ht="12.75" hidden="false" customHeight="true" outlineLevel="0" collapsed="false">
      <c r="A458" s="11"/>
      <c r="B458" s="11"/>
      <c r="C458" s="11"/>
      <c r="D458" s="11"/>
      <c r="E458" s="11"/>
      <c r="F458" s="11"/>
      <c r="G458" s="11"/>
      <c r="H458" s="11"/>
      <c r="I458" s="11"/>
      <c r="J458" s="11"/>
      <c r="K458" s="11"/>
      <c r="L458" s="11"/>
      <c r="M458" s="11"/>
      <c r="N458" s="11"/>
    </row>
    <row r="459" customFormat="false" ht="12.75" hidden="false" customHeight="true" outlineLevel="0" collapsed="false">
      <c r="A459" s="11"/>
      <c r="B459" s="11"/>
      <c r="C459" s="11"/>
      <c r="D459" s="11"/>
      <c r="E459" s="11"/>
      <c r="F459" s="11"/>
      <c r="G459" s="11"/>
      <c r="H459" s="11"/>
      <c r="I459" s="11"/>
      <c r="J459" s="11"/>
      <c r="K459" s="11"/>
      <c r="L459" s="11"/>
      <c r="M459" s="11"/>
      <c r="N459" s="11"/>
    </row>
    <row r="460" customFormat="false" ht="12.75" hidden="false" customHeight="true" outlineLevel="0" collapsed="false">
      <c r="A460" s="11"/>
      <c r="B460" s="11"/>
      <c r="C460" s="11"/>
      <c r="D460" s="11"/>
      <c r="E460" s="11"/>
      <c r="F460" s="11"/>
      <c r="G460" s="11"/>
      <c r="H460" s="11"/>
      <c r="I460" s="11"/>
      <c r="J460" s="11"/>
      <c r="K460" s="11"/>
      <c r="L460" s="11"/>
      <c r="M460" s="11"/>
      <c r="N460" s="11"/>
    </row>
    <row r="461" customFormat="false" ht="12.75" hidden="false" customHeight="true" outlineLevel="0" collapsed="false">
      <c r="A461" s="11"/>
      <c r="B461" s="11"/>
      <c r="C461" s="11"/>
      <c r="D461" s="11"/>
      <c r="E461" s="11"/>
      <c r="F461" s="11"/>
      <c r="G461" s="11"/>
      <c r="H461" s="11"/>
      <c r="I461" s="11"/>
      <c r="J461" s="11"/>
      <c r="K461" s="11"/>
      <c r="L461" s="11"/>
      <c r="M461" s="11"/>
      <c r="N461" s="11"/>
    </row>
    <row r="462" customFormat="false" ht="12.75" hidden="false" customHeight="true" outlineLevel="0" collapsed="false">
      <c r="A462" s="11"/>
      <c r="B462" s="11"/>
      <c r="C462" s="11"/>
      <c r="D462" s="11"/>
      <c r="E462" s="11"/>
      <c r="F462" s="11"/>
      <c r="G462" s="11"/>
      <c r="H462" s="11"/>
      <c r="I462" s="11"/>
      <c r="J462" s="11"/>
      <c r="K462" s="11"/>
      <c r="L462" s="11"/>
      <c r="M462" s="11"/>
      <c r="N462" s="11"/>
    </row>
    <row r="463" customFormat="false" ht="12.75" hidden="false" customHeight="true" outlineLevel="0" collapsed="false">
      <c r="A463" s="11"/>
      <c r="B463" s="11"/>
      <c r="C463" s="11"/>
      <c r="D463" s="11"/>
      <c r="E463" s="11"/>
      <c r="F463" s="11"/>
      <c r="G463" s="11"/>
      <c r="H463" s="11"/>
      <c r="I463" s="11"/>
      <c r="J463" s="11"/>
      <c r="K463" s="11"/>
      <c r="L463" s="11"/>
      <c r="M463" s="11"/>
      <c r="N463" s="11"/>
    </row>
    <row r="464" customFormat="false" ht="12.75" hidden="false" customHeight="true" outlineLevel="0" collapsed="false">
      <c r="A464" s="11"/>
      <c r="B464" s="11"/>
      <c r="C464" s="11"/>
      <c r="D464" s="11"/>
      <c r="E464" s="11"/>
      <c r="F464" s="11"/>
      <c r="G464" s="11"/>
      <c r="H464" s="11"/>
      <c r="I464" s="11"/>
      <c r="J464" s="11"/>
      <c r="K464" s="11"/>
      <c r="L464" s="11"/>
      <c r="M464" s="11"/>
      <c r="N464" s="11"/>
    </row>
    <row r="465" customFormat="false" ht="12.75" hidden="false" customHeight="true" outlineLevel="0" collapsed="false">
      <c r="A465" s="11"/>
      <c r="B465" s="11"/>
      <c r="C465" s="11"/>
      <c r="D465" s="11"/>
      <c r="E465" s="11"/>
      <c r="F465" s="11"/>
      <c r="G465" s="11"/>
      <c r="H465" s="11"/>
      <c r="I465" s="11"/>
      <c r="J465" s="11"/>
      <c r="K465" s="11"/>
      <c r="L465" s="11"/>
      <c r="M465" s="11"/>
      <c r="N465" s="11"/>
    </row>
    <row r="466" customFormat="false" ht="12.75" hidden="false" customHeight="true" outlineLevel="0" collapsed="false">
      <c r="A466" s="11"/>
      <c r="B466" s="11"/>
      <c r="C466" s="11"/>
      <c r="D466" s="11"/>
      <c r="E466" s="11"/>
      <c r="F466" s="11"/>
      <c r="G466" s="11"/>
      <c r="H466" s="11"/>
      <c r="I466" s="11"/>
      <c r="J466" s="11"/>
      <c r="K466" s="11"/>
      <c r="L466" s="11"/>
      <c r="M466" s="11"/>
      <c r="N466" s="11"/>
    </row>
    <row r="467" customFormat="false" ht="12.75" hidden="false" customHeight="true" outlineLevel="0" collapsed="false">
      <c r="A467" s="11"/>
      <c r="B467" s="11"/>
      <c r="C467" s="11"/>
      <c r="D467" s="11"/>
      <c r="E467" s="11"/>
      <c r="F467" s="11"/>
      <c r="G467" s="11"/>
      <c r="H467" s="11"/>
      <c r="I467" s="11"/>
      <c r="J467" s="11"/>
      <c r="K467" s="11"/>
      <c r="L467" s="11"/>
      <c r="M467" s="11"/>
      <c r="N467" s="11"/>
    </row>
    <row r="468" customFormat="false" ht="12.75" hidden="false" customHeight="true" outlineLevel="0" collapsed="false">
      <c r="A468" s="11"/>
      <c r="B468" s="11"/>
      <c r="C468" s="11"/>
      <c r="D468" s="11"/>
      <c r="E468" s="11"/>
      <c r="F468" s="11"/>
      <c r="G468" s="11"/>
      <c r="H468" s="11"/>
      <c r="I468" s="11"/>
      <c r="J468" s="11"/>
      <c r="K468" s="11"/>
      <c r="L468" s="11"/>
      <c r="M468" s="11"/>
      <c r="N468" s="11"/>
    </row>
    <row r="469" customFormat="false" ht="12.75" hidden="false" customHeight="true" outlineLevel="0" collapsed="false">
      <c r="A469" s="11"/>
      <c r="B469" s="11"/>
      <c r="C469" s="11"/>
      <c r="D469" s="11"/>
      <c r="E469" s="11"/>
      <c r="F469" s="11"/>
      <c r="G469" s="11"/>
      <c r="H469" s="11"/>
      <c r="I469" s="11"/>
      <c r="J469" s="11"/>
      <c r="K469" s="11"/>
      <c r="L469" s="11"/>
      <c r="M469" s="11"/>
      <c r="N469" s="11"/>
    </row>
    <row r="470" customFormat="false" ht="12.75" hidden="false" customHeight="true" outlineLevel="0" collapsed="false">
      <c r="A470" s="11"/>
      <c r="B470" s="11"/>
      <c r="C470" s="11"/>
      <c r="D470" s="11"/>
      <c r="E470" s="11"/>
      <c r="F470" s="11"/>
      <c r="G470" s="11"/>
      <c r="H470" s="11"/>
      <c r="I470" s="11"/>
      <c r="J470" s="11"/>
      <c r="K470" s="11"/>
      <c r="L470" s="11"/>
      <c r="M470" s="11"/>
      <c r="N470" s="11"/>
    </row>
    <row r="471" customFormat="false" ht="12.75" hidden="false" customHeight="true" outlineLevel="0" collapsed="false">
      <c r="A471" s="11"/>
      <c r="B471" s="11"/>
      <c r="C471" s="11"/>
      <c r="D471" s="11"/>
      <c r="E471" s="11"/>
      <c r="F471" s="11"/>
      <c r="G471" s="11"/>
      <c r="H471" s="11"/>
      <c r="I471" s="11"/>
      <c r="J471" s="11"/>
      <c r="K471" s="11"/>
      <c r="L471" s="11"/>
      <c r="M471" s="11"/>
      <c r="N471" s="11"/>
    </row>
    <row r="472" customFormat="false" ht="12.75" hidden="false" customHeight="true" outlineLevel="0" collapsed="false">
      <c r="A472" s="11"/>
      <c r="B472" s="11"/>
      <c r="C472" s="11"/>
      <c r="D472" s="11"/>
      <c r="E472" s="11"/>
      <c r="F472" s="11"/>
      <c r="G472" s="11"/>
      <c r="H472" s="11"/>
      <c r="I472" s="11"/>
      <c r="J472" s="11"/>
      <c r="K472" s="11"/>
      <c r="L472" s="11"/>
      <c r="M472" s="11"/>
      <c r="N472" s="11"/>
    </row>
    <row r="473" customFormat="false" ht="12.75" hidden="false" customHeight="true" outlineLevel="0" collapsed="false">
      <c r="A473" s="11"/>
      <c r="B473" s="11"/>
      <c r="C473" s="11"/>
      <c r="D473" s="11"/>
      <c r="E473" s="11"/>
      <c r="F473" s="11"/>
      <c r="G473" s="11"/>
      <c r="H473" s="11"/>
      <c r="I473" s="11"/>
      <c r="J473" s="11"/>
      <c r="K473" s="11"/>
      <c r="L473" s="11"/>
      <c r="M473" s="11"/>
      <c r="N473" s="11"/>
    </row>
    <row r="474" customFormat="false" ht="12.75" hidden="false" customHeight="true" outlineLevel="0" collapsed="false">
      <c r="A474" s="11"/>
      <c r="B474" s="11"/>
      <c r="C474" s="11"/>
      <c r="D474" s="11"/>
      <c r="E474" s="11"/>
      <c r="F474" s="11"/>
      <c r="G474" s="11"/>
      <c r="H474" s="11"/>
      <c r="I474" s="11"/>
      <c r="J474" s="11"/>
      <c r="K474" s="11"/>
      <c r="L474" s="11"/>
      <c r="M474" s="11"/>
      <c r="N474" s="11"/>
    </row>
    <row r="475" customFormat="false" ht="12.75" hidden="false" customHeight="true" outlineLevel="0" collapsed="false">
      <c r="A475" s="11"/>
      <c r="B475" s="11"/>
      <c r="C475" s="11"/>
      <c r="D475" s="11"/>
      <c r="E475" s="11"/>
      <c r="F475" s="11"/>
      <c r="G475" s="11"/>
      <c r="H475" s="11"/>
      <c r="I475" s="11"/>
      <c r="J475" s="11"/>
      <c r="K475" s="11"/>
      <c r="L475" s="11"/>
      <c r="M475" s="11"/>
      <c r="N475" s="11"/>
    </row>
    <row r="476" customFormat="false" ht="12.75" hidden="false" customHeight="true" outlineLevel="0" collapsed="false">
      <c r="A476" s="11"/>
      <c r="B476" s="11"/>
      <c r="C476" s="11"/>
      <c r="D476" s="11"/>
      <c r="E476" s="11"/>
      <c r="F476" s="11"/>
      <c r="G476" s="11"/>
      <c r="H476" s="11"/>
      <c r="I476" s="11"/>
      <c r="J476" s="11"/>
      <c r="K476" s="11"/>
      <c r="L476" s="11"/>
      <c r="M476" s="11"/>
      <c r="N476" s="11"/>
    </row>
    <row r="477" customFormat="false" ht="12.75" hidden="false" customHeight="true" outlineLevel="0" collapsed="false">
      <c r="A477" s="11"/>
      <c r="B477" s="11"/>
      <c r="C477" s="11"/>
      <c r="D477" s="11"/>
      <c r="E477" s="11"/>
      <c r="F477" s="11"/>
      <c r="G477" s="11"/>
      <c r="H477" s="11"/>
      <c r="I477" s="11"/>
      <c r="J477" s="11"/>
      <c r="K477" s="11"/>
      <c r="L477" s="11"/>
      <c r="M477" s="11"/>
      <c r="N477" s="11"/>
    </row>
    <row r="478" customFormat="false" ht="12.75" hidden="false" customHeight="true" outlineLevel="0" collapsed="false">
      <c r="A478" s="11"/>
      <c r="B478" s="11"/>
      <c r="C478" s="11"/>
      <c r="D478" s="11"/>
      <c r="E478" s="11"/>
      <c r="F478" s="11"/>
      <c r="G478" s="11"/>
      <c r="H478" s="11"/>
      <c r="I478" s="11"/>
      <c r="J478" s="11"/>
      <c r="K478" s="11"/>
      <c r="L478" s="11"/>
      <c r="M478" s="11"/>
      <c r="N478" s="11"/>
    </row>
    <row r="479" customFormat="false" ht="12.75" hidden="false" customHeight="true" outlineLevel="0" collapsed="false">
      <c r="A479" s="11"/>
      <c r="B479" s="11"/>
      <c r="C479" s="11"/>
      <c r="D479" s="11"/>
      <c r="E479" s="11"/>
      <c r="F479" s="11"/>
      <c r="G479" s="11"/>
      <c r="H479" s="11"/>
      <c r="I479" s="11"/>
      <c r="J479" s="11"/>
      <c r="K479" s="11"/>
      <c r="L479" s="11"/>
      <c r="M479" s="11"/>
      <c r="N479" s="11"/>
    </row>
    <row r="480" customFormat="false" ht="12.75" hidden="false" customHeight="true" outlineLevel="0" collapsed="false">
      <c r="A480" s="11"/>
      <c r="B480" s="11"/>
      <c r="C480" s="11"/>
      <c r="D480" s="11"/>
      <c r="E480" s="11"/>
      <c r="F480" s="11"/>
      <c r="G480" s="11"/>
      <c r="H480" s="11"/>
      <c r="I480" s="11"/>
      <c r="J480" s="11"/>
      <c r="K480" s="11"/>
      <c r="L480" s="11"/>
      <c r="M480" s="11"/>
      <c r="N480" s="11"/>
    </row>
    <row r="481" customFormat="false" ht="12.75" hidden="false" customHeight="true" outlineLevel="0" collapsed="false">
      <c r="A481" s="11"/>
      <c r="B481" s="11"/>
      <c r="C481" s="11"/>
      <c r="D481" s="11"/>
      <c r="E481" s="11"/>
      <c r="F481" s="11"/>
      <c r="G481" s="11"/>
      <c r="H481" s="11"/>
      <c r="I481" s="11"/>
      <c r="J481" s="11"/>
      <c r="K481" s="11"/>
      <c r="L481" s="11"/>
      <c r="M481" s="11"/>
      <c r="N481" s="11"/>
    </row>
    <row r="482" customFormat="false" ht="12.75" hidden="false" customHeight="true" outlineLevel="0" collapsed="false">
      <c r="A482" s="11"/>
      <c r="B482" s="11"/>
      <c r="C482" s="11"/>
      <c r="D482" s="11"/>
      <c r="E482" s="11"/>
      <c r="F482" s="11"/>
      <c r="G482" s="11"/>
      <c r="H482" s="11"/>
      <c r="I482" s="11"/>
      <c r="J482" s="11"/>
      <c r="K482" s="11"/>
      <c r="L482" s="11"/>
      <c r="M482" s="11"/>
      <c r="N482" s="11"/>
    </row>
    <row r="483" customFormat="false" ht="12.75" hidden="false" customHeight="true" outlineLevel="0" collapsed="false">
      <c r="A483" s="11"/>
      <c r="B483" s="11"/>
      <c r="C483" s="11"/>
      <c r="D483" s="11"/>
      <c r="E483" s="11"/>
      <c r="F483" s="11"/>
      <c r="G483" s="11"/>
      <c r="H483" s="11"/>
      <c r="I483" s="11"/>
      <c r="J483" s="11"/>
      <c r="K483" s="11"/>
      <c r="L483" s="11"/>
      <c r="M483" s="11"/>
      <c r="N483" s="11"/>
    </row>
    <row r="484" customFormat="false" ht="12.75" hidden="false" customHeight="true" outlineLevel="0" collapsed="false">
      <c r="A484" s="11"/>
      <c r="B484" s="11"/>
      <c r="C484" s="11"/>
      <c r="D484" s="11"/>
      <c r="E484" s="11"/>
      <c r="F484" s="11"/>
      <c r="G484" s="11"/>
      <c r="H484" s="11"/>
      <c r="I484" s="11"/>
      <c r="J484" s="11"/>
      <c r="K484" s="11"/>
      <c r="L484" s="11"/>
      <c r="M484" s="11"/>
      <c r="N484" s="11"/>
    </row>
    <row r="485" customFormat="false" ht="12.75" hidden="false" customHeight="true" outlineLevel="0" collapsed="false">
      <c r="A485" s="11"/>
      <c r="B485" s="11"/>
      <c r="C485" s="11"/>
      <c r="D485" s="11"/>
      <c r="E485" s="11"/>
      <c r="F485" s="11"/>
      <c r="G485" s="11"/>
      <c r="H485" s="11"/>
      <c r="I485" s="11"/>
      <c r="J485" s="11"/>
      <c r="K485" s="11"/>
      <c r="L485" s="11"/>
      <c r="M485" s="11"/>
      <c r="N485" s="11"/>
    </row>
    <row r="486" customFormat="false" ht="12.75" hidden="false" customHeight="true" outlineLevel="0" collapsed="false">
      <c r="A486" s="11"/>
      <c r="B486" s="11"/>
      <c r="C486" s="11"/>
      <c r="D486" s="11"/>
      <c r="E486" s="11"/>
      <c r="F486" s="11"/>
      <c r="G486" s="11"/>
      <c r="H486" s="11"/>
      <c r="I486" s="11"/>
      <c r="J486" s="11"/>
      <c r="K486" s="11"/>
      <c r="L486" s="11"/>
      <c r="M486" s="11"/>
      <c r="N486" s="11"/>
    </row>
    <row r="487" customFormat="false" ht="12.75" hidden="false" customHeight="true" outlineLevel="0" collapsed="false">
      <c r="A487" s="11"/>
      <c r="B487" s="11"/>
      <c r="C487" s="11"/>
      <c r="D487" s="11"/>
      <c r="E487" s="11"/>
      <c r="F487" s="11"/>
      <c r="G487" s="11"/>
      <c r="H487" s="11"/>
      <c r="I487" s="11"/>
      <c r="J487" s="11"/>
      <c r="K487" s="11"/>
      <c r="L487" s="11"/>
      <c r="M487" s="11"/>
      <c r="N487" s="11"/>
    </row>
    <row r="488" customFormat="false" ht="12.75" hidden="false" customHeight="true" outlineLevel="0" collapsed="false">
      <c r="A488" s="11"/>
      <c r="B488" s="11"/>
      <c r="C488" s="11"/>
      <c r="D488" s="11"/>
      <c r="E488" s="11"/>
      <c r="F488" s="11"/>
      <c r="G488" s="11"/>
      <c r="H488" s="11"/>
      <c r="I488" s="11"/>
      <c r="J488" s="11"/>
      <c r="K488" s="11"/>
      <c r="L488" s="11"/>
      <c r="M488" s="11"/>
      <c r="N488" s="11"/>
    </row>
    <row r="489" customFormat="false" ht="12.75" hidden="false" customHeight="true" outlineLevel="0" collapsed="false">
      <c r="A489" s="11"/>
      <c r="B489" s="11"/>
      <c r="C489" s="11"/>
      <c r="D489" s="11"/>
      <c r="E489" s="11"/>
      <c r="F489" s="11"/>
      <c r="G489" s="11"/>
      <c r="H489" s="11"/>
      <c r="I489" s="11"/>
      <c r="J489" s="11"/>
      <c r="K489" s="11"/>
      <c r="L489" s="11"/>
      <c r="M489" s="11"/>
      <c r="N489" s="11"/>
    </row>
    <row r="490" customFormat="false" ht="12.75" hidden="false" customHeight="true" outlineLevel="0" collapsed="false">
      <c r="A490" s="11"/>
      <c r="B490" s="11"/>
      <c r="C490" s="11"/>
      <c r="D490" s="11"/>
      <c r="E490" s="11"/>
      <c r="F490" s="11"/>
      <c r="G490" s="11"/>
      <c r="H490" s="11"/>
      <c r="I490" s="11"/>
      <c r="J490" s="11"/>
      <c r="K490" s="11"/>
      <c r="L490" s="11"/>
      <c r="M490" s="11"/>
      <c r="N490" s="11"/>
    </row>
    <row r="491" customFormat="false" ht="12.75" hidden="false" customHeight="true" outlineLevel="0" collapsed="false">
      <c r="A491" s="11"/>
      <c r="B491" s="11"/>
      <c r="C491" s="11"/>
      <c r="D491" s="11"/>
      <c r="E491" s="11"/>
      <c r="F491" s="11"/>
      <c r="G491" s="11"/>
      <c r="H491" s="11"/>
      <c r="I491" s="11"/>
      <c r="J491" s="11"/>
      <c r="K491" s="11"/>
      <c r="L491" s="11"/>
      <c r="M491" s="11"/>
      <c r="N491" s="11"/>
    </row>
    <row r="492" customFormat="false" ht="12.75" hidden="false" customHeight="true" outlineLevel="0" collapsed="false">
      <c r="A492" s="11"/>
      <c r="B492" s="11"/>
      <c r="C492" s="11"/>
      <c r="D492" s="11"/>
      <c r="E492" s="11"/>
      <c r="F492" s="11"/>
      <c r="G492" s="11"/>
      <c r="H492" s="11"/>
      <c r="I492" s="11"/>
      <c r="J492" s="11"/>
      <c r="K492" s="11"/>
      <c r="L492" s="11"/>
      <c r="M492" s="11"/>
      <c r="N492" s="11"/>
    </row>
    <row r="493" customFormat="false" ht="12.75" hidden="false" customHeight="true" outlineLevel="0" collapsed="false">
      <c r="A493" s="11"/>
      <c r="B493" s="11"/>
      <c r="C493" s="11"/>
      <c r="D493" s="11"/>
      <c r="E493" s="11"/>
      <c r="F493" s="11"/>
      <c r="G493" s="11"/>
      <c r="H493" s="11"/>
      <c r="I493" s="11"/>
      <c r="J493" s="11"/>
      <c r="K493" s="11"/>
      <c r="L493" s="11"/>
      <c r="M493" s="11"/>
      <c r="N493" s="11"/>
    </row>
    <row r="494" customFormat="false" ht="12.75" hidden="false" customHeight="true" outlineLevel="0" collapsed="false">
      <c r="A494" s="11"/>
      <c r="B494" s="11"/>
      <c r="C494" s="11"/>
      <c r="D494" s="11"/>
      <c r="E494" s="11"/>
      <c r="F494" s="11"/>
      <c r="G494" s="11"/>
      <c r="H494" s="11"/>
      <c r="I494" s="11"/>
      <c r="J494" s="11"/>
      <c r="K494" s="11"/>
      <c r="L494" s="11"/>
      <c r="M494" s="11"/>
      <c r="N494" s="11"/>
    </row>
    <row r="495" customFormat="false" ht="12.75" hidden="false" customHeight="true" outlineLevel="0" collapsed="false">
      <c r="A495" s="11"/>
      <c r="B495" s="11"/>
      <c r="C495" s="11"/>
      <c r="D495" s="11"/>
      <c r="E495" s="11"/>
      <c r="F495" s="11"/>
      <c r="G495" s="11"/>
      <c r="H495" s="11"/>
      <c r="I495" s="11"/>
      <c r="J495" s="11"/>
      <c r="K495" s="11"/>
      <c r="L495" s="11"/>
      <c r="M495" s="11"/>
      <c r="N495" s="11"/>
    </row>
    <row r="496" customFormat="false" ht="12.75" hidden="false" customHeight="true" outlineLevel="0" collapsed="false">
      <c r="A496" s="11"/>
      <c r="B496" s="11"/>
      <c r="C496" s="11"/>
      <c r="D496" s="11"/>
      <c r="E496" s="11"/>
      <c r="F496" s="11"/>
      <c r="G496" s="11"/>
      <c r="H496" s="11"/>
      <c r="I496" s="11"/>
      <c r="J496" s="11"/>
      <c r="K496" s="11"/>
      <c r="L496" s="11"/>
      <c r="M496" s="11"/>
      <c r="N496" s="11"/>
    </row>
    <row r="497" customFormat="false" ht="12.75" hidden="false" customHeight="true" outlineLevel="0" collapsed="false">
      <c r="A497" s="11"/>
      <c r="B497" s="11"/>
      <c r="C497" s="11"/>
      <c r="D497" s="11"/>
      <c r="E497" s="11"/>
      <c r="F497" s="11"/>
      <c r="G497" s="11"/>
      <c r="H497" s="11"/>
      <c r="I497" s="11"/>
      <c r="J497" s="11"/>
      <c r="K497" s="11"/>
      <c r="L497" s="11"/>
      <c r="M497" s="11"/>
      <c r="N497" s="11"/>
    </row>
    <row r="498" customFormat="false" ht="12.75" hidden="false" customHeight="true" outlineLevel="0" collapsed="false">
      <c r="A498" s="11"/>
      <c r="B498" s="11"/>
      <c r="C498" s="11"/>
      <c r="D498" s="11"/>
      <c r="E498" s="11"/>
      <c r="F498" s="11"/>
      <c r="G498" s="11"/>
      <c r="H498" s="11"/>
      <c r="I498" s="11"/>
      <c r="J498" s="11"/>
      <c r="K498" s="11"/>
      <c r="L498" s="11"/>
      <c r="M498" s="11"/>
      <c r="N498" s="11"/>
    </row>
    <row r="499" customFormat="false" ht="12.75" hidden="false" customHeight="true" outlineLevel="0" collapsed="false">
      <c r="A499" s="11"/>
      <c r="B499" s="11"/>
      <c r="C499" s="11"/>
      <c r="D499" s="11"/>
      <c r="E499" s="11"/>
      <c r="F499" s="11"/>
      <c r="G499" s="11"/>
      <c r="H499" s="11"/>
      <c r="I499" s="11"/>
      <c r="J499" s="11"/>
      <c r="K499" s="11"/>
      <c r="L499" s="11"/>
      <c r="M499" s="11"/>
      <c r="N499" s="11"/>
    </row>
    <row r="500" customFormat="false" ht="12.75" hidden="false" customHeight="true" outlineLevel="0" collapsed="false">
      <c r="A500" s="11"/>
      <c r="B500" s="11"/>
      <c r="C500" s="11"/>
      <c r="D500" s="11"/>
      <c r="E500" s="11"/>
      <c r="F500" s="11"/>
      <c r="G500" s="11"/>
      <c r="H500" s="11"/>
      <c r="I500" s="11"/>
      <c r="J500" s="11"/>
      <c r="K500" s="11"/>
      <c r="L500" s="11"/>
      <c r="M500" s="11"/>
      <c r="N500" s="11"/>
    </row>
    <row r="501" customFormat="false" ht="12.75" hidden="false" customHeight="true" outlineLevel="0" collapsed="false">
      <c r="A501" s="11"/>
      <c r="B501" s="11"/>
      <c r="C501" s="11"/>
      <c r="D501" s="11"/>
      <c r="E501" s="11"/>
      <c r="F501" s="11"/>
      <c r="G501" s="11"/>
      <c r="H501" s="11"/>
      <c r="I501" s="11"/>
      <c r="J501" s="11"/>
      <c r="K501" s="11"/>
      <c r="L501" s="11"/>
      <c r="M501" s="11"/>
      <c r="N501" s="11"/>
    </row>
    <row r="502" customFormat="false" ht="12.75" hidden="false" customHeight="true" outlineLevel="0" collapsed="false">
      <c r="A502" s="11"/>
      <c r="B502" s="11"/>
      <c r="C502" s="11"/>
      <c r="D502" s="11"/>
      <c r="E502" s="11"/>
      <c r="F502" s="11"/>
      <c r="G502" s="11"/>
      <c r="H502" s="11"/>
      <c r="I502" s="11"/>
      <c r="J502" s="11"/>
      <c r="K502" s="11"/>
      <c r="L502" s="11"/>
      <c r="M502" s="11"/>
      <c r="N502" s="11"/>
    </row>
    <row r="503" customFormat="false" ht="12.75" hidden="false" customHeight="true" outlineLevel="0" collapsed="false">
      <c r="A503" s="11"/>
      <c r="B503" s="11"/>
      <c r="C503" s="11"/>
      <c r="D503" s="11"/>
      <c r="E503" s="11"/>
      <c r="F503" s="11"/>
      <c r="G503" s="11"/>
      <c r="H503" s="11"/>
      <c r="I503" s="11"/>
      <c r="J503" s="11"/>
      <c r="K503" s="11"/>
      <c r="L503" s="11"/>
      <c r="M503" s="11"/>
      <c r="N503" s="11"/>
    </row>
    <row r="504" customFormat="false" ht="12.75" hidden="false" customHeight="true" outlineLevel="0" collapsed="false">
      <c r="A504" s="11"/>
      <c r="B504" s="11"/>
      <c r="C504" s="11"/>
      <c r="D504" s="11"/>
      <c r="E504" s="11"/>
      <c r="F504" s="11"/>
      <c r="G504" s="11"/>
      <c r="H504" s="11"/>
      <c r="I504" s="11"/>
      <c r="J504" s="11"/>
      <c r="K504" s="11"/>
      <c r="L504" s="11"/>
      <c r="M504" s="11"/>
      <c r="N504" s="11"/>
    </row>
    <row r="505" customFormat="false" ht="12.75" hidden="false" customHeight="true" outlineLevel="0" collapsed="false">
      <c r="A505" s="11"/>
      <c r="B505" s="11"/>
      <c r="C505" s="11"/>
      <c r="D505" s="11"/>
      <c r="E505" s="11"/>
      <c r="F505" s="11"/>
      <c r="G505" s="11"/>
      <c r="H505" s="11"/>
      <c r="I505" s="11"/>
      <c r="J505" s="11"/>
      <c r="K505" s="11"/>
      <c r="L505" s="11"/>
      <c r="M505" s="11"/>
      <c r="N505" s="11"/>
    </row>
    <row r="506" customFormat="false" ht="12.75" hidden="false" customHeight="true" outlineLevel="0" collapsed="false">
      <c r="A506" s="11"/>
      <c r="B506" s="11"/>
      <c r="C506" s="11"/>
      <c r="D506" s="11"/>
      <c r="E506" s="11"/>
      <c r="F506" s="11"/>
      <c r="G506" s="11"/>
      <c r="H506" s="11"/>
      <c r="I506" s="11"/>
      <c r="J506" s="11"/>
      <c r="K506" s="11"/>
      <c r="L506" s="11"/>
      <c r="M506" s="11"/>
      <c r="N506" s="11"/>
    </row>
    <row r="507" customFormat="false" ht="12.75" hidden="false" customHeight="true" outlineLevel="0" collapsed="false">
      <c r="A507" s="11"/>
      <c r="B507" s="11"/>
      <c r="C507" s="11"/>
      <c r="D507" s="11"/>
      <c r="E507" s="11"/>
      <c r="F507" s="11"/>
      <c r="G507" s="11"/>
      <c r="H507" s="11"/>
      <c r="I507" s="11"/>
      <c r="J507" s="11"/>
      <c r="K507" s="11"/>
      <c r="L507" s="11"/>
      <c r="M507" s="11"/>
      <c r="N507" s="11"/>
    </row>
    <row r="508" customFormat="false" ht="12.75" hidden="false" customHeight="true" outlineLevel="0" collapsed="false">
      <c r="A508" s="11"/>
      <c r="B508" s="11"/>
      <c r="C508" s="11"/>
      <c r="D508" s="11"/>
      <c r="E508" s="11"/>
      <c r="F508" s="11"/>
      <c r="G508" s="11"/>
      <c r="H508" s="11"/>
      <c r="I508" s="11"/>
      <c r="J508" s="11"/>
      <c r="K508" s="11"/>
      <c r="L508" s="11"/>
      <c r="M508" s="11"/>
      <c r="N508" s="11"/>
    </row>
    <row r="509" customFormat="false" ht="12.75" hidden="false" customHeight="true" outlineLevel="0" collapsed="false">
      <c r="A509" s="11"/>
      <c r="B509" s="11"/>
      <c r="C509" s="11"/>
      <c r="D509" s="11"/>
      <c r="E509" s="11"/>
      <c r="F509" s="11"/>
      <c r="G509" s="11"/>
      <c r="H509" s="11"/>
      <c r="I509" s="11"/>
      <c r="J509" s="11"/>
      <c r="K509" s="11"/>
      <c r="L509" s="11"/>
      <c r="M509" s="11"/>
      <c r="N509" s="11"/>
    </row>
    <row r="510" customFormat="false" ht="12.75" hidden="false" customHeight="true" outlineLevel="0" collapsed="false">
      <c r="A510" s="11"/>
      <c r="B510" s="11"/>
      <c r="C510" s="11"/>
      <c r="D510" s="11"/>
      <c r="E510" s="11"/>
      <c r="F510" s="11"/>
      <c r="G510" s="11"/>
      <c r="H510" s="11"/>
      <c r="I510" s="11"/>
      <c r="J510" s="11"/>
      <c r="K510" s="11"/>
      <c r="L510" s="11"/>
      <c r="M510" s="11"/>
      <c r="N510" s="11"/>
    </row>
    <row r="511" customFormat="false" ht="12.75" hidden="false" customHeight="true" outlineLevel="0" collapsed="false">
      <c r="A511" s="11"/>
      <c r="B511" s="11"/>
      <c r="C511" s="11"/>
      <c r="D511" s="11"/>
      <c r="E511" s="11"/>
      <c r="F511" s="11"/>
      <c r="G511" s="11"/>
      <c r="H511" s="11"/>
      <c r="I511" s="11"/>
      <c r="J511" s="11"/>
      <c r="K511" s="11"/>
      <c r="L511" s="11"/>
      <c r="M511" s="11"/>
      <c r="N511" s="11"/>
    </row>
    <row r="512" customFormat="false" ht="12.75" hidden="false" customHeight="true" outlineLevel="0" collapsed="false">
      <c r="A512" s="11"/>
      <c r="B512" s="11"/>
      <c r="C512" s="11"/>
      <c r="D512" s="11"/>
      <c r="E512" s="11"/>
      <c r="F512" s="11"/>
      <c r="G512" s="11"/>
      <c r="H512" s="11"/>
      <c r="I512" s="11"/>
      <c r="J512" s="11"/>
      <c r="K512" s="11"/>
      <c r="L512" s="11"/>
      <c r="M512" s="11"/>
      <c r="N512" s="11"/>
    </row>
    <row r="513" customFormat="false" ht="12.75" hidden="false" customHeight="true" outlineLevel="0" collapsed="false">
      <c r="A513" s="11"/>
      <c r="B513" s="11"/>
      <c r="C513" s="11"/>
      <c r="D513" s="11"/>
      <c r="E513" s="11"/>
      <c r="F513" s="11"/>
      <c r="G513" s="11"/>
      <c r="H513" s="11"/>
      <c r="I513" s="11"/>
      <c r="J513" s="11"/>
      <c r="K513" s="11"/>
      <c r="L513" s="11"/>
      <c r="M513" s="11"/>
      <c r="N513" s="11"/>
    </row>
    <row r="514" customFormat="false" ht="12.75" hidden="false" customHeight="true" outlineLevel="0" collapsed="false">
      <c r="A514" s="11"/>
      <c r="B514" s="11"/>
      <c r="C514" s="11"/>
      <c r="D514" s="11"/>
      <c r="E514" s="11"/>
      <c r="F514" s="11"/>
      <c r="G514" s="11"/>
      <c r="H514" s="11"/>
      <c r="I514" s="11"/>
      <c r="J514" s="11"/>
      <c r="K514" s="11"/>
      <c r="L514" s="11"/>
      <c r="M514" s="11"/>
      <c r="N514" s="11"/>
    </row>
    <row r="515" customFormat="false" ht="12.75" hidden="false" customHeight="true" outlineLevel="0" collapsed="false">
      <c r="A515" s="11"/>
      <c r="B515" s="11"/>
      <c r="C515" s="11"/>
      <c r="D515" s="11"/>
      <c r="E515" s="11"/>
      <c r="F515" s="11"/>
      <c r="G515" s="11"/>
      <c r="H515" s="11"/>
      <c r="I515" s="11"/>
      <c r="J515" s="11"/>
      <c r="K515" s="11"/>
      <c r="L515" s="11"/>
      <c r="M515" s="11"/>
      <c r="N515" s="11"/>
    </row>
    <row r="516" customFormat="false" ht="12.75" hidden="false" customHeight="true" outlineLevel="0" collapsed="false">
      <c r="A516" s="11"/>
      <c r="B516" s="11"/>
      <c r="C516" s="11"/>
      <c r="D516" s="11"/>
      <c r="E516" s="11"/>
      <c r="F516" s="11"/>
      <c r="G516" s="11"/>
      <c r="H516" s="11"/>
      <c r="I516" s="11"/>
      <c r="J516" s="11"/>
      <c r="K516" s="11"/>
      <c r="L516" s="11"/>
      <c r="M516" s="11"/>
      <c r="N516" s="11"/>
    </row>
    <row r="517" customFormat="false" ht="12.75" hidden="false" customHeight="true" outlineLevel="0" collapsed="false">
      <c r="A517" s="11"/>
      <c r="B517" s="11"/>
      <c r="C517" s="11"/>
      <c r="D517" s="11"/>
      <c r="E517" s="11"/>
      <c r="F517" s="11"/>
      <c r="G517" s="11"/>
      <c r="H517" s="11"/>
      <c r="I517" s="11"/>
      <c r="J517" s="11"/>
      <c r="K517" s="11"/>
      <c r="L517" s="11"/>
      <c r="M517" s="11"/>
      <c r="N517" s="11"/>
    </row>
    <row r="518" customFormat="false" ht="12.75" hidden="false" customHeight="true" outlineLevel="0" collapsed="false">
      <c r="A518" s="11"/>
      <c r="B518" s="11"/>
      <c r="C518" s="11"/>
      <c r="D518" s="11"/>
      <c r="E518" s="11"/>
      <c r="F518" s="11"/>
      <c r="G518" s="11"/>
      <c r="H518" s="11"/>
      <c r="I518" s="11"/>
      <c r="J518" s="11"/>
      <c r="K518" s="11"/>
      <c r="L518" s="11"/>
      <c r="M518" s="11"/>
      <c r="N518" s="11"/>
    </row>
    <row r="519" customFormat="false" ht="12.75" hidden="false" customHeight="true" outlineLevel="0" collapsed="false">
      <c r="A519" s="11"/>
      <c r="B519" s="11"/>
      <c r="C519" s="11"/>
      <c r="D519" s="11"/>
      <c r="E519" s="11"/>
      <c r="F519" s="11"/>
      <c r="G519" s="11"/>
      <c r="H519" s="11"/>
      <c r="I519" s="11"/>
      <c r="J519" s="11"/>
      <c r="K519" s="11"/>
      <c r="L519" s="11"/>
      <c r="M519" s="11"/>
      <c r="N519" s="11"/>
    </row>
    <row r="520" customFormat="false" ht="12.75" hidden="false" customHeight="true" outlineLevel="0" collapsed="false">
      <c r="A520" s="11"/>
      <c r="B520" s="11"/>
      <c r="C520" s="11"/>
      <c r="D520" s="11"/>
      <c r="E520" s="11"/>
      <c r="F520" s="11"/>
      <c r="G520" s="11"/>
      <c r="H520" s="11"/>
      <c r="I520" s="11"/>
      <c r="J520" s="11"/>
      <c r="K520" s="11"/>
      <c r="L520" s="11"/>
      <c r="M520" s="11"/>
      <c r="N520" s="11"/>
    </row>
    <row r="521" customFormat="false" ht="12.75" hidden="false" customHeight="true" outlineLevel="0" collapsed="false">
      <c r="A521" s="11"/>
      <c r="B521" s="11"/>
      <c r="C521" s="11"/>
      <c r="D521" s="11"/>
      <c r="E521" s="11"/>
      <c r="F521" s="11"/>
      <c r="G521" s="11"/>
      <c r="H521" s="11"/>
      <c r="I521" s="11"/>
      <c r="J521" s="11"/>
      <c r="K521" s="11"/>
      <c r="L521" s="11"/>
      <c r="M521" s="11"/>
      <c r="N521" s="11"/>
    </row>
    <row r="522" customFormat="false" ht="12.75" hidden="false" customHeight="true" outlineLevel="0" collapsed="false">
      <c r="A522" s="11"/>
      <c r="B522" s="11"/>
      <c r="C522" s="11"/>
      <c r="D522" s="11"/>
      <c r="E522" s="11"/>
      <c r="F522" s="11"/>
      <c r="G522" s="11"/>
      <c r="H522" s="11"/>
      <c r="I522" s="11"/>
      <c r="J522" s="11"/>
      <c r="K522" s="11"/>
      <c r="L522" s="11"/>
      <c r="M522" s="11"/>
      <c r="N522" s="11"/>
    </row>
    <row r="523" customFormat="false" ht="12.75" hidden="false" customHeight="true" outlineLevel="0" collapsed="false">
      <c r="A523" s="11"/>
      <c r="B523" s="11"/>
      <c r="C523" s="11"/>
      <c r="D523" s="11"/>
      <c r="E523" s="11"/>
      <c r="F523" s="11"/>
      <c r="G523" s="11"/>
      <c r="H523" s="11"/>
      <c r="I523" s="11"/>
      <c r="J523" s="11"/>
      <c r="K523" s="11"/>
      <c r="L523" s="11"/>
      <c r="M523" s="11"/>
      <c r="N523" s="11"/>
    </row>
    <row r="524" customFormat="false" ht="12.75" hidden="false" customHeight="true" outlineLevel="0" collapsed="false">
      <c r="A524" s="11"/>
      <c r="B524" s="11"/>
      <c r="C524" s="11"/>
      <c r="D524" s="11"/>
      <c r="E524" s="11"/>
      <c r="F524" s="11"/>
      <c r="G524" s="11"/>
      <c r="H524" s="11"/>
      <c r="I524" s="11"/>
      <c r="J524" s="11"/>
      <c r="K524" s="11"/>
      <c r="L524" s="11"/>
      <c r="M524" s="11"/>
      <c r="N524" s="11"/>
    </row>
    <row r="525" customFormat="false" ht="12.75" hidden="false" customHeight="true" outlineLevel="0" collapsed="false">
      <c r="A525" s="11"/>
      <c r="B525" s="11"/>
      <c r="C525" s="11"/>
      <c r="D525" s="11"/>
      <c r="E525" s="11"/>
      <c r="F525" s="11"/>
      <c r="G525" s="11"/>
      <c r="H525" s="11"/>
      <c r="I525" s="11"/>
      <c r="J525" s="11"/>
      <c r="K525" s="11"/>
      <c r="L525" s="11"/>
      <c r="M525" s="11"/>
      <c r="N525" s="11"/>
    </row>
    <row r="526" customFormat="false" ht="12.75" hidden="false" customHeight="true" outlineLevel="0" collapsed="false">
      <c r="A526" s="11"/>
      <c r="B526" s="11"/>
      <c r="C526" s="11"/>
      <c r="D526" s="11"/>
      <c r="E526" s="11"/>
      <c r="F526" s="11"/>
      <c r="G526" s="11"/>
      <c r="H526" s="11"/>
      <c r="I526" s="11"/>
      <c r="J526" s="11"/>
      <c r="K526" s="11"/>
      <c r="L526" s="11"/>
      <c r="M526" s="11"/>
      <c r="N526" s="11"/>
    </row>
    <row r="527" customFormat="false" ht="12.75" hidden="false" customHeight="true" outlineLevel="0" collapsed="false">
      <c r="A527" s="11"/>
      <c r="B527" s="11"/>
      <c r="C527" s="11"/>
      <c r="D527" s="11"/>
      <c r="E527" s="11"/>
      <c r="F527" s="11"/>
      <c r="G527" s="11"/>
      <c r="H527" s="11"/>
      <c r="I527" s="11"/>
      <c r="J527" s="11"/>
      <c r="K527" s="11"/>
      <c r="L527" s="11"/>
      <c r="M527" s="11"/>
      <c r="N527" s="11"/>
    </row>
    <row r="528" customFormat="false" ht="12.75" hidden="false" customHeight="true" outlineLevel="0" collapsed="false">
      <c r="A528" s="11"/>
      <c r="B528" s="11"/>
      <c r="C528" s="11"/>
      <c r="D528" s="11"/>
      <c r="E528" s="11"/>
      <c r="F528" s="11"/>
      <c r="G528" s="11"/>
      <c r="H528" s="11"/>
      <c r="I528" s="11"/>
      <c r="J528" s="11"/>
      <c r="K528" s="11"/>
      <c r="L528" s="11"/>
      <c r="M528" s="11"/>
      <c r="N528" s="11"/>
    </row>
    <row r="529" customFormat="false" ht="12.75" hidden="false" customHeight="true" outlineLevel="0" collapsed="false">
      <c r="A529" s="11"/>
      <c r="B529" s="11"/>
      <c r="C529" s="11"/>
      <c r="D529" s="11"/>
      <c r="E529" s="11"/>
      <c r="F529" s="11"/>
      <c r="G529" s="11"/>
      <c r="H529" s="11"/>
      <c r="I529" s="11"/>
      <c r="J529" s="11"/>
      <c r="K529" s="11"/>
      <c r="L529" s="11"/>
      <c r="M529" s="11"/>
      <c r="N529" s="11"/>
    </row>
    <row r="530" customFormat="false" ht="12.75" hidden="false" customHeight="true" outlineLevel="0" collapsed="false">
      <c r="A530" s="11"/>
      <c r="B530" s="11"/>
      <c r="C530" s="11"/>
      <c r="D530" s="11"/>
      <c r="E530" s="11"/>
      <c r="F530" s="11"/>
      <c r="G530" s="11"/>
      <c r="H530" s="11"/>
      <c r="I530" s="11"/>
      <c r="J530" s="11"/>
      <c r="K530" s="11"/>
      <c r="L530" s="11"/>
      <c r="M530" s="11"/>
      <c r="N530" s="11"/>
    </row>
    <row r="531" customFormat="false" ht="12.75" hidden="false" customHeight="true" outlineLevel="0" collapsed="false">
      <c r="A531" s="11"/>
      <c r="B531" s="11"/>
      <c r="C531" s="11"/>
      <c r="D531" s="11"/>
      <c r="E531" s="11"/>
      <c r="F531" s="11"/>
      <c r="G531" s="11"/>
      <c r="H531" s="11"/>
      <c r="I531" s="11"/>
      <c r="J531" s="11"/>
      <c r="K531" s="11"/>
      <c r="L531" s="11"/>
      <c r="M531" s="11"/>
      <c r="N531" s="11"/>
    </row>
    <row r="532" customFormat="false" ht="12.75" hidden="false" customHeight="true" outlineLevel="0" collapsed="false">
      <c r="A532" s="11"/>
      <c r="B532" s="11"/>
      <c r="C532" s="11"/>
      <c r="D532" s="11"/>
      <c r="E532" s="11"/>
      <c r="F532" s="11"/>
      <c r="G532" s="11"/>
      <c r="H532" s="11"/>
      <c r="I532" s="11"/>
      <c r="J532" s="11"/>
      <c r="K532" s="11"/>
      <c r="L532" s="11"/>
      <c r="M532" s="11"/>
      <c r="N532" s="11"/>
    </row>
    <row r="533" customFormat="false" ht="12.75" hidden="false" customHeight="true" outlineLevel="0" collapsed="false">
      <c r="A533" s="11"/>
      <c r="B533" s="11"/>
      <c r="C533" s="11"/>
      <c r="D533" s="11"/>
      <c r="E533" s="11"/>
      <c r="F533" s="11"/>
      <c r="G533" s="11"/>
      <c r="H533" s="11"/>
      <c r="I533" s="11"/>
      <c r="J533" s="11"/>
      <c r="K533" s="11"/>
      <c r="L533" s="11"/>
      <c r="M533" s="11"/>
      <c r="N533" s="11"/>
    </row>
    <row r="534" customFormat="false" ht="12.75" hidden="false" customHeight="true" outlineLevel="0" collapsed="false">
      <c r="A534" s="11"/>
      <c r="B534" s="11"/>
      <c r="C534" s="11"/>
      <c r="D534" s="11"/>
      <c r="E534" s="11"/>
      <c r="F534" s="11"/>
      <c r="G534" s="11"/>
      <c r="H534" s="11"/>
      <c r="I534" s="11"/>
      <c r="J534" s="11"/>
      <c r="K534" s="11"/>
      <c r="L534" s="11"/>
      <c r="M534" s="11"/>
      <c r="N534" s="11"/>
    </row>
    <row r="535" customFormat="false" ht="12.75" hidden="false" customHeight="true" outlineLevel="0" collapsed="false">
      <c r="A535" s="11"/>
      <c r="B535" s="11"/>
      <c r="C535" s="11"/>
      <c r="D535" s="11"/>
      <c r="E535" s="11"/>
      <c r="F535" s="11"/>
      <c r="G535" s="11"/>
      <c r="H535" s="11"/>
      <c r="I535" s="11"/>
      <c r="J535" s="11"/>
      <c r="K535" s="11"/>
      <c r="L535" s="11"/>
      <c r="M535" s="11"/>
      <c r="N535" s="11"/>
    </row>
    <row r="536" customFormat="false" ht="12.75" hidden="false" customHeight="true" outlineLevel="0" collapsed="false">
      <c r="A536" s="11"/>
      <c r="B536" s="11"/>
      <c r="C536" s="11"/>
      <c r="D536" s="11"/>
      <c r="E536" s="11"/>
      <c r="F536" s="11"/>
      <c r="G536" s="11"/>
      <c r="H536" s="11"/>
      <c r="I536" s="11"/>
      <c r="J536" s="11"/>
      <c r="K536" s="11"/>
      <c r="L536" s="11"/>
      <c r="M536" s="11"/>
      <c r="N536" s="11"/>
    </row>
    <row r="537" customFormat="false" ht="12.75" hidden="false" customHeight="true" outlineLevel="0" collapsed="false">
      <c r="A537" s="11"/>
      <c r="B537" s="11"/>
      <c r="C537" s="11"/>
      <c r="D537" s="11"/>
      <c r="E537" s="11"/>
      <c r="F537" s="11"/>
      <c r="G537" s="11"/>
      <c r="H537" s="11"/>
      <c r="I537" s="11"/>
      <c r="J537" s="11"/>
      <c r="K537" s="11"/>
      <c r="L537" s="11"/>
      <c r="M537" s="11"/>
      <c r="N537" s="11"/>
    </row>
    <row r="538" customFormat="false" ht="12.75" hidden="false" customHeight="true" outlineLevel="0" collapsed="false">
      <c r="A538" s="11"/>
      <c r="B538" s="11"/>
      <c r="C538" s="11"/>
      <c r="D538" s="11"/>
      <c r="E538" s="11"/>
      <c r="F538" s="11"/>
      <c r="G538" s="11"/>
      <c r="H538" s="11"/>
      <c r="I538" s="11"/>
      <c r="J538" s="11"/>
      <c r="K538" s="11"/>
      <c r="L538" s="11"/>
      <c r="M538" s="11"/>
      <c r="N538" s="11"/>
    </row>
    <row r="539" customFormat="false" ht="12.75" hidden="false" customHeight="true" outlineLevel="0" collapsed="false">
      <c r="A539" s="11"/>
      <c r="B539" s="11"/>
      <c r="C539" s="11"/>
      <c r="D539" s="11"/>
      <c r="E539" s="11"/>
      <c r="F539" s="11"/>
      <c r="G539" s="11"/>
      <c r="H539" s="11"/>
      <c r="I539" s="11"/>
      <c r="J539" s="11"/>
      <c r="K539" s="11"/>
      <c r="L539" s="11"/>
      <c r="M539" s="11"/>
      <c r="N539" s="11"/>
    </row>
    <row r="540" customFormat="false" ht="12.75" hidden="false" customHeight="true" outlineLevel="0" collapsed="false">
      <c r="A540" s="11"/>
      <c r="B540" s="11"/>
      <c r="C540" s="11"/>
      <c r="D540" s="11"/>
      <c r="E540" s="11"/>
      <c r="F540" s="11"/>
      <c r="G540" s="11"/>
      <c r="H540" s="11"/>
      <c r="I540" s="11"/>
      <c r="J540" s="11"/>
      <c r="K540" s="11"/>
      <c r="L540" s="11"/>
      <c r="M540" s="11"/>
      <c r="N540" s="11"/>
    </row>
    <row r="541" customFormat="false" ht="12.75" hidden="false" customHeight="true" outlineLevel="0" collapsed="false">
      <c r="A541" s="11"/>
      <c r="B541" s="11"/>
      <c r="C541" s="11"/>
      <c r="D541" s="11"/>
      <c r="E541" s="11"/>
      <c r="F541" s="11"/>
      <c r="G541" s="11"/>
      <c r="H541" s="11"/>
      <c r="I541" s="11"/>
      <c r="J541" s="11"/>
      <c r="K541" s="11"/>
      <c r="L541" s="11"/>
      <c r="M541" s="11"/>
      <c r="N541" s="11"/>
    </row>
    <row r="542" customFormat="false" ht="12.75" hidden="false" customHeight="true" outlineLevel="0" collapsed="false">
      <c r="A542" s="11"/>
      <c r="B542" s="11"/>
      <c r="C542" s="11"/>
      <c r="D542" s="11"/>
      <c r="E542" s="11"/>
      <c r="F542" s="11"/>
      <c r="G542" s="11"/>
      <c r="H542" s="11"/>
      <c r="I542" s="11"/>
      <c r="J542" s="11"/>
      <c r="K542" s="11"/>
      <c r="L542" s="11"/>
      <c r="M542" s="11"/>
      <c r="N542" s="11"/>
    </row>
    <row r="543" customFormat="false" ht="12.75" hidden="false" customHeight="true" outlineLevel="0" collapsed="false">
      <c r="A543" s="11"/>
      <c r="B543" s="11"/>
      <c r="C543" s="11"/>
      <c r="D543" s="11"/>
      <c r="E543" s="11"/>
      <c r="F543" s="11"/>
      <c r="G543" s="11"/>
      <c r="H543" s="11"/>
      <c r="I543" s="11"/>
      <c r="J543" s="11"/>
      <c r="K543" s="11"/>
      <c r="L543" s="11"/>
      <c r="M543" s="11"/>
      <c r="N543" s="11"/>
    </row>
    <row r="544" customFormat="false" ht="12.75" hidden="false" customHeight="true" outlineLevel="0" collapsed="false">
      <c r="A544" s="11"/>
      <c r="B544" s="11"/>
      <c r="C544" s="11"/>
      <c r="D544" s="11"/>
      <c r="E544" s="11"/>
      <c r="F544" s="11"/>
      <c r="G544" s="11"/>
      <c r="H544" s="11"/>
      <c r="I544" s="11"/>
      <c r="J544" s="11"/>
      <c r="K544" s="11"/>
      <c r="L544" s="11"/>
      <c r="M544" s="11"/>
      <c r="N544" s="11"/>
    </row>
    <row r="545" customFormat="false" ht="12.75" hidden="false" customHeight="true" outlineLevel="0" collapsed="false">
      <c r="A545" s="11"/>
      <c r="B545" s="11"/>
      <c r="C545" s="11"/>
      <c r="D545" s="11"/>
      <c r="E545" s="11"/>
      <c r="F545" s="11"/>
      <c r="G545" s="11"/>
      <c r="H545" s="11"/>
      <c r="I545" s="11"/>
      <c r="J545" s="11"/>
      <c r="K545" s="11"/>
      <c r="L545" s="11"/>
      <c r="M545" s="11"/>
      <c r="N545" s="11"/>
    </row>
    <row r="546" customFormat="false" ht="12.75" hidden="false" customHeight="true" outlineLevel="0" collapsed="false">
      <c r="A546" s="11"/>
      <c r="B546" s="11"/>
      <c r="C546" s="11"/>
      <c r="D546" s="11"/>
      <c r="E546" s="11"/>
      <c r="F546" s="11"/>
      <c r="G546" s="11"/>
      <c r="H546" s="11"/>
      <c r="I546" s="11"/>
      <c r="J546" s="11"/>
      <c r="K546" s="11"/>
      <c r="L546" s="11"/>
      <c r="M546" s="11"/>
      <c r="N546" s="11"/>
    </row>
    <row r="547" customFormat="false" ht="12.75" hidden="false" customHeight="true" outlineLevel="0" collapsed="false">
      <c r="A547" s="11"/>
      <c r="B547" s="11"/>
      <c r="C547" s="11"/>
      <c r="D547" s="11"/>
      <c r="E547" s="11"/>
      <c r="F547" s="11"/>
      <c r="G547" s="11"/>
      <c r="H547" s="11"/>
      <c r="I547" s="11"/>
      <c r="J547" s="11"/>
      <c r="K547" s="11"/>
      <c r="L547" s="11"/>
      <c r="M547" s="11"/>
      <c r="N547" s="11"/>
    </row>
    <row r="548" customFormat="false" ht="12.75" hidden="false" customHeight="true" outlineLevel="0" collapsed="false">
      <c r="A548" s="11"/>
      <c r="B548" s="11"/>
      <c r="C548" s="11"/>
      <c r="D548" s="11"/>
      <c r="E548" s="11"/>
      <c r="F548" s="11"/>
      <c r="G548" s="11"/>
      <c r="H548" s="11"/>
      <c r="I548" s="11"/>
      <c r="J548" s="11"/>
      <c r="K548" s="11"/>
      <c r="L548" s="11"/>
      <c r="M548" s="11"/>
      <c r="N548" s="11"/>
    </row>
    <row r="549" customFormat="false" ht="12.75" hidden="false" customHeight="true" outlineLevel="0" collapsed="false">
      <c r="A549" s="11"/>
      <c r="B549" s="11"/>
      <c r="C549" s="11"/>
      <c r="D549" s="11"/>
      <c r="E549" s="11"/>
      <c r="F549" s="11"/>
      <c r="G549" s="11"/>
      <c r="H549" s="11"/>
      <c r="I549" s="11"/>
      <c r="J549" s="11"/>
      <c r="K549" s="11"/>
      <c r="L549" s="11"/>
      <c r="M549" s="11"/>
      <c r="N549" s="11"/>
    </row>
    <row r="550" customFormat="false" ht="12.75" hidden="false" customHeight="true" outlineLevel="0" collapsed="false">
      <c r="A550" s="11"/>
      <c r="B550" s="11"/>
      <c r="C550" s="11"/>
      <c r="D550" s="11"/>
      <c r="E550" s="11"/>
      <c r="F550" s="11"/>
      <c r="G550" s="11"/>
      <c r="H550" s="11"/>
      <c r="I550" s="11"/>
      <c r="J550" s="11"/>
      <c r="K550" s="11"/>
      <c r="L550" s="11"/>
      <c r="M550" s="11"/>
      <c r="N550" s="11"/>
    </row>
    <row r="551" customFormat="false" ht="12.75" hidden="false" customHeight="true" outlineLevel="0" collapsed="false">
      <c r="A551" s="11"/>
      <c r="B551" s="11"/>
      <c r="C551" s="11"/>
      <c r="D551" s="11"/>
      <c r="E551" s="11"/>
      <c r="F551" s="11"/>
      <c r="G551" s="11"/>
      <c r="H551" s="11"/>
      <c r="I551" s="11"/>
      <c r="J551" s="11"/>
      <c r="K551" s="11"/>
      <c r="L551" s="11"/>
      <c r="M551" s="11"/>
      <c r="N551" s="11"/>
    </row>
    <row r="552" customFormat="false" ht="12.75" hidden="false" customHeight="true" outlineLevel="0" collapsed="false">
      <c r="A552" s="11"/>
      <c r="B552" s="11"/>
      <c r="C552" s="11"/>
      <c r="D552" s="11"/>
      <c r="E552" s="11"/>
      <c r="F552" s="11"/>
      <c r="G552" s="11"/>
      <c r="H552" s="11"/>
      <c r="I552" s="11"/>
      <c r="J552" s="11"/>
      <c r="K552" s="11"/>
      <c r="L552" s="11"/>
      <c r="M552" s="11"/>
      <c r="N552" s="11"/>
    </row>
    <row r="553" customFormat="false" ht="12.75" hidden="false" customHeight="true" outlineLevel="0" collapsed="false">
      <c r="A553" s="11"/>
      <c r="B553" s="11"/>
      <c r="C553" s="11"/>
      <c r="D553" s="11"/>
      <c r="E553" s="11"/>
      <c r="F553" s="11"/>
      <c r="G553" s="11"/>
      <c r="H553" s="11"/>
      <c r="I553" s="11"/>
      <c r="J553" s="11"/>
      <c r="K553" s="11"/>
      <c r="L553" s="11"/>
      <c r="M553" s="11"/>
      <c r="N553" s="11"/>
    </row>
    <row r="554" customFormat="false" ht="12.75" hidden="false" customHeight="true" outlineLevel="0" collapsed="false">
      <c r="A554" s="11"/>
      <c r="B554" s="11"/>
      <c r="C554" s="11"/>
      <c r="D554" s="11"/>
      <c r="E554" s="11"/>
      <c r="F554" s="11"/>
      <c r="G554" s="11"/>
      <c r="H554" s="11"/>
      <c r="I554" s="11"/>
      <c r="J554" s="11"/>
      <c r="K554" s="11"/>
      <c r="L554" s="11"/>
      <c r="M554" s="11"/>
      <c r="N554" s="11"/>
    </row>
    <row r="555" customFormat="false" ht="12.75" hidden="false" customHeight="true" outlineLevel="0" collapsed="false">
      <c r="A555" s="11"/>
      <c r="B555" s="11"/>
      <c r="C555" s="11"/>
      <c r="D555" s="11"/>
      <c r="E555" s="11"/>
      <c r="F555" s="11"/>
      <c r="G555" s="11"/>
      <c r="H555" s="11"/>
      <c r="I555" s="11"/>
      <c r="J555" s="11"/>
      <c r="K555" s="11"/>
      <c r="L555" s="11"/>
      <c r="M555" s="11"/>
      <c r="N555" s="11"/>
    </row>
    <row r="556" customFormat="false" ht="12.75" hidden="false" customHeight="true" outlineLevel="0" collapsed="false">
      <c r="A556" s="11"/>
      <c r="B556" s="11"/>
      <c r="C556" s="11"/>
      <c r="D556" s="11"/>
      <c r="E556" s="11"/>
      <c r="F556" s="11"/>
      <c r="G556" s="11"/>
      <c r="H556" s="11"/>
      <c r="I556" s="11"/>
      <c r="J556" s="11"/>
      <c r="K556" s="11"/>
      <c r="L556" s="11"/>
      <c r="M556" s="11"/>
      <c r="N556" s="11"/>
    </row>
    <row r="557" customFormat="false" ht="12.75" hidden="false" customHeight="true" outlineLevel="0" collapsed="false">
      <c r="A557" s="11"/>
      <c r="B557" s="11"/>
      <c r="C557" s="11"/>
      <c r="D557" s="11"/>
      <c r="E557" s="11"/>
      <c r="F557" s="11"/>
      <c r="G557" s="11"/>
      <c r="H557" s="11"/>
      <c r="I557" s="11"/>
      <c r="J557" s="11"/>
      <c r="K557" s="11"/>
      <c r="L557" s="11"/>
      <c r="M557" s="11"/>
      <c r="N557" s="11"/>
    </row>
    <row r="558" customFormat="false" ht="12.75" hidden="false" customHeight="true" outlineLevel="0" collapsed="false">
      <c r="A558" s="11"/>
      <c r="B558" s="11"/>
      <c r="C558" s="11"/>
      <c r="D558" s="11"/>
      <c r="E558" s="11"/>
      <c r="F558" s="11"/>
      <c r="G558" s="11"/>
      <c r="H558" s="11"/>
      <c r="I558" s="11"/>
      <c r="J558" s="11"/>
      <c r="K558" s="11"/>
      <c r="L558" s="11"/>
      <c r="M558" s="11"/>
      <c r="N558" s="11"/>
    </row>
    <row r="559" customFormat="false" ht="12.75" hidden="false" customHeight="true" outlineLevel="0" collapsed="false">
      <c r="A559" s="11"/>
      <c r="B559" s="11"/>
      <c r="C559" s="11"/>
      <c r="D559" s="11"/>
      <c r="E559" s="11"/>
      <c r="F559" s="11"/>
      <c r="G559" s="11"/>
      <c r="H559" s="11"/>
      <c r="I559" s="11"/>
      <c r="J559" s="11"/>
      <c r="K559" s="11"/>
      <c r="L559" s="11"/>
      <c r="M559" s="11"/>
      <c r="N559" s="11"/>
    </row>
    <row r="560" customFormat="false" ht="12.75" hidden="false" customHeight="true" outlineLevel="0" collapsed="false">
      <c r="A560" s="11"/>
      <c r="B560" s="11"/>
      <c r="C560" s="11"/>
      <c r="D560" s="11"/>
      <c r="E560" s="11"/>
      <c r="F560" s="11"/>
      <c r="G560" s="11"/>
      <c r="H560" s="11"/>
      <c r="I560" s="11"/>
      <c r="J560" s="11"/>
      <c r="K560" s="11"/>
      <c r="L560" s="11"/>
      <c r="M560" s="11"/>
      <c r="N560" s="11"/>
    </row>
    <row r="561" customFormat="false" ht="12.75" hidden="false" customHeight="true" outlineLevel="0" collapsed="false">
      <c r="A561" s="11"/>
      <c r="B561" s="11"/>
      <c r="C561" s="11"/>
      <c r="D561" s="11"/>
      <c r="E561" s="11"/>
      <c r="F561" s="11"/>
      <c r="G561" s="11"/>
      <c r="H561" s="11"/>
      <c r="I561" s="11"/>
      <c r="J561" s="11"/>
      <c r="K561" s="11"/>
      <c r="L561" s="11"/>
      <c r="M561" s="11"/>
      <c r="N561" s="11"/>
    </row>
    <row r="562" customFormat="false" ht="12.75" hidden="false" customHeight="true" outlineLevel="0" collapsed="false">
      <c r="A562" s="11"/>
      <c r="B562" s="11"/>
      <c r="C562" s="11"/>
      <c r="D562" s="11"/>
      <c r="E562" s="11"/>
      <c r="F562" s="11"/>
      <c r="G562" s="11"/>
      <c r="H562" s="11"/>
      <c r="I562" s="11"/>
      <c r="J562" s="11"/>
      <c r="K562" s="11"/>
      <c r="L562" s="11"/>
      <c r="M562" s="11"/>
      <c r="N562" s="11"/>
    </row>
    <row r="563" customFormat="false" ht="12.75" hidden="false" customHeight="true" outlineLevel="0" collapsed="false">
      <c r="A563" s="11"/>
      <c r="B563" s="11"/>
      <c r="C563" s="11"/>
      <c r="D563" s="11"/>
      <c r="E563" s="11"/>
      <c r="F563" s="11"/>
      <c r="G563" s="11"/>
      <c r="H563" s="11"/>
      <c r="I563" s="11"/>
      <c r="J563" s="11"/>
      <c r="K563" s="11"/>
      <c r="L563" s="11"/>
      <c r="M563" s="11"/>
      <c r="N563" s="11"/>
    </row>
    <row r="564" customFormat="false" ht="12.75" hidden="false" customHeight="true" outlineLevel="0" collapsed="false">
      <c r="A564" s="11"/>
      <c r="B564" s="11"/>
      <c r="C564" s="11"/>
      <c r="D564" s="11"/>
      <c r="E564" s="11"/>
      <c r="F564" s="11"/>
      <c r="G564" s="11"/>
      <c r="H564" s="11"/>
      <c r="I564" s="11"/>
      <c r="J564" s="11"/>
      <c r="K564" s="11"/>
      <c r="L564" s="11"/>
      <c r="M564" s="11"/>
      <c r="N564" s="11"/>
    </row>
    <row r="565" customFormat="false" ht="12.75" hidden="false" customHeight="true" outlineLevel="0" collapsed="false">
      <c r="A565" s="11"/>
      <c r="B565" s="11"/>
      <c r="C565" s="11"/>
      <c r="D565" s="11"/>
      <c r="E565" s="11"/>
      <c r="F565" s="11"/>
      <c r="G565" s="11"/>
      <c r="H565" s="11"/>
      <c r="I565" s="11"/>
      <c r="J565" s="11"/>
      <c r="K565" s="11"/>
      <c r="L565" s="11"/>
      <c r="M565" s="11"/>
      <c r="N565" s="11"/>
    </row>
    <row r="566" customFormat="false" ht="12.75" hidden="false" customHeight="true" outlineLevel="0" collapsed="false">
      <c r="A566" s="11"/>
      <c r="B566" s="11"/>
      <c r="C566" s="11"/>
      <c r="D566" s="11"/>
      <c r="E566" s="11"/>
      <c r="F566" s="11"/>
      <c r="G566" s="11"/>
      <c r="H566" s="11"/>
      <c r="I566" s="11"/>
      <c r="J566" s="11"/>
      <c r="K566" s="11"/>
      <c r="L566" s="11"/>
      <c r="M566" s="11"/>
      <c r="N566" s="11"/>
    </row>
    <row r="567" customFormat="false" ht="12.75" hidden="false" customHeight="true" outlineLevel="0" collapsed="false">
      <c r="A567" s="11"/>
      <c r="B567" s="11"/>
      <c r="C567" s="11"/>
      <c r="D567" s="11"/>
      <c r="E567" s="11"/>
      <c r="F567" s="11"/>
      <c r="G567" s="11"/>
      <c r="H567" s="11"/>
      <c r="I567" s="11"/>
      <c r="J567" s="11"/>
      <c r="K567" s="11"/>
      <c r="L567" s="11"/>
      <c r="M567" s="11"/>
      <c r="N567" s="11"/>
    </row>
    <row r="568" customFormat="false" ht="12.75" hidden="false" customHeight="true" outlineLevel="0" collapsed="false">
      <c r="A568" s="11"/>
      <c r="B568" s="11"/>
      <c r="C568" s="11"/>
      <c r="D568" s="11"/>
      <c r="E568" s="11"/>
      <c r="F568" s="11"/>
      <c r="G568" s="11"/>
      <c r="H568" s="11"/>
      <c r="I568" s="11"/>
      <c r="J568" s="11"/>
      <c r="K568" s="11"/>
      <c r="L568" s="11"/>
      <c r="M568" s="11"/>
      <c r="N568" s="11"/>
    </row>
    <row r="569" customFormat="false" ht="12.75" hidden="false" customHeight="true" outlineLevel="0" collapsed="false">
      <c r="A569" s="11"/>
      <c r="B569" s="11"/>
      <c r="C569" s="11"/>
      <c r="D569" s="11"/>
      <c r="E569" s="11"/>
      <c r="F569" s="11"/>
      <c r="G569" s="11"/>
      <c r="H569" s="11"/>
      <c r="I569" s="11"/>
      <c r="J569" s="11"/>
      <c r="K569" s="11"/>
      <c r="L569" s="11"/>
      <c r="M569" s="11"/>
      <c r="N569" s="11"/>
    </row>
    <row r="570" customFormat="false" ht="12.75" hidden="false" customHeight="true" outlineLevel="0" collapsed="false">
      <c r="A570" s="11"/>
      <c r="B570" s="11"/>
      <c r="C570" s="11"/>
      <c r="D570" s="11"/>
      <c r="E570" s="11"/>
      <c r="F570" s="11"/>
      <c r="G570" s="11"/>
      <c r="H570" s="11"/>
      <c r="I570" s="11"/>
      <c r="J570" s="11"/>
      <c r="K570" s="11"/>
      <c r="L570" s="11"/>
      <c r="M570" s="11"/>
      <c r="N570" s="11"/>
    </row>
    <row r="571" customFormat="false" ht="12.75" hidden="false" customHeight="true" outlineLevel="0" collapsed="false">
      <c r="A571" s="11"/>
      <c r="B571" s="11"/>
      <c r="C571" s="11"/>
      <c r="D571" s="11"/>
      <c r="E571" s="11"/>
      <c r="F571" s="11"/>
      <c r="G571" s="11"/>
      <c r="H571" s="11"/>
      <c r="I571" s="11"/>
      <c r="J571" s="11"/>
      <c r="K571" s="11"/>
      <c r="L571" s="11"/>
      <c r="M571" s="11"/>
      <c r="N571" s="11"/>
    </row>
    <row r="572" customFormat="false" ht="12.75" hidden="false" customHeight="true" outlineLevel="0" collapsed="false">
      <c r="A572" s="11"/>
      <c r="B572" s="11"/>
      <c r="C572" s="11"/>
      <c r="D572" s="11"/>
      <c r="E572" s="11"/>
      <c r="F572" s="11"/>
      <c r="G572" s="11"/>
      <c r="H572" s="11"/>
      <c r="I572" s="11"/>
      <c r="J572" s="11"/>
      <c r="K572" s="11"/>
      <c r="L572" s="11"/>
      <c r="M572" s="11"/>
      <c r="N572" s="11"/>
    </row>
    <row r="573" customFormat="false" ht="12.75" hidden="false" customHeight="true" outlineLevel="0" collapsed="false">
      <c r="A573" s="11"/>
      <c r="B573" s="11"/>
      <c r="C573" s="11"/>
      <c r="D573" s="11"/>
      <c r="E573" s="11"/>
      <c r="F573" s="11"/>
      <c r="G573" s="11"/>
      <c r="H573" s="11"/>
      <c r="I573" s="11"/>
      <c r="J573" s="11"/>
      <c r="K573" s="11"/>
      <c r="L573" s="11"/>
      <c r="M573" s="11"/>
      <c r="N573" s="11"/>
    </row>
    <row r="574" customFormat="false" ht="12.75" hidden="false" customHeight="true" outlineLevel="0" collapsed="false">
      <c r="A574" s="11"/>
      <c r="B574" s="11"/>
      <c r="C574" s="11"/>
      <c r="D574" s="11"/>
      <c r="E574" s="11"/>
      <c r="F574" s="11"/>
      <c r="G574" s="11"/>
      <c r="H574" s="11"/>
      <c r="I574" s="11"/>
      <c r="J574" s="11"/>
      <c r="K574" s="11"/>
      <c r="L574" s="11"/>
      <c r="M574" s="11"/>
      <c r="N574" s="11"/>
    </row>
    <row r="575" customFormat="false" ht="12.75" hidden="false" customHeight="true" outlineLevel="0" collapsed="false">
      <c r="A575" s="11"/>
      <c r="B575" s="11"/>
      <c r="C575" s="11"/>
      <c r="D575" s="11"/>
      <c r="E575" s="11"/>
      <c r="F575" s="11"/>
      <c r="G575" s="11"/>
      <c r="H575" s="11"/>
      <c r="I575" s="11"/>
      <c r="J575" s="11"/>
      <c r="K575" s="11"/>
      <c r="L575" s="11"/>
      <c r="M575" s="11"/>
      <c r="N575" s="11"/>
    </row>
    <row r="576" customFormat="false" ht="12.75" hidden="false" customHeight="true" outlineLevel="0" collapsed="false">
      <c r="A576" s="11"/>
      <c r="B576" s="11"/>
      <c r="C576" s="11"/>
      <c r="D576" s="11"/>
      <c r="E576" s="11"/>
      <c r="F576" s="11"/>
      <c r="G576" s="11"/>
      <c r="H576" s="11"/>
      <c r="I576" s="11"/>
      <c r="J576" s="11"/>
      <c r="K576" s="11"/>
      <c r="L576" s="11"/>
      <c r="M576" s="11"/>
      <c r="N576" s="11"/>
    </row>
    <row r="577" customFormat="false" ht="12.75" hidden="false" customHeight="true" outlineLevel="0" collapsed="false">
      <c r="A577" s="11"/>
      <c r="B577" s="11"/>
      <c r="C577" s="11"/>
      <c r="D577" s="11"/>
      <c r="E577" s="11"/>
      <c r="F577" s="11"/>
      <c r="G577" s="11"/>
      <c r="H577" s="11"/>
      <c r="I577" s="11"/>
      <c r="J577" s="11"/>
      <c r="K577" s="11"/>
      <c r="L577" s="11"/>
      <c r="M577" s="11"/>
      <c r="N577" s="11"/>
    </row>
    <row r="578" customFormat="false" ht="12.75" hidden="false" customHeight="true" outlineLevel="0" collapsed="false">
      <c r="A578" s="11"/>
      <c r="B578" s="11"/>
      <c r="C578" s="11"/>
      <c r="D578" s="11"/>
      <c r="E578" s="11"/>
      <c r="F578" s="11"/>
      <c r="G578" s="11"/>
      <c r="H578" s="11"/>
      <c r="I578" s="11"/>
      <c r="J578" s="11"/>
      <c r="K578" s="11"/>
      <c r="L578" s="11"/>
      <c r="M578" s="11"/>
      <c r="N578" s="11"/>
    </row>
    <row r="579" customFormat="false" ht="12.75" hidden="false" customHeight="true" outlineLevel="0" collapsed="false">
      <c r="A579" s="11"/>
      <c r="B579" s="11"/>
      <c r="C579" s="11"/>
      <c r="D579" s="11"/>
      <c r="E579" s="11"/>
      <c r="F579" s="11"/>
      <c r="G579" s="11"/>
      <c r="H579" s="11"/>
      <c r="I579" s="11"/>
      <c r="J579" s="11"/>
      <c r="K579" s="11"/>
      <c r="L579" s="11"/>
      <c r="M579" s="11"/>
      <c r="N579" s="11"/>
    </row>
    <row r="580" customFormat="false" ht="12.75" hidden="false" customHeight="true" outlineLevel="0" collapsed="false">
      <c r="A580" s="11"/>
      <c r="B580" s="11"/>
      <c r="C580" s="11"/>
      <c r="D580" s="11"/>
      <c r="E580" s="11"/>
      <c r="F580" s="11"/>
      <c r="G580" s="11"/>
      <c r="H580" s="11"/>
      <c r="I580" s="11"/>
      <c r="J580" s="11"/>
      <c r="K580" s="11"/>
      <c r="L580" s="11"/>
      <c r="M580" s="11"/>
      <c r="N580" s="11"/>
    </row>
    <row r="581" customFormat="false" ht="12.75" hidden="false" customHeight="true" outlineLevel="0" collapsed="false">
      <c r="A581" s="11"/>
      <c r="B581" s="11"/>
      <c r="C581" s="11"/>
      <c r="D581" s="11"/>
      <c r="E581" s="11"/>
      <c r="F581" s="11"/>
      <c r="G581" s="11"/>
      <c r="H581" s="11"/>
      <c r="I581" s="11"/>
      <c r="J581" s="11"/>
      <c r="K581" s="11"/>
      <c r="L581" s="11"/>
      <c r="M581" s="11"/>
      <c r="N581" s="11"/>
    </row>
    <row r="582" customFormat="false" ht="12.75" hidden="false" customHeight="true" outlineLevel="0" collapsed="false">
      <c r="A582" s="11"/>
      <c r="B582" s="11"/>
      <c r="C582" s="11"/>
      <c r="D582" s="11"/>
      <c r="E582" s="11"/>
      <c r="F582" s="11"/>
      <c r="G582" s="11"/>
      <c r="H582" s="11"/>
      <c r="I582" s="11"/>
      <c r="J582" s="11"/>
      <c r="K582" s="11"/>
      <c r="L582" s="11"/>
      <c r="M582" s="11"/>
      <c r="N582" s="11"/>
    </row>
    <row r="583" customFormat="false" ht="12.75" hidden="false" customHeight="true" outlineLevel="0" collapsed="false">
      <c r="A583" s="11"/>
      <c r="B583" s="11"/>
      <c r="C583" s="11"/>
      <c r="D583" s="11"/>
      <c r="E583" s="11"/>
      <c r="F583" s="11"/>
      <c r="G583" s="11"/>
      <c r="H583" s="11"/>
      <c r="I583" s="11"/>
      <c r="J583" s="11"/>
      <c r="K583" s="11"/>
      <c r="L583" s="11"/>
      <c r="M583" s="11"/>
      <c r="N583" s="11"/>
    </row>
    <row r="584" customFormat="false" ht="12.75" hidden="false" customHeight="true" outlineLevel="0" collapsed="false">
      <c r="A584" s="11"/>
      <c r="B584" s="11"/>
      <c r="C584" s="11"/>
      <c r="D584" s="11"/>
      <c r="E584" s="11"/>
      <c r="F584" s="11"/>
      <c r="G584" s="11"/>
      <c r="H584" s="11"/>
      <c r="I584" s="11"/>
      <c r="J584" s="11"/>
      <c r="K584" s="11"/>
      <c r="L584" s="11"/>
      <c r="M584" s="11"/>
      <c r="N584" s="11"/>
    </row>
    <row r="585" customFormat="false" ht="12.75" hidden="false" customHeight="true" outlineLevel="0" collapsed="false">
      <c r="A585" s="11"/>
      <c r="B585" s="11"/>
      <c r="C585" s="11"/>
      <c r="D585" s="11"/>
      <c r="E585" s="11"/>
      <c r="F585" s="11"/>
      <c r="G585" s="11"/>
      <c r="H585" s="11"/>
      <c r="I585" s="11"/>
      <c r="J585" s="11"/>
      <c r="K585" s="11"/>
      <c r="L585" s="11"/>
      <c r="M585" s="11"/>
      <c r="N585" s="11"/>
    </row>
    <row r="586" customFormat="false" ht="12.75" hidden="false" customHeight="true" outlineLevel="0" collapsed="false">
      <c r="A586" s="11"/>
      <c r="B586" s="11"/>
      <c r="C586" s="11"/>
      <c r="D586" s="11"/>
      <c r="E586" s="11"/>
      <c r="F586" s="11"/>
      <c r="G586" s="11"/>
      <c r="H586" s="11"/>
      <c r="I586" s="11"/>
      <c r="J586" s="11"/>
      <c r="K586" s="11"/>
      <c r="L586" s="11"/>
      <c r="M586" s="11"/>
      <c r="N586" s="11"/>
    </row>
    <row r="587" customFormat="false" ht="12.75" hidden="false" customHeight="true" outlineLevel="0" collapsed="false">
      <c r="A587" s="11"/>
      <c r="B587" s="11"/>
      <c r="C587" s="11"/>
      <c r="D587" s="11"/>
      <c r="E587" s="11"/>
      <c r="F587" s="11"/>
      <c r="G587" s="11"/>
      <c r="H587" s="11"/>
      <c r="I587" s="11"/>
      <c r="J587" s="11"/>
      <c r="K587" s="11"/>
      <c r="L587" s="11"/>
      <c r="M587" s="11"/>
      <c r="N587" s="11"/>
    </row>
    <row r="588" customFormat="false" ht="12.75" hidden="false" customHeight="true" outlineLevel="0" collapsed="false">
      <c r="A588" s="11"/>
      <c r="B588" s="11"/>
      <c r="C588" s="11"/>
      <c r="D588" s="11"/>
      <c r="E588" s="11"/>
      <c r="F588" s="11"/>
      <c r="G588" s="11"/>
      <c r="H588" s="11"/>
      <c r="I588" s="11"/>
      <c r="J588" s="11"/>
      <c r="K588" s="11"/>
      <c r="L588" s="11"/>
      <c r="M588" s="11"/>
      <c r="N588" s="11"/>
    </row>
    <row r="589" customFormat="false" ht="12.75" hidden="false" customHeight="true" outlineLevel="0" collapsed="false">
      <c r="A589" s="11"/>
      <c r="B589" s="11"/>
      <c r="C589" s="11"/>
      <c r="D589" s="11"/>
      <c r="E589" s="11"/>
      <c r="F589" s="11"/>
      <c r="G589" s="11"/>
      <c r="H589" s="11"/>
      <c r="I589" s="11"/>
      <c r="J589" s="11"/>
      <c r="K589" s="11"/>
      <c r="L589" s="11"/>
      <c r="M589" s="11"/>
      <c r="N589" s="11"/>
    </row>
    <row r="590" customFormat="false" ht="12.75" hidden="false" customHeight="true" outlineLevel="0" collapsed="false">
      <c r="A590" s="11"/>
      <c r="B590" s="11"/>
      <c r="C590" s="11"/>
      <c r="D590" s="11"/>
      <c r="E590" s="11"/>
      <c r="F590" s="11"/>
      <c r="G590" s="11"/>
      <c r="H590" s="11"/>
      <c r="I590" s="11"/>
      <c r="J590" s="11"/>
      <c r="K590" s="11"/>
      <c r="L590" s="11"/>
      <c r="M590" s="11"/>
      <c r="N590" s="11"/>
    </row>
    <row r="591" customFormat="false" ht="12.75" hidden="false" customHeight="true" outlineLevel="0" collapsed="false">
      <c r="A591" s="11"/>
      <c r="B591" s="11"/>
      <c r="C591" s="11"/>
      <c r="D591" s="11"/>
      <c r="E591" s="11"/>
      <c r="F591" s="11"/>
      <c r="G591" s="11"/>
      <c r="H591" s="11"/>
      <c r="I591" s="11"/>
      <c r="J591" s="11"/>
      <c r="K591" s="11"/>
      <c r="L591" s="11"/>
      <c r="M591" s="11"/>
      <c r="N591" s="11"/>
    </row>
    <row r="592" customFormat="false" ht="12.75" hidden="false" customHeight="true" outlineLevel="0" collapsed="false">
      <c r="A592" s="11"/>
      <c r="B592" s="11"/>
      <c r="C592" s="11"/>
      <c r="D592" s="11"/>
      <c r="E592" s="11"/>
      <c r="F592" s="11"/>
      <c r="G592" s="11"/>
      <c r="H592" s="11"/>
      <c r="I592" s="11"/>
      <c r="J592" s="11"/>
      <c r="K592" s="11"/>
      <c r="L592" s="11"/>
      <c r="M592" s="11"/>
      <c r="N592" s="11"/>
    </row>
    <row r="593" customFormat="false" ht="12.75" hidden="false" customHeight="true" outlineLevel="0" collapsed="false">
      <c r="A593" s="11"/>
      <c r="B593" s="11"/>
      <c r="C593" s="11"/>
      <c r="D593" s="11"/>
      <c r="E593" s="11"/>
      <c r="F593" s="11"/>
      <c r="G593" s="11"/>
      <c r="H593" s="11"/>
      <c r="I593" s="11"/>
      <c r="J593" s="11"/>
      <c r="K593" s="11"/>
      <c r="L593" s="11"/>
      <c r="M593" s="11"/>
      <c r="N593" s="11"/>
    </row>
    <row r="594" customFormat="false" ht="12.75" hidden="false" customHeight="true" outlineLevel="0" collapsed="false">
      <c r="A594" s="11"/>
      <c r="B594" s="11"/>
      <c r="C594" s="11"/>
      <c r="D594" s="11"/>
      <c r="E594" s="11"/>
      <c r="F594" s="11"/>
      <c r="G594" s="11"/>
      <c r="H594" s="11"/>
      <c r="I594" s="11"/>
      <c r="J594" s="11"/>
      <c r="K594" s="11"/>
      <c r="L594" s="11"/>
      <c r="M594" s="11"/>
      <c r="N594" s="11"/>
    </row>
    <row r="595" customFormat="false" ht="12.75" hidden="false" customHeight="true" outlineLevel="0" collapsed="false">
      <c r="A595" s="11"/>
      <c r="B595" s="11"/>
      <c r="C595" s="11"/>
      <c r="D595" s="11"/>
      <c r="E595" s="11"/>
      <c r="F595" s="11"/>
      <c r="G595" s="11"/>
      <c r="H595" s="11"/>
      <c r="I595" s="11"/>
      <c r="J595" s="11"/>
      <c r="K595" s="11"/>
      <c r="L595" s="11"/>
      <c r="M595" s="11"/>
      <c r="N595" s="11"/>
    </row>
    <row r="596" customFormat="false" ht="12.75" hidden="false" customHeight="true" outlineLevel="0" collapsed="false">
      <c r="A596" s="11"/>
      <c r="B596" s="11"/>
      <c r="C596" s="11"/>
      <c r="D596" s="11"/>
      <c r="E596" s="11"/>
      <c r="F596" s="11"/>
      <c r="G596" s="11"/>
      <c r="H596" s="11"/>
      <c r="I596" s="11"/>
      <c r="J596" s="11"/>
      <c r="K596" s="11"/>
      <c r="L596" s="11"/>
      <c r="M596" s="11"/>
      <c r="N596" s="11"/>
    </row>
    <row r="597" customFormat="false" ht="12.75" hidden="false" customHeight="true" outlineLevel="0" collapsed="false">
      <c r="A597" s="11"/>
      <c r="B597" s="11"/>
      <c r="C597" s="11"/>
      <c r="D597" s="11"/>
      <c r="E597" s="11"/>
      <c r="F597" s="11"/>
      <c r="G597" s="11"/>
      <c r="H597" s="11"/>
      <c r="I597" s="11"/>
      <c r="J597" s="11"/>
      <c r="K597" s="11"/>
      <c r="L597" s="11"/>
      <c r="M597" s="11"/>
      <c r="N597" s="11"/>
    </row>
    <row r="598" customFormat="false" ht="12.75" hidden="false" customHeight="true" outlineLevel="0" collapsed="false">
      <c r="A598" s="11"/>
      <c r="B598" s="11"/>
      <c r="C598" s="11"/>
      <c r="D598" s="11"/>
      <c r="E598" s="11"/>
      <c r="F598" s="11"/>
      <c r="G598" s="11"/>
      <c r="H598" s="11"/>
      <c r="I598" s="11"/>
      <c r="J598" s="11"/>
      <c r="K598" s="11"/>
      <c r="L598" s="11"/>
      <c r="M598" s="11"/>
      <c r="N598" s="11"/>
    </row>
    <row r="599" customFormat="false" ht="12.75" hidden="false" customHeight="true" outlineLevel="0" collapsed="false">
      <c r="A599" s="11"/>
      <c r="B599" s="11"/>
      <c r="C599" s="11"/>
      <c r="D599" s="11"/>
      <c r="E599" s="11"/>
      <c r="F599" s="11"/>
      <c r="G599" s="11"/>
      <c r="H599" s="11"/>
      <c r="I599" s="11"/>
      <c r="J599" s="11"/>
      <c r="K599" s="11"/>
      <c r="L599" s="11"/>
      <c r="M599" s="11"/>
      <c r="N599" s="11"/>
    </row>
    <row r="600" customFormat="false" ht="12.75" hidden="false" customHeight="true" outlineLevel="0" collapsed="false">
      <c r="A600" s="11"/>
      <c r="B600" s="11"/>
      <c r="C600" s="11"/>
      <c r="D600" s="11"/>
      <c r="E600" s="11"/>
      <c r="F600" s="11"/>
      <c r="G600" s="11"/>
      <c r="H600" s="11"/>
      <c r="I600" s="11"/>
      <c r="J600" s="11"/>
      <c r="K600" s="11"/>
      <c r="L600" s="11"/>
      <c r="M600" s="11"/>
      <c r="N600" s="11"/>
    </row>
    <row r="601" customFormat="false" ht="12.75" hidden="false" customHeight="true" outlineLevel="0" collapsed="false">
      <c r="A601" s="11"/>
      <c r="B601" s="11"/>
      <c r="C601" s="11"/>
      <c r="D601" s="11"/>
      <c r="E601" s="11"/>
      <c r="F601" s="11"/>
      <c r="G601" s="11"/>
      <c r="H601" s="11"/>
      <c r="I601" s="11"/>
      <c r="J601" s="11"/>
      <c r="K601" s="11"/>
      <c r="L601" s="11"/>
      <c r="M601" s="11"/>
      <c r="N601" s="11"/>
    </row>
    <row r="602" customFormat="false" ht="12.75" hidden="false" customHeight="true" outlineLevel="0" collapsed="false">
      <c r="A602" s="11"/>
      <c r="B602" s="11"/>
      <c r="C602" s="11"/>
      <c r="D602" s="11"/>
      <c r="E602" s="11"/>
      <c r="F602" s="11"/>
      <c r="G602" s="11"/>
      <c r="H602" s="11"/>
      <c r="I602" s="11"/>
      <c r="J602" s="11"/>
      <c r="K602" s="11"/>
      <c r="L602" s="11"/>
      <c r="M602" s="11"/>
      <c r="N602" s="11"/>
    </row>
    <row r="603" customFormat="false" ht="12.75" hidden="false" customHeight="true" outlineLevel="0" collapsed="false">
      <c r="A603" s="11"/>
      <c r="B603" s="11"/>
      <c r="C603" s="11"/>
      <c r="D603" s="11"/>
      <c r="E603" s="11"/>
      <c r="F603" s="11"/>
      <c r="G603" s="11"/>
      <c r="H603" s="11"/>
      <c r="I603" s="11"/>
      <c r="J603" s="11"/>
      <c r="K603" s="11"/>
      <c r="L603" s="11"/>
      <c r="M603" s="11"/>
      <c r="N603" s="11"/>
    </row>
    <row r="604" customFormat="false" ht="12.75" hidden="false" customHeight="true" outlineLevel="0" collapsed="false">
      <c r="A604" s="11"/>
      <c r="B604" s="11"/>
      <c r="C604" s="11"/>
      <c r="D604" s="11"/>
      <c r="E604" s="11"/>
      <c r="F604" s="11"/>
      <c r="G604" s="11"/>
      <c r="H604" s="11"/>
      <c r="I604" s="11"/>
      <c r="J604" s="11"/>
      <c r="K604" s="11"/>
      <c r="L604" s="11"/>
      <c r="M604" s="11"/>
      <c r="N604" s="11"/>
    </row>
    <row r="605" customFormat="false" ht="12.75" hidden="false" customHeight="true" outlineLevel="0" collapsed="false">
      <c r="A605" s="11"/>
      <c r="B605" s="11"/>
      <c r="C605" s="11"/>
      <c r="D605" s="11"/>
      <c r="E605" s="11"/>
      <c r="F605" s="11"/>
      <c r="G605" s="11"/>
      <c r="H605" s="11"/>
      <c r="I605" s="11"/>
      <c r="J605" s="11"/>
      <c r="K605" s="11"/>
      <c r="L605" s="11"/>
      <c r="M605" s="11"/>
      <c r="N605" s="11"/>
    </row>
    <row r="606" customFormat="false" ht="12.75" hidden="false" customHeight="true" outlineLevel="0" collapsed="false">
      <c r="A606" s="11"/>
      <c r="B606" s="11"/>
      <c r="C606" s="11"/>
      <c r="D606" s="11"/>
      <c r="E606" s="11"/>
      <c r="F606" s="11"/>
      <c r="G606" s="11"/>
      <c r="H606" s="11"/>
      <c r="I606" s="11"/>
      <c r="J606" s="11"/>
      <c r="K606" s="11"/>
      <c r="L606" s="11"/>
      <c r="M606" s="11"/>
      <c r="N606" s="11"/>
    </row>
    <row r="607" customFormat="false" ht="12.75" hidden="false" customHeight="true" outlineLevel="0" collapsed="false">
      <c r="A607" s="11"/>
      <c r="B607" s="11"/>
      <c r="C607" s="11"/>
      <c r="D607" s="11"/>
      <c r="E607" s="11"/>
      <c r="F607" s="11"/>
      <c r="G607" s="11"/>
      <c r="H607" s="11"/>
      <c r="I607" s="11"/>
      <c r="J607" s="11"/>
      <c r="K607" s="11"/>
      <c r="L607" s="11"/>
      <c r="M607" s="11"/>
      <c r="N607" s="11"/>
    </row>
    <row r="608" customFormat="false" ht="12.75" hidden="false" customHeight="true" outlineLevel="0" collapsed="false">
      <c r="A608" s="11"/>
      <c r="B608" s="11"/>
      <c r="C608" s="11"/>
      <c r="D608" s="11"/>
      <c r="E608" s="11"/>
      <c r="F608" s="11"/>
      <c r="G608" s="11"/>
      <c r="H608" s="11"/>
      <c r="I608" s="11"/>
      <c r="J608" s="11"/>
      <c r="K608" s="11"/>
      <c r="L608" s="11"/>
      <c r="M608" s="11"/>
      <c r="N608" s="11"/>
    </row>
    <row r="609" customFormat="false" ht="12.75" hidden="false" customHeight="true" outlineLevel="0" collapsed="false">
      <c r="A609" s="11"/>
      <c r="B609" s="11"/>
      <c r="C609" s="11"/>
      <c r="D609" s="11"/>
      <c r="E609" s="11"/>
      <c r="F609" s="11"/>
      <c r="G609" s="11"/>
      <c r="H609" s="11"/>
      <c r="I609" s="11"/>
      <c r="J609" s="11"/>
      <c r="K609" s="11"/>
      <c r="L609" s="11"/>
      <c r="M609" s="11"/>
      <c r="N609" s="11"/>
    </row>
    <row r="610" customFormat="false" ht="12.75" hidden="false" customHeight="true" outlineLevel="0" collapsed="false">
      <c r="A610" s="11"/>
      <c r="B610" s="11"/>
      <c r="C610" s="11"/>
      <c r="D610" s="11"/>
      <c r="E610" s="11"/>
      <c r="F610" s="11"/>
      <c r="G610" s="11"/>
      <c r="H610" s="11"/>
      <c r="I610" s="11"/>
      <c r="J610" s="11"/>
      <c r="K610" s="11"/>
      <c r="L610" s="11"/>
      <c r="M610" s="11"/>
      <c r="N610" s="11"/>
    </row>
    <row r="611" customFormat="false" ht="12.75" hidden="false" customHeight="true" outlineLevel="0" collapsed="false">
      <c r="A611" s="11"/>
      <c r="B611" s="11"/>
      <c r="C611" s="11"/>
      <c r="D611" s="11"/>
      <c r="E611" s="11"/>
      <c r="F611" s="11"/>
      <c r="G611" s="11"/>
      <c r="H611" s="11"/>
      <c r="I611" s="11"/>
      <c r="J611" s="11"/>
      <c r="K611" s="11"/>
      <c r="L611" s="11"/>
      <c r="M611" s="11"/>
      <c r="N611" s="11"/>
    </row>
    <row r="612" customFormat="false" ht="12.75" hidden="false" customHeight="true" outlineLevel="0" collapsed="false">
      <c r="A612" s="11"/>
      <c r="B612" s="11"/>
      <c r="C612" s="11"/>
      <c r="D612" s="11"/>
      <c r="E612" s="11"/>
      <c r="F612" s="11"/>
      <c r="G612" s="11"/>
      <c r="H612" s="11"/>
      <c r="I612" s="11"/>
      <c r="J612" s="11"/>
      <c r="K612" s="11"/>
      <c r="L612" s="11"/>
      <c r="M612" s="11"/>
      <c r="N612" s="11"/>
    </row>
    <row r="613" customFormat="false" ht="12.75" hidden="false" customHeight="true" outlineLevel="0" collapsed="false">
      <c r="A613" s="11"/>
      <c r="B613" s="11"/>
      <c r="C613" s="11"/>
      <c r="D613" s="11"/>
      <c r="E613" s="11"/>
      <c r="F613" s="11"/>
      <c r="G613" s="11"/>
      <c r="H613" s="11"/>
      <c r="I613" s="11"/>
      <c r="J613" s="11"/>
      <c r="K613" s="11"/>
      <c r="L613" s="11"/>
      <c r="M613" s="11"/>
      <c r="N613" s="11"/>
    </row>
    <row r="614" customFormat="false" ht="12.75" hidden="false" customHeight="true" outlineLevel="0" collapsed="false">
      <c r="A614" s="11"/>
      <c r="B614" s="11"/>
      <c r="C614" s="11"/>
      <c r="D614" s="11"/>
      <c r="E614" s="11"/>
      <c r="F614" s="11"/>
      <c r="G614" s="11"/>
      <c r="H614" s="11"/>
      <c r="I614" s="11"/>
      <c r="J614" s="11"/>
      <c r="K614" s="11"/>
      <c r="L614" s="11"/>
      <c r="M614" s="11"/>
      <c r="N614" s="11"/>
    </row>
    <row r="615" customFormat="false" ht="12.75" hidden="false" customHeight="true" outlineLevel="0" collapsed="false">
      <c r="A615" s="11"/>
      <c r="B615" s="11"/>
      <c r="C615" s="11"/>
      <c r="D615" s="11"/>
      <c r="E615" s="11"/>
      <c r="F615" s="11"/>
      <c r="G615" s="11"/>
      <c r="H615" s="11"/>
      <c r="I615" s="11"/>
      <c r="J615" s="11"/>
      <c r="K615" s="11"/>
      <c r="L615" s="11"/>
      <c r="M615" s="11"/>
      <c r="N615" s="11"/>
    </row>
    <row r="616" customFormat="false" ht="12.75" hidden="false" customHeight="true" outlineLevel="0" collapsed="false">
      <c r="A616" s="11"/>
      <c r="B616" s="11"/>
      <c r="C616" s="11"/>
      <c r="D616" s="11"/>
      <c r="E616" s="11"/>
      <c r="F616" s="11"/>
      <c r="G616" s="11"/>
      <c r="H616" s="11"/>
      <c r="I616" s="11"/>
      <c r="J616" s="11"/>
      <c r="K616" s="11"/>
      <c r="L616" s="11"/>
      <c r="M616" s="11"/>
      <c r="N616" s="11"/>
    </row>
    <row r="617" customFormat="false" ht="12.75" hidden="false" customHeight="true" outlineLevel="0" collapsed="false">
      <c r="A617" s="11"/>
      <c r="B617" s="11"/>
      <c r="C617" s="11"/>
      <c r="D617" s="11"/>
      <c r="E617" s="11"/>
      <c r="F617" s="11"/>
      <c r="G617" s="11"/>
      <c r="H617" s="11"/>
      <c r="I617" s="11"/>
      <c r="J617" s="11"/>
      <c r="K617" s="11"/>
      <c r="L617" s="11"/>
      <c r="M617" s="11"/>
      <c r="N617" s="11"/>
    </row>
    <row r="618" customFormat="false" ht="12.75" hidden="false" customHeight="true" outlineLevel="0" collapsed="false">
      <c r="A618" s="11"/>
      <c r="B618" s="11"/>
      <c r="C618" s="11"/>
      <c r="D618" s="11"/>
      <c r="E618" s="11"/>
      <c r="F618" s="11"/>
      <c r="G618" s="11"/>
      <c r="H618" s="11"/>
      <c r="I618" s="11"/>
      <c r="J618" s="11"/>
      <c r="K618" s="11"/>
      <c r="L618" s="11"/>
      <c r="M618" s="11"/>
      <c r="N618" s="11"/>
    </row>
    <row r="619" customFormat="false" ht="12.75" hidden="false" customHeight="true" outlineLevel="0" collapsed="false">
      <c r="A619" s="11"/>
      <c r="B619" s="11"/>
      <c r="C619" s="11"/>
      <c r="D619" s="11"/>
      <c r="E619" s="11"/>
      <c r="F619" s="11"/>
      <c r="G619" s="11"/>
      <c r="H619" s="11"/>
      <c r="I619" s="11"/>
      <c r="J619" s="11"/>
      <c r="K619" s="11"/>
      <c r="L619" s="11"/>
      <c r="M619" s="11"/>
      <c r="N619" s="11"/>
    </row>
    <row r="620" customFormat="false" ht="12.75" hidden="false" customHeight="true" outlineLevel="0" collapsed="false">
      <c r="A620" s="11"/>
      <c r="B620" s="11"/>
      <c r="C620" s="11"/>
      <c r="D620" s="11"/>
      <c r="E620" s="11"/>
      <c r="F620" s="11"/>
      <c r="G620" s="11"/>
      <c r="H620" s="11"/>
      <c r="I620" s="11"/>
      <c r="J620" s="11"/>
      <c r="K620" s="11"/>
      <c r="L620" s="11"/>
      <c r="M620" s="11"/>
      <c r="N620" s="11"/>
    </row>
    <row r="621" customFormat="false" ht="12.75" hidden="false" customHeight="true" outlineLevel="0" collapsed="false">
      <c r="A621" s="11"/>
      <c r="B621" s="11"/>
      <c r="C621" s="11"/>
      <c r="D621" s="11"/>
      <c r="E621" s="11"/>
      <c r="F621" s="11"/>
      <c r="G621" s="11"/>
      <c r="H621" s="11"/>
      <c r="I621" s="11"/>
      <c r="J621" s="11"/>
      <c r="K621" s="11"/>
      <c r="L621" s="11"/>
      <c r="M621" s="11"/>
      <c r="N621" s="11"/>
    </row>
    <row r="622" customFormat="false" ht="12.75" hidden="false" customHeight="true" outlineLevel="0" collapsed="false">
      <c r="A622" s="11"/>
      <c r="B622" s="11"/>
      <c r="C622" s="11"/>
      <c r="D622" s="11"/>
      <c r="E622" s="11"/>
      <c r="F622" s="11"/>
      <c r="G622" s="11"/>
      <c r="H622" s="11"/>
      <c r="I622" s="11"/>
      <c r="J622" s="11"/>
      <c r="K622" s="11"/>
      <c r="L622" s="11"/>
      <c r="M622" s="11"/>
      <c r="N622" s="11"/>
    </row>
    <row r="623" customFormat="false" ht="12.75" hidden="false" customHeight="true" outlineLevel="0" collapsed="false">
      <c r="A623" s="11"/>
      <c r="B623" s="11"/>
      <c r="C623" s="11"/>
      <c r="D623" s="11"/>
      <c r="E623" s="11"/>
      <c r="F623" s="11"/>
      <c r="G623" s="11"/>
      <c r="H623" s="11"/>
      <c r="I623" s="11"/>
      <c r="J623" s="11"/>
      <c r="K623" s="11"/>
      <c r="L623" s="11"/>
      <c r="M623" s="11"/>
      <c r="N623" s="11"/>
    </row>
    <row r="624" customFormat="false" ht="12.75" hidden="false" customHeight="true" outlineLevel="0" collapsed="false">
      <c r="A624" s="11"/>
      <c r="B624" s="11"/>
      <c r="C624" s="11"/>
      <c r="D624" s="11"/>
      <c r="E624" s="11"/>
      <c r="F624" s="11"/>
      <c r="G624" s="11"/>
      <c r="H624" s="11"/>
      <c r="I624" s="11"/>
      <c r="J624" s="11"/>
      <c r="K624" s="11"/>
      <c r="L624" s="11"/>
      <c r="M624" s="11"/>
      <c r="N624" s="11"/>
    </row>
    <row r="625" customFormat="false" ht="12.75" hidden="false" customHeight="true" outlineLevel="0" collapsed="false">
      <c r="A625" s="11"/>
      <c r="B625" s="11"/>
      <c r="C625" s="11"/>
      <c r="D625" s="11"/>
      <c r="E625" s="11"/>
      <c r="F625" s="11"/>
      <c r="G625" s="11"/>
      <c r="H625" s="11"/>
      <c r="I625" s="11"/>
      <c r="J625" s="11"/>
      <c r="K625" s="11"/>
      <c r="L625" s="11"/>
      <c r="M625" s="11"/>
      <c r="N625" s="11"/>
    </row>
    <row r="626" customFormat="false" ht="12.75" hidden="false" customHeight="true" outlineLevel="0" collapsed="false">
      <c r="A626" s="11"/>
      <c r="B626" s="11"/>
      <c r="C626" s="11"/>
      <c r="D626" s="11"/>
      <c r="E626" s="11"/>
      <c r="F626" s="11"/>
      <c r="G626" s="11"/>
      <c r="H626" s="11"/>
      <c r="I626" s="11"/>
      <c r="J626" s="11"/>
      <c r="K626" s="11"/>
      <c r="L626" s="11"/>
      <c r="M626" s="11"/>
      <c r="N626" s="11"/>
    </row>
    <row r="627" customFormat="false" ht="12.75" hidden="false" customHeight="true" outlineLevel="0" collapsed="false">
      <c r="A627" s="11"/>
      <c r="B627" s="11"/>
      <c r="C627" s="11"/>
      <c r="D627" s="11"/>
      <c r="E627" s="11"/>
      <c r="F627" s="11"/>
      <c r="G627" s="11"/>
      <c r="H627" s="11"/>
      <c r="I627" s="11"/>
      <c r="J627" s="11"/>
      <c r="K627" s="11"/>
      <c r="L627" s="11"/>
      <c r="M627" s="11"/>
      <c r="N627" s="11"/>
    </row>
    <row r="628" customFormat="false" ht="12.75" hidden="false" customHeight="true" outlineLevel="0" collapsed="false">
      <c r="A628" s="11"/>
      <c r="B628" s="11"/>
      <c r="C628" s="11"/>
      <c r="D628" s="11"/>
      <c r="E628" s="11"/>
      <c r="F628" s="11"/>
      <c r="G628" s="11"/>
      <c r="H628" s="11"/>
      <c r="I628" s="11"/>
      <c r="J628" s="11"/>
      <c r="K628" s="11"/>
      <c r="L628" s="11"/>
      <c r="M628" s="11"/>
      <c r="N628" s="11"/>
    </row>
    <row r="629" customFormat="false" ht="12.75" hidden="false" customHeight="true" outlineLevel="0" collapsed="false">
      <c r="A629" s="11"/>
      <c r="B629" s="11"/>
      <c r="C629" s="11"/>
      <c r="D629" s="11"/>
      <c r="E629" s="11"/>
      <c r="F629" s="11"/>
      <c r="G629" s="11"/>
      <c r="H629" s="11"/>
      <c r="I629" s="11"/>
      <c r="J629" s="11"/>
      <c r="K629" s="11"/>
      <c r="L629" s="11"/>
      <c r="M629" s="11"/>
      <c r="N629" s="11"/>
    </row>
    <row r="630" customFormat="false" ht="12.75" hidden="false" customHeight="true" outlineLevel="0" collapsed="false">
      <c r="A630" s="11"/>
      <c r="B630" s="11"/>
      <c r="C630" s="11"/>
      <c r="D630" s="11"/>
      <c r="E630" s="11"/>
      <c r="F630" s="11"/>
      <c r="G630" s="11"/>
      <c r="H630" s="11"/>
      <c r="I630" s="11"/>
      <c r="J630" s="11"/>
      <c r="K630" s="11"/>
      <c r="L630" s="11"/>
      <c r="M630" s="11"/>
      <c r="N630" s="11"/>
    </row>
    <row r="631" customFormat="false" ht="12.75" hidden="false" customHeight="true" outlineLevel="0" collapsed="false">
      <c r="A631" s="11"/>
      <c r="B631" s="11"/>
      <c r="C631" s="11"/>
      <c r="D631" s="11"/>
      <c r="E631" s="11"/>
      <c r="F631" s="11"/>
      <c r="G631" s="11"/>
      <c r="H631" s="11"/>
      <c r="I631" s="11"/>
      <c r="J631" s="11"/>
      <c r="K631" s="11"/>
      <c r="L631" s="11"/>
      <c r="M631" s="11"/>
      <c r="N631" s="11"/>
    </row>
    <row r="632" customFormat="false" ht="12.75" hidden="false" customHeight="true" outlineLevel="0" collapsed="false">
      <c r="A632" s="11"/>
      <c r="B632" s="11"/>
      <c r="C632" s="11"/>
      <c r="D632" s="11"/>
      <c r="E632" s="11"/>
      <c r="F632" s="11"/>
      <c r="G632" s="11"/>
      <c r="H632" s="11"/>
      <c r="I632" s="11"/>
      <c r="J632" s="11"/>
      <c r="K632" s="11"/>
      <c r="L632" s="11"/>
      <c r="M632" s="11"/>
      <c r="N632" s="11"/>
    </row>
    <row r="633" customFormat="false" ht="12.75" hidden="false" customHeight="true" outlineLevel="0" collapsed="false">
      <c r="A633" s="11"/>
      <c r="B633" s="11"/>
      <c r="C633" s="11"/>
      <c r="D633" s="11"/>
      <c r="E633" s="11"/>
      <c r="F633" s="11"/>
      <c r="G633" s="11"/>
      <c r="H633" s="11"/>
      <c r="I633" s="11"/>
      <c r="J633" s="11"/>
      <c r="K633" s="11"/>
      <c r="L633" s="11"/>
      <c r="M633" s="11"/>
      <c r="N633" s="11"/>
    </row>
    <row r="634" customFormat="false" ht="12.75" hidden="false" customHeight="true" outlineLevel="0" collapsed="false">
      <c r="A634" s="11"/>
      <c r="B634" s="11"/>
      <c r="C634" s="11"/>
      <c r="D634" s="11"/>
      <c r="E634" s="11"/>
      <c r="F634" s="11"/>
      <c r="G634" s="11"/>
      <c r="H634" s="11"/>
      <c r="I634" s="11"/>
      <c r="J634" s="11"/>
      <c r="K634" s="11"/>
      <c r="L634" s="11"/>
      <c r="M634" s="11"/>
      <c r="N634" s="11"/>
    </row>
    <row r="635" customFormat="false" ht="12.75" hidden="false" customHeight="true" outlineLevel="0" collapsed="false">
      <c r="A635" s="11"/>
      <c r="B635" s="11"/>
      <c r="C635" s="11"/>
      <c r="D635" s="11"/>
      <c r="E635" s="11"/>
      <c r="F635" s="11"/>
      <c r="G635" s="11"/>
      <c r="H635" s="11"/>
      <c r="I635" s="11"/>
      <c r="J635" s="11"/>
      <c r="K635" s="11"/>
      <c r="L635" s="11"/>
      <c r="M635" s="11"/>
      <c r="N635" s="11"/>
    </row>
    <row r="636" customFormat="false" ht="12.75" hidden="false" customHeight="true" outlineLevel="0" collapsed="false">
      <c r="A636" s="11"/>
      <c r="B636" s="11"/>
      <c r="C636" s="11"/>
      <c r="D636" s="11"/>
      <c r="E636" s="11"/>
      <c r="F636" s="11"/>
      <c r="G636" s="11"/>
      <c r="H636" s="11"/>
      <c r="I636" s="11"/>
      <c r="J636" s="11"/>
      <c r="K636" s="11"/>
      <c r="L636" s="11"/>
      <c r="M636" s="11"/>
      <c r="N636" s="11"/>
    </row>
    <row r="637" customFormat="false" ht="12.75" hidden="false" customHeight="true" outlineLevel="0" collapsed="false">
      <c r="A637" s="11"/>
      <c r="B637" s="11"/>
      <c r="C637" s="11"/>
      <c r="D637" s="11"/>
      <c r="E637" s="11"/>
      <c r="F637" s="11"/>
      <c r="G637" s="11"/>
      <c r="H637" s="11"/>
      <c r="I637" s="11"/>
      <c r="J637" s="11"/>
      <c r="K637" s="11"/>
      <c r="L637" s="11"/>
      <c r="M637" s="11"/>
      <c r="N637" s="11"/>
    </row>
    <row r="638" customFormat="false" ht="12.75" hidden="false" customHeight="true" outlineLevel="0" collapsed="false">
      <c r="A638" s="11"/>
      <c r="B638" s="11"/>
      <c r="C638" s="11"/>
      <c r="D638" s="11"/>
      <c r="E638" s="11"/>
      <c r="F638" s="11"/>
      <c r="G638" s="11"/>
      <c r="H638" s="11"/>
      <c r="I638" s="11"/>
      <c r="J638" s="11"/>
      <c r="K638" s="11"/>
      <c r="L638" s="11"/>
      <c r="M638" s="11"/>
      <c r="N638" s="11"/>
    </row>
    <row r="639" customFormat="false" ht="12.75" hidden="false" customHeight="true" outlineLevel="0" collapsed="false">
      <c r="A639" s="11"/>
      <c r="B639" s="11"/>
      <c r="C639" s="11"/>
      <c r="D639" s="11"/>
      <c r="E639" s="11"/>
      <c r="F639" s="11"/>
      <c r="G639" s="11"/>
      <c r="H639" s="11"/>
      <c r="I639" s="11"/>
      <c r="J639" s="11"/>
      <c r="K639" s="11"/>
      <c r="L639" s="11"/>
      <c r="M639" s="11"/>
      <c r="N639" s="11"/>
    </row>
    <row r="640" customFormat="false" ht="12.75" hidden="false" customHeight="true" outlineLevel="0" collapsed="false">
      <c r="A640" s="11"/>
      <c r="B640" s="11"/>
      <c r="C640" s="11"/>
      <c r="D640" s="11"/>
      <c r="E640" s="11"/>
      <c r="F640" s="11"/>
      <c r="G640" s="11"/>
      <c r="H640" s="11"/>
      <c r="I640" s="11"/>
      <c r="J640" s="11"/>
      <c r="K640" s="11"/>
      <c r="L640" s="11"/>
      <c r="M640" s="11"/>
      <c r="N640" s="11"/>
    </row>
    <row r="641" customFormat="false" ht="12.75" hidden="false" customHeight="true" outlineLevel="0" collapsed="false">
      <c r="A641" s="11"/>
      <c r="B641" s="11"/>
      <c r="C641" s="11"/>
      <c r="D641" s="11"/>
      <c r="E641" s="11"/>
      <c r="F641" s="11"/>
      <c r="G641" s="11"/>
      <c r="H641" s="11"/>
      <c r="I641" s="11"/>
      <c r="J641" s="11"/>
      <c r="K641" s="11"/>
      <c r="L641" s="11"/>
      <c r="M641" s="11"/>
      <c r="N641" s="11"/>
    </row>
    <row r="642" customFormat="false" ht="12.75" hidden="false" customHeight="true" outlineLevel="0" collapsed="false">
      <c r="A642" s="11"/>
      <c r="B642" s="11"/>
      <c r="C642" s="11"/>
      <c r="D642" s="11"/>
      <c r="E642" s="11"/>
      <c r="F642" s="11"/>
      <c r="G642" s="11"/>
      <c r="H642" s="11"/>
      <c r="I642" s="11"/>
      <c r="J642" s="11"/>
      <c r="K642" s="11"/>
      <c r="L642" s="11"/>
      <c r="M642" s="11"/>
      <c r="N642" s="11"/>
    </row>
    <row r="643" customFormat="false" ht="12.75" hidden="false" customHeight="true" outlineLevel="0" collapsed="false">
      <c r="A643" s="11"/>
      <c r="B643" s="11"/>
      <c r="C643" s="11"/>
      <c r="D643" s="11"/>
      <c r="E643" s="11"/>
      <c r="F643" s="11"/>
      <c r="G643" s="11"/>
      <c r="H643" s="11"/>
      <c r="I643" s="11"/>
      <c r="J643" s="11"/>
      <c r="K643" s="11"/>
      <c r="L643" s="11"/>
      <c r="M643" s="11"/>
      <c r="N643" s="11"/>
    </row>
    <row r="644" customFormat="false" ht="12.75" hidden="false" customHeight="true" outlineLevel="0" collapsed="false">
      <c r="A644" s="11"/>
      <c r="B644" s="11"/>
      <c r="C644" s="11"/>
      <c r="D644" s="11"/>
      <c r="E644" s="11"/>
      <c r="F644" s="11"/>
      <c r="G644" s="11"/>
      <c r="H644" s="11"/>
      <c r="I644" s="11"/>
      <c r="J644" s="11"/>
      <c r="K644" s="11"/>
      <c r="L644" s="11"/>
      <c r="M644" s="11"/>
      <c r="N644" s="11"/>
    </row>
    <row r="645" customFormat="false" ht="12.75" hidden="false" customHeight="true" outlineLevel="0" collapsed="false">
      <c r="A645" s="11"/>
      <c r="B645" s="11"/>
      <c r="C645" s="11"/>
      <c r="D645" s="11"/>
      <c r="E645" s="11"/>
      <c r="F645" s="11"/>
      <c r="G645" s="11"/>
      <c r="H645" s="11"/>
      <c r="I645" s="11"/>
      <c r="J645" s="11"/>
      <c r="K645" s="11"/>
      <c r="L645" s="11"/>
      <c r="M645" s="11"/>
      <c r="N645" s="11"/>
    </row>
    <row r="646" customFormat="false" ht="12.75" hidden="false" customHeight="true" outlineLevel="0" collapsed="false">
      <c r="A646" s="11"/>
      <c r="B646" s="11"/>
      <c r="C646" s="11"/>
      <c r="D646" s="11"/>
      <c r="E646" s="11"/>
      <c r="F646" s="11"/>
      <c r="G646" s="11"/>
      <c r="H646" s="11"/>
      <c r="I646" s="11"/>
      <c r="J646" s="11"/>
      <c r="K646" s="11"/>
      <c r="L646" s="11"/>
      <c r="M646" s="11"/>
      <c r="N646" s="11"/>
    </row>
    <row r="647" customFormat="false" ht="12.75" hidden="false" customHeight="true" outlineLevel="0" collapsed="false">
      <c r="A647" s="11"/>
      <c r="B647" s="11"/>
      <c r="C647" s="11"/>
      <c r="D647" s="11"/>
      <c r="E647" s="11"/>
      <c r="F647" s="11"/>
      <c r="G647" s="11"/>
      <c r="H647" s="11"/>
      <c r="I647" s="11"/>
      <c r="J647" s="11"/>
      <c r="K647" s="11"/>
      <c r="L647" s="11"/>
      <c r="M647" s="11"/>
      <c r="N647" s="11"/>
    </row>
    <row r="648" customFormat="false" ht="12.75" hidden="false" customHeight="true" outlineLevel="0" collapsed="false">
      <c r="A648" s="11"/>
      <c r="B648" s="11"/>
      <c r="C648" s="11"/>
      <c r="D648" s="11"/>
      <c r="E648" s="11"/>
      <c r="F648" s="11"/>
      <c r="G648" s="11"/>
      <c r="H648" s="11"/>
      <c r="I648" s="11"/>
      <c r="J648" s="11"/>
      <c r="K648" s="11"/>
      <c r="L648" s="11"/>
      <c r="M648" s="11"/>
      <c r="N648" s="11"/>
    </row>
    <row r="649" customFormat="false" ht="12.75" hidden="false" customHeight="true" outlineLevel="0" collapsed="false">
      <c r="A649" s="11"/>
      <c r="B649" s="11"/>
      <c r="C649" s="11"/>
      <c r="D649" s="11"/>
      <c r="E649" s="11"/>
      <c r="F649" s="11"/>
      <c r="G649" s="11"/>
      <c r="H649" s="11"/>
      <c r="I649" s="11"/>
      <c r="J649" s="11"/>
      <c r="K649" s="11"/>
      <c r="L649" s="11"/>
      <c r="M649" s="11"/>
      <c r="N649" s="11"/>
    </row>
    <row r="650" customFormat="false" ht="12.75" hidden="false" customHeight="true" outlineLevel="0" collapsed="false">
      <c r="A650" s="11"/>
      <c r="B650" s="11"/>
      <c r="C650" s="11"/>
      <c r="D650" s="11"/>
      <c r="E650" s="11"/>
      <c r="F650" s="11"/>
      <c r="G650" s="11"/>
      <c r="H650" s="11"/>
      <c r="I650" s="11"/>
      <c r="J650" s="11"/>
      <c r="K650" s="11"/>
      <c r="L650" s="11"/>
      <c r="M650" s="11"/>
      <c r="N650" s="11"/>
    </row>
    <row r="651" customFormat="false" ht="12.75" hidden="false" customHeight="true" outlineLevel="0" collapsed="false">
      <c r="A651" s="11"/>
      <c r="B651" s="11"/>
      <c r="C651" s="11"/>
      <c r="D651" s="11"/>
      <c r="E651" s="11"/>
      <c r="F651" s="11"/>
      <c r="G651" s="11"/>
      <c r="H651" s="11"/>
      <c r="I651" s="11"/>
      <c r="J651" s="11"/>
      <c r="K651" s="11"/>
      <c r="L651" s="11"/>
      <c r="M651" s="11"/>
      <c r="N651" s="11"/>
    </row>
    <row r="652" customFormat="false" ht="12.75" hidden="false" customHeight="true" outlineLevel="0" collapsed="false">
      <c r="A652" s="11"/>
      <c r="B652" s="11"/>
      <c r="C652" s="11"/>
      <c r="D652" s="11"/>
      <c r="E652" s="11"/>
      <c r="F652" s="11"/>
      <c r="G652" s="11"/>
      <c r="H652" s="11"/>
      <c r="I652" s="11"/>
      <c r="J652" s="11"/>
      <c r="K652" s="11"/>
      <c r="L652" s="11"/>
      <c r="M652" s="11"/>
      <c r="N652" s="11"/>
    </row>
    <row r="653" customFormat="false" ht="12.75" hidden="false" customHeight="true" outlineLevel="0" collapsed="false">
      <c r="A653" s="11"/>
      <c r="B653" s="11"/>
      <c r="C653" s="11"/>
      <c r="D653" s="11"/>
      <c r="E653" s="11"/>
      <c r="F653" s="11"/>
      <c r="G653" s="11"/>
      <c r="H653" s="11"/>
      <c r="I653" s="11"/>
      <c r="J653" s="11"/>
      <c r="K653" s="11"/>
      <c r="L653" s="11"/>
      <c r="M653" s="11"/>
      <c r="N653" s="11"/>
    </row>
    <row r="654" customFormat="false" ht="12.75" hidden="false" customHeight="true" outlineLevel="0" collapsed="false">
      <c r="A654" s="11"/>
      <c r="B654" s="11"/>
      <c r="C654" s="11"/>
      <c r="D654" s="11"/>
      <c r="E654" s="11"/>
      <c r="F654" s="11"/>
      <c r="G654" s="11"/>
      <c r="H654" s="11"/>
      <c r="I654" s="11"/>
      <c r="J654" s="11"/>
      <c r="K654" s="11"/>
      <c r="L654" s="11"/>
      <c r="M654" s="11"/>
      <c r="N654" s="11"/>
    </row>
    <row r="655" customFormat="false" ht="12.75" hidden="false" customHeight="true" outlineLevel="0" collapsed="false">
      <c r="A655" s="11"/>
      <c r="B655" s="11"/>
      <c r="C655" s="11"/>
      <c r="D655" s="11"/>
      <c r="E655" s="11"/>
      <c r="F655" s="11"/>
      <c r="G655" s="11"/>
      <c r="H655" s="11"/>
      <c r="I655" s="11"/>
      <c r="J655" s="11"/>
      <c r="K655" s="11"/>
      <c r="L655" s="11"/>
      <c r="M655" s="11"/>
      <c r="N655" s="11"/>
    </row>
    <row r="656" customFormat="false" ht="12.75" hidden="false" customHeight="true" outlineLevel="0" collapsed="false">
      <c r="A656" s="11"/>
      <c r="B656" s="11"/>
      <c r="C656" s="11"/>
      <c r="D656" s="11"/>
      <c r="E656" s="11"/>
      <c r="F656" s="11"/>
      <c r="G656" s="11"/>
      <c r="H656" s="11"/>
      <c r="I656" s="11"/>
      <c r="J656" s="11"/>
      <c r="K656" s="11"/>
      <c r="L656" s="11"/>
      <c r="M656" s="11"/>
      <c r="N656" s="11"/>
    </row>
    <row r="657" customFormat="false" ht="12.75" hidden="false" customHeight="true" outlineLevel="0" collapsed="false">
      <c r="A657" s="11"/>
      <c r="B657" s="11"/>
      <c r="C657" s="11"/>
      <c r="D657" s="11"/>
      <c r="E657" s="11"/>
      <c r="F657" s="11"/>
      <c r="G657" s="11"/>
      <c r="H657" s="11"/>
      <c r="I657" s="11"/>
      <c r="J657" s="11"/>
      <c r="K657" s="11"/>
      <c r="L657" s="11"/>
      <c r="M657" s="11"/>
      <c r="N657" s="11"/>
    </row>
    <row r="658" customFormat="false" ht="12.75" hidden="false" customHeight="true" outlineLevel="0" collapsed="false">
      <c r="A658" s="11"/>
      <c r="B658" s="11"/>
      <c r="C658" s="11"/>
      <c r="D658" s="11"/>
      <c r="E658" s="11"/>
      <c r="F658" s="11"/>
      <c r="G658" s="11"/>
      <c r="H658" s="11"/>
      <c r="I658" s="11"/>
      <c r="J658" s="11"/>
      <c r="K658" s="11"/>
      <c r="L658" s="11"/>
      <c r="M658" s="11"/>
      <c r="N658" s="11"/>
    </row>
    <row r="659" customFormat="false" ht="12.75" hidden="false" customHeight="true" outlineLevel="0" collapsed="false">
      <c r="A659" s="11"/>
      <c r="B659" s="11"/>
      <c r="C659" s="11"/>
      <c r="D659" s="11"/>
      <c r="E659" s="11"/>
      <c r="F659" s="11"/>
      <c r="G659" s="11"/>
      <c r="H659" s="11"/>
      <c r="I659" s="11"/>
      <c r="J659" s="11"/>
      <c r="K659" s="11"/>
      <c r="L659" s="11"/>
      <c r="M659" s="11"/>
      <c r="N659" s="11"/>
    </row>
    <row r="660" customFormat="false" ht="12.75" hidden="false" customHeight="true" outlineLevel="0" collapsed="false">
      <c r="A660" s="11"/>
      <c r="B660" s="11"/>
      <c r="C660" s="11"/>
      <c r="D660" s="11"/>
      <c r="E660" s="11"/>
      <c r="F660" s="11"/>
      <c r="G660" s="11"/>
      <c r="H660" s="11"/>
      <c r="I660" s="11"/>
      <c r="J660" s="11"/>
      <c r="K660" s="11"/>
      <c r="L660" s="11"/>
      <c r="M660" s="11"/>
      <c r="N660" s="11"/>
    </row>
    <row r="661" customFormat="false" ht="12.75" hidden="false" customHeight="true" outlineLevel="0" collapsed="false">
      <c r="A661" s="11"/>
      <c r="B661" s="11"/>
      <c r="C661" s="11"/>
      <c r="D661" s="11"/>
      <c r="E661" s="11"/>
      <c r="F661" s="11"/>
      <c r="G661" s="11"/>
      <c r="H661" s="11"/>
      <c r="I661" s="11"/>
      <c r="J661" s="11"/>
      <c r="K661" s="11"/>
      <c r="L661" s="11"/>
      <c r="M661" s="11"/>
      <c r="N661" s="11"/>
    </row>
    <row r="662" customFormat="false" ht="12.75" hidden="false" customHeight="true" outlineLevel="0" collapsed="false">
      <c r="A662" s="11"/>
      <c r="B662" s="11"/>
      <c r="C662" s="11"/>
      <c r="D662" s="11"/>
      <c r="E662" s="11"/>
      <c r="F662" s="11"/>
      <c r="G662" s="11"/>
      <c r="H662" s="11"/>
      <c r="I662" s="11"/>
      <c r="J662" s="11"/>
      <c r="K662" s="11"/>
      <c r="L662" s="11"/>
      <c r="M662" s="11"/>
      <c r="N662" s="11"/>
    </row>
    <row r="663" customFormat="false" ht="12.75" hidden="false" customHeight="true" outlineLevel="0" collapsed="false">
      <c r="A663" s="11"/>
      <c r="B663" s="11"/>
      <c r="C663" s="11"/>
      <c r="D663" s="11"/>
      <c r="E663" s="11"/>
      <c r="F663" s="11"/>
      <c r="G663" s="11"/>
      <c r="H663" s="11"/>
      <c r="I663" s="11"/>
      <c r="J663" s="11"/>
      <c r="K663" s="11"/>
      <c r="L663" s="11"/>
      <c r="M663" s="11"/>
      <c r="N663" s="11"/>
    </row>
    <row r="664" customFormat="false" ht="12.75" hidden="false" customHeight="true" outlineLevel="0" collapsed="false">
      <c r="A664" s="11"/>
      <c r="B664" s="11"/>
      <c r="C664" s="11"/>
      <c r="D664" s="11"/>
      <c r="E664" s="11"/>
      <c r="F664" s="11"/>
      <c r="G664" s="11"/>
      <c r="H664" s="11"/>
      <c r="I664" s="11"/>
      <c r="J664" s="11"/>
      <c r="K664" s="11"/>
      <c r="L664" s="11"/>
      <c r="M664" s="11"/>
      <c r="N664" s="11"/>
    </row>
    <row r="665" customFormat="false" ht="12.75" hidden="false" customHeight="true" outlineLevel="0" collapsed="false">
      <c r="A665" s="11"/>
      <c r="B665" s="11"/>
      <c r="C665" s="11"/>
      <c r="D665" s="11"/>
      <c r="E665" s="11"/>
      <c r="F665" s="11"/>
      <c r="G665" s="11"/>
      <c r="H665" s="11"/>
      <c r="I665" s="11"/>
      <c r="J665" s="11"/>
      <c r="K665" s="11"/>
      <c r="L665" s="11"/>
      <c r="M665" s="11"/>
      <c r="N665" s="11"/>
    </row>
    <row r="666" customFormat="false" ht="12.75" hidden="false" customHeight="true" outlineLevel="0" collapsed="false">
      <c r="A666" s="11"/>
      <c r="B666" s="11"/>
      <c r="C666" s="11"/>
      <c r="D666" s="11"/>
      <c r="E666" s="11"/>
      <c r="F666" s="11"/>
      <c r="G666" s="11"/>
      <c r="H666" s="11"/>
      <c r="I666" s="11"/>
      <c r="J666" s="11"/>
      <c r="K666" s="11"/>
      <c r="L666" s="11"/>
      <c r="M666" s="11"/>
      <c r="N666" s="11"/>
    </row>
    <row r="667" customFormat="false" ht="12.75" hidden="false" customHeight="true" outlineLevel="0" collapsed="false">
      <c r="A667" s="11"/>
      <c r="B667" s="11"/>
      <c r="C667" s="11"/>
      <c r="D667" s="11"/>
      <c r="E667" s="11"/>
      <c r="F667" s="11"/>
      <c r="G667" s="11"/>
      <c r="H667" s="11"/>
      <c r="I667" s="11"/>
      <c r="J667" s="11"/>
      <c r="K667" s="11"/>
      <c r="L667" s="11"/>
      <c r="M667" s="11"/>
      <c r="N667" s="11"/>
    </row>
    <row r="668" customFormat="false" ht="12.75" hidden="false" customHeight="true" outlineLevel="0" collapsed="false">
      <c r="A668" s="11"/>
      <c r="B668" s="11"/>
      <c r="C668" s="11"/>
      <c r="D668" s="11"/>
      <c r="E668" s="11"/>
      <c r="F668" s="11"/>
      <c r="G668" s="11"/>
      <c r="H668" s="11"/>
      <c r="I668" s="11"/>
      <c r="J668" s="11"/>
      <c r="K668" s="11"/>
      <c r="L668" s="11"/>
      <c r="M668" s="11"/>
      <c r="N668" s="11"/>
    </row>
    <row r="669" customFormat="false" ht="12.75" hidden="false" customHeight="true" outlineLevel="0" collapsed="false">
      <c r="A669" s="11"/>
      <c r="B669" s="11"/>
      <c r="C669" s="11"/>
      <c r="D669" s="11"/>
      <c r="E669" s="11"/>
      <c r="F669" s="11"/>
      <c r="G669" s="11"/>
      <c r="H669" s="11"/>
      <c r="I669" s="11"/>
      <c r="J669" s="11"/>
      <c r="K669" s="11"/>
      <c r="L669" s="11"/>
      <c r="M669" s="11"/>
      <c r="N669" s="11"/>
    </row>
    <row r="670" customFormat="false" ht="12.75" hidden="false" customHeight="true" outlineLevel="0" collapsed="false">
      <c r="A670" s="11"/>
      <c r="B670" s="11"/>
      <c r="C670" s="11"/>
      <c r="D670" s="11"/>
      <c r="E670" s="11"/>
      <c r="F670" s="11"/>
      <c r="G670" s="11"/>
      <c r="H670" s="11"/>
      <c r="I670" s="11"/>
      <c r="J670" s="11"/>
      <c r="K670" s="11"/>
      <c r="L670" s="11"/>
      <c r="M670" s="11"/>
      <c r="N670" s="11"/>
    </row>
    <row r="671" customFormat="false" ht="12.75" hidden="false" customHeight="true" outlineLevel="0" collapsed="false">
      <c r="A671" s="11"/>
      <c r="B671" s="11"/>
      <c r="C671" s="11"/>
      <c r="D671" s="11"/>
      <c r="E671" s="11"/>
      <c r="F671" s="11"/>
      <c r="G671" s="11"/>
      <c r="H671" s="11"/>
      <c r="I671" s="11"/>
      <c r="J671" s="11"/>
      <c r="K671" s="11"/>
      <c r="L671" s="11"/>
      <c r="M671" s="11"/>
      <c r="N671" s="11"/>
    </row>
    <row r="672" customFormat="false" ht="12.75" hidden="false" customHeight="true" outlineLevel="0" collapsed="false">
      <c r="A672" s="11"/>
      <c r="B672" s="11"/>
      <c r="C672" s="11"/>
      <c r="D672" s="11"/>
      <c r="E672" s="11"/>
      <c r="F672" s="11"/>
      <c r="G672" s="11"/>
      <c r="H672" s="11"/>
      <c r="I672" s="11"/>
      <c r="J672" s="11"/>
      <c r="K672" s="11"/>
      <c r="L672" s="11"/>
      <c r="M672" s="11"/>
      <c r="N672" s="11"/>
    </row>
    <row r="673" customFormat="false" ht="12.75" hidden="false" customHeight="true" outlineLevel="0" collapsed="false">
      <c r="A673" s="11"/>
      <c r="B673" s="11"/>
      <c r="C673" s="11"/>
      <c r="D673" s="11"/>
      <c r="E673" s="11"/>
      <c r="F673" s="11"/>
      <c r="G673" s="11"/>
      <c r="H673" s="11"/>
      <c r="I673" s="11"/>
      <c r="J673" s="11"/>
      <c r="K673" s="11"/>
      <c r="L673" s="11"/>
      <c r="M673" s="11"/>
      <c r="N673" s="11"/>
    </row>
    <row r="674" customFormat="false" ht="12.75" hidden="false" customHeight="true" outlineLevel="0" collapsed="false">
      <c r="A674" s="11"/>
      <c r="B674" s="11"/>
      <c r="C674" s="11"/>
      <c r="D674" s="11"/>
      <c r="E674" s="11"/>
      <c r="F674" s="11"/>
      <c r="G674" s="11"/>
      <c r="H674" s="11"/>
      <c r="I674" s="11"/>
      <c r="J674" s="11"/>
      <c r="K674" s="11"/>
      <c r="L674" s="11"/>
      <c r="M674" s="11"/>
      <c r="N674" s="11"/>
    </row>
    <row r="675" customFormat="false" ht="12.75" hidden="false" customHeight="true" outlineLevel="0" collapsed="false">
      <c r="A675" s="11"/>
      <c r="B675" s="11"/>
      <c r="C675" s="11"/>
      <c r="D675" s="11"/>
      <c r="E675" s="11"/>
      <c r="F675" s="11"/>
      <c r="G675" s="11"/>
      <c r="H675" s="11"/>
      <c r="I675" s="11"/>
      <c r="J675" s="11"/>
      <c r="K675" s="11"/>
      <c r="L675" s="11"/>
      <c r="M675" s="11"/>
      <c r="N675" s="11"/>
    </row>
    <row r="676" customFormat="false" ht="12.75" hidden="false" customHeight="true" outlineLevel="0" collapsed="false">
      <c r="A676" s="11"/>
      <c r="B676" s="11"/>
      <c r="C676" s="11"/>
      <c r="D676" s="11"/>
      <c r="E676" s="11"/>
      <c r="F676" s="11"/>
      <c r="G676" s="11"/>
      <c r="H676" s="11"/>
      <c r="I676" s="11"/>
      <c r="J676" s="11"/>
      <c r="K676" s="11"/>
      <c r="L676" s="11"/>
      <c r="M676" s="11"/>
      <c r="N676" s="11"/>
    </row>
    <row r="677" customFormat="false" ht="12.75" hidden="false" customHeight="true" outlineLevel="0" collapsed="false">
      <c r="A677" s="11"/>
      <c r="B677" s="11"/>
      <c r="C677" s="11"/>
      <c r="D677" s="11"/>
      <c r="E677" s="11"/>
      <c r="F677" s="11"/>
      <c r="G677" s="11"/>
      <c r="H677" s="11"/>
      <c r="I677" s="11"/>
      <c r="J677" s="11"/>
      <c r="K677" s="11"/>
      <c r="L677" s="11"/>
      <c r="M677" s="11"/>
      <c r="N677" s="11"/>
    </row>
    <row r="678" customFormat="false" ht="12.75" hidden="false" customHeight="true" outlineLevel="0" collapsed="false">
      <c r="A678" s="11"/>
      <c r="B678" s="11"/>
      <c r="C678" s="11"/>
      <c r="D678" s="11"/>
      <c r="E678" s="11"/>
      <c r="F678" s="11"/>
      <c r="G678" s="11"/>
      <c r="H678" s="11"/>
      <c r="I678" s="11"/>
      <c r="J678" s="11"/>
      <c r="K678" s="11"/>
      <c r="L678" s="11"/>
      <c r="M678" s="11"/>
      <c r="N678" s="11"/>
    </row>
    <row r="679" customFormat="false" ht="12.75" hidden="false" customHeight="true" outlineLevel="0" collapsed="false">
      <c r="A679" s="11"/>
      <c r="B679" s="11"/>
      <c r="C679" s="11"/>
      <c r="D679" s="11"/>
      <c r="E679" s="11"/>
      <c r="F679" s="11"/>
      <c r="G679" s="11"/>
      <c r="H679" s="11"/>
      <c r="I679" s="11"/>
      <c r="J679" s="11"/>
      <c r="K679" s="11"/>
      <c r="L679" s="11"/>
      <c r="M679" s="11"/>
      <c r="N679" s="11"/>
    </row>
    <row r="680" customFormat="false" ht="12.75" hidden="false" customHeight="true" outlineLevel="0" collapsed="false">
      <c r="A680" s="11"/>
      <c r="B680" s="11"/>
      <c r="C680" s="11"/>
      <c r="D680" s="11"/>
      <c r="E680" s="11"/>
      <c r="F680" s="11"/>
      <c r="G680" s="11"/>
      <c r="H680" s="11"/>
      <c r="I680" s="11"/>
      <c r="J680" s="11"/>
      <c r="K680" s="11"/>
      <c r="L680" s="11"/>
      <c r="M680" s="11"/>
      <c r="N680" s="11"/>
    </row>
    <row r="681" customFormat="false" ht="12.75" hidden="false" customHeight="true" outlineLevel="0" collapsed="false">
      <c r="A681" s="11"/>
      <c r="B681" s="11"/>
      <c r="C681" s="11"/>
      <c r="D681" s="11"/>
      <c r="E681" s="11"/>
      <c r="F681" s="11"/>
      <c r="G681" s="11"/>
      <c r="H681" s="11"/>
      <c r="I681" s="11"/>
      <c r="J681" s="11"/>
      <c r="K681" s="11"/>
      <c r="L681" s="11"/>
      <c r="M681" s="11"/>
      <c r="N681" s="11"/>
    </row>
    <row r="682" customFormat="false" ht="12.75" hidden="false" customHeight="true" outlineLevel="0" collapsed="false">
      <c r="A682" s="11"/>
      <c r="B682" s="11"/>
      <c r="C682" s="11"/>
      <c r="D682" s="11"/>
      <c r="E682" s="11"/>
      <c r="F682" s="11"/>
      <c r="G682" s="11"/>
      <c r="H682" s="11"/>
      <c r="I682" s="11"/>
      <c r="J682" s="11"/>
      <c r="K682" s="11"/>
      <c r="L682" s="11"/>
      <c r="M682" s="11"/>
      <c r="N682" s="11"/>
    </row>
    <row r="683" customFormat="false" ht="12.75" hidden="false" customHeight="true" outlineLevel="0" collapsed="false">
      <c r="A683" s="11"/>
      <c r="B683" s="11"/>
      <c r="C683" s="11"/>
      <c r="D683" s="11"/>
      <c r="E683" s="11"/>
      <c r="F683" s="11"/>
      <c r="G683" s="11"/>
      <c r="H683" s="11"/>
      <c r="I683" s="11"/>
      <c r="J683" s="11"/>
      <c r="K683" s="11"/>
      <c r="L683" s="11"/>
      <c r="M683" s="11"/>
      <c r="N683" s="11"/>
    </row>
    <row r="684" customFormat="false" ht="12.75" hidden="false" customHeight="true" outlineLevel="0" collapsed="false">
      <c r="A684" s="11"/>
      <c r="B684" s="11"/>
      <c r="C684" s="11"/>
      <c r="D684" s="11"/>
      <c r="E684" s="11"/>
      <c r="F684" s="11"/>
      <c r="G684" s="11"/>
      <c r="H684" s="11"/>
      <c r="I684" s="11"/>
      <c r="J684" s="11"/>
      <c r="K684" s="11"/>
      <c r="L684" s="11"/>
      <c r="M684" s="11"/>
      <c r="N684" s="11"/>
    </row>
    <row r="685" customFormat="false" ht="12.75" hidden="false" customHeight="true" outlineLevel="0" collapsed="false">
      <c r="A685" s="11"/>
      <c r="B685" s="11"/>
      <c r="C685" s="11"/>
      <c r="D685" s="11"/>
      <c r="E685" s="11"/>
      <c r="F685" s="11"/>
      <c r="G685" s="11"/>
      <c r="H685" s="11"/>
      <c r="I685" s="11"/>
      <c r="J685" s="11"/>
      <c r="K685" s="11"/>
      <c r="L685" s="11"/>
      <c r="M685" s="11"/>
      <c r="N685" s="11"/>
    </row>
    <row r="686" customFormat="false" ht="12.75" hidden="false" customHeight="true" outlineLevel="0" collapsed="false">
      <c r="A686" s="11"/>
      <c r="B686" s="11"/>
      <c r="C686" s="11"/>
      <c r="D686" s="11"/>
      <c r="E686" s="11"/>
      <c r="F686" s="11"/>
      <c r="G686" s="11"/>
      <c r="H686" s="11"/>
      <c r="I686" s="11"/>
      <c r="J686" s="11"/>
      <c r="K686" s="11"/>
      <c r="L686" s="11"/>
      <c r="M686" s="11"/>
      <c r="N686" s="11"/>
    </row>
    <row r="687" customFormat="false" ht="12.75" hidden="false" customHeight="true" outlineLevel="0" collapsed="false">
      <c r="A687" s="11"/>
      <c r="B687" s="11"/>
      <c r="C687" s="11"/>
      <c r="D687" s="11"/>
      <c r="E687" s="11"/>
      <c r="F687" s="11"/>
      <c r="G687" s="11"/>
      <c r="H687" s="11"/>
      <c r="I687" s="11"/>
      <c r="J687" s="11"/>
      <c r="K687" s="11"/>
      <c r="L687" s="11"/>
      <c r="M687" s="11"/>
      <c r="N687" s="11"/>
    </row>
    <row r="688" customFormat="false" ht="12.75" hidden="false" customHeight="true" outlineLevel="0" collapsed="false">
      <c r="A688" s="11"/>
      <c r="B688" s="11"/>
      <c r="C688" s="11"/>
      <c r="D688" s="11"/>
      <c r="E688" s="11"/>
      <c r="F688" s="11"/>
      <c r="G688" s="11"/>
      <c r="H688" s="11"/>
      <c r="I688" s="11"/>
      <c r="J688" s="11"/>
      <c r="K688" s="11"/>
      <c r="L688" s="11"/>
      <c r="M688" s="11"/>
      <c r="N688" s="11"/>
    </row>
    <row r="689" customFormat="false" ht="12.75" hidden="false" customHeight="true" outlineLevel="0" collapsed="false">
      <c r="A689" s="11"/>
      <c r="B689" s="11"/>
      <c r="C689" s="11"/>
      <c r="D689" s="11"/>
      <c r="E689" s="11"/>
      <c r="F689" s="11"/>
      <c r="G689" s="11"/>
      <c r="H689" s="11"/>
      <c r="I689" s="11"/>
      <c r="J689" s="11"/>
      <c r="K689" s="11"/>
      <c r="L689" s="11"/>
      <c r="M689" s="11"/>
      <c r="N689" s="11"/>
    </row>
    <row r="690" customFormat="false" ht="12.75" hidden="false" customHeight="true" outlineLevel="0" collapsed="false">
      <c r="A690" s="11"/>
      <c r="B690" s="11"/>
      <c r="C690" s="11"/>
      <c r="D690" s="11"/>
      <c r="E690" s="11"/>
      <c r="F690" s="11"/>
      <c r="G690" s="11"/>
      <c r="H690" s="11"/>
      <c r="I690" s="11"/>
      <c r="J690" s="11"/>
      <c r="K690" s="11"/>
      <c r="L690" s="11"/>
      <c r="M690" s="11"/>
      <c r="N690" s="11"/>
    </row>
    <row r="691" customFormat="false" ht="12.75" hidden="false" customHeight="true" outlineLevel="0" collapsed="false">
      <c r="A691" s="11"/>
      <c r="B691" s="11"/>
      <c r="C691" s="11"/>
      <c r="D691" s="11"/>
      <c r="E691" s="11"/>
      <c r="F691" s="11"/>
      <c r="G691" s="11"/>
      <c r="H691" s="11"/>
      <c r="I691" s="11"/>
      <c r="J691" s="11"/>
      <c r="K691" s="11"/>
      <c r="L691" s="11"/>
      <c r="M691" s="11"/>
      <c r="N691" s="11"/>
    </row>
    <row r="692" customFormat="false" ht="12.75" hidden="false" customHeight="true" outlineLevel="0" collapsed="false">
      <c r="A692" s="11"/>
      <c r="B692" s="11"/>
      <c r="C692" s="11"/>
      <c r="D692" s="11"/>
      <c r="E692" s="11"/>
      <c r="F692" s="11"/>
      <c r="G692" s="11"/>
      <c r="H692" s="11"/>
      <c r="I692" s="11"/>
      <c r="J692" s="11"/>
      <c r="K692" s="11"/>
      <c r="L692" s="11"/>
      <c r="M692" s="11"/>
      <c r="N692" s="11"/>
    </row>
    <row r="693" customFormat="false" ht="12.75" hidden="false" customHeight="true" outlineLevel="0" collapsed="false">
      <c r="A693" s="11"/>
      <c r="B693" s="11"/>
      <c r="C693" s="11"/>
      <c r="D693" s="11"/>
      <c r="E693" s="11"/>
      <c r="F693" s="11"/>
      <c r="G693" s="11"/>
      <c r="H693" s="11"/>
      <c r="I693" s="11"/>
      <c r="J693" s="11"/>
      <c r="K693" s="11"/>
      <c r="L693" s="11"/>
      <c r="M693" s="11"/>
      <c r="N693" s="11"/>
    </row>
    <row r="694" customFormat="false" ht="12.75" hidden="false" customHeight="true" outlineLevel="0" collapsed="false">
      <c r="A694" s="11"/>
      <c r="B694" s="11"/>
      <c r="C694" s="11"/>
      <c r="D694" s="11"/>
      <c r="E694" s="11"/>
      <c r="F694" s="11"/>
      <c r="G694" s="11"/>
      <c r="H694" s="11"/>
      <c r="I694" s="11"/>
      <c r="J694" s="11"/>
      <c r="K694" s="11"/>
      <c r="L694" s="11"/>
      <c r="M694" s="11"/>
      <c r="N694" s="11"/>
    </row>
    <row r="695" customFormat="false" ht="12.75" hidden="false" customHeight="true" outlineLevel="0" collapsed="false">
      <c r="A695" s="11"/>
      <c r="B695" s="11"/>
      <c r="C695" s="11"/>
      <c r="D695" s="11"/>
      <c r="E695" s="11"/>
      <c r="F695" s="11"/>
      <c r="G695" s="11"/>
      <c r="H695" s="11"/>
      <c r="I695" s="11"/>
      <c r="J695" s="11"/>
      <c r="K695" s="11"/>
      <c r="L695" s="11"/>
      <c r="M695" s="11"/>
      <c r="N695" s="11"/>
    </row>
    <row r="696" customFormat="false" ht="12.75" hidden="false" customHeight="true" outlineLevel="0" collapsed="false">
      <c r="A696" s="11"/>
      <c r="B696" s="11"/>
      <c r="C696" s="11"/>
      <c r="D696" s="11"/>
      <c r="E696" s="11"/>
      <c r="F696" s="11"/>
      <c r="G696" s="11"/>
      <c r="H696" s="11"/>
      <c r="I696" s="11"/>
      <c r="J696" s="11"/>
      <c r="K696" s="11"/>
      <c r="L696" s="11"/>
      <c r="M696" s="11"/>
      <c r="N696" s="11"/>
    </row>
    <row r="697" customFormat="false" ht="12.75" hidden="false" customHeight="true" outlineLevel="0" collapsed="false">
      <c r="A697" s="11"/>
      <c r="B697" s="11"/>
      <c r="C697" s="11"/>
      <c r="D697" s="11"/>
      <c r="E697" s="11"/>
      <c r="F697" s="11"/>
      <c r="G697" s="11"/>
      <c r="H697" s="11"/>
      <c r="I697" s="11"/>
      <c r="J697" s="11"/>
      <c r="K697" s="11"/>
      <c r="L697" s="11"/>
      <c r="M697" s="11"/>
      <c r="N697" s="11"/>
    </row>
    <row r="698" customFormat="false" ht="12.75" hidden="false" customHeight="true" outlineLevel="0" collapsed="false">
      <c r="A698" s="11"/>
      <c r="B698" s="11"/>
      <c r="C698" s="11"/>
      <c r="D698" s="11"/>
      <c r="E698" s="11"/>
      <c r="F698" s="11"/>
      <c r="G698" s="11"/>
      <c r="H698" s="11"/>
      <c r="I698" s="11"/>
      <c r="J698" s="11"/>
      <c r="K698" s="11"/>
      <c r="L698" s="11"/>
      <c r="M698" s="11"/>
      <c r="N698" s="11"/>
    </row>
    <row r="699" customFormat="false" ht="12.75" hidden="false" customHeight="true" outlineLevel="0" collapsed="false">
      <c r="A699" s="11"/>
      <c r="B699" s="11"/>
      <c r="C699" s="11"/>
      <c r="D699" s="11"/>
      <c r="E699" s="11"/>
      <c r="F699" s="11"/>
      <c r="G699" s="11"/>
      <c r="H699" s="11"/>
      <c r="I699" s="11"/>
      <c r="J699" s="11"/>
      <c r="K699" s="11"/>
      <c r="L699" s="11"/>
      <c r="M699" s="11"/>
      <c r="N699" s="11"/>
    </row>
    <row r="700" customFormat="false" ht="12.75" hidden="false" customHeight="true" outlineLevel="0" collapsed="false">
      <c r="A700" s="11"/>
      <c r="B700" s="11"/>
      <c r="C700" s="11"/>
      <c r="D700" s="11"/>
      <c r="E700" s="11"/>
      <c r="F700" s="11"/>
      <c r="G700" s="11"/>
      <c r="H700" s="11"/>
      <c r="I700" s="11"/>
      <c r="J700" s="11"/>
      <c r="K700" s="11"/>
      <c r="L700" s="11"/>
      <c r="M700" s="11"/>
      <c r="N700" s="11"/>
    </row>
    <row r="701" customFormat="false" ht="12.75" hidden="false" customHeight="true" outlineLevel="0" collapsed="false">
      <c r="A701" s="11"/>
      <c r="B701" s="11"/>
      <c r="C701" s="11"/>
      <c r="D701" s="11"/>
      <c r="E701" s="11"/>
      <c r="F701" s="11"/>
      <c r="G701" s="11"/>
      <c r="H701" s="11"/>
      <c r="I701" s="11"/>
      <c r="J701" s="11"/>
      <c r="K701" s="11"/>
      <c r="L701" s="11"/>
      <c r="M701" s="11"/>
      <c r="N701" s="11"/>
    </row>
    <row r="702" customFormat="false" ht="12.75" hidden="false" customHeight="true" outlineLevel="0" collapsed="false">
      <c r="A702" s="11"/>
      <c r="B702" s="11"/>
      <c r="C702" s="11"/>
      <c r="D702" s="11"/>
      <c r="E702" s="11"/>
      <c r="F702" s="11"/>
      <c r="G702" s="11"/>
      <c r="H702" s="11"/>
      <c r="I702" s="11"/>
      <c r="J702" s="11"/>
      <c r="K702" s="11"/>
      <c r="L702" s="11"/>
      <c r="M702" s="11"/>
      <c r="N702" s="11"/>
    </row>
    <row r="703" customFormat="false" ht="12.75" hidden="false" customHeight="true" outlineLevel="0" collapsed="false">
      <c r="A703" s="11"/>
      <c r="B703" s="11"/>
      <c r="C703" s="11"/>
      <c r="D703" s="11"/>
      <c r="E703" s="11"/>
      <c r="F703" s="11"/>
      <c r="G703" s="11"/>
      <c r="H703" s="11"/>
      <c r="I703" s="11"/>
      <c r="J703" s="11"/>
      <c r="K703" s="11"/>
      <c r="L703" s="11"/>
      <c r="M703" s="11"/>
      <c r="N703" s="11"/>
    </row>
    <row r="704" customFormat="false" ht="12.75" hidden="false" customHeight="true" outlineLevel="0" collapsed="false">
      <c r="A704" s="11"/>
      <c r="B704" s="11"/>
      <c r="C704" s="11"/>
      <c r="D704" s="11"/>
      <c r="E704" s="11"/>
      <c r="F704" s="11"/>
      <c r="G704" s="11"/>
      <c r="H704" s="11"/>
      <c r="I704" s="11"/>
      <c r="J704" s="11"/>
      <c r="K704" s="11"/>
      <c r="L704" s="11"/>
      <c r="M704" s="11"/>
      <c r="N704" s="11"/>
    </row>
    <row r="705" customFormat="false" ht="12.75" hidden="false" customHeight="true" outlineLevel="0" collapsed="false">
      <c r="A705" s="11"/>
      <c r="B705" s="11"/>
      <c r="C705" s="11"/>
      <c r="D705" s="11"/>
      <c r="E705" s="11"/>
      <c r="F705" s="11"/>
      <c r="G705" s="11"/>
      <c r="H705" s="11"/>
      <c r="I705" s="11"/>
      <c r="J705" s="11"/>
      <c r="K705" s="11"/>
      <c r="L705" s="11"/>
      <c r="M705" s="11"/>
      <c r="N705" s="11"/>
    </row>
    <row r="706" customFormat="false" ht="12.75" hidden="false" customHeight="true" outlineLevel="0" collapsed="false">
      <c r="A706" s="11"/>
      <c r="B706" s="11"/>
      <c r="C706" s="11"/>
      <c r="D706" s="11"/>
      <c r="E706" s="11"/>
      <c r="F706" s="11"/>
      <c r="G706" s="11"/>
      <c r="H706" s="11"/>
      <c r="I706" s="11"/>
      <c r="J706" s="11"/>
      <c r="K706" s="11"/>
      <c r="L706" s="11"/>
      <c r="M706" s="11"/>
      <c r="N706" s="11"/>
    </row>
    <row r="707" customFormat="false" ht="12.75" hidden="false" customHeight="true" outlineLevel="0" collapsed="false">
      <c r="A707" s="11"/>
      <c r="B707" s="11"/>
      <c r="C707" s="11"/>
      <c r="D707" s="11"/>
      <c r="E707" s="11"/>
      <c r="F707" s="11"/>
      <c r="G707" s="11"/>
      <c r="H707" s="11"/>
      <c r="I707" s="11"/>
      <c r="J707" s="11"/>
      <c r="K707" s="11"/>
      <c r="L707" s="11"/>
      <c r="M707" s="11"/>
      <c r="N707" s="11"/>
    </row>
    <row r="708" customFormat="false" ht="12.75" hidden="false" customHeight="true" outlineLevel="0" collapsed="false">
      <c r="A708" s="11"/>
      <c r="B708" s="11"/>
      <c r="C708" s="11"/>
      <c r="D708" s="11"/>
      <c r="E708" s="11"/>
      <c r="F708" s="11"/>
      <c r="G708" s="11"/>
      <c r="H708" s="11"/>
      <c r="I708" s="11"/>
      <c r="J708" s="11"/>
      <c r="K708" s="11"/>
      <c r="L708" s="11"/>
      <c r="M708" s="11"/>
      <c r="N708" s="11"/>
    </row>
    <row r="709" customFormat="false" ht="12.75" hidden="false" customHeight="true" outlineLevel="0" collapsed="false">
      <c r="A709" s="11"/>
      <c r="B709" s="11"/>
      <c r="C709" s="11"/>
      <c r="D709" s="11"/>
      <c r="E709" s="11"/>
      <c r="F709" s="11"/>
      <c r="G709" s="11"/>
      <c r="H709" s="11"/>
      <c r="I709" s="11"/>
      <c r="J709" s="11"/>
      <c r="K709" s="11"/>
      <c r="L709" s="11"/>
      <c r="M709" s="11"/>
      <c r="N709" s="11"/>
    </row>
    <row r="710" customFormat="false" ht="12.75" hidden="false" customHeight="true" outlineLevel="0" collapsed="false">
      <c r="A710" s="11"/>
      <c r="B710" s="11"/>
      <c r="C710" s="11"/>
      <c r="D710" s="11"/>
      <c r="E710" s="11"/>
      <c r="F710" s="11"/>
      <c r="G710" s="11"/>
      <c r="H710" s="11"/>
      <c r="I710" s="11"/>
      <c r="J710" s="11"/>
      <c r="K710" s="11"/>
      <c r="L710" s="11"/>
      <c r="M710" s="11"/>
      <c r="N710" s="11"/>
    </row>
    <row r="711" customFormat="false" ht="12.75" hidden="false" customHeight="true" outlineLevel="0" collapsed="false">
      <c r="A711" s="11"/>
      <c r="B711" s="11"/>
      <c r="C711" s="11"/>
      <c r="D711" s="11"/>
      <c r="E711" s="11"/>
      <c r="F711" s="11"/>
      <c r="G711" s="11"/>
      <c r="H711" s="11"/>
      <c r="I711" s="11"/>
      <c r="J711" s="11"/>
      <c r="K711" s="11"/>
      <c r="L711" s="11"/>
      <c r="M711" s="11"/>
      <c r="N711" s="11"/>
    </row>
    <row r="712" customFormat="false" ht="12.75" hidden="false" customHeight="true" outlineLevel="0" collapsed="false">
      <c r="A712" s="11"/>
      <c r="B712" s="11"/>
      <c r="C712" s="11"/>
      <c r="D712" s="11"/>
      <c r="E712" s="11"/>
      <c r="F712" s="11"/>
      <c r="G712" s="11"/>
      <c r="H712" s="11"/>
      <c r="I712" s="11"/>
      <c r="J712" s="11"/>
      <c r="K712" s="11"/>
      <c r="L712" s="11"/>
      <c r="M712" s="11"/>
      <c r="N712" s="11"/>
    </row>
    <row r="713" customFormat="false" ht="12.75" hidden="false" customHeight="true" outlineLevel="0" collapsed="false">
      <c r="A713" s="11"/>
      <c r="B713" s="11"/>
      <c r="C713" s="11"/>
      <c r="D713" s="11"/>
      <c r="E713" s="11"/>
      <c r="F713" s="11"/>
      <c r="G713" s="11"/>
      <c r="H713" s="11"/>
      <c r="I713" s="11"/>
      <c r="J713" s="11"/>
      <c r="K713" s="11"/>
      <c r="L713" s="11"/>
      <c r="M713" s="11"/>
      <c r="N713" s="11"/>
    </row>
    <row r="714" customFormat="false" ht="12.75" hidden="false" customHeight="true" outlineLevel="0" collapsed="false">
      <c r="A714" s="11"/>
      <c r="B714" s="11"/>
      <c r="C714" s="11"/>
      <c r="D714" s="11"/>
      <c r="E714" s="11"/>
      <c r="F714" s="11"/>
      <c r="G714" s="11"/>
      <c r="H714" s="11"/>
      <c r="I714" s="11"/>
      <c r="J714" s="11"/>
      <c r="K714" s="11"/>
      <c r="L714" s="11"/>
      <c r="M714" s="11"/>
      <c r="N714" s="11"/>
    </row>
    <row r="715" customFormat="false" ht="12.75" hidden="false" customHeight="true" outlineLevel="0" collapsed="false">
      <c r="A715" s="11"/>
      <c r="B715" s="11"/>
      <c r="C715" s="11"/>
      <c r="D715" s="11"/>
      <c r="E715" s="11"/>
      <c r="F715" s="11"/>
      <c r="G715" s="11"/>
      <c r="H715" s="11"/>
      <c r="I715" s="11"/>
      <c r="J715" s="11"/>
      <c r="K715" s="11"/>
      <c r="L715" s="11"/>
      <c r="M715" s="11"/>
      <c r="N715" s="11"/>
    </row>
    <row r="716" customFormat="false" ht="12.75" hidden="false" customHeight="true" outlineLevel="0" collapsed="false">
      <c r="A716" s="11"/>
      <c r="B716" s="11"/>
      <c r="C716" s="11"/>
      <c r="D716" s="11"/>
      <c r="E716" s="11"/>
      <c r="F716" s="11"/>
      <c r="G716" s="11"/>
      <c r="H716" s="11"/>
      <c r="I716" s="11"/>
      <c r="J716" s="11"/>
      <c r="K716" s="11"/>
      <c r="L716" s="11"/>
      <c r="M716" s="11"/>
      <c r="N716" s="11"/>
    </row>
    <row r="717" customFormat="false" ht="12.75" hidden="false" customHeight="true" outlineLevel="0" collapsed="false">
      <c r="A717" s="11"/>
      <c r="B717" s="11"/>
      <c r="C717" s="11"/>
      <c r="D717" s="11"/>
      <c r="E717" s="11"/>
      <c r="F717" s="11"/>
      <c r="G717" s="11"/>
      <c r="H717" s="11"/>
      <c r="I717" s="11"/>
      <c r="J717" s="11"/>
      <c r="K717" s="11"/>
      <c r="L717" s="11"/>
      <c r="M717" s="11"/>
      <c r="N717" s="11"/>
    </row>
    <row r="718" customFormat="false" ht="12.75" hidden="false" customHeight="true" outlineLevel="0" collapsed="false">
      <c r="A718" s="11"/>
      <c r="B718" s="11"/>
      <c r="C718" s="11"/>
      <c r="D718" s="11"/>
      <c r="E718" s="11"/>
      <c r="F718" s="11"/>
      <c r="G718" s="11"/>
      <c r="H718" s="11"/>
      <c r="I718" s="11"/>
      <c r="J718" s="11"/>
      <c r="K718" s="11"/>
      <c r="L718" s="11"/>
      <c r="M718" s="11"/>
      <c r="N718" s="11"/>
    </row>
    <row r="719" customFormat="false" ht="12.75" hidden="false" customHeight="true" outlineLevel="0" collapsed="false">
      <c r="A719" s="11"/>
      <c r="B719" s="11"/>
      <c r="C719" s="11"/>
      <c r="D719" s="11"/>
      <c r="E719" s="11"/>
      <c r="F719" s="11"/>
      <c r="G719" s="11"/>
      <c r="H719" s="11"/>
      <c r="I719" s="11"/>
      <c r="J719" s="11"/>
      <c r="K719" s="11"/>
      <c r="L719" s="11"/>
      <c r="M719" s="11"/>
      <c r="N719" s="11"/>
    </row>
    <row r="720" customFormat="false" ht="12.75" hidden="false" customHeight="true" outlineLevel="0" collapsed="false">
      <c r="A720" s="11"/>
      <c r="B720" s="11"/>
      <c r="C720" s="11"/>
      <c r="D720" s="11"/>
      <c r="E720" s="11"/>
      <c r="F720" s="11"/>
      <c r="G720" s="11"/>
      <c r="H720" s="11"/>
      <c r="I720" s="11"/>
      <c r="J720" s="11"/>
      <c r="K720" s="11"/>
      <c r="L720" s="11"/>
      <c r="M720" s="11"/>
      <c r="N720" s="11"/>
    </row>
    <row r="721" customFormat="false" ht="12.75" hidden="false" customHeight="true" outlineLevel="0" collapsed="false">
      <c r="A721" s="11"/>
      <c r="B721" s="11"/>
      <c r="C721" s="11"/>
      <c r="D721" s="11"/>
      <c r="E721" s="11"/>
      <c r="F721" s="11"/>
      <c r="G721" s="11"/>
      <c r="H721" s="11"/>
      <c r="I721" s="11"/>
      <c r="J721" s="11"/>
      <c r="K721" s="11"/>
      <c r="L721" s="11"/>
      <c r="M721" s="11"/>
      <c r="N721" s="11"/>
    </row>
    <row r="722" customFormat="false" ht="12.75" hidden="false" customHeight="true" outlineLevel="0" collapsed="false">
      <c r="A722" s="11"/>
      <c r="B722" s="11"/>
      <c r="C722" s="11"/>
      <c r="D722" s="11"/>
      <c r="E722" s="11"/>
      <c r="F722" s="11"/>
      <c r="G722" s="11"/>
      <c r="H722" s="11"/>
      <c r="I722" s="11"/>
      <c r="J722" s="11"/>
      <c r="K722" s="11"/>
      <c r="L722" s="11"/>
      <c r="M722" s="11"/>
      <c r="N722" s="11"/>
    </row>
    <row r="723" customFormat="false" ht="12.75" hidden="false" customHeight="true" outlineLevel="0" collapsed="false">
      <c r="A723" s="11"/>
      <c r="B723" s="11"/>
      <c r="C723" s="11"/>
      <c r="D723" s="11"/>
      <c r="E723" s="11"/>
      <c r="F723" s="11"/>
      <c r="G723" s="11"/>
      <c r="H723" s="11"/>
      <c r="I723" s="11"/>
      <c r="J723" s="11"/>
      <c r="K723" s="11"/>
      <c r="L723" s="11"/>
      <c r="M723" s="11"/>
      <c r="N723" s="11"/>
    </row>
    <row r="724" customFormat="false" ht="12.75" hidden="false" customHeight="true" outlineLevel="0" collapsed="false">
      <c r="A724" s="11"/>
      <c r="B724" s="11"/>
      <c r="C724" s="11"/>
      <c r="D724" s="11"/>
      <c r="E724" s="11"/>
      <c r="F724" s="11"/>
      <c r="G724" s="11"/>
      <c r="H724" s="11"/>
      <c r="I724" s="11"/>
      <c r="J724" s="11"/>
      <c r="K724" s="11"/>
      <c r="L724" s="11"/>
      <c r="M724" s="11"/>
      <c r="N724" s="11"/>
    </row>
    <row r="725" customFormat="false" ht="12.75" hidden="false" customHeight="true" outlineLevel="0" collapsed="false">
      <c r="A725" s="11"/>
      <c r="B725" s="11"/>
      <c r="C725" s="11"/>
      <c r="D725" s="11"/>
      <c r="E725" s="11"/>
      <c r="F725" s="11"/>
      <c r="G725" s="11"/>
      <c r="H725" s="11"/>
      <c r="I725" s="11"/>
      <c r="J725" s="11"/>
      <c r="K725" s="11"/>
      <c r="L725" s="11"/>
      <c r="M725" s="11"/>
      <c r="N725" s="11"/>
    </row>
    <row r="726" customFormat="false" ht="12.75" hidden="false" customHeight="true" outlineLevel="0" collapsed="false">
      <c r="A726" s="11"/>
      <c r="B726" s="11"/>
      <c r="C726" s="11"/>
      <c r="D726" s="11"/>
      <c r="E726" s="11"/>
      <c r="F726" s="11"/>
      <c r="G726" s="11"/>
      <c r="H726" s="11"/>
      <c r="I726" s="11"/>
      <c r="J726" s="11"/>
      <c r="K726" s="11"/>
      <c r="L726" s="11"/>
      <c r="M726" s="11"/>
      <c r="N726" s="11"/>
    </row>
    <row r="727" customFormat="false" ht="12.75" hidden="false" customHeight="true" outlineLevel="0" collapsed="false">
      <c r="A727" s="11"/>
      <c r="B727" s="11"/>
      <c r="C727" s="11"/>
      <c r="D727" s="11"/>
      <c r="E727" s="11"/>
      <c r="F727" s="11"/>
      <c r="G727" s="11"/>
      <c r="H727" s="11"/>
      <c r="I727" s="11"/>
      <c r="J727" s="11"/>
      <c r="K727" s="11"/>
      <c r="L727" s="11"/>
      <c r="M727" s="11"/>
      <c r="N727" s="11"/>
    </row>
    <row r="728" customFormat="false" ht="12.75" hidden="false" customHeight="true" outlineLevel="0" collapsed="false">
      <c r="A728" s="11"/>
      <c r="B728" s="11"/>
      <c r="C728" s="11"/>
      <c r="D728" s="11"/>
      <c r="E728" s="11"/>
      <c r="F728" s="11"/>
      <c r="G728" s="11"/>
      <c r="H728" s="11"/>
      <c r="I728" s="11"/>
      <c r="J728" s="11"/>
      <c r="K728" s="11"/>
      <c r="L728" s="11"/>
      <c r="M728" s="11"/>
      <c r="N728" s="11"/>
    </row>
    <row r="729" customFormat="false" ht="12.75" hidden="false" customHeight="true" outlineLevel="0" collapsed="false">
      <c r="A729" s="11"/>
      <c r="B729" s="11"/>
      <c r="C729" s="11"/>
      <c r="D729" s="11"/>
      <c r="E729" s="11"/>
      <c r="F729" s="11"/>
      <c r="G729" s="11"/>
      <c r="H729" s="11"/>
      <c r="I729" s="11"/>
      <c r="J729" s="11"/>
      <c r="K729" s="11"/>
      <c r="L729" s="11"/>
      <c r="M729" s="11"/>
      <c r="N729" s="11"/>
    </row>
    <row r="730" customFormat="false" ht="12.75" hidden="false" customHeight="true" outlineLevel="0" collapsed="false">
      <c r="A730" s="11"/>
      <c r="B730" s="11"/>
      <c r="C730" s="11"/>
      <c r="D730" s="11"/>
      <c r="E730" s="11"/>
      <c r="F730" s="11"/>
      <c r="G730" s="11"/>
      <c r="H730" s="11"/>
      <c r="I730" s="11"/>
      <c r="J730" s="11"/>
      <c r="K730" s="11"/>
      <c r="L730" s="11"/>
      <c r="M730" s="11"/>
      <c r="N730" s="11"/>
    </row>
    <row r="731" customFormat="false" ht="12.75" hidden="false" customHeight="true" outlineLevel="0" collapsed="false">
      <c r="A731" s="11"/>
      <c r="B731" s="11"/>
      <c r="C731" s="11"/>
      <c r="D731" s="11"/>
      <c r="E731" s="11"/>
      <c r="F731" s="11"/>
      <c r="G731" s="11"/>
      <c r="H731" s="11"/>
      <c r="I731" s="11"/>
      <c r="J731" s="11"/>
      <c r="K731" s="11"/>
      <c r="L731" s="11"/>
      <c r="M731" s="11"/>
      <c r="N731" s="11"/>
    </row>
    <row r="732" customFormat="false" ht="12.75" hidden="false" customHeight="true" outlineLevel="0" collapsed="false">
      <c r="A732" s="11"/>
      <c r="B732" s="11"/>
      <c r="C732" s="11"/>
      <c r="D732" s="11"/>
      <c r="E732" s="11"/>
      <c r="F732" s="11"/>
      <c r="G732" s="11"/>
      <c r="H732" s="11"/>
      <c r="I732" s="11"/>
      <c r="J732" s="11"/>
      <c r="K732" s="11"/>
      <c r="L732" s="11"/>
      <c r="M732" s="11"/>
      <c r="N732" s="11"/>
    </row>
    <row r="733" customFormat="false" ht="12.75" hidden="false" customHeight="true" outlineLevel="0" collapsed="false">
      <c r="A733" s="11"/>
      <c r="B733" s="11"/>
      <c r="C733" s="11"/>
      <c r="D733" s="11"/>
      <c r="E733" s="11"/>
      <c r="F733" s="11"/>
      <c r="G733" s="11"/>
      <c r="H733" s="11"/>
      <c r="I733" s="11"/>
      <c r="J733" s="11"/>
      <c r="K733" s="11"/>
      <c r="L733" s="11"/>
      <c r="M733" s="11"/>
      <c r="N733" s="11"/>
    </row>
    <row r="734" customFormat="false" ht="12.75" hidden="false" customHeight="true" outlineLevel="0" collapsed="false">
      <c r="A734" s="11"/>
      <c r="B734" s="11"/>
      <c r="C734" s="11"/>
      <c r="D734" s="11"/>
      <c r="E734" s="11"/>
      <c r="F734" s="11"/>
      <c r="G734" s="11"/>
      <c r="H734" s="11"/>
      <c r="I734" s="11"/>
      <c r="J734" s="11"/>
      <c r="K734" s="11"/>
      <c r="L734" s="11"/>
      <c r="M734" s="11"/>
      <c r="N734" s="11"/>
    </row>
    <row r="735" customFormat="false" ht="12.75" hidden="false" customHeight="true" outlineLevel="0" collapsed="false">
      <c r="A735" s="11"/>
      <c r="B735" s="11"/>
      <c r="C735" s="11"/>
      <c r="D735" s="11"/>
      <c r="E735" s="11"/>
      <c r="F735" s="11"/>
      <c r="G735" s="11"/>
      <c r="H735" s="11"/>
      <c r="I735" s="11"/>
      <c r="J735" s="11"/>
      <c r="K735" s="11"/>
      <c r="L735" s="11"/>
      <c r="M735" s="11"/>
      <c r="N735" s="11"/>
    </row>
    <row r="736" customFormat="false" ht="12.75" hidden="false" customHeight="true" outlineLevel="0" collapsed="false">
      <c r="A736" s="11"/>
      <c r="B736" s="11"/>
      <c r="C736" s="11"/>
      <c r="D736" s="11"/>
      <c r="E736" s="11"/>
      <c r="F736" s="11"/>
      <c r="G736" s="11"/>
      <c r="H736" s="11"/>
      <c r="I736" s="11"/>
      <c r="J736" s="11"/>
      <c r="K736" s="11"/>
      <c r="L736" s="11"/>
      <c r="M736" s="11"/>
      <c r="N736" s="11"/>
    </row>
    <row r="737" customFormat="false" ht="12.75" hidden="false" customHeight="true" outlineLevel="0" collapsed="false">
      <c r="A737" s="11"/>
      <c r="B737" s="11"/>
      <c r="C737" s="11"/>
      <c r="D737" s="11"/>
      <c r="E737" s="11"/>
      <c r="F737" s="11"/>
      <c r="G737" s="11"/>
      <c r="H737" s="11"/>
      <c r="I737" s="11"/>
      <c r="J737" s="11"/>
      <c r="K737" s="11"/>
      <c r="L737" s="11"/>
      <c r="M737" s="11"/>
      <c r="N737" s="11"/>
    </row>
    <row r="738" customFormat="false" ht="12.75" hidden="false" customHeight="true" outlineLevel="0" collapsed="false">
      <c r="A738" s="11"/>
      <c r="B738" s="11"/>
      <c r="C738" s="11"/>
      <c r="D738" s="11"/>
      <c r="E738" s="11"/>
      <c r="F738" s="11"/>
      <c r="G738" s="11"/>
      <c r="H738" s="11"/>
      <c r="I738" s="11"/>
      <c r="J738" s="11"/>
      <c r="K738" s="11"/>
      <c r="L738" s="11"/>
      <c r="M738" s="11"/>
      <c r="N738" s="11"/>
    </row>
    <row r="739" customFormat="false" ht="12.75" hidden="false" customHeight="true" outlineLevel="0" collapsed="false">
      <c r="A739" s="11"/>
      <c r="B739" s="11"/>
      <c r="C739" s="11"/>
      <c r="D739" s="11"/>
      <c r="E739" s="11"/>
      <c r="F739" s="11"/>
      <c r="G739" s="11"/>
      <c r="H739" s="11"/>
      <c r="I739" s="11"/>
      <c r="J739" s="11"/>
      <c r="K739" s="11"/>
      <c r="L739" s="11"/>
      <c r="M739" s="11"/>
      <c r="N739" s="11"/>
    </row>
    <row r="740" customFormat="false" ht="12.75" hidden="false" customHeight="true" outlineLevel="0" collapsed="false">
      <c r="A740" s="11"/>
      <c r="B740" s="11"/>
      <c r="C740" s="11"/>
      <c r="D740" s="11"/>
      <c r="E740" s="11"/>
      <c r="F740" s="11"/>
      <c r="G740" s="11"/>
      <c r="H740" s="11"/>
      <c r="I740" s="11"/>
      <c r="J740" s="11"/>
      <c r="K740" s="11"/>
      <c r="L740" s="11"/>
      <c r="M740" s="11"/>
      <c r="N740" s="11"/>
    </row>
    <row r="741" customFormat="false" ht="12.75" hidden="false" customHeight="true" outlineLevel="0" collapsed="false">
      <c r="A741" s="11"/>
      <c r="B741" s="11"/>
      <c r="C741" s="11"/>
      <c r="D741" s="11"/>
      <c r="E741" s="11"/>
      <c r="F741" s="11"/>
      <c r="G741" s="11"/>
      <c r="H741" s="11"/>
      <c r="I741" s="11"/>
      <c r="J741" s="11"/>
      <c r="K741" s="11"/>
      <c r="L741" s="11"/>
      <c r="M741" s="11"/>
      <c r="N741" s="11"/>
    </row>
    <row r="742" customFormat="false" ht="12.75" hidden="false" customHeight="true" outlineLevel="0" collapsed="false">
      <c r="A742" s="11"/>
      <c r="B742" s="11"/>
      <c r="C742" s="11"/>
      <c r="D742" s="11"/>
      <c r="E742" s="11"/>
      <c r="F742" s="11"/>
      <c r="G742" s="11"/>
      <c r="H742" s="11"/>
      <c r="I742" s="11"/>
      <c r="J742" s="11"/>
      <c r="K742" s="11"/>
      <c r="L742" s="11"/>
      <c r="M742" s="11"/>
      <c r="N742" s="11"/>
    </row>
    <row r="743" customFormat="false" ht="12.75" hidden="false" customHeight="true" outlineLevel="0" collapsed="false">
      <c r="A743" s="11"/>
      <c r="B743" s="11"/>
      <c r="C743" s="11"/>
      <c r="D743" s="11"/>
      <c r="E743" s="11"/>
      <c r="F743" s="11"/>
      <c r="G743" s="11"/>
      <c r="H743" s="11"/>
      <c r="I743" s="11"/>
      <c r="J743" s="11"/>
      <c r="K743" s="11"/>
      <c r="L743" s="11"/>
      <c r="M743" s="11"/>
      <c r="N743" s="11"/>
    </row>
    <row r="744" customFormat="false" ht="12.75" hidden="false" customHeight="true" outlineLevel="0" collapsed="false">
      <c r="A744" s="11"/>
      <c r="B744" s="11"/>
      <c r="C744" s="11"/>
      <c r="D744" s="11"/>
      <c r="E744" s="11"/>
      <c r="F744" s="11"/>
      <c r="G744" s="11"/>
      <c r="H744" s="11"/>
      <c r="I744" s="11"/>
      <c r="J744" s="11"/>
      <c r="K744" s="11"/>
      <c r="L744" s="11"/>
      <c r="M744" s="11"/>
      <c r="N744" s="11"/>
    </row>
    <row r="745" customFormat="false" ht="12.75" hidden="false" customHeight="true" outlineLevel="0" collapsed="false">
      <c r="A745" s="11"/>
      <c r="B745" s="11"/>
      <c r="C745" s="11"/>
      <c r="D745" s="11"/>
      <c r="E745" s="11"/>
      <c r="F745" s="11"/>
      <c r="G745" s="11"/>
      <c r="H745" s="11"/>
      <c r="I745" s="11"/>
      <c r="J745" s="11"/>
      <c r="K745" s="11"/>
      <c r="L745" s="11"/>
      <c r="M745" s="11"/>
      <c r="N745" s="11"/>
    </row>
    <row r="746" customFormat="false" ht="12.75" hidden="false" customHeight="true" outlineLevel="0" collapsed="false">
      <c r="A746" s="11"/>
      <c r="B746" s="11"/>
      <c r="C746" s="11"/>
      <c r="D746" s="11"/>
      <c r="E746" s="11"/>
      <c r="F746" s="11"/>
      <c r="G746" s="11"/>
      <c r="H746" s="11"/>
      <c r="I746" s="11"/>
      <c r="J746" s="11"/>
      <c r="K746" s="11"/>
      <c r="L746" s="11"/>
      <c r="M746" s="11"/>
      <c r="N746" s="11"/>
    </row>
    <row r="747" customFormat="false" ht="12.75" hidden="false" customHeight="true" outlineLevel="0" collapsed="false">
      <c r="A747" s="11"/>
      <c r="B747" s="11"/>
      <c r="C747" s="11"/>
      <c r="D747" s="11"/>
      <c r="E747" s="11"/>
      <c r="F747" s="11"/>
      <c r="G747" s="11"/>
      <c r="H747" s="11"/>
      <c r="I747" s="11"/>
      <c r="J747" s="11"/>
      <c r="K747" s="11"/>
      <c r="L747" s="11"/>
      <c r="M747" s="11"/>
      <c r="N747" s="11"/>
    </row>
    <row r="748" customFormat="false" ht="12.75" hidden="false" customHeight="true" outlineLevel="0" collapsed="false">
      <c r="A748" s="11"/>
      <c r="B748" s="11"/>
      <c r="C748" s="11"/>
      <c r="D748" s="11"/>
      <c r="E748" s="11"/>
      <c r="F748" s="11"/>
      <c r="G748" s="11"/>
      <c r="H748" s="11"/>
      <c r="I748" s="11"/>
      <c r="J748" s="11"/>
      <c r="K748" s="11"/>
      <c r="L748" s="11"/>
      <c r="M748" s="11"/>
      <c r="N748" s="11"/>
    </row>
    <row r="749" customFormat="false" ht="12.75" hidden="false" customHeight="true" outlineLevel="0" collapsed="false">
      <c r="A749" s="11"/>
      <c r="B749" s="11"/>
      <c r="C749" s="11"/>
      <c r="D749" s="11"/>
      <c r="E749" s="11"/>
      <c r="F749" s="11"/>
      <c r="G749" s="11"/>
      <c r="H749" s="11"/>
      <c r="I749" s="11"/>
      <c r="J749" s="11"/>
      <c r="K749" s="11"/>
      <c r="L749" s="11"/>
      <c r="M749" s="11"/>
      <c r="N749" s="11"/>
    </row>
    <row r="750" customFormat="false" ht="12.75" hidden="false" customHeight="true" outlineLevel="0" collapsed="false">
      <c r="A750" s="11"/>
      <c r="B750" s="11"/>
      <c r="C750" s="11"/>
      <c r="D750" s="11"/>
      <c r="E750" s="11"/>
      <c r="F750" s="11"/>
      <c r="G750" s="11"/>
      <c r="H750" s="11"/>
      <c r="I750" s="11"/>
      <c r="J750" s="11"/>
      <c r="K750" s="11"/>
      <c r="L750" s="11"/>
      <c r="M750" s="11"/>
      <c r="N750" s="11"/>
    </row>
    <row r="751" customFormat="false" ht="12.75" hidden="false" customHeight="true" outlineLevel="0" collapsed="false">
      <c r="A751" s="11"/>
      <c r="B751" s="11"/>
      <c r="C751" s="11"/>
      <c r="D751" s="11"/>
      <c r="E751" s="11"/>
      <c r="F751" s="11"/>
      <c r="G751" s="11"/>
      <c r="H751" s="11"/>
      <c r="I751" s="11"/>
      <c r="J751" s="11"/>
      <c r="K751" s="11"/>
      <c r="L751" s="11"/>
      <c r="M751" s="11"/>
      <c r="N751" s="11"/>
    </row>
    <row r="752" customFormat="false" ht="12.75" hidden="false" customHeight="true" outlineLevel="0" collapsed="false">
      <c r="A752" s="11"/>
      <c r="B752" s="11"/>
      <c r="C752" s="11"/>
      <c r="D752" s="11"/>
      <c r="E752" s="11"/>
      <c r="F752" s="11"/>
      <c r="G752" s="11"/>
      <c r="H752" s="11"/>
      <c r="I752" s="11"/>
      <c r="J752" s="11"/>
      <c r="K752" s="11"/>
      <c r="L752" s="11"/>
      <c r="M752" s="11"/>
      <c r="N752" s="11"/>
    </row>
    <row r="753" customFormat="false" ht="12.75" hidden="false" customHeight="true" outlineLevel="0" collapsed="false">
      <c r="A753" s="11"/>
      <c r="B753" s="11"/>
      <c r="C753" s="11"/>
      <c r="D753" s="11"/>
      <c r="E753" s="11"/>
      <c r="F753" s="11"/>
      <c r="G753" s="11"/>
      <c r="H753" s="11"/>
      <c r="I753" s="11"/>
      <c r="J753" s="11"/>
      <c r="K753" s="11"/>
      <c r="L753" s="11"/>
      <c r="M753" s="11"/>
      <c r="N753" s="11"/>
    </row>
    <row r="754" customFormat="false" ht="12.75" hidden="false" customHeight="true" outlineLevel="0" collapsed="false">
      <c r="A754" s="11"/>
      <c r="B754" s="11"/>
      <c r="C754" s="11"/>
      <c r="D754" s="11"/>
      <c r="E754" s="11"/>
      <c r="F754" s="11"/>
      <c r="G754" s="11"/>
      <c r="H754" s="11"/>
      <c r="I754" s="11"/>
      <c r="J754" s="11"/>
      <c r="K754" s="11"/>
      <c r="L754" s="11"/>
      <c r="M754" s="11"/>
      <c r="N754" s="11"/>
    </row>
    <row r="755" customFormat="false" ht="12.75" hidden="false" customHeight="true" outlineLevel="0" collapsed="false">
      <c r="A755" s="11"/>
      <c r="B755" s="11"/>
      <c r="C755" s="11"/>
      <c r="D755" s="11"/>
      <c r="E755" s="11"/>
      <c r="F755" s="11"/>
      <c r="G755" s="11"/>
      <c r="H755" s="11"/>
      <c r="I755" s="11"/>
      <c r="J755" s="11"/>
      <c r="K755" s="11"/>
      <c r="L755" s="11"/>
      <c r="M755" s="11"/>
      <c r="N755" s="11"/>
    </row>
    <row r="756" customFormat="false" ht="12.75" hidden="false" customHeight="true" outlineLevel="0" collapsed="false">
      <c r="A756" s="11"/>
      <c r="B756" s="11"/>
      <c r="C756" s="11"/>
      <c r="D756" s="11"/>
      <c r="E756" s="11"/>
      <c r="F756" s="11"/>
      <c r="G756" s="11"/>
      <c r="H756" s="11"/>
      <c r="I756" s="11"/>
      <c r="J756" s="11"/>
      <c r="K756" s="11"/>
      <c r="L756" s="11"/>
      <c r="M756" s="11"/>
      <c r="N756" s="11"/>
    </row>
    <row r="757" customFormat="false" ht="12.75" hidden="false" customHeight="true" outlineLevel="0" collapsed="false">
      <c r="A757" s="11"/>
      <c r="B757" s="11"/>
      <c r="C757" s="11"/>
      <c r="D757" s="11"/>
      <c r="E757" s="11"/>
      <c r="F757" s="11"/>
      <c r="G757" s="11"/>
      <c r="H757" s="11"/>
      <c r="I757" s="11"/>
      <c r="J757" s="11"/>
      <c r="K757" s="11"/>
      <c r="L757" s="11"/>
      <c r="M757" s="11"/>
      <c r="N757" s="11"/>
    </row>
    <row r="758" customFormat="false" ht="12.75" hidden="false" customHeight="true" outlineLevel="0" collapsed="false">
      <c r="A758" s="11"/>
      <c r="B758" s="11"/>
      <c r="C758" s="11"/>
      <c r="D758" s="11"/>
      <c r="E758" s="11"/>
      <c r="F758" s="11"/>
      <c r="G758" s="11"/>
      <c r="H758" s="11"/>
      <c r="I758" s="11"/>
      <c r="J758" s="11"/>
      <c r="K758" s="11"/>
      <c r="L758" s="11"/>
      <c r="M758" s="11"/>
      <c r="N758" s="11"/>
    </row>
    <row r="759" customFormat="false" ht="12.75" hidden="false" customHeight="true" outlineLevel="0" collapsed="false">
      <c r="A759" s="11"/>
      <c r="B759" s="11"/>
      <c r="C759" s="11"/>
      <c r="D759" s="11"/>
      <c r="E759" s="11"/>
      <c r="F759" s="11"/>
      <c r="G759" s="11"/>
      <c r="H759" s="11"/>
      <c r="I759" s="11"/>
      <c r="J759" s="11"/>
      <c r="K759" s="11"/>
      <c r="L759" s="11"/>
      <c r="M759" s="11"/>
      <c r="N759" s="11"/>
    </row>
    <row r="760" customFormat="false" ht="12.75" hidden="false" customHeight="true" outlineLevel="0" collapsed="false">
      <c r="A760" s="11"/>
      <c r="B760" s="11"/>
      <c r="C760" s="11"/>
      <c r="D760" s="11"/>
      <c r="E760" s="11"/>
      <c r="F760" s="11"/>
      <c r="G760" s="11"/>
      <c r="H760" s="11"/>
      <c r="I760" s="11"/>
      <c r="J760" s="11"/>
      <c r="K760" s="11"/>
      <c r="L760" s="11"/>
      <c r="M760" s="11"/>
      <c r="N760" s="11"/>
    </row>
    <row r="761" customFormat="false" ht="12.75" hidden="false" customHeight="true" outlineLevel="0" collapsed="false">
      <c r="A761" s="11"/>
      <c r="B761" s="11"/>
      <c r="C761" s="11"/>
      <c r="D761" s="11"/>
      <c r="E761" s="11"/>
      <c r="F761" s="11"/>
      <c r="G761" s="11"/>
      <c r="H761" s="11"/>
      <c r="I761" s="11"/>
      <c r="J761" s="11"/>
      <c r="K761" s="11"/>
      <c r="L761" s="11"/>
      <c r="M761" s="11"/>
      <c r="N761" s="11"/>
    </row>
    <row r="762" customFormat="false" ht="12.75" hidden="false" customHeight="true" outlineLevel="0" collapsed="false">
      <c r="A762" s="11"/>
      <c r="B762" s="11"/>
      <c r="C762" s="11"/>
      <c r="D762" s="11"/>
      <c r="E762" s="11"/>
      <c r="F762" s="11"/>
      <c r="G762" s="11"/>
      <c r="H762" s="11"/>
      <c r="I762" s="11"/>
      <c r="J762" s="11"/>
      <c r="K762" s="11"/>
      <c r="L762" s="11"/>
      <c r="M762" s="11"/>
      <c r="N762" s="11"/>
    </row>
    <row r="763" customFormat="false" ht="12.75" hidden="false" customHeight="true" outlineLevel="0" collapsed="false">
      <c r="A763" s="11"/>
      <c r="B763" s="11"/>
      <c r="C763" s="11"/>
      <c r="D763" s="11"/>
      <c r="E763" s="11"/>
      <c r="F763" s="11"/>
      <c r="G763" s="11"/>
      <c r="H763" s="11"/>
      <c r="I763" s="11"/>
      <c r="J763" s="11"/>
      <c r="K763" s="11"/>
      <c r="L763" s="11"/>
      <c r="M763" s="11"/>
      <c r="N763" s="11"/>
    </row>
    <row r="764" customFormat="false" ht="12.75" hidden="false" customHeight="true" outlineLevel="0" collapsed="false">
      <c r="A764" s="11"/>
      <c r="B764" s="11"/>
      <c r="C764" s="11"/>
      <c r="D764" s="11"/>
      <c r="E764" s="11"/>
      <c r="F764" s="11"/>
      <c r="G764" s="11"/>
      <c r="H764" s="11"/>
      <c r="I764" s="11"/>
      <c r="J764" s="11"/>
      <c r="K764" s="11"/>
      <c r="L764" s="11"/>
      <c r="M764" s="11"/>
      <c r="N764" s="11"/>
    </row>
    <row r="765" customFormat="false" ht="12.75" hidden="false" customHeight="true" outlineLevel="0" collapsed="false">
      <c r="A765" s="11"/>
      <c r="B765" s="11"/>
      <c r="C765" s="11"/>
      <c r="D765" s="11"/>
      <c r="E765" s="11"/>
      <c r="F765" s="11"/>
      <c r="G765" s="11"/>
      <c r="H765" s="11"/>
      <c r="I765" s="11"/>
      <c r="J765" s="11"/>
      <c r="K765" s="11"/>
      <c r="L765" s="11"/>
      <c r="M765" s="11"/>
      <c r="N765" s="11"/>
    </row>
    <row r="766" customFormat="false" ht="12.75" hidden="false" customHeight="true" outlineLevel="0" collapsed="false">
      <c r="A766" s="11"/>
      <c r="B766" s="11"/>
      <c r="C766" s="11"/>
      <c r="D766" s="11"/>
      <c r="E766" s="11"/>
      <c r="F766" s="11"/>
      <c r="G766" s="11"/>
      <c r="H766" s="11"/>
      <c r="I766" s="11"/>
      <c r="J766" s="11"/>
      <c r="K766" s="11"/>
      <c r="L766" s="11"/>
      <c r="M766" s="11"/>
      <c r="N766" s="11"/>
    </row>
    <row r="767" customFormat="false" ht="12.75" hidden="false" customHeight="true" outlineLevel="0" collapsed="false">
      <c r="A767" s="11"/>
      <c r="B767" s="11"/>
      <c r="C767" s="11"/>
      <c r="D767" s="11"/>
      <c r="E767" s="11"/>
      <c r="F767" s="11"/>
      <c r="G767" s="11"/>
      <c r="H767" s="11"/>
      <c r="I767" s="11"/>
      <c r="J767" s="11"/>
      <c r="K767" s="11"/>
      <c r="L767" s="11"/>
      <c r="M767" s="11"/>
      <c r="N767" s="11"/>
    </row>
    <row r="768" customFormat="false" ht="12.75" hidden="false" customHeight="true" outlineLevel="0" collapsed="false">
      <c r="A768" s="11"/>
      <c r="B768" s="11"/>
      <c r="C768" s="11"/>
      <c r="D768" s="11"/>
      <c r="E768" s="11"/>
      <c r="F768" s="11"/>
      <c r="G768" s="11"/>
      <c r="H768" s="11"/>
      <c r="I768" s="11"/>
      <c r="J768" s="11"/>
      <c r="K768" s="11"/>
      <c r="L768" s="11"/>
      <c r="M768" s="11"/>
      <c r="N768" s="11"/>
    </row>
    <row r="769" customFormat="false" ht="12.75" hidden="false" customHeight="true" outlineLevel="0" collapsed="false">
      <c r="A769" s="11"/>
      <c r="B769" s="11"/>
      <c r="C769" s="11"/>
      <c r="D769" s="11"/>
      <c r="E769" s="11"/>
      <c r="F769" s="11"/>
      <c r="G769" s="11"/>
      <c r="H769" s="11"/>
      <c r="I769" s="11"/>
      <c r="J769" s="11"/>
      <c r="K769" s="11"/>
      <c r="L769" s="11"/>
      <c r="M769" s="11"/>
      <c r="N769" s="11"/>
    </row>
    <row r="770" customFormat="false" ht="12.75" hidden="false" customHeight="true" outlineLevel="0" collapsed="false">
      <c r="A770" s="11"/>
      <c r="B770" s="11"/>
      <c r="C770" s="11"/>
      <c r="D770" s="11"/>
      <c r="E770" s="11"/>
      <c r="F770" s="11"/>
      <c r="G770" s="11"/>
      <c r="H770" s="11"/>
      <c r="I770" s="11"/>
      <c r="J770" s="11"/>
      <c r="K770" s="11"/>
      <c r="L770" s="11"/>
      <c r="M770" s="11"/>
      <c r="N770" s="11"/>
    </row>
    <row r="771" customFormat="false" ht="12.75" hidden="false" customHeight="true" outlineLevel="0" collapsed="false">
      <c r="A771" s="11"/>
      <c r="B771" s="11"/>
      <c r="C771" s="11"/>
      <c r="D771" s="11"/>
      <c r="E771" s="11"/>
      <c r="F771" s="11"/>
      <c r="G771" s="11"/>
      <c r="H771" s="11"/>
      <c r="I771" s="11"/>
      <c r="J771" s="11"/>
      <c r="K771" s="11"/>
      <c r="L771" s="11"/>
      <c r="M771" s="11"/>
      <c r="N771" s="11"/>
    </row>
    <row r="772" customFormat="false" ht="12.75" hidden="false" customHeight="true" outlineLevel="0" collapsed="false">
      <c r="A772" s="11"/>
      <c r="B772" s="11"/>
      <c r="C772" s="11"/>
      <c r="D772" s="11"/>
      <c r="E772" s="11"/>
      <c r="F772" s="11"/>
      <c r="G772" s="11"/>
      <c r="H772" s="11"/>
      <c r="I772" s="11"/>
      <c r="J772" s="11"/>
      <c r="K772" s="11"/>
      <c r="L772" s="11"/>
      <c r="M772" s="11"/>
      <c r="N772" s="11"/>
    </row>
    <row r="773" customFormat="false" ht="12.75" hidden="false" customHeight="true" outlineLevel="0" collapsed="false">
      <c r="A773" s="11"/>
      <c r="B773" s="11"/>
      <c r="C773" s="11"/>
      <c r="D773" s="11"/>
      <c r="E773" s="11"/>
      <c r="F773" s="11"/>
      <c r="G773" s="11"/>
      <c r="H773" s="11"/>
      <c r="I773" s="11"/>
      <c r="J773" s="11"/>
      <c r="K773" s="11"/>
      <c r="L773" s="11"/>
      <c r="M773" s="11"/>
      <c r="N773" s="11"/>
    </row>
    <row r="774" customFormat="false" ht="12.75" hidden="false" customHeight="true" outlineLevel="0" collapsed="false">
      <c r="A774" s="11"/>
      <c r="B774" s="11"/>
      <c r="C774" s="11"/>
      <c r="D774" s="11"/>
      <c r="E774" s="11"/>
      <c r="F774" s="11"/>
      <c r="G774" s="11"/>
      <c r="H774" s="11"/>
      <c r="I774" s="11"/>
      <c r="J774" s="11"/>
      <c r="K774" s="11"/>
      <c r="L774" s="11"/>
      <c r="M774" s="11"/>
      <c r="N774" s="11"/>
    </row>
    <row r="775" customFormat="false" ht="12.75" hidden="false" customHeight="true" outlineLevel="0" collapsed="false">
      <c r="A775" s="11"/>
      <c r="B775" s="11"/>
      <c r="C775" s="11"/>
      <c r="D775" s="11"/>
      <c r="E775" s="11"/>
      <c r="F775" s="11"/>
      <c r="G775" s="11"/>
      <c r="H775" s="11"/>
      <c r="I775" s="11"/>
      <c r="J775" s="11"/>
      <c r="K775" s="11"/>
      <c r="L775" s="11"/>
      <c r="M775" s="11"/>
      <c r="N775" s="11"/>
    </row>
    <row r="776" customFormat="false" ht="12.75" hidden="false" customHeight="true" outlineLevel="0" collapsed="false">
      <c r="A776" s="11"/>
      <c r="B776" s="11"/>
      <c r="C776" s="11"/>
      <c r="D776" s="11"/>
      <c r="E776" s="11"/>
      <c r="F776" s="11"/>
      <c r="G776" s="11"/>
      <c r="H776" s="11"/>
      <c r="I776" s="11"/>
      <c r="J776" s="11"/>
      <c r="K776" s="11"/>
      <c r="L776" s="11"/>
      <c r="M776" s="11"/>
      <c r="N776" s="11"/>
    </row>
    <row r="777" customFormat="false" ht="12.75" hidden="false" customHeight="true" outlineLevel="0" collapsed="false">
      <c r="A777" s="11"/>
      <c r="B777" s="11"/>
      <c r="C777" s="11"/>
      <c r="D777" s="11"/>
      <c r="E777" s="11"/>
      <c r="F777" s="11"/>
      <c r="G777" s="11"/>
      <c r="H777" s="11"/>
      <c r="I777" s="11"/>
      <c r="J777" s="11"/>
      <c r="K777" s="11"/>
      <c r="L777" s="11"/>
      <c r="M777" s="11"/>
      <c r="N777" s="11"/>
    </row>
    <row r="778" customFormat="false" ht="12.75" hidden="false" customHeight="true" outlineLevel="0" collapsed="false">
      <c r="A778" s="11"/>
      <c r="B778" s="11"/>
      <c r="C778" s="11"/>
      <c r="D778" s="11"/>
      <c r="E778" s="11"/>
      <c r="F778" s="11"/>
      <c r="G778" s="11"/>
      <c r="H778" s="11"/>
      <c r="I778" s="11"/>
      <c r="J778" s="11"/>
      <c r="K778" s="11"/>
      <c r="L778" s="11"/>
      <c r="M778" s="11"/>
      <c r="N778" s="11"/>
    </row>
    <row r="779" customFormat="false" ht="12.75" hidden="false" customHeight="true" outlineLevel="0" collapsed="false">
      <c r="A779" s="11"/>
      <c r="B779" s="11"/>
      <c r="C779" s="11"/>
      <c r="D779" s="11"/>
      <c r="E779" s="11"/>
      <c r="F779" s="11"/>
      <c r="G779" s="11"/>
      <c r="H779" s="11"/>
      <c r="I779" s="11"/>
      <c r="J779" s="11"/>
      <c r="K779" s="11"/>
      <c r="L779" s="11"/>
      <c r="M779" s="11"/>
      <c r="N779" s="11"/>
    </row>
    <row r="780" customFormat="false" ht="12.75" hidden="false" customHeight="true" outlineLevel="0" collapsed="false">
      <c r="A780" s="11"/>
      <c r="B780" s="11"/>
      <c r="C780" s="11"/>
      <c r="D780" s="11"/>
      <c r="E780" s="11"/>
      <c r="F780" s="11"/>
      <c r="G780" s="11"/>
      <c r="H780" s="11"/>
      <c r="I780" s="11"/>
      <c r="J780" s="11"/>
      <c r="K780" s="11"/>
      <c r="L780" s="11"/>
      <c r="M780" s="11"/>
      <c r="N780" s="11"/>
    </row>
    <row r="781" customFormat="false" ht="12.75" hidden="false" customHeight="true" outlineLevel="0" collapsed="false">
      <c r="A781" s="11"/>
      <c r="B781" s="11"/>
      <c r="C781" s="11"/>
      <c r="D781" s="11"/>
      <c r="E781" s="11"/>
      <c r="F781" s="11"/>
      <c r="G781" s="11"/>
      <c r="H781" s="11"/>
      <c r="I781" s="11"/>
      <c r="J781" s="11"/>
      <c r="K781" s="11"/>
      <c r="L781" s="11"/>
      <c r="M781" s="11"/>
      <c r="N781" s="11"/>
    </row>
    <row r="782" customFormat="false" ht="12.75" hidden="false" customHeight="true" outlineLevel="0" collapsed="false">
      <c r="A782" s="11"/>
      <c r="B782" s="11"/>
      <c r="C782" s="11"/>
      <c r="D782" s="11"/>
      <c r="E782" s="11"/>
      <c r="F782" s="11"/>
      <c r="G782" s="11"/>
      <c r="H782" s="11"/>
      <c r="I782" s="11"/>
      <c r="J782" s="11"/>
      <c r="K782" s="11"/>
      <c r="L782" s="11"/>
      <c r="M782" s="11"/>
      <c r="N782" s="11"/>
    </row>
    <row r="783" customFormat="false" ht="12.75" hidden="false" customHeight="true" outlineLevel="0" collapsed="false">
      <c r="A783" s="11"/>
      <c r="B783" s="11"/>
      <c r="C783" s="11"/>
      <c r="D783" s="11"/>
      <c r="E783" s="11"/>
      <c r="F783" s="11"/>
      <c r="G783" s="11"/>
      <c r="H783" s="11"/>
      <c r="I783" s="11"/>
      <c r="J783" s="11"/>
      <c r="K783" s="11"/>
      <c r="L783" s="11"/>
      <c r="M783" s="11"/>
      <c r="N783" s="11"/>
    </row>
    <row r="784" customFormat="false" ht="12.75" hidden="false" customHeight="true" outlineLevel="0" collapsed="false">
      <c r="A784" s="11"/>
      <c r="B784" s="11"/>
      <c r="C784" s="11"/>
      <c r="D784" s="11"/>
      <c r="E784" s="11"/>
      <c r="F784" s="11"/>
      <c r="G784" s="11"/>
      <c r="H784" s="11"/>
      <c r="I784" s="11"/>
      <c r="J784" s="11"/>
      <c r="K784" s="11"/>
      <c r="L784" s="11"/>
      <c r="M784" s="11"/>
      <c r="N784" s="11"/>
    </row>
    <row r="785" customFormat="false" ht="12.75" hidden="false" customHeight="true" outlineLevel="0" collapsed="false">
      <c r="A785" s="11"/>
      <c r="B785" s="11"/>
      <c r="C785" s="11"/>
      <c r="D785" s="11"/>
      <c r="E785" s="11"/>
      <c r="F785" s="11"/>
      <c r="G785" s="11"/>
      <c r="H785" s="11"/>
      <c r="I785" s="11"/>
      <c r="J785" s="11"/>
      <c r="K785" s="11"/>
      <c r="L785" s="11"/>
      <c r="M785" s="11"/>
      <c r="N785" s="11"/>
    </row>
    <row r="786" customFormat="false" ht="12.75" hidden="false" customHeight="true" outlineLevel="0" collapsed="false">
      <c r="A786" s="11"/>
      <c r="B786" s="11"/>
      <c r="C786" s="11"/>
      <c r="D786" s="11"/>
      <c r="E786" s="11"/>
      <c r="F786" s="11"/>
      <c r="G786" s="11"/>
      <c r="H786" s="11"/>
      <c r="I786" s="11"/>
      <c r="J786" s="11"/>
      <c r="K786" s="11"/>
      <c r="L786" s="11"/>
      <c r="M786" s="11"/>
      <c r="N786" s="11"/>
    </row>
    <row r="787" customFormat="false" ht="12.75" hidden="false" customHeight="true" outlineLevel="0" collapsed="false">
      <c r="A787" s="11"/>
      <c r="B787" s="11"/>
      <c r="C787" s="11"/>
      <c r="D787" s="11"/>
      <c r="E787" s="11"/>
      <c r="F787" s="11"/>
      <c r="G787" s="11"/>
      <c r="H787" s="11"/>
      <c r="I787" s="11"/>
      <c r="J787" s="11"/>
      <c r="K787" s="11"/>
      <c r="L787" s="11"/>
      <c r="M787" s="11"/>
      <c r="N787" s="11"/>
    </row>
    <row r="788" customFormat="false" ht="12.75" hidden="false" customHeight="true" outlineLevel="0" collapsed="false">
      <c r="A788" s="11"/>
      <c r="B788" s="11"/>
      <c r="C788" s="11"/>
      <c r="D788" s="11"/>
      <c r="E788" s="11"/>
      <c r="F788" s="11"/>
      <c r="G788" s="11"/>
      <c r="H788" s="11"/>
      <c r="I788" s="11"/>
      <c r="J788" s="11"/>
      <c r="K788" s="11"/>
      <c r="L788" s="11"/>
      <c r="M788" s="11"/>
      <c r="N788" s="11"/>
    </row>
    <row r="789" customFormat="false" ht="12.75" hidden="false" customHeight="true" outlineLevel="0" collapsed="false">
      <c r="A789" s="11"/>
      <c r="B789" s="11"/>
      <c r="C789" s="11"/>
      <c r="D789" s="11"/>
      <c r="E789" s="11"/>
      <c r="F789" s="11"/>
      <c r="G789" s="11"/>
      <c r="H789" s="11"/>
      <c r="I789" s="11"/>
      <c r="J789" s="11"/>
      <c r="K789" s="11"/>
      <c r="L789" s="11"/>
      <c r="M789" s="11"/>
      <c r="N789" s="11"/>
    </row>
    <row r="790" customFormat="false" ht="12.75" hidden="false" customHeight="true" outlineLevel="0" collapsed="false">
      <c r="A790" s="11"/>
      <c r="B790" s="11"/>
      <c r="C790" s="11"/>
      <c r="D790" s="11"/>
      <c r="E790" s="11"/>
      <c r="F790" s="11"/>
      <c r="G790" s="11"/>
      <c r="H790" s="11"/>
      <c r="I790" s="11"/>
      <c r="J790" s="11"/>
      <c r="K790" s="11"/>
      <c r="L790" s="11"/>
      <c r="M790" s="11"/>
      <c r="N790" s="11"/>
    </row>
    <row r="791" customFormat="false" ht="12.75" hidden="false" customHeight="true" outlineLevel="0" collapsed="false">
      <c r="A791" s="11"/>
      <c r="B791" s="11"/>
      <c r="C791" s="11"/>
      <c r="D791" s="11"/>
      <c r="E791" s="11"/>
      <c r="F791" s="11"/>
      <c r="G791" s="11"/>
      <c r="H791" s="11"/>
      <c r="I791" s="11"/>
      <c r="J791" s="11"/>
      <c r="K791" s="11"/>
      <c r="L791" s="11"/>
      <c r="M791" s="11"/>
      <c r="N791" s="11"/>
    </row>
    <row r="792" customFormat="false" ht="12.75" hidden="false" customHeight="true" outlineLevel="0" collapsed="false">
      <c r="A792" s="11"/>
      <c r="B792" s="11"/>
      <c r="C792" s="11"/>
      <c r="D792" s="11"/>
      <c r="E792" s="11"/>
      <c r="F792" s="11"/>
      <c r="G792" s="11"/>
      <c r="H792" s="11"/>
      <c r="I792" s="11"/>
      <c r="J792" s="11"/>
      <c r="K792" s="11"/>
      <c r="L792" s="11"/>
      <c r="M792" s="11"/>
      <c r="N792" s="11"/>
    </row>
    <row r="793" customFormat="false" ht="12.75" hidden="false" customHeight="true" outlineLevel="0" collapsed="false">
      <c r="A793" s="11"/>
      <c r="B793" s="11"/>
      <c r="C793" s="11"/>
      <c r="D793" s="11"/>
      <c r="E793" s="11"/>
      <c r="F793" s="11"/>
      <c r="G793" s="11"/>
      <c r="H793" s="11"/>
      <c r="I793" s="11"/>
      <c r="J793" s="11"/>
      <c r="K793" s="11"/>
      <c r="L793" s="11"/>
      <c r="M793" s="11"/>
      <c r="N793" s="11"/>
    </row>
    <row r="794" customFormat="false" ht="12.75" hidden="false" customHeight="true" outlineLevel="0" collapsed="false">
      <c r="A794" s="11"/>
      <c r="B794" s="11"/>
      <c r="C794" s="11"/>
      <c r="D794" s="11"/>
      <c r="E794" s="11"/>
      <c r="F794" s="11"/>
      <c r="G794" s="11"/>
      <c r="H794" s="11"/>
      <c r="I794" s="11"/>
      <c r="J794" s="11"/>
      <c r="K794" s="11"/>
      <c r="L794" s="11"/>
      <c r="M794" s="11"/>
      <c r="N794" s="11"/>
    </row>
    <row r="795" customFormat="false" ht="12.75" hidden="false" customHeight="true" outlineLevel="0" collapsed="false">
      <c r="A795" s="11"/>
      <c r="B795" s="11"/>
      <c r="C795" s="11"/>
      <c r="D795" s="11"/>
      <c r="E795" s="11"/>
      <c r="F795" s="11"/>
      <c r="G795" s="11"/>
      <c r="H795" s="11"/>
      <c r="I795" s="11"/>
      <c r="J795" s="11"/>
      <c r="K795" s="11"/>
      <c r="L795" s="11"/>
      <c r="M795" s="11"/>
      <c r="N795" s="11"/>
    </row>
    <row r="796" customFormat="false" ht="12.75" hidden="false" customHeight="true" outlineLevel="0" collapsed="false">
      <c r="A796" s="11"/>
      <c r="B796" s="11"/>
      <c r="C796" s="11"/>
      <c r="D796" s="11"/>
      <c r="E796" s="11"/>
      <c r="F796" s="11"/>
      <c r="G796" s="11"/>
      <c r="H796" s="11"/>
      <c r="I796" s="11"/>
      <c r="J796" s="11"/>
      <c r="K796" s="11"/>
      <c r="L796" s="11"/>
      <c r="M796" s="11"/>
      <c r="N796" s="11"/>
    </row>
    <row r="797" customFormat="false" ht="12.75" hidden="false" customHeight="true" outlineLevel="0" collapsed="false">
      <c r="A797" s="11"/>
      <c r="B797" s="11"/>
      <c r="C797" s="11"/>
      <c r="D797" s="11"/>
      <c r="E797" s="11"/>
      <c r="F797" s="11"/>
      <c r="G797" s="11"/>
      <c r="H797" s="11"/>
      <c r="I797" s="11"/>
      <c r="J797" s="11"/>
      <c r="K797" s="11"/>
      <c r="L797" s="11"/>
      <c r="M797" s="11"/>
      <c r="N797" s="11"/>
    </row>
    <row r="798" customFormat="false" ht="12.75" hidden="false" customHeight="true" outlineLevel="0" collapsed="false">
      <c r="A798" s="11"/>
      <c r="B798" s="11"/>
      <c r="C798" s="11"/>
      <c r="D798" s="11"/>
      <c r="E798" s="11"/>
      <c r="F798" s="11"/>
      <c r="G798" s="11"/>
      <c r="H798" s="11"/>
      <c r="I798" s="11"/>
      <c r="J798" s="11"/>
      <c r="K798" s="11"/>
      <c r="L798" s="11"/>
      <c r="M798" s="11"/>
      <c r="N798" s="11"/>
    </row>
    <row r="799" customFormat="false" ht="12.75" hidden="false" customHeight="true" outlineLevel="0" collapsed="false">
      <c r="A799" s="11"/>
      <c r="B799" s="11"/>
      <c r="C799" s="11"/>
      <c r="D799" s="11"/>
      <c r="E799" s="11"/>
      <c r="F799" s="11"/>
      <c r="G799" s="11"/>
      <c r="H799" s="11"/>
      <c r="I799" s="11"/>
      <c r="J799" s="11"/>
      <c r="K799" s="11"/>
      <c r="L799" s="11"/>
      <c r="M799" s="11"/>
      <c r="N799" s="11"/>
    </row>
    <row r="800" customFormat="false" ht="12.75" hidden="false" customHeight="true" outlineLevel="0" collapsed="false">
      <c r="A800" s="11"/>
      <c r="B800" s="11"/>
      <c r="C800" s="11"/>
      <c r="D800" s="11"/>
      <c r="E800" s="11"/>
      <c r="F800" s="11"/>
      <c r="G800" s="11"/>
      <c r="H800" s="11"/>
      <c r="I800" s="11"/>
      <c r="J800" s="11"/>
      <c r="K800" s="11"/>
      <c r="L800" s="11"/>
      <c r="M800" s="11"/>
      <c r="N800" s="11"/>
    </row>
    <row r="801" customFormat="false" ht="12.75" hidden="false" customHeight="true" outlineLevel="0" collapsed="false">
      <c r="A801" s="11"/>
      <c r="B801" s="11"/>
      <c r="C801" s="11"/>
      <c r="D801" s="11"/>
      <c r="E801" s="11"/>
      <c r="F801" s="11"/>
      <c r="G801" s="11"/>
      <c r="H801" s="11"/>
      <c r="I801" s="11"/>
      <c r="J801" s="11"/>
      <c r="K801" s="11"/>
      <c r="L801" s="11"/>
      <c r="M801" s="11"/>
      <c r="N801" s="11"/>
    </row>
    <row r="802" customFormat="false" ht="12.75" hidden="false" customHeight="true" outlineLevel="0" collapsed="false">
      <c r="A802" s="11"/>
      <c r="B802" s="11"/>
      <c r="C802" s="11"/>
      <c r="D802" s="11"/>
      <c r="E802" s="11"/>
      <c r="F802" s="11"/>
      <c r="G802" s="11"/>
      <c r="H802" s="11"/>
      <c r="I802" s="11"/>
      <c r="J802" s="11"/>
      <c r="K802" s="11"/>
      <c r="L802" s="11"/>
      <c r="M802" s="11"/>
      <c r="N802" s="11"/>
    </row>
    <row r="803" customFormat="false" ht="12.75" hidden="false" customHeight="true" outlineLevel="0" collapsed="false">
      <c r="A803" s="11"/>
      <c r="B803" s="11"/>
      <c r="C803" s="11"/>
      <c r="D803" s="11"/>
      <c r="E803" s="11"/>
      <c r="F803" s="11"/>
      <c r="G803" s="11"/>
      <c r="H803" s="11"/>
      <c r="I803" s="11"/>
      <c r="J803" s="11"/>
      <c r="K803" s="11"/>
      <c r="L803" s="11"/>
      <c r="M803" s="11"/>
      <c r="N803" s="11"/>
    </row>
    <row r="804" customFormat="false" ht="12.75" hidden="false" customHeight="true" outlineLevel="0" collapsed="false">
      <c r="A804" s="11"/>
      <c r="B804" s="11"/>
      <c r="C804" s="11"/>
      <c r="D804" s="11"/>
      <c r="E804" s="11"/>
      <c r="F804" s="11"/>
      <c r="G804" s="11"/>
      <c r="H804" s="11"/>
      <c r="I804" s="11"/>
      <c r="J804" s="11"/>
      <c r="K804" s="11"/>
      <c r="L804" s="11"/>
      <c r="M804" s="11"/>
      <c r="N804" s="11"/>
    </row>
    <row r="805" customFormat="false" ht="12.75" hidden="false" customHeight="true" outlineLevel="0" collapsed="false">
      <c r="A805" s="11"/>
      <c r="B805" s="11"/>
      <c r="C805" s="11"/>
      <c r="D805" s="11"/>
      <c r="E805" s="11"/>
      <c r="F805" s="11"/>
      <c r="G805" s="11"/>
      <c r="H805" s="11"/>
      <c r="I805" s="11"/>
      <c r="J805" s="11"/>
      <c r="K805" s="11"/>
      <c r="L805" s="11"/>
      <c r="M805" s="11"/>
      <c r="N805" s="11"/>
    </row>
    <row r="806" customFormat="false" ht="12.75" hidden="false" customHeight="true" outlineLevel="0" collapsed="false">
      <c r="A806" s="11"/>
      <c r="B806" s="11"/>
      <c r="C806" s="11"/>
      <c r="D806" s="11"/>
      <c r="E806" s="11"/>
      <c r="F806" s="11"/>
      <c r="G806" s="11"/>
      <c r="H806" s="11"/>
      <c r="I806" s="11"/>
      <c r="J806" s="11"/>
      <c r="K806" s="11"/>
      <c r="L806" s="11"/>
      <c r="M806" s="11"/>
      <c r="N806" s="11"/>
    </row>
    <row r="807" customFormat="false" ht="12.75" hidden="false" customHeight="true" outlineLevel="0" collapsed="false">
      <c r="A807" s="11"/>
      <c r="B807" s="11"/>
      <c r="C807" s="11"/>
      <c r="D807" s="11"/>
      <c r="E807" s="11"/>
      <c r="F807" s="11"/>
      <c r="G807" s="11"/>
      <c r="H807" s="11"/>
      <c r="I807" s="11"/>
      <c r="J807" s="11"/>
      <c r="K807" s="11"/>
      <c r="L807" s="11"/>
      <c r="M807" s="11"/>
      <c r="N807" s="11"/>
    </row>
    <row r="808" customFormat="false" ht="12.75" hidden="false" customHeight="true" outlineLevel="0" collapsed="false">
      <c r="A808" s="11"/>
      <c r="B808" s="11"/>
      <c r="C808" s="11"/>
      <c r="D808" s="11"/>
      <c r="E808" s="11"/>
      <c r="F808" s="11"/>
      <c r="G808" s="11"/>
      <c r="H808" s="11"/>
      <c r="I808" s="11"/>
      <c r="J808" s="11"/>
      <c r="K808" s="11"/>
      <c r="L808" s="11"/>
      <c r="M808" s="11"/>
      <c r="N808" s="11"/>
    </row>
    <row r="809" customFormat="false" ht="12.75" hidden="false" customHeight="true" outlineLevel="0" collapsed="false">
      <c r="A809" s="11"/>
      <c r="B809" s="11"/>
      <c r="C809" s="11"/>
      <c r="D809" s="11"/>
      <c r="E809" s="11"/>
      <c r="F809" s="11"/>
      <c r="G809" s="11"/>
      <c r="H809" s="11"/>
      <c r="I809" s="11"/>
      <c r="J809" s="11"/>
      <c r="K809" s="11"/>
      <c r="L809" s="11"/>
      <c r="M809" s="11"/>
      <c r="N809" s="11"/>
    </row>
    <row r="810" customFormat="false" ht="12.75" hidden="false" customHeight="true" outlineLevel="0" collapsed="false">
      <c r="A810" s="11"/>
      <c r="B810" s="11"/>
      <c r="C810" s="11"/>
      <c r="D810" s="11"/>
      <c r="E810" s="11"/>
      <c r="F810" s="11"/>
      <c r="G810" s="11"/>
      <c r="H810" s="11"/>
      <c r="I810" s="11"/>
      <c r="J810" s="11"/>
      <c r="K810" s="11"/>
      <c r="L810" s="11"/>
      <c r="M810" s="11"/>
      <c r="N810" s="11"/>
    </row>
    <row r="811" customFormat="false" ht="12.75" hidden="false" customHeight="true" outlineLevel="0" collapsed="false">
      <c r="A811" s="11"/>
      <c r="B811" s="11"/>
      <c r="C811" s="11"/>
      <c r="D811" s="11"/>
      <c r="E811" s="11"/>
      <c r="F811" s="11"/>
      <c r="G811" s="11"/>
      <c r="H811" s="11"/>
      <c r="I811" s="11"/>
      <c r="J811" s="11"/>
      <c r="K811" s="11"/>
      <c r="L811" s="11"/>
      <c r="M811" s="11"/>
      <c r="N811" s="11"/>
    </row>
    <row r="812" customFormat="false" ht="12.75" hidden="false" customHeight="true" outlineLevel="0" collapsed="false">
      <c r="A812" s="11"/>
      <c r="B812" s="11"/>
      <c r="C812" s="11"/>
      <c r="D812" s="11"/>
      <c r="E812" s="11"/>
      <c r="F812" s="11"/>
      <c r="G812" s="11"/>
      <c r="H812" s="11"/>
      <c r="I812" s="11"/>
      <c r="J812" s="11"/>
      <c r="K812" s="11"/>
      <c r="L812" s="11"/>
      <c r="M812" s="11"/>
      <c r="N812" s="11"/>
    </row>
    <row r="813" customFormat="false" ht="12.75" hidden="false" customHeight="true" outlineLevel="0" collapsed="false">
      <c r="A813" s="11"/>
      <c r="B813" s="11"/>
      <c r="C813" s="11"/>
      <c r="D813" s="11"/>
      <c r="E813" s="11"/>
      <c r="F813" s="11"/>
      <c r="G813" s="11"/>
      <c r="H813" s="11"/>
      <c r="I813" s="11"/>
      <c r="J813" s="11"/>
      <c r="K813" s="11"/>
      <c r="L813" s="11"/>
      <c r="M813" s="11"/>
      <c r="N813" s="11"/>
    </row>
    <row r="814" customFormat="false" ht="12.75" hidden="false" customHeight="true" outlineLevel="0" collapsed="false">
      <c r="A814" s="11"/>
      <c r="B814" s="11"/>
      <c r="C814" s="11"/>
      <c r="D814" s="11"/>
      <c r="E814" s="11"/>
      <c r="F814" s="11"/>
      <c r="G814" s="11"/>
      <c r="H814" s="11"/>
      <c r="I814" s="11"/>
      <c r="J814" s="11"/>
      <c r="K814" s="11"/>
      <c r="L814" s="11"/>
      <c r="M814" s="11"/>
      <c r="N814" s="11"/>
    </row>
    <row r="815" customFormat="false" ht="12.75" hidden="false" customHeight="true" outlineLevel="0" collapsed="false">
      <c r="A815" s="11"/>
      <c r="B815" s="11"/>
      <c r="C815" s="11"/>
      <c r="D815" s="11"/>
      <c r="E815" s="11"/>
      <c r="F815" s="11"/>
      <c r="G815" s="11"/>
      <c r="H815" s="11"/>
      <c r="I815" s="11"/>
      <c r="J815" s="11"/>
      <c r="K815" s="11"/>
      <c r="L815" s="11"/>
      <c r="M815" s="11"/>
      <c r="N815" s="11"/>
    </row>
    <row r="816" customFormat="false" ht="12.75" hidden="false" customHeight="true" outlineLevel="0" collapsed="false">
      <c r="A816" s="11"/>
      <c r="B816" s="11"/>
      <c r="C816" s="11"/>
      <c r="D816" s="11"/>
      <c r="E816" s="11"/>
      <c r="F816" s="11"/>
      <c r="G816" s="11"/>
      <c r="H816" s="11"/>
      <c r="I816" s="11"/>
      <c r="J816" s="11"/>
      <c r="K816" s="11"/>
      <c r="L816" s="11"/>
      <c r="M816" s="11"/>
      <c r="N816" s="11"/>
    </row>
    <row r="817" customFormat="false" ht="12.75" hidden="false" customHeight="true" outlineLevel="0" collapsed="false">
      <c r="A817" s="11"/>
      <c r="B817" s="11"/>
      <c r="C817" s="11"/>
      <c r="D817" s="11"/>
      <c r="E817" s="11"/>
      <c r="F817" s="11"/>
      <c r="G817" s="11"/>
      <c r="H817" s="11"/>
      <c r="I817" s="11"/>
      <c r="J817" s="11"/>
      <c r="K817" s="11"/>
      <c r="L817" s="11"/>
      <c r="M817" s="11"/>
      <c r="N817" s="11"/>
    </row>
    <row r="818" customFormat="false" ht="12.75" hidden="false" customHeight="true" outlineLevel="0" collapsed="false">
      <c r="A818" s="11"/>
      <c r="B818" s="11"/>
      <c r="C818" s="11"/>
      <c r="D818" s="11"/>
      <c r="E818" s="11"/>
      <c r="F818" s="11"/>
      <c r="G818" s="11"/>
      <c r="H818" s="11"/>
      <c r="I818" s="11"/>
      <c r="J818" s="11"/>
      <c r="K818" s="11"/>
      <c r="L818" s="11"/>
      <c r="M818" s="11"/>
      <c r="N818" s="11"/>
    </row>
    <row r="819" customFormat="false" ht="12.75" hidden="false" customHeight="true" outlineLevel="0" collapsed="false">
      <c r="A819" s="11"/>
      <c r="B819" s="11"/>
      <c r="C819" s="11"/>
      <c r="D819" s="11"/>
      <c r="E819" s="11"/>
      <c r="F819" s="11"/>
      <c r="G819" s="11"/>
      <c r="H819" s="11"/>
      <c r="I819" s="11"/>
      <c r="J819" s="11"/>
      <c r="K819" s="11"/>
      <c r="L819" s="11"/>
      <c r="M819" s="11"/>
      <c r="N819" s="11"/>
    </row>
    <row r="820" customFormat="false" ht="12.75" hidden="false" customHeight="true" outlineLevel="0" collapsed="false">
      <c r="A820" s="11"/>
      <c r="B820" s="11"/>
      <c r="C820" s="11"/>
      <c r="D820" s="11"/>
      <c r="E820" s="11"/>
      <c r="F820" s="11"/>
      <c r="G820" s="11"/>
      <c r="H820" s="11"/>
      <c r="I820" s="11"/>
      <c r="J820" s="11"/>
      <c r="K820" s="11"/>
      <c r="L820" s="11"/>
      <c r="M820" s="11"/>
      <c r="N820" s="11"/>
    </row>
    <row r="821" customFormat="false" ht="12.75" hidden="false" customHeight="true" outlineLevel="0" collapsed="false">
      <c r="A821" s="11"/>
      <c r="B821" s="11"/>
      <c r="C821" s="11"/>
      <c r="D821" s="11"/>
      <c r="E821" s="11"/>
      <c r="F821" s="11"/>
      <c r="G821" s="11"/>
      <c r="H821" s="11"/>
      <c r="I821" s="11"/>
      <c r="J821" s="11"/>
      <c r="K821" s="11"/>
      <c r="L821" s="11"/>
      <c r="M821" s="11"/>
      <c r="N821" s="11"/>
    </row>
    <row r="822" customFormat="false" ht="12.75" hidden="false" customHeight="true" outlineLevel="0" collapsed="false">
      <c r="A822" s="11"/>
      <c r="B822" s="11"/>
      <c r="C822" s="11"/>
      <c r="D822" s="11"/>
      <c r="E822" s="11"/>
      <c r="F822" s="11"/>
      <c r="G822" s="11"/>
      <c r="H822" s="11"/>
      <c r="I822" s="11"/>
      <c r="J822" s="11"/>
      <c r="K822" s="11"/>
      <c r="L822" s="11"/>
      <c r="M822" s="11"/>
      <c r="N822" s="11"/>
    </row>
    <row r="823" customFormat="false" ht="12.75" hidden="false" customHeight="true" outlineLevel="0" collapsed="false">
      <c r="A823" s="11"/>
      <c r="B823" s="11"/>
      <c r="C823" s="11"/>
      <c r="D823" s="11"/>
      <c r="E823" s="11"/>
      <c r="F823" s="11"/>
      <c r="G823" s="11"/>
      <c r="H823" s="11"/>
      <c r="I823" s="11"/>
      <c r="J823" s="11"/>
      <c r="K823" s="11"/>
      <c r="L823" s="11"/>
      <c r="M823" s="11"/>
      <c r="N823" s="11"/>
    </row>
    <row r="824" customFormat="false" ht="12.75" hidden="false" customHeight="true" outlineLevel="0" collapsed="false">
      <c r="A824" s="11"/>
      <c r="B824" s="11"/>
      <c r="C824" s="11"/>
      <c r="D824" s="11"/>
      <c r="E824" s="11"/>
      <c r="F824" s="11"/>
      <c r="G824" s="11"/>
      <c r="H824" s="11"/>
      <c r="I824" s="11"/>
      <c r="J824" s="11"/>
      <c r="K824" s="11"/>
      <c r="L824" s="11"/>
      <c r="M824" s="11"/>
      <c r="N824" s="11"/>
    </row>
    <row r="825" customFormat="false" ht="12.75" hidden="false" customHeight="true" outlineLevel="0" collapsed="false">
      <c r="A825" s="11"/>
      <c r="B825" s="11"/>
      <c r="C825" s="11"/>
      <c r="D825" s="11"/>
      <c r="E825" s="11"/>
      <c r="F825" s="11"/>
      <c r="G825" s="11"/>
      <c r="H825" s="11"/>
      <c r="I825" s="11"/>
      <c r="J825" s="11"/>
      <c r="K825" s="11"/>
      <c r="L825" s="11"/>
      <c r="M825" s="11"/>
      <c r="N825" s="11"/>
    </row>
    <row r="826" customFormat="false" ht="12.75" hidden="false" customHeight="true" outlineLevel="0" collapsed="false">
      <c r="A826" s="11"/>
      <c r="B826" s="11"/>
      <c r="C826" s="11"/>
      <c r="D826" s="11"/>
      <c r="E826" s="11"/>
      <c r="F826" s="11"/>
      <c r="G826" s="11"/>
      <c r="H826" s="11"/>
      <c r="I826" s="11"/>
      <c r="J826" s="11"/>
      <c r="K826" s="11"/>
      <c r="L826" s="11"/>
      <c r="M826" s="11"/>
      <c r="N826" s="11"/>
    </row>
    <row r="827" customFormat="false" ht="12.75" hidden="false" customHeight="true" outlineLevel="0" collapsed="false">
      <c r="A827" s="11"/>
      <c r="B827" s="11"/>
      <c r="C827" s="11"/>
      <c r="D827" s="11"/>
      <c r="E827" s="11"/>
      <c r="F827" s="11"/>
      <c r="G827" s="11"/>
      <c r="H827" s="11"/>
      <c r="I827" s="11"/>
      <c r="J827" s="11"/>
      <c r="K827" s="11"/>
      <c r="L827" s="11"/>
      <c r="M827" s="11"/>
      <c r="N827" s="11"/>
    </row>
    <row r="828" customFormat="false" ht="12.75" hidden="false" customHeight="true" outlineLevel="0" collapsed="false">
      <c r="A828" s="11"/>
      <c r="B828" s="11"/>
      <c r="C828" s="11"/>
      <c r="D828" s="11"/>
      <c r="E828" s="11"/>
      <c r="F828" s="11"/>
      <c r="G828" s="11"/>
      <c r="H828" s="11"/>
      <c r="I828" s="11"/>
      <c r="J828" s="11"/>
      <c r="K828" s="11"/>
      <c r="L828" s="11"/>
      <c r="M828" s="11"/>
      <c r="N828" s="11"/>
    </row>
    <row r="829" customFormat="false" ht="12.75" hidden="false" customHeight="true" outlineLevel="0" collapsed="false">
      <c r="A829" s="11"/>
      <c r="B829" s="11"/>
      <c r="C829" s="11"/>
      <c r="D829" s="11"/>
      <c r="E829" s="11"/>
      <c r="F829" s="11"/>
      <c r="G829" s="11"/>
      <c r="H829" s="11"/>
      <c r="I829" s="11"/>
      <c r="J829" s="11"/>
      <c r="K829" s="11"/>
      <c r="L829" s="11"/>
      <c r="M829" s="11"/>
      <c r="N829" s="11"/>
    </row>
    <row r="830" customFormat="false" ht="12.75" hidden="false" customHeight="true" outlineLevel="0" collapsed="false">
      <c r="A830" s="11"/>
      <c r="B830" s="11"/>
      <c r="C830" s="11"/>
      <c r="D830" s="11"/>
      <c r="E830" s="11"/>
      <c r="F830" s="11"/>
      <c r="G830" s="11"/>
      <c r="H830" s="11"/>
      <c r="I830" s="11"/>
      <c r="J830" s="11"/>
      <c r="K830" s="11"/>
      <c r="L830" s="11"/>
      <c r="M830" s="11"/>
      <c r="N830" s="11"/>
    </row>
    <row r="831" customFormat="false" ht="12.75" hidden="false" customHeight="true" outlineLevel="0" collapsed="false">
      <c r="A831" s="11"/>
      <c r="B831" s="11"/>
      <c r="C831" s="11"/>
      <c r="D831" s="11"/>
      <c r="E831" s="11"/>
      <c r="F831" s="11"/>
      <c r="G831" s="11"/>
      <c r="H831" s="11"/>
      <c r="I831" s="11"/>
      <c r="J831" s="11"/>
      <c r="K831" s="11"/>
      <c r="L831" s="11"/>
      <c r="M831" s="11"/>
      <c r="N831" s="11"/>
    </row>
    <row r="832" customFormat="false" ht="12.75" hidden="false" customHeight="true" outlineLevel="0" collapsed="false">
      <c r="A832" s="11"/>
      <c r="B832" s="11"/>
      <c r="C832" s="11"/>
      <c r="D832" s="11"/>
      <c r="E832" s="11"/>
      <c r="F832" s="11"/>
      <c r="G832" s="11"/>
      <c r="H832" s="11"/>
      <c r="I832" s="11"/>
      <c r="J832" s="11"/>
      <c r="K832" s="11"/>
      <c r="L832" s="11"/>
      <c r="M832" s="11"/>
      <c r="N832" s="11"/>
    </row>
    <row r="833" customFormat="false" ht="12.75" hidden="false" customHeight="true" outlineLevel="0" collapsed="false">
      <c r="A833" s="11"/>
      <c r="B833" s="11"/>
      <c r="C833" s="11"/>
      <c r="D833" s="11"/>
      <c r="E833" s="11"/>
      <c r="F833" s="11"/>
      <c r="G833" s="11"/>
      <c r="H833" s="11"/>
      <c r="I833" s="11"/>
      <c r="J833" s="11"/>
      <c r="K833" s="11"/>
      <c r="L833" s="11"/>
      <c r="M833" s="11"/>
      <c r="N833" s="11"/>
    </row>
    <row r="834" customFormat="false" ht="12.75" hidden="false" customHeight="true" outlineLevel="0" collapsed="false">
      <c r="A834" s="11"/>
      <c r="B834" s="11"/>
      <c r="C834" s="11"/>
      <c r="D834" s="11"/>
      <c r="E834" s="11"/>
      <c r="F834" s="11"/>
      <c r="G834" s="11"/>
      <c r="H834" s="11"/>
      <c r="I834" s="11"/>
      <c r="J834" s="11"/>
      <c r="K834" s="11"/>
      <c r="L834" s="11"/>
      <c r="M834" s="11"/>
      <c r="N834" s="11"/>
    </row>
    <row r="835" customFormat="false" ht="12.75" hidden="false" customHeight="true" outlineLevel="0" collapsed="false">
      <c r="A835" s="11"/>
      <c r="B835" s="11"/>
      <c r="C835" s="11"/>
      <c r="D835" s="11"/>
      <c r="E835" s="11"/>
      <c r="F835" s="11"/>
      <c r="G835" s="11"/>
      <c r="H835" s="11"/>
      <c r="I835" s="11"/>
      <c r="J835" s="11"/>
      <c r="K835" s="11"/>
      <c r="L835" s="11"/>
      <c r="M835" s="11"/>
      <c r="N835" s="11"/>
    </row>
    <row r="836" customFormat="false" ht="12.75" hidden="false" customHeight="true" outlineLevel="0" collapsed="false">
      <c r="A836" s="11"/>
      <c r="B836" s="11"/>
      <c r="C836" s="11"/>
      <c r="D836" s="11"/>
      <c r="E836" s="11"/>
      <c r="F836" s="11"/>
      <c r="G836" s="11"/>
      <c r="H836" s="11"/>
      <c r="I836" s="11"/>
      <c r="J836" s="11"/>
      <c r="K836" s="11"/>
      <c r="L836" s="11"/>
      <c r="M836" s="11"/>
      <c r="N836" s="11"/>
    </row>
    <row r="837" customFormat="false" ht="12.75" hidden="false" customHeight="true" outlineLevel="0" collapsed="false">
      <c r="A837" s="11"/>
      <c r="B837" s="11"/>
      <c r="C837" s="11"/>
      <c r="D837" s="11"/>
      <c r="E837" s="11"/>
      <c r="F837" s="11"/>
      <c r="G837" s="11"/>
      <c r="H837" s="11"/>
      <c r="I837" s="11"/>
      <c r="J837" s="11"/>
      <c r="K837" s="11"/>
      <c r="L837" s="11"/>
      <c r="M837" s="11"/>
      <c r="N837" s="11"/>
    </row>
    <row r="838" customFormat="false" ht="12.75" hidden="false" customHeight="true" outlineLevel="0" collapsed="false">
      <c r="A838" s="11"/>
      <c r="B838" s="11"/>
      <c r="C838" s="11"/>
      <c r="D838" s="11"/>
      <c r="E838" s="11"/>
      <c r="F838" s="11"/>
      <c r="G838" s="11"/>
      <c r="H838" s="11"/>
      <c r="I838" s="11"/>
      <c r="J838" s="11"/>
      <c r="K838" s="11"/>
      <c r="L838" s="11"/>
      <c r="M838" s="11"/>
      <c r="N838" s="11"/>
    </row>
    <row r="839" customFormat="false" ht="12.75" hidden="false" customHeight="true" outlineLevel="0" collapsed="false">
      <c r="A839" s="11"/>
      <c r="B839" s="11"/>
      <c r="C839" s="11"/>
      <c r="D839" s="11"/>
      <c r="E839" s="11"/>
      <c r="F839" s="11"/>
      <c r="G839" s="11"/>
      <c r="H839" s="11"/>
      <c r="I839" s="11"/>
      <c r="J839" s="11"/>
      <c r="K839" s="11"/>
      <c r="L839" s="11"/>
      <c r="M839" s="11"/>
      <c r="N839" s="11"/>
    </row>
    <row r="840" customFormat="false" ht="12.75" hidden="false" customHeight="true" outlineLevel="0" collapsed="false">
      <c r="A840" s="11"/>
      <c r="B840" s="11"/>
      <c r="C840" s="11"/>
      <c r="D840" s="11"/>
      <c r="E840" s="11"/>
      <c r="F840" s="11"/>
      <c r="G840" s="11"/>
      <c r="H840" s="11"/>
      <c r="I840" s="11"/>
      <c r="J840" s="11"/>
      <c r="K840" s="11"/>
      <c r="L840" s="11"/>
      <c r="M840" s="11"/>
      <c r="N840" s="11"/>
    </row>
    <row r="841" customFormat="false" ht="12.75" hidden="false" customHeight="true" outlineLevel="0" collapsed="false">
      <c r="A841" s="11"/>
      <c r="B841" s="11"/>
      <c r="C841" s="11"/>
      <c r="D841" s="11"/>
      <c r="E841" s="11"/>
      <c r="F841" s="11"/>
      <c r="G841" s="11"/>
      <c r="H841" s="11"/>
      <c r="I841" s="11"/>
      <c r="J841" s="11"/>
      <c r="K841" s="11"/>
      <c r="L841" s="11"/>
      <c r="M841" s="11"/>
      <c r="N841" s="11"/>
    </row>
    <row r="842" customFormat="false" ht="12.75" hidden="false" customHeight="true" outlineLevel="0" collapsed="false">
      <c r="A842" s="11"/>
      <c r="B842" s="11"/>
      <c r="C842" s="11"/>
      <c r="D842" s="11"/>
      <c r="E842" s="11"/>
      <c r="F842" s="11"/>
      <c r="G842" s="11"/>
      <c r="H842" s="11"/>
      <c r="I842" s="11"/>
      <c r="J842" s="11"/>
      <c r="K842" s="11"/>
      <c r="L842" s="11"/>
      <c r="M842" s="11"/>
      <c r="N842" s="11"/>
    </row>
    <row r="843" customFormat="false" ht="12.75" hidden="false" customHeight="true" outlineLevel="0" collapsed="false">
      <c r="A843" s="11"/>
      <c r="B843" s="11"/>
      <c r="C843" s="11"/>
      <c r="D843" s="11"/>
      <c r="E843" s="11"/>
      <c r="F843" s="11"/>
      <c r="G843" s="11"/>
      <c r="H843" s="11"/>
      <c r="I843" s="11"/>
      <c r="J843" s="11"/>
      <c r="K843" s="11"/>
      <c r="L843" s="11"/>
      <c r="M843" s="11"/>
      <c r="N843" s="11"/>
    </row>
    <row r="844" customFormat="false" ht="12.75" hidden="false" customHeight="true" outlineLevel="0" collapsed="false">
      <c r="A844" s="11"/>
      <c r="B844" s="11"/>
      <c r="C844" s="11"/>
      <c r="D844" s="11"/>
      <c r="E844" s="11"/>
      <c r="F844" s="11"/>
      <c r="G844" s="11"/>
      <c r="H844" s="11"/>
      <c r="I844" s="11"/>
      <c r="J844" s="11"/>
      <c r="K844" s="11"/>
      <c r="L844" s="11"/>
      <c r="M844" s="11"/>
      <c r="N844" s="11"/>
    </row>
    <row r="845" customFormat="false" ht="12.75" hidden="false" customHeight="true" outlineLevel="0" collapsed="false">
      <c r="A845" s="11"/>
      <c r="B845" s="11"/>
      <c r="C845" s="11"/>
      <c r="D845" s="11"/>
      <c r="E845" s="11"/>
      <c r="F845" s="11"/>
      <c r="G845" s="11"/>
      <c r="H845" s="11"/>
      <c r="I845" s="11"/>
      <c r="J845" s="11"/>
      <c r="K845" s="11"/>
      <c r="L845" s="11"/>
      <c r="M845" s="11"/>
      <c r="N845" s="11"/>
    </row>
    <row r="846" customFormat="false" ht="12.75" hidden="false" customHeight="true" outlineLevel="0" collapsed="false">
      <c r="A846" s="11"/>
      <c r="B846" s="11"/>
      <c r="C846" s="11"/>
      <c r="D846" s="11"/>
      <c r="E846" s="11"/>
      <c r="F846" s="11"/>
      <c r="G846" s="11"/>
      <c r="H846" s="11"/>
      <c r="I846" s="11"/>
      <c r="J846" s="11"/>
      <c r="K846" s="11"/>
      <c r="L846" s="11"/>
      <c r="M846" s="11"/>
      <c r="N846" s="11"/>
    </row>
    <row r="847" customFormat="false" ht="12.75" hidden="false" customHeight="true" outlineLevel="0" collapsed="false">
      <c r="A847" s="11"/>
      <c r="B847" s="11"/>
      <c r="C847" s="11"/>
      <c r="D847" s="11"/>
      <c r="E847" s="11"/>
      <c r="F847" s="11"/>
      <c r="G847" s="11"/>
      <c r="H847" s="11"/>
      <c r="I847" s="11"/>
      <c r="J847" s="11"/>
      <c r="K847" s="11"/>
      <c r="L847" s="11"/>
      <c r="M847" s="11"/>
      <c r="N847" s="11"/>
    </row>
    <row r="848" customFormat="false" ht="12.75" hidden="false" customHeight="true" outlineLevel="0" collapsed="false">
      <c r="A848" s="11"/>
      <c r="B848" s="11"/>
      <c r="C848" s="11"/>
      <c r="D848" s="11"/>
      <c r="E848" s="11"/>
      <c r="F848" s="11"/>
      <c r="G848" s="11"/>
      <c r="H848" s="11"/>
      <c r="I848" s="11"/>
      <c r="J848" s="11"/>
      <c r="K848" s="11"/>
      <c r="L848" s="11"/>
      <c r="M848" s="11"/>
      <c r="N848" s="11"/>
    </row>
    <row r="849" customFormat="false" ht="12.75" hidden="false" customHeight="true" outlineLevel="0" collapsed="false">
      <c r="A849" s="11"/>
      <c r="B849" s="11"/>
      <c r="C849" s="11"/>
      <c r="D849" s="11"/>
      <c r="E849" s="11"/>
      <c r="F849" s="11"/>
      <c r="G849" s="11"/>
      <c r="H849" s="11"/>
      <c r="I849" s="11"/>
      <c r="J849" s="11"/>
      <c r="K849" s="11"/>
      <c r="L849" s="11"/>
      <c r="M849" s="11"/>
      <c r="N849" s="11"/>
    </row>
    <row r="850" customFormat="false" ht="12.75" hidden="false" customHeight="true" outlineLevel="0" collapsed="false">
      <c r="A850" s="11"/>
      <c r="B850" s="11"/>
      <c r="C850" s="11"/>
      <c r="D850" s="11"/>
      <c r="E850" s="11"/>
      <c r="F850" s="11"/>
      <c r="G850" s="11"/>
      <c r="H850" s="11"/>
      <c r="I850" s="11"/>
      <c r="J850" s="11"/>
      <c r="K850" s="11"/>
      <c r="L850" s="11"/>
      <c r="M850" s="11"/>
      <c r="N850" s="11"/>
    </row>
    <row r="851" customFormat="false" ht="12.75" hidden="false" customHeight="true" outlineLevel="0" collapsed="false">
      <c r="A851" s="11"/>
      <c r="B851" s="11"/>
      <c r="C851" s="11"/>
      <c r="D851" s="11"/>
      <c r="E851" s="11"/>
      <c r="F851" s="11"/>
      <c r="G851" s="11"/>
      <c r="H851" s="11"/>
      <c r="I851" s="11"/>
      <c r="J851" s="11"/>
      <c r="K851" s="11"/>
      <c r="L851" s="11"/>
      <c r="M851" s="11"/>
      <c r="N851" s="11"/>
    </row>
    <row r="852" customFormat="false" ht="12.75" hidden="false" customHeight="true" outlineLevel="0" collapsed="false">
      <c r="A852" s="11"/>
      <c r="B852" s="11"/>
      <c r="C852" s="11"/>
      <c r="D852" s="11"/>
      <c r="E852" s="11"/>
      <c r="F852" s="11"/>
      <c r="G852" s="11"/>
      <c r="H852" s="11"/>
      <c r="I852" s="11"/>
      <c r="J852" s="11"/>
      <c r="K852" s="11"/>
      <c r="L852" s="11"/>
      <c r="M852" s="11"/>
      <c r="N852" s="11"/>
    </row>
    <row r="853" customFormat="false" ht="12.75" hidden="false" customHeight="true" outlineLevel="0" collapsed="false">
      <c r="A853" s="11"/>
      <c r="B853" s="11"/>
      <c r="C853" s="11"/>
      <c r="D853" s="11"/>
      <c r="E853" s="11"/>
      <c r="F853" s="11"/>
      <c r="G853" s="11"/>
      <c r="H853" s="11"/>
      <c r="I853" s="11"/>
      <c r="J853" s="11"/>
      <c r="K853" s="11"/>
      <c r="L853" s="11"/>
      <c r="M853" s="11"/>
      <c r="N853" s="11"/>
    </row>
    <row r="854" customFormat="false" ht="12.75" hidden="false" customHeight="true" outlineLevel="0" collapsed="false">
      <c r="A854" s="11"/>
      <c r="B854" s="11"/>
      <c r="C854" s="11"/>
      <c r="D854" s="11"/>
      <c r="E854" s="11"/>
      <c r="F854" s="11"/>
      <c r="G854" s="11"/>
      <c r="H854" s="11"/>
      <c r="I854" s="11"/>
      <c r="J854" s="11"/>
      <c r="K854" s="11"/>
      <c r="L854" s="11"/>
      <c r="M854" s="11"/>
      <c r="N854" s="11"/>
    </row>
    <row r="855" customFormat="false" ht="12.75" hidden="false" customHeight="true" outlineLevel="0" collapsed="false">
      <c r="A855" s="11"/>
      <c r="B855" s="11"/>
      <c r="C855" s="11"/>
      <c r="D855" s="11"/>
      <c r="E855" s="11"/>
      <c r="F855" s="11"/>
      <c r="G855" s="11"/>
      <c r="H855" s="11"/>
      <c r="I855" s="11"/>
      <c r="J855" s="11"/>
      <c r="K855" s="11"/>
      <c r="L855" s="11"/>
      <c r="M855" s="11"/>
      <c r="N855" s="11"/>
    </row>
    <row r="856" customFormat="false" ht="12.75" hidden="false" customHeight="true" outlineLevel="0" collapsed="false">
      <c r="A856" s="11"/>
      <c r="B856" s="11"/>
      <c r="C856" s="11"/>
      <c r="D856" s="11"/>
      <c r="E856" s="11"/>
      <c r="F856" s="11"/>
      <c r="G856" s="11"/>
      <c r="H856" s="11"/>
      <c r="I856" s="11"/>
      <c r="J856" s="11"/>
      <c r="K856" s="11"/>
      <c r="L856" s="11"/>
      <c r="M856" s="11"/>
      <c r="N856" s="11"/>
    </row>
    <row r="857" customFormat="false" ht="12.75" hidden="false" customHeight="true" outlineLevel="0" collapsed="false">
      <c r="A857" s="11"/>
      <c r="B857" s="11"/>
      <c r="C857" s="11"/>
      <c r="D857" s="11"/>
      <c r="E857" s="11"/>
      <c r="F857" s="11"/>
      <c r="G857" s="11"/>
      <c r="H857" s="11"/>
      <c r="I857" s="11"/>
      <c r="J857" s="11"/>
      <c r="K857" s="11"/>
      <c r="L857" s="11"/>
      <c r="M857" s="11"/>
      <c r="N857" s="11"/>
    </row>
    <row r="858" customFormat="false" ht="12.75" hidden="false" customHeight="true" outlineLevel="0" collapsed="false">
      <c r="A858" s="11"/>
      <c r="B858" s="11"/>
      <c r="C858" s="11"/>
      <c r="D858" s="11"/>
      <c r="E858" s="11"/>
      <c r="F858" s="11"/>
      <c r="G858" s="11"/>
      <c r="H858" s="11"/>
      <c r="I858" s="11"/>
      <c r="J858" s="11"/>
      <c r="K858" s="11"/>
      <c r="L858" s="11"/>
      <c r="M858" s="11"/>
      <c r="N858" s="11"/>
    </row>
    <row r="859" customFormat="false" ht="12.75" hidden="false" customHeight="true" outlineLevel="0" collapsed="false">
      <c r="A859" s="11"/>
      <c r="B859" s="11"/>
      <c r="C859" s="11"/>
      <c r="D859" s="11"/>
      <c r="E859" s="11"/>
      <c r="F859" s="11"/>
      <c r="G859" s="11"/>
      <c r="H859" s="11"/>
      <c r="I859" s="11"/>
      <c r="J859" s="11"/>
      <c r="K859" s="11"/>
      <c r="L859" s="11"/>
      <c r="M859" s="11"/>
      <c r="N859" s="11"/>
    </row>
    <row r="860" customFormat="false" ht="12.75" hidden="false" customHeight="true" outlineLevel="0" collapsed="false">
      <c r="A860" s="11"/>
      <c r="B860" s="11"/>
      <c r="C860" s="11"/>
      <c r="D860" s="11"/>
      <c r="E860" s="11"/>
      <c r="F860" s="11"/>
      <c r="G860" s="11"/>
      <c r="H860" s="11"/>
      <c r="I860" s="11"/>
      <c r="J860" s="11"/>
      <c r="K860" s="11"/>
      <c r="L860" s="11"/>
      <c r="M860" s="11"/>
      <c r="N860" s="11"/>
    </row>
    <row r="861" customFormat="false" ht="12.75" hidden="false" customHeight="true" outlineLevel="0" collapsed="false">
      <c r="A861" s="11"/>
      <c r="B861" s="11"/>
      <c r="C861" s="11"/>
      <c r="D861" s="11"/>
      <c r="E861" s="11"/>
      <c r="F861" s="11"/>
      <c r="G861" s="11"/>
      <c r="H861" s="11"/>
      <c r="I861" s="11"/>
      <c r="J861" s="11"/>
      <c r="K861" s="11"/>
      <c r="L861" s="11"/>
      <c r="M861" s="11"/>
      <c r="N861" s="11"/>
    </row>
    <row r="862" customFormat="false" ht="12.75" hidden="false" customHeight="true" outlineLevel="0" collapsed="false">
      <c r="A862" s="11"/>
      <c r="B862" s="11"/>
      <c r="C862" s="11"/>
      <c r="D862" s="11"/>
      <c r="E862" s="11"/>
      <c r="F862" s="11"/>
      <c r="G862" s="11"/>
      <c r="H862" s="11"/>
      <c r="I862" s="11"/>
      <c r="J862" s="11"/>
      <c r="K862" s="11"/>
      <c r="L862" s="11"/>
      <c r="M862" s="11"/>
      <c r="N862" s="11"/>
    </row>
    <row r="863" customFormat="false" ht="12.75" hidden="false" customHeight="true" outlineLevel="0" collapsed="false">
      <c r="A863" s="11"/>
      <c r="B863" s="11"/>
      <c r="C863" s="11"/>
      <c r="D863" s="11"/>
      <c r="E863" s="11"/>
      <c r="F863" s="11"/>
      <c r="G863" s="11"/>
      <c r="H863" s="11"/>
      <c r="I863" s="11"/>
      <c r="J863" s="11"/>
      <c r="K863" s="11"/>
      <c r="L863" s="11"/>
      <c r="M863" s="11"/>
      <c r="N863" s="11"/>
    </row>
    <row r="864" customFormat="false" ht="12.75" hidden="false" customHeight="true" outlineLevel="0" collapsed="false">
      <c r="A864" s="11"/>
      <c r="B864" s="11"/>
      <c r="C864" s="11"/>
      <c r="D864" s="11"/>
      <c r="E864" s="11"/>
      <c r="F864" s="11"/>
      <c r="G864" s="11"/>
      <c r="H864" s="11"/>
      <c r="I864" s="11"/>
      <c r="J864" s="11"/>
      <c r="K864" s="11"/>
      <c r="L864" s="11"/>
      <c r="M864" s="11"/>
      <c r="N864" s="11"/>
    </row>
    <row r="865" customFormat="false" ht="12.75" hidden="false" customHeight="true" outlineLevel="0" collapsed="false">
      <c r="A865" s="11"/>
      <c r="B865" s="11"/>
      <c r="C865" s="11"/>
      <c r="D865" s="11"/>
      <c r="E865" s="11"/>
      <c r="F865" s="11"/>
      <c r="G865" s="11"/>
      <c r="H865" s="11"/>
      <c r="I865" s="11"/>
      <c r="J865" s="11"/>
      <c r="K865" s="11"/>
      <c r="L865" s="11"/>
      <c r="M865" s="11"/>
      <c r="N865" s="11"/>
    </row>
    <row r="866" customFormat="false" ht="12.75" hidden="false" customHeight="true" outlineLevel="0" collapsed="false">
      <c r="A866" s="11"/>
      <c r="B866" s="11"/>
      <c r="C866" s="11"/>
      <c r="D866" s="11"/>
      <c r="E866" s="11"/>
      <c r="F866" s="11"/>
      <c r="G866" s="11"/>
      <c r="H866" s="11"/>
      <c r="I866" s="11"/>
      <c r="J866" s="11"/>
      <c r="K866" s="11"/>
      <c r="L866" s="11"/>
      <c r="M866" s="11"/>
      <c r="N866" s="11"/>
    </row>
    <row r="867" customFormat="false" ht="12.75" hidden="false" customHeight="true" outlineLevel="0" collapsed="false">
      <c r="A867" s="11"/>
      <c r="B867" s="11"/>
      <c r="C867" s="11"/>
      <c r="D867" s="11"/>
      <c r="E867" s="11"/>
      <c r="F867" s="11"/>
      <c r="G867" s="11"/>
      <c r="H867" s="11"/>
      <c r="I867" s="11"/>
      <c r="J867" s="11"/>
      <c r="K867" s="11"/>
      <c r="L867" s="11"/>
      <c r="M867" s="11"/>
      <c r="N867" s="11"/>
    </row>
    <row r="868" customFormat="false" ht="12.75" hidden="false" customHeight="true" outlineLevel="0" collapsed="false">
      <c r="A868" s="11"/>
      <c r="B868" s="11"/>
      <c r="C868" s="11"/>
      <c r="D868" s="11"/>
      <c r="E868" s="11"/>
      <c r="F868" s="11"/>
      <c r="G868" s="11"/>
      <c r="H868" s="11"/>
      <c r="I868" s="11"/>
      <c r="J868" s="11"/>
      <c r="K868" s="11"/>
      <c r="L868" s="11"/>
      <c r="M868" s="11"/>
      <c r="N868" s="11"/>
    </row>
    <row r="869" customFormat="false" ht="12.75" hidden="false" customHeight="true" outlineLevel="0" collapsed="false">
      <c r="A869" s="11"/>
      <c r="B869" s="11"/>
      <c r="C869" s="11"/>
      <c r="D869" s="11"/>
      <c r="E869" s="11"/>
      <c r="F869" s="11"/>
      <c r="G869" s="11"/>
      <c r="H869" s="11"/>
      <c r="I869" s="11"/>
      <c r="J869" s="11"/>
      <c r="K869" s="11"/>
      <c r="L869" s="11"/>
      <c r="M869" s="11"/>
      <c r="N869" s="11"/>
    </row>
    <row r="870" customFormat="false" ht="12.75" hidden="false" customHeight="true" outlineLevel="0" collapsed="false">
      <c r="A870" s="11"/>
      <c r="B870" s="11"/>
      <c r="C870" s="11"/>
      <c r="D870" s="11"/>
      <c r="E870" s="11"/>
      <c r="F870" s="11"/>
      <c r="G870" s="11"/>
      <c r="H870" s="11"/>
      <c r="I870" s="11"/>
      <c r="J870" s="11"/>
      <c r="K870" s="11"/>
      <c r="L870" s="11"/>
      <c r="M870" s="11"/>
      <c r="N870" s="11"/>
    </row>
    <row r="871" customFormat="false" ht="12.75" hidden="false" customHeight="true" outlineLevel="0" collapsed="false">
      <c r="A871" s="11"/>
      <c r="B871" s="11"/>
      <c r="C871" s="11"/>
      <c r="D871" s="11"/>
      <c r="E871" s="11"/>
      <c r="F871" s="11"/>
      <c r="G871" s="11"/>
      <c r="H871" s="11"/>
      <c r="I871" s="11"/>
      <c r="J871" s="11"/>
      <c r="K871" s="11"/>
      <c r="L871" s="11"/>
      <c r="M871" s="11"/>
      <c r="N871" s="11"/>
    </row>
    <row r="872" customFormat="false" ht="12.75" hidden="false" customHeight="true" outlineLevel="0" collapsed="false">
      <c r="A872" s="11"/>
      <c r="B872" s="11"/>
      <c r="C872" s="11"/>
      <c r="D872" s="11"/>
      <c r="E872" s="11"/>
      <c r="F872" s="11"/>
      <c r="G872" s="11"/>
      <c r="H872" s="11"/>
      <c r="I872" s="11"/>
      <c r="J872" s="11"/>
      <c r="K872" s="11"/>
      <c r="L872" s="11"/>
      <c r="M872" s="11"/>
      <c r="N872" s="11"/>
    </row>
    <row r="873" customFormat="false" ht="12.75" hidden="false" customHeight="true" outlineLevel="0" collapsed="false">
      <c r="A873" s="11"/>
      <c r="B873" s="11"/>
      <c r="C873" s="11"/>
      <c r="D873" s="11"/>
      <c r="E873" s="11"/>
      <c r="F873" s="11"/>
      <c r="G873" s="11"/>
      <c r="H873" s="11"/>
      <c r="I873" s="11"/>
      <c r="J873" s="11"/>
      <c r="K873" s="11"/>
      <c r="L873" s="11"/>
      <c r="M873" s="11"/>
      <c r="N873" s="11"/>
    </row>
    <row r="874" customFormat="false" ht="12.75" hidden="false" customHeight="true" outlineLevel="0" collapsed="false">
      <c r="A874" s="11"/>
      <c r="B874" s="11"/>
      <c r="C874" s="11"/>
      <c r="D874" s="11"/>
      <c r="E874" s="11"/>
      <c r="F874" s="11"/>
      <c r="G874" s="11"/>
      <c r="H874" s="11"/>
      <c r="I874" s="11"/>
      <c r="J874" s="11"/>
      <c r="K874" s="11"/>
      <c r="L874" s="11"/>
      <c r="M874" s="11"/>
      <c r="N874" s="11"/>
    </row>
    <row r="875" customFormat="false" ht="12.75" hidden="false" customHeight="true" outlineLevel="0" collapsed="false">
      <c r="A875" s="11"/>
      <c r="B875" s="11"/>
      <c r="C875" s="11"/>
      <c r="D875" s="11"/>
      <c r="E875" s="11"/>
      <c r="F875" s="11"/>
      <c r="G875" s="11"/>
      <c r="H875" s="11"/>
      <c r="I875" s="11"/>
      <c r="J875" s="11"/>
      <c r="K875" s="11"/>
      <c r="L875" s="11"/>
      <c r="M875" s="11"/>
      <c r="N875" s="11"/>
    </row>
    <row r="876" customFormat="false" ht="12.75" hidden="false" customHeight="true" outlineLevel="0" collapsed="false">
      <c r="A876" s="11"/>
      <c r="B876" s="11"/>
      <c r="C876" s="11"/>
      <c r="D876" s="11"/>
      <c r="E876" s="11"/>
      <c r="F876" s="11"/>
      <c r="G876" s="11"/>
      <c r="H876" s="11"/>
      <c r="I876" s="11"/>
      <c r="J876" s="11"/>
      <c r="K876" s="11"/>
      <c r="L876" s="11"/>
      <c r="M876" s="11"/>
      <c r="N876" s="11"/>
    </row>
    <row r="877" customFormat="false" ht="12.75" hidden="false" customHeight="true" outlineLevel="0" collapsed="false">
      <c r="A877" s="11"/>
      <c r="B877" s="11"/>
      <c r="C877" s="11"/>
      <c r="D877" s="11"/>
      <c r="E877" s="11"/>
      <c r="F877" s="11"/>
      <c r="G877" s="11"/>
      <c r="H877" s="11"/>
      <c r="I877" s="11"/>
      <c r="J877" s="11"/>
      <c r="K877" s="11"/>
      <c r="L877" s="11"/>
      <c r="M877" s="11"/>
      <c r="N877" s="11"/>
    </row>
    <row r="878" customFormat="false" ht="12.75" hidden="false" customHeight="true" outlineLevel="0" collapsed="false">
      <c r="A878" s="11"/>
      <c r="B878" s="11"/>
      <c r="C878" s="11"/>
      <c r="D878" s="11"/>
      <c r="E878" s="11"/>
      <c r="F878" s="11"/>
      <c r="G878" s="11"/>
      <c r="H878" s="11"/>
      <c r="I878" s="11"/>
      <c r="J878" s="11"/>
      <c r="K878" s="11"/>
      <c r="L878" s="11"/>
      <c r="M878" s="11"/>
      <c r="N878" s="11"/>
    </row>
    <row r="879" customFormat="false" ht="12.75" hidden="false" customHeight="true" outlineLevel="0" collapsed="false">
      <c r="A879" s="11"/>
      <c r="B879" s="11"/>
      <c r="C879" s="11"/>
      <c r="D879" s="11"/>
      <c r="E879" s="11"/>
      <c r="F879" s="11"/>
      <c r="G879" s="11"/>
      <c r="H879" s="11"/>
      <c r="I879" s="11"/>
      <c r="J879" s="11"/>
      <c r="K879" s="11"/>
      <c r="L879" s="11"/>
      <c r="M879" s="11"/>
      <c r="N879" s="11"/>
    </row>
    <row r="880" customFormat="false" ht="12.75" hidden="false" customHeight="true" outlineLevel="0" collapsed="false">
      <c r="A880" s="11"/>
      <c r="B880" s="11"/>
      <c r="C880" s="11"/>
      <c r="D880" s="11"/>
      <c r="E880" s="11"/>
      <c r="F880" s="11"/>
      <c r="G880" s="11"/>
      <c r="H880" s="11"/>
      <c r="I880" s="11"/>
      <c r="J880" s="11"/>
      <c r="K880" s="11"/>
      <c r="L880" s="11"/>
      <c r="M880" s="11"/>
      <c r="N880" s="11"/>
    </row>
    <row r="881" customFormat="false" ht="12.75" hidden="false" customHeight="true" outlineLevel="0" collapsed="false">
      <c r="A881" s="11"/>
      <c r="B881" s="11"/>
      <c r="C881" s="11"/>
      <c r="D881" s="11"/>
      <c r="E881" s="11"/>
      <c r="F881" s="11"/>
      <c r="G881" s="11"/>
      <c r="H881" s="11"/>
      <c r="I881" s="11"/>
      <c r="J881" s="11"/>
      <c r="K881" s="11"/>
      <c r="L881" s="11"/>
      <c r="M881" s="11"/>
      <c r="N881" s="11"/>
    </row>
    <row r="882" customFormat="false" ht="12.75" hidden="false" customHeight="true" outlineLevel="0" collapsed="false">
      <c r="A882" s="11"/>
      <c r="B882" s="11"/>
      <c r="C882" s="11"/>
      <c r="D882" s="11"/>
      <c r="E882" s="11"/>
      <c r="F882" s="11"/>
      <c r="G882" s="11"/>
      <c r="H882" s="11"/>
      <c r="I882" s="11"/>
      <c r="J882" s="11"/>
      <c r="K882" s="11"/>
      <c r="L882" s="11"/>
      <c r="M882" s="11"/>
      <c r="N882" s="11"/>
    </row>
    <row r="883" customFormat="false" ht="12.75" hidden="false" customHeight="true" outlineLevel="0" collapsed="false">
      <c r="A883" s="11"/>
      <c r="B883" s="11"/>
      <c r="C883" s="11"/>
      <c r="D883" s="11"/>
      <c r="E883" s="11"/>
      <c r="F883" s="11"/>
      <c r="G883" s="11"/>
      <c r="H883" s="11"/>
      <c r="I883" s="11"/>
      <c r="J883" s="11"/>
      <c r="K883" s="11"/>
      <c r="L883" s="11"/>
      <c r="M883" s="11"/>
      <c r="N883" s="11"/>
    </row>
    <row r="884" customFormat="false" ht="12.75" hidden="false" customHeight="true" outlineLevel="0" collapsed="false">
      <c r="A884" s="11"/>
      <c r="B884" s="11"/>
      <c r="C884" s="11"/>
      <c r="D884" s="11"/>
      <c r="E884" s="11"/>
      <c r="F884" s="11"/>
      <c r="G884" s="11"/>
      <c r="H884" s="11"/>
      <c r="I884" s="11"/>
      <c r="J884" s="11"/>
      <c r="K884" s="11"/>
      <c r="L884" s="11"/>
      <c r="M884" s="11"/>
      <c r="N884" s="11"/>
    </row>
    <row r="885" customFormat="false" ht="12.75" hidden="false" customHeight="true" outlineLevel="0" collapsed="false">
      <c r="A885" s="11"/>
      <c r="B885" s="11"/>
      <c r="C885" s="11"/>
      <c r="D885" s="11"/>
      <c r="E885" s="11"/>
      <c r="F885" s="11"/>
      <c r="G885" s="11"/>
      <c r="H885" s="11"/>
      <c r="I885" s="11"/>
      <c r="J885" s="11"/>
      <c r="K885" s="11"/>
      <c r="L885" s="11"/>
      <c r="M885" s="11"/>
      <c r="N885" s="11"/>
    </row>
    <row r="886" customFormat="false" ht="12.75" hidden="false" customHeight="true" outlineLevel="0" collapsed="false">
      <c r="A886" s="11"/>
      <c r="B886" s="11"/>
      <c r="C886" s="11"/>
      <c r="D886" s="11"/>
      <c r="E886" s="11"/>
      <c r="F886" s="11"/>
      <c r="G886" s="11"/>
      <c r="H886" s="11"/>
      <c r="I886" s="11"/>
      <c r="J886" s="11"/>
      <c r="K886" s="11"/>
      <c r="L886" s="11"/>
      <c r="M886" s="11"/>
      <c r="N886" s="11"/>
    </row>
    <row r="887" customFormat="false" ht="12.75" hidden="false" customHeight="true" outlineLevel="0" collapsed="false">
      <c r="A887" s="11"/>
      <c r="B887" s="11"/>
      <c r="C887" s="11"/>
      <c r="D887" s="11"/>
      <c r="E887" s="11"/>
      <c r="F887" s="11"/>
      <c r="G887" s="11"/>
      <c r="H887" s="11"/>
      <c r="I887" s="11"/>
      <c r="J887" s="11"/>
      <c r="K887" s="11"/>
      <c r="L887" s="11"/>
      <c r="M887" s="11"/>
      <c r="N887" s="11"/>
    </row>
    <row r="888" customFormat="false" ht="12.75" hidden="false" customHeight="true" outlineLevel="0" collapsed="false">
      <c r="A888" s="11"/>
      <c r="B888" s="11"/>
      <c r="C888" s="11"/>
      <c r="D888" s="11"/>
      <c r="E888" s="11"/>
      <c r="F888" s="11"/>
      <c r="G888" s="11"/>
      <c r="H888" s="11"/>
      <c r="I888" s="11"/>
      <c r="J888" s="11"/>
      <c r="K888" s="11"/>
      <c r="L888" s="11"/>
      <c r="M888" s="11"/>
      <c r="N888" s="11"/>
    </row>
    <row r="889" customFormat="false" ht="12.75" hidden="false" customHeight="true" outlineLevel="0" collapsed="false">
      <c r="A889" s="11"/>
      <c r="B889" s="11"/>
      <c r="C889" s="11"/>
      <c r="D889" s="11"/>
      <c r="E889" s="11"/>
      <c r="F889" s="11"/>
      <c r="G889" s="11"/>
      <c r="H889" s="11"/>
      <c r="I889" s="11"/>
      <c r="J889" s="11"/>
      <c r="K889" s="11"/>
      <c r="L889" s="11"/>
      <c r="M889" s="11"/>
      <c r="N889" s="11"/>
    </row>
    <row r="890" customFormat="false" ht="12.75" hidden="false" customHeight="true" outlineLevel="0" collapsed="false">
      <c r="A890" s="11"/>
      <c r="B890" s="11"/>
      <c r="C890" s="11"/>
      <c r="D890" s="11"/>
      <c r="E890" s="11"/>
      <c r="F890" s="11"/>
      <c r="G890" s="11"/>
      <c r="H890" s="11"/>
      <c r="I890" s="11"/>
      <c r="J890" s="11"/>
      <c r="K890" s="11"/>
      <c r="L890" s="11"/>
      <c r="M890" s="11"/>
      <c r="N890" s="11"/>
    </row>
    <row r="891" customFormat="false" ht="12.75" hidden="false" customHeight="true" outlineLevel="0" collapsed="false">
      <c r="A891" s="11"/>
      <c r="B891" s="11"/>
      <c r="C891" s="11"/>
      <c r="D891" s="11"/>
      <c r="E891" s="11"/>
      <c r="F891" s="11"/>
      <c r="G891" s="11"/>
      <c r="H891" s="11"/>
      <c r="I891" s="11"/>
      <c r="J891" s="11"/>
      <c r="K891" s="11"/>
      <c r="L891" s="11"/>
      <c r="M891" s="11"/>
      <c r="N891" s="11"/>
    </row>
    <row r="892" customFormat="false" ht="12.75" hidden="false" customHeight="true" outlineLevel="0" collapsed="false">
      <c r="A892" s="11"/>
      <c r="B892" s="11"/>
      <c r="C892" s="11"/>
      <c r="D892" s="11"/>
      <c r="E892" s="11"/>
      <c r="F892" s="11"/>
      <c r="G892" s="11"/>
      <c r="H892" s="11"/>
      <c r="I892" s="11"/>
      <c r="J892" s="11"/>
      <c r="K892" s="11"/>
      <c r="L892" s="11"/>
      <c r="M892" s="11"/>
      <c r="N892" s="11"/>
    </row>
    <row r="893" customFormat="false" ht="12.75" hidden="false" customHeight="true" outlineLevel="0" collapsed="false">
      <c r="A893" s="11"/>
      <c r="B893" s="11"/>
      <c r="C893" s="11"/>
      <c r="D893" s="11"/>
      <c r="E893" s="11"/>
      <c r="F893" s="11"/>
      <c r="G893" s="11"/>
      <c r="H893" s="11"/>
      <c r="I893" s="11"/>
      <c r="J893" s="11"/>
      <c r="K893" s="11"/>
      <c r="L893" s="11"/>
      <c r="M893" s="11"/>
      <c r="N893" s="11"/>
    </row>
    <row r="894" customFormat="false" ht="12.75" hidden="false" customHeight="true" outlineLevel="0" collapsed="false">
      <c r="A894" s="11"/>
      <c r="B894" s="11"/>
      <c r="C894" s="11"/>
      <c r="D894" s="11"/>
      <c r="E894" s="11"/>
      <c r="F894" s="11"/>
      <c r="G894" s="11"/>
      <c r="H894" s="11"/>
      <c r="I894" s="11"/>
      <c r="J894" s="11"/>
      <c r="K894" s="11"/>
      <c r="L894" s="11"/>
      <c r="M894" s="11"/>
      <c r="N894" s="11"/>
    </row>
    <row r="895" customFormat="false" ht="12.75" hidden="false" customHeight="true" outlineLevel="0" collapsed="false">
      <c r="A895" s="11"/>
      <c r="B895" s="11"/>
      <c r="C895" s="11"/>
      <c r="D895" s="11"/>
      <c r="E895" s="11"/>
      <c r="F895" s="11"/>
      <c r="G895" s="11"/>
      <c r="H895" s="11"/>
      <c r="I895" s="11"/>
      <c r="J895" s="11"/>
      <c r="K895" s="11"/>
      <c r="L895" s="11"/>
      <c r="M895" s="11"/>
      <c r="N895" s="11"/>
    </row>
    <row r="896" customFormat="false" ht="12.75" hidden="false" customHeight="true" outlineLevel="0" collapsed="false">
      <c r="A896" s="11"/>
      <c r="B896" s="11"/>
      <c r="C896" s="11"/>
      <c r="D896" s="11"/>
      <c r="E896" s="11"/>
      <c r="F896" s="11"/>
      <c r="G896" s="11"/>
      <c r="H896" s="11"/>
      <c r="I896" s="11"/>
      <c r="J896" s="11"/>
      <c r="K896" s="11"/>
      <c r="L896" s="11"/>
      <c r="M896" s="11"/>
      <c r="N896" s="11"/>
    </row>
    <row r="897" customFormat="false" ht="12.75" hidden="false" customHeight="true" outlineLevel="0" collapsed="false">
      <c r="A897" s="11"/>
      <c r="B897" s="11"/>
      <c r="C897" s="11"/>
      <c r="D897" s="11"/>
      <c r="E897" s="11"/>
      <c r="F897" s="11"/>
      <c r="G897" s="11"/>
      <c r="H897" s="11"/>
      <c r="I897" s="11"/>
      <c r="J897" s="11"/>
      <c r="K897" s="11"/>
      <c r="L897" s="11"/>
      <c r="M897" s="11"/>
      <c r="N897" s="11"/>
    </row>
    <row r="898" customFormat="false" ht="12.75" hidden="false" customHeight="true" outlineLevel="0" collapsed="false">
      <c r="A898" s="11"/>
      <c r="B898" s="11"/>
      <c r="C898" s="11"/>
      <c r="D898" s="11"/>
      <c r="E898" s="11"/>
      <c r="F898" s="11"/>
      <c r="G898" s="11"/>
      <c r="H898" s="11"/>
      <c r="I898" s="11"/>
      <c r="J898" s="11"/>
      <c r="K898" s="11"/>
      <c r="L898" s="11"/>
      <c r="M898" s="11"/>
      <c r="N898" s="11"/>
    </row>
    <row r="899" customFormat="false" ht="12.75" hidden="false" customHeight="true" outlineLevel="0" collapsed="false">
      <c r="A899" s="11"/>
      <c r="B899" s="11"/>
      <c r="C899" s="11"/>
      <c r="D899" s="11"/>
      <c r="E899" s="11"/>
      <c r="F899" s="11"/>
      <c r="G899" s="11"/>
      <c r="H899" s="11"/>
      <c r="I899" s="11"/>
      <c r="J899" s="11"/>
      <c r="K899" s="11"/>
      <c r="L899" s="11"/>
      <c r="M899" s="11"/>
      <c r="N899" s="11"/>
    </row>
    <row r="900" customFormat="false" ht="12.75" hidden="false" customHeight="true" outlineLevel="0" collapsed="false">
      <c r="A900" s="11"/>
      <c r="B900" s="11"/>
      <c r="C900" s="11"/>
      <c r="D900" s="11"/>
      <c r="E900" s="11"/>
      <c r="F900" s="11"/>
      <c r="G900" s="11"/>
      <c r="H900" s="11"/>
      <c r="I900" s="11"/>
      <c r="J900" s="11"/>
      <c r="K900" s="11"/>
      <c r="L900" s="11"/>
      <c r="M900" s="11"/>
      <c r="N900" s="11"/>
    </row>
    <row r="901" customFormat="false" ht="12.75" hidden="false" customHeight="true" outlineLevel="0" collapsed="false">
      <c r="A901" s="11"/>
      <c r="B901" s="11"/>
      <c r="C901" s="11"/>
      <c r="D901" s="11"/>
      <c r="E901" s="11"/>
      <c r="F901" s="11"/>
      <c r="G901" s="11"/>
      <c r="H901" s="11"/>
      <c r="I901" s="11"/>
      <c r="J901" s="11"/>
      <c r="K901" s="11"/>
      <c r="L901" s="11"/>
      <c r="M901" s="11"/>
      <c r="N901" s="11"/>
    </row>
    <row r="902" customFormat="false" ht="12.75" hidden="false" customHeight="true" outlineLevel="0" collapsed="false">
      <c r="A902" s="11"/>
      <c r="B902" s="11"/>
      <c r="C902" s="11"/>
      <c r="D902" s="11"/>
      <c r="E902" s="11"/>
      <c r="F902" s="11"/>
      <c r="G902" s="11"/>
      <c r="H902" s="11"/>
      <c r="I902" s="11"/>
      <c r="J902" s="11"/>
      <c r="K902" s="11"/>
      <c r="L902" s="11"/>
      <c r="M902" s="11"/>
      <c r="N902" s="11"/>
    </row>
    <row r="903" customFormat="false" ht="12.75" hidden="false" customHeight="true" outlineLevel="0" collapsed="false">
      <c r="A903" s="11"/>
      <c r="B903" s="11"/>
      <c r="C903" s="11"/>
      <c r="D903" s="11"/>
      <c r="E903" s="11"/>
      <c r="F903" s="11"/>
      <c r="G903" s="11"/>
      <c r="H903" s="11"/>
      <c r="I903" s="11"/>
      <c r="J903" s="11"/>
      <c r="K903" s="11"/>
      <c r="L903" s="11"/>
      <c r="M903" s="11"/>
      <c r="N903" s="11"/>
    </row>
    <row r="904" customFormat="false" ht="12.75" hidden="false" customHeight="true" outlineLevel="0" collapsed="false">
      <c r="A904" s="11"/>
      <c r="B904" s="11"/>
      <c r="C904" s="11"/>
      <c r="D904" s="11"/>
      <c r="E904" s="11"/>
      <c r="F904" s="11"/>
      <c r="G904" s="11"/>
      <c r="H904" s="11"/>
      <c r="I904" s="11"/>
      <c r="J904" s="11"/>
      <c r="K904" s="11"/>
      <c r="L904" s="11"/>
      <c r="M904" s="11"/>
      <c r="N904" s="11"/>
    </row>
    <row r="905" customFormat="false" ht="12.75" hidden="false" customHeight="true" outlineLevel="0" collapsed="false">
      <c r="A905" s="11"/>
      <c r="B905" s="11"/>
      <c r="C905" s="11"/>
      <c r="D905" s="11"/>
      <c r="E905" s="11"/>
      <c r="F905" s="11"/>
      <c r="G905" s="11"/>
      <c r="H905" s="11"/>
      <c r="I905" s="11"/>
      <c r="J905" s="11"/>
      <c r="K905" s="11"/>
      <c r="L905" s="11"/>
      <c r="M905" s="11"/>
      <c r="N905" s="11"/>
    </row>
    <row r="906" customFormat="false" ht="12.75" hidden="false" customHeight="true" outlineLevel="0" collapsed="false">
      <c r="A906" s="11"/>
      <c r="B906" s="11"/>
      <c r="C906" s="11"/>
      <c r="D906" s="11"/>
      <c r="E906" s="11"/>
      <c r="F906" s="11"/>
      <c r="G906" s="11"/>
      <c r="H906" s="11"/>
      <c r="I906" s="11"/>
      <c r="J906" s="11"/>
      <c r="K906" s="11"/>
      <c r="L906" s="11"/>
      <c r="M906" s="11"/>
      <c r="N906" s="11"/>
    </row>
    <row r="907" customFormat="false" ht="12.75" hidden="false" customHeight="true" outlineLevel="0" collapsed="false">
      <c r="A907" s="11"/>
      <c r="B907" s="11"/>
      <c r="C907" s="11"/>
      <c r="D907" s="11"/>
      <c r="E907" s="11"/>
      <c r="F907" s="11"/>
      <c r="G907" s="11"/>
      <c r="H907" s="11"/>
      <c r="I907" s="11"/>
      <c r="J907" s="11"/>
      <c r="K907" s="11"/>
      <c r="L907" s="11"/>
      <c r="M907" s="11"/>
      <c r="N907" s="11"/>
    </row>
    <row r="908" customFormat="false" ht="12.75" hidden="false" customHeight="true" outlineLevel="0" collapsed="false">
      <c r="A908" s="11"/>
      <c r="B908" s="11"/>
      <c r="C908" s="11"/>
      <c r="D908" s="11"/>
      <c r="E908" s="11"/>
      <c r="F908" s="11"/>
      <c r="G908" s="11"/>
      <c r="H908" s="11"/>
      <c r="I908" s="11"/>
      <c r="J908" s="11"/>
      <c r="K908" s="11"/>
      <c r="L908" s="11"/>
      <c r="M908" s="11"/>
      <c r="N908" s="11"/>
    </row>
    <row r="909" customFormat="false" ht="12.75" hidden="false" customHeight="true" outlineLevel="0" collapsed="false">
      <c r="A909" s="11"/>
      <c r="B909" s="11"/>
      <c r="C909" s="11"/>
      <c r="D909" s="11"/>
      <c r="E909" s="11"/>
      <c r="F909" s="11"/>
      <c r="G909" s="11"/>
      <c r="H909" s="11"/>
      <c r="I909" s="11"/>
      <c r="J909" s="11"/>
      <c r="K909" s="11"/>
      <c r="L909" s="11"/>
      <c r="M909" s="11"/>
      <c r="N909" s="11"/>
    </row>
    <row r="910" customFormat="false" ht="12.75" hidden="false" customHeight="true" outlineLevel="0" collapsed="false">
      <c r="A910" s="11"/>
      <c r="B910" s="11"/>
      <c r="C910" s="11"/>
      <c r="D910" s="11"/>
      <c r="E910" s="11"/>
      <c r="F910" s="11"/>
      <c r="G910" s="11"/>
      <c r="H910" s="11"/>
      <c r="I910" s="11"/>
      <c r="J910" s="11"/>
      <c r="K910" s="11"/>
      <c r="L910" s="11"/>
      <c r="M910" s="11"/>
      <c r="N910" s="11"/>
    </row>
    <row r="911" customFormat="false" ht="12.75" hidden="false" customHeight="true" outlineLevel="0" collapsed="false">
      <c r="A911" s="11"/>
      <c r="B911" s="11"/>
      <c r="C911" s="11"/>
      <c r="D911" s="11"/>
      <c r="E911" s="11"/>
      <c r="F911" s="11"/>
      <c r="G911" s="11"/>
      <c r="H911" s="11"/>
      <c r="I911" s="11"/>
      <c r="J911" s="11"/>
      <c r="K911" s="11"/>
      <c r="L911" s="11"/>
      <c r="M911" s="11"/>
      <c r="N911" s="11"/>
    </row>
    <row r="912" customFormat="false" ht="12.75" hidden="false" customHeight="true" outlineLevel="0" collapsed="false">
      <c r="A912" s="11"/>
      <c r="B912" s="11"/>
      <c r="C912" s="11"/>
      <c r="D912" s="11"/>
      <c r="E912" s="11"/>
      <c r="F912" s="11"/>
      <c r="G912" s="11"/>
      <c r="H912" s="11"/>
      <c r="I912" s="11"/>
      <c r="J912" s="11"/>
      <c r="K912" s="11"/>
      <c r="L912" s="11"/>
      <c r="M912" s="11"/>
      <c r="N912" s="11"/>
    </row>
    <row r="913" customFormat="false" ht="12.75" hidden="false" customHeight="true" outlineLevel="0" collapsed="false">
      <c r="A913" s="11"/>
      <c r="B913" s="11"/>
      <c r="C913" s="11"/>
      <c r="D913" s="11"/>
      <c r="E913" s="11"/>
      <c r="F913" s="11"/>
      <c r="G913" s="11"/>
      <c r="H913" s="11"/>
      <c r="I913" s="11"/>
      <c r="J913" s="11"/>
      <c r="K913" s="11"/>
      <c r="L913" s="11"/>
      <c r="M913" s="11"/>
      <c r="N913" s="11"/>
    </row>
    <row r="914" customFormat="false" ht="12.75" hidden="false" customHeight="true" outlineLevel="0" collapsed="false">
      <c r="A914" s="11"/>
      <c r="B914" s="11"/>
      <c r="C914" s="11"/>
      <c r="D914" s="11"/>
      <c r="E914" s="11"/>
      <c r="F914" s="11"/>
      <c r="G914" s="11"/>
      <c r="H914" s="11"/>
      <c r="I914" s="11"/>
      <c r="J914" s="11"/>
      <c r="K914" s="11"/>
      <c r="L914" s="11"/>
      <c r="M914" s="11"/>
      <c r="N914" s="11"/>
    </row>
    <row r="915" customFormat="false" ht="12.75" hidden="false" customHeight="true" outlineLevel="0" collapsed="false">
      <c r="A915" s="11"/>
      <c r="B915" s="11"/>
      <c r="C915" s="11"/>
      <c r="D915" s="11"/>
      <c r="E915" s="11"/>
      <c r="F915" s="11"/>
      <c r="G915" s="11"/>
      <c r="H915" s="11"/>
      <c r="I915" s="11"/>
      <c r="J915" s="11"/>
      <c r="K915" s="11"/>
      <c r="L915" s="11"/>
      <c r="M915" s="11"/>
      <c r="N915" s="11"/>
    </row>
    <row r="916" customFormat="false" ht="12.75" hidden="false" customHeight="true" outlineLevel="0" collapsed="false">
      <c r="A916" s="11"/>
      <c r="B916" s="11"/>
      <c r="C916" s="11"/>
      <c r="D916" s="11"/>
      <c r="E916" s="11"/>
      <c r="F916" s="11"/>
      <c r="G916" s="11"/>
      <c r="H916" s="11"/>
      <c r="I916" s="11"/>
      <c r="J916" s="11"/>
      <c r="K916" s="11"/>
      <c r="L916" s="11"/>
      <c r="M916" s="11"/>
      <c r="N916" s="11"/>
    </row>
    <row r="917" customFormat="false" ht="12.75" hidden="false" customHeight="true" outlineLevel="0" collapsed="false">
      <c r="A917" s="11"/>
      <c r="B917" s="11"/>
      <c r="C917" s="11"/>
      <c r="D917" s="11"/>
      <c r="E917" s="11"/>
      <c r="F917" s="11"/>
      <c r="G917" s="11"/>
      <c r="H917" s="11"/>
      <c r="I917" s="11"/>
      <c r="J917" s="11"/>
      <c r="K917" s="11"/>
      <c r="L917" s="11"/>
      <c r="M917" s="11"/>
      <c r="N917" s="11"/>
    </row>
    <row r="918" customFormat="false" ht="12.75" hidden="false" customHeight="true" outlineLevel="0" collapsed="false">
      <c r="A918" s="11"/>
      <c r="B918" s="11"/>
      <c r="C918" s="11"/>
      <c r="D918" s="11"/>
      <c r="E918" s="11"/>
      <c r="F918" s="11"/>
      <c r="G918" s="11"/>
      <c r="H918" s="11"/>
      <c r="I918" s="11"/>
      <c r="J918" s="11"/>
      <c r="K918" s="11"/>
      <c r="L918" s="11"/>
      <c r="M918" s="11"/>
      <c r="N918" s="11"/>
    </row>
    <row r="919" customFormat="false" ht="12.75" hidden="false" customHeight="true" outlineLevel="0" collapsed="false">
      <c r="A919" s="11"/>
      <c r="B919" s="11"/>
      <c r="C919" s="11"/>
      <c r="D919" s="11"/>
      <c r="E919" s="11"/>
      <c r="F919" s="11"/>
      <c r="G919" s="11"/>
      <c r="H919" s="11"/>
      <c r="I919" s="11"/>
      <c r="J919" s="11"/>
      <c r="K919" s="11"/>
      <c r="L919" s="11"/>
      <c r="M919" s="11"/>
      <c r="N919" s="11"/>
    </row>
    <row r="920" customFormat="false" ht="12.75" hidden="false" customHeight="true" outlineLevel="0" collapsed="false">
      <c r="A920" s="11"/>
      <c r="B920" s="11"/>
      <c r="C920" s="11"/>
      <c r="D920" s="11"/>
      <c r="E920" s="11"/>
      <c r="F920" s="11"/>
      <c r="G920" s="11"/>
      <c r="H920" s="11"/>
      <c r="I920" s="11"/>
      <c r="J920" s="11"/>
      <c r="K920" s="11"/>
      <c r="L920" s="11"/>
      <c r="M920" s="11"/>
      <c r="N920" s="11"/>
    </row>
    <row r="921" customFormat="false" ht="12.75" hidden="false" customHeight="true" outlineLevel="0" collapsed="false">
      <c r="A921" s="11"/>
      <c r="B921" s="11"/>
      <c r="C921" s="11"/>
      <c r="D921" s="11"/>
      <c r="E921" s="11"/>
      <c r="F921" s="11"/>
      <c r="G921" s="11"/>
      <c r="H921" s="11"/>
      <c r="I921" s="11"/>
      <c r="J921" s="11"/>
      <c r="K921" s="11"/>
      <c r="L921" s="11"/>
      <c r="M921" s="11"/>
      <c r="N921" s="11"/>
    </row>
    <row r="922" customFormat="false" ht="12.75" hidden="false" customHeight="true" outlineLevel="0" collapsed="false">
      <c r="A922" s="11"/>
      <c r="B922" s="11"/>
      <c r="C922" s="11"/>
      <c r="D922" s="11"/>
      <c r="E922" s="11"/>
      <c r="F922" s="11"/>
      <c r="G922" s="11"/>
      <c r="H922" s="11"/>
      <c r="I922" s="11"/>
      <c r="J922" s="11"/>
      <c r="K922" s="11"/>
      <c r="L922" s="11"/>
      <c r="M922" s="11"/>
      <c r="N922" s="11"/>
    </row>
    <row r="923" customFormat="false" ht="12.75" hidden="false" customHeight="true" outlineLevel="0" collapsed="false">
      <c r="A923" s="11"/>
      <c r="B923" s="11"/>
      <c r="C923" s="11"/>
      <c r="D923" s="11"/>
      <c r="E923" s="11"/>
      <c r="F923" s="11"/>
      <c r="G923" s="11"/>
      <c r="H923" s="11"/>
      <c r="I923" s="11"/>
      <c r="J923" s="11"/>
      <c r="K923" s="11"/>
      <c r="L923" s="11"/>
      <c r="M923" s="11"/>
      <c r="N923" s="11"/>
    </row>
    <row r="924" customFormat="false" ht="12.75" hidden="false" customHeight="true" outlineLevel="0" collapsed="false">
      <c r="A924" s="11"/>
      <c r="B924" s="11"/>
      <c r="C924" s="11"/>
      <c r="D924" s="11"/>
      <c r="E924" s="11"/>
      <c r="F924" s="11"/>
      <c r="G924" s="11"/>
      <c r="H924" s="11"/>
      <c r="I924" s="11"/>
      <c r="J924" s="11"/>
      <c r="K924" s="11"/>
      <c r="L924" s="11"/>
      <c r="M924" s="11"/>
      <c r="N924" s="11"/>
    </row>
    <row r="925" customFormat="false" ht="12.75" hidden="false" customHeight="true" outlineLevel="0" collapsed="false">
      <c r="A925" s="11"/>
      <c r="B925" s="11"/>
      <c r="C925" s="11"/>
      <c r="D925" s="11"/>
      <c r="E925" s="11"/>
      <c r="F925" s="11"/>
      <c r="G925" s="11"/>
      <c r="H925" s="11"/>
      <c r="I925" s="11"/>
      <c r="J925" s="11"/>
      <c r="K925" s="11"/>
      <c r="L925" s="11"/>
      <c r="M925" s="11"/>
      <c r="N925" s="11"/>
    </row>
    <row r="926" customFormat="false" ht="12.75" hidden="false" customHeight="true" outlineLevel="0" collapsed="false">
      <c r="A926" s="11"/>
      <c r="B926" s="11"/>
      <c r="C926" s="11"/>
      <c r="D926" s="11"/>
      <c r="E926" s="11"/>
      <c r="F926" s="11"/>
      <c r="G926" s="11"/>
      <c r="H926" s="11"/>
      <c r="I926" s="11"/>
      <c r="J926" s="11"/>
      <c r="K926" s="11"/>
      <c r="L926" s="11"/>
      <c r="M926" s="11"/>
      <c r="N926" s="11"/>
    </row>
    <row r="927" customFormat="false" ht="12.75" hidden="false" customHeight="true" outlineLevel="0" collapsed="false">
      <c r="A927" s="11"/>
      <c r="B927" s="11"/>
      <c r="C927" s="11"/>
      <c r="D927" s="11"/>
      <c r="E927" s="11"/>
      <c r="F927" s="11"/>
      <c r="G927" s="11"/>
      <c r="H927" s="11"/>
      <c r="I927" s="11"/>
      <c r="J927" s="11"/>
      <c r="K927" s="11"/>
      <c r="L927" s="11"/>
      <c r="M927" s="11"/>
      <c r="N927" s="11"/>
    </row>
    <row r="928" customFormat="false" ht="12.75" hidden="false" customHeight="true" outlineLevel="0" collapsed="false">
      <c r="A928" s="11"/>
      <c r="B928" s="11"/>
      <c r="C928" s="11"/>
      <c r="D928" s="11"/>
      <c r="E928" s="11"/>
      <c r="F928" s="11"/>
      <c r="G928" s="11"/>
      <c r="H928" s="11"/>
      <c r="I928" s="11"/>
      <c r="J928" s="11"/>
      <c r="K928" s="11"/>
      <c r="L928" s="11"/>
      <c r="M928" s="11"/>
      <c r="N928" s="11"/>
    </row>
    <row r="929" customFormat="false" ht="12.75" hidden="false" customHeight="true" outlineLevel="0" collapsed="false">
      <c r="A929" s="11"/>
      <c r="B929" s="11"/>
      <c r="C929" s="11"/>
      <c r="D929" s="11"/>
      <c r="E929" s="11"/>
      <c r="F929" s="11"/>
      <c r="G929" s="11"/>
      <c r="H929" s="11"/>
      <c r="I929" s="11"/>
      <c r="J929" s="11"/>
      <c r="K929" s="11"/>
      <c r="L929" s="11"/>
      <c r="M929" s="11"/>
      <c r="N929" s="11"/>
    </row>
    <row r="930" customFormat="false" ht="12.75" hidden="false" customHeight="true" outlineLevel="0" collapsed="false">
      <c r="A930" s="11"/>
      <c r="B930" s="11"/>
      <c r="C930" s="11"/>
      <c r="D930" s="11"/>
      <c r="E930" s="11"/>
      <c r="F930" s="11"/>
      <c r="G930" s="11"/>
      <c r="H930" s="11"/>
      <c r="I930" s="11"/>
      <c r="J930" s="11"/>
      <c r="K930" s="11"/>
      <c r="L930" s="11"/>
      <c r="M930" s="11"/>
      <c r="N930" s="11"/>
    </row>
    <row r="931" customFormat="false" ht="12.75" hidden="false" customHeight="true" outlineLevel="0" collapsed="false">
      <c r="A931" s="11"/>
      <c r="B931" s="11"/>
      <c r="C931" s="11"/>
      <c r="D931" s="11"/>
      <c r="E931" s="11"/>
      <c r="F931" s="11"/>
      <c r="G931" s="11"/>
      <c r="H931" s="11"/>
      <c r="I931" s="11"/>
      <c r="J931" s="11"/>
      <c r="K931" s="11"/>
      <c r="L931" s="11"/>
      <c r="M931" s="11"/>
      <c r="N931" s="11"/>
    </row>
    <row r="932" customFormat="false" ht="12.75" hidden="false" customHeight="true" outlineLevel="0" collapsed="false">
      <c r="A932" s="11"/>
      <c r="B932" s="11"/>
      <c r="C932" s="11"/>
      <c r="D932" s="11"/>
      <c r="E932" s="11"/>
      <c r="F932" s="11"/>
      <c r="G932" s="11"/>
      <c r="H932" s="11"/>
      <c r="I932" s="11"/>
      <c r="J932" s="11"/>
      <c r="K932" s="11"/>
      <c r="L932" s="11"/>
      <c r="M932" s="11"/>
      <c r="N932" s="11"/>
    </row>
    <row r="933" customFormat="false" ht="12.75" hidden="false" customHeight="true" outlineLevel="0" collapsed="false">
      <c r="A933" s="11"/>
      <c r="B933" s="11"/>
      <c r="C933" s="11"/>
      <c r="D933" s="11"/>
      <c r="E933" s="11"/>
      <c r="F933" s="11"/>
      <c r="G933" s="11"/>
      <c r="H933" s="11"/>
      <c r="I933" s="11"/>
      <c r="J933" s="11"/>
      <c r="K933" s="11"/>
      <c r="L933" s="11"/>
      <c r="M933" s="11"/>
      <c r="N933" s="11"/>
    </row>
    <row r="934" customFormat="false" ht="12.75" hidden="false" customHeight="true" outlineLevel="0" collapsed="false">
      <c r="A934" s="11"/>
      <c r="B934" s="11"/>
      <c r="C934" s="11"/>
      <c r="D934" s="11"/>
      <c r="E934" s="11"/>
      <c r="F934" s="11"/>
      <c r="G934" s="11"/>
      <c r="H934" s="11"/>
      <c r="I934" s="11"/>
      <c r="J934" s="11"/>
      <c r="K934" s="11"/>
      <c r="L934" s="11"/>
      <c r="M934" s="11"/>
      <c r="N934" s="11"/>
    </row>
    <row r="935" customFormat="false" ht="12.75" hidden="false" customHeight="true" outlineLevel="0" collapsed="false">
      <c r="A935" s="11"/>
      <c r="B935" s="11"/>
      <c r="C935" s="11"/>
      <c r="D935" s="11"/>
      <c r="E935" s="11"/>
      <c r="F935" s="11"/>
      <c r="G935" s="11"/>
      <c r="H935" s="11"/>
      <c r="I935" s="11"/>
      <c r="J935" s="11"/>
      <c r="K935" s="11"/>
      <c r="L935" s="11"/>
      <c r="M935" s="11"/>
      <c r="N935" s="11"/>
    </row>
    <row r="936" customFormat="false" ht="12.75" hidden="false" customHeight="true" outlineLevel="0" collapsed="false">
      <c r="A936" s="11"/>
      <c r="B936" s="11"/>
      <c r="C936" s="11"/>
      <c r="D936" s="11"/>
      <c r="E936" s="11"/>
      <c r="F936" s="11"/>
      <c r="G936" s="11"/>
      <c r="H936" s="11"/>
      <c r="I936" s="11"/>
      <c r="J936" s="11"/>
      <c r="K936" s="11"/>
      <c r="L936" s="11"/>
      <c r="M936" s="11"/>
      <c r="N936" s="11"/>
    </row>
    <row r="937" customFormat="false" ht="12.75" hidden="false" customHeight="true" outlineLevel="0" collapsed="false">
      <c r="A937" s="11"/>
      <c r="B937" s="11"/>
      <c r="C937" s="11"/>
      <c r="D937" s="11"/>
      <c r="E937" s="11"/>
      <c r="F937" s="11"/>
      <c r="G937" s="11"/>
      <c r="H937" s="11"/>
      <c r="I937" s="11"/>
      <c r="J937" s="11"/>
      <c r="K937" s="11"/>
      <c r="L937" s="11"/>
      <c r="M937" s="11"/>
      <c r="N937" s="11"/>
    </row>
    <row r="938" customFormat="false" ht="12.75" hidden="false" customHeight="true" outlineLevel="0" collapsed="false">
      <c r="A938" s="11"/>
      <c r="B938" s="11"/>
      <c r="C938" s="11"/>
      <c r="D938" s="11"/>
      <c r="E938" s="11"/>
      <c r="F938" s="11"/>
      <c r="G938" s="11"/>
      <c r="H938" s="11"/>
      <c r="I938" s="11"/>
      <c r="J938" s="11"/>
      <c r="K938" s="11"/>
      <c r="L938" s="11"/>
      <c r="M938" s="11"/>
      <c r="N938" s="11"/>
    </row>
    <row r="939" customFormat="false" ht="12.75" hidden="false" customHeight="true" outlineLevel="0" collapsed="false">
      <c r="A939" s="11"/>
      <c r="B939" s="11"/>
      <c r="C939" s="11"/>
      <c r="D939" s="11"/>
      <c r="E939" s="11"/>
      <c r="F939" s="11"/>
      <c r="G939" s="11"/>
      <c r="H939" s="11"/>
      <c r="I939" s="11"/>
      <c r="J939" s="11"/>
      <c r="K939" s="11"/>
      <c r="L939" s="11"/>
      <c r="M939" s="11"/>
      <c r="N939" s="11"/>
    </row>
    <row r="940" customFormat="false" ht="12.75" hidden="false" customHeight="true" outlineLevel="0" collapsed="false">
      <c r="A940" s="11"/>
      <c r="B940" s="11"/>
      <c r="C940" s="11"/>
      <c r="D940" s="11"/>
      <c r="E940" s="11"/>
      <c r="F940" s="11"/>
      <c r="G940" s="11"/>
      <c r="H940" s="11"/>
      <c r="I940" s="11"/>
      <c r="J940" s="11"/>
      <c r="K940" s="11"/>
      <c r="L940" s="11"/>
      <c r="M940" s="11"/>
      <c r="N940" s="11"/>
    </row>
    <row r="941" customFormat="false" ht="12.75" hidden="false" customHeight="true" outlineLevel="0" collapsed="false">
      <c r="A941" s="11"/>
      <c r="B941" s="11"/>
      <c r="C941" s="11"/>
      <c r="D941" s="11"/>
      <c r="E941" s="11"/>
      <c r="F941" s="11"/>
      <c r="G941" s="11"/>
      <c r="H941" s="11"/>
      <c r="I941" s="11"/>
      <c r="J941" s="11"/>
      <c r="K941" s="11"/>
      <c r="L941" s="11"/>
      <c r="M941" s="11"/>
      <c r="N941" s="11"/>
    </row>
    <row r="942" customFormat="false" ht="12.75" hidden="false" customHeight="true" outlineLevel="0" collapsed="false">
      <c r="A942" s="11"/>
      <c r="B942" s="11"/>
      <c r="C942" s="11"/>
      <c r="D942" s="11"/>
      <c r="E942" s="11"/>
      <c r="F942" s="11"/>
      <c r="G942" s="11"/>
      <c r="H942" s="11"/>
      <c r="I942" s="11"/>
      <c r="J942" s="11"/>
      <c r="K942" s="11"/>
      <c r="L942" s="11"/>
      <c r="M942" s="11"/>
      <c r="N942" s="11"/>
    </row>
    <row r="943" customFormat="false" ht="12.75" hidden="false" customHeight="true" outlineLevel="0" collapsed="false">
      <c r="A943" s="11"/>
      <c r="B943" s="11"/>
      <c r="C943" s="11"/>
      <c r="D943" s="11"/>
      <c r="E943" s="11"/>
      <c r="F943" s="11"/>
      <c r="G943" s="11"/>
      <c r="H943" s="11"/>
      <c r="I943" s="11"/>
      <c r="J943" s="11"/>
      <c r="K943" s="11"/>
      <c r="L943" s="11"/>
      <c r="M943" s="11"/>
      <c r="N943" s="11"/>
    </row>
    <row r="944" customFormat="false" ht="12.75" hidden="false" customHeight="true" outlineLevel="0" collapsed="false">
      <c r="A944" s="11"/>
      <c r="B944" s="11"/>
      <c r="C944" s="11"/>
      <c r="D944" s="11"/>
      <c r="E944" s="11"/>
      <c r="F944" s="11"/>
      <c r="G944" s="11"/>
      <c r="H944" s="11"/>
      <c r="I944" s="11"/>
      <c r="J944" s="11"/>
      <c r="K944" s="11"/>
      <c r="L944" s="11"/>
      <c r="M944" s="11"/>
      <c r="N944" s="11"/>
    </row>
    <row r="945" customFormat="false" ht="12.75" hidden="false" customHeight="true" outlineLevel="0" collapsed="false">
      <c r="A945" s="11"/>
      <c r="B945" s="11"/>
      <c r="C945" s="11"/>
      <c r="D945" s="11"/>
      <c r="E945" s="11"/>
      <c r="F945" s="11"/>
      <c r="G945" s="11"/>
      <c r="H945" s="11"/>
      <c r="I945" s="11"/>
      <c r="J945" s="11"/>
      <c r="K945" s="11"/>
      <c r="L945" s="11"/>
      <c r="M945" s="11"/>
      <c r="N945" s="11"/>
    </row>
    <row r="946" customFormat="false" ht="12.75" hidden="false" customHeight="true" outlineLevel="0" collapsed="false">
      <c r="A946" s="11"/>
      <c r="B946" s="11"/>
      <c r="C946" s="11"/>
      <c r="D946" s="11"/>
      <c r="E946" s="11"/>
      <c r="F946" s="11"/>
      <c r="G946" s="11"/>
      <c r="H946" s="11"/>
      <c r="I946" s="11"/>
      <c r="J946" s="11"/>
      <c r="K946" s="11"/>
      <c r="L946" s="11"/>
      <c r="M946" s="11"/>
      <c r="N946" s="11"/>
    </row>
    <row r="947" customFormat="false" ht="12.75" hidden="false" customHeight="true" outlineLevel="0" collapsed="false">
      <c r="A947" s="11"/>
      <c r="B947" s="11"/>
      <c r="C947" s="11"/>
      <c r="D947" s="11"/>
      <c r="E947" s="11"/>
      <c r="F947" s="11"/>
      <c r="G947" s="11"/>
      <c r="H947" s="11"/>
      <c r="I947" s="11"/>
      <c r="J947" s="11"/>
      <c r="K947" s="11"/>
      <c r="L947" s="11"/>
      <c r="M947" s="11"/>
      <c r="N947" s="11"/>
    </row>
    <row r="948" customFormat="false" ht="12.75" hidden="false" customHeight="true" outlineLevel="0" collapsed="false">
      <c r="A948" s="11"/>
      <c r="B948" s="11"/>
      <c r="C948" s="11"/>
      <c r="D948" s="11"/>
      <c r="E948" s="11"/>
      <c r="F948" s="11"/>
      <c r="G948" s="11"/>
      <c r="H948" s="11"/>
      <c r="I948" s="11"/>
      <c r="J948" s="11"/>
      <c r="K948" s="11"/>
      <c r="L948" s="11"/>
      <c r="M948" s="11"/>
      <c r="N948" s="11"/>
    </row>
    <row r="949" customFormat="false" ht="12.75" hidden="false" customHeight="true" outlineLevel="0" collapsed="false">
      <c r="A949" s="11"/>
      <c r="B949" s="11"/>
      <c r="C949" s="11"/>
      <c r="D949" s="11"/>
      <c r="E949" s="11"/>
      <c r="F949" s="11"/>
      <c r="G949" s="11"/>
      <c r="H949" s="11"/>
      <c r="I949" s="11"/>
      <c r="J949" s="11"/>
      <c r="K949" s="11"/>
      <c r="L949" s="11"/>
      <c r="M949" s="11"/>
      <c r="N949" s="11"/>
    </row>
    <row r="950" customFormat="false" ht="12.75" hidden="false" customHeight="true" outlineLevel="0" collapsed="false">
      <c r="A950" s="11"/>
      <c r="B950" s="11"/>
      <c r="C950" s="11"/>
      <c r="D950" s="11"/>
      <c r="E950" s="11"/>
      <c r="F950" s="11"/>
      <c r="G950" s="11"/>
      <c r="H950" s="11"/>
      <c r="I950" s="11"/>
      <c r="J950" s="11"/>
      <c r="K950" s="11"/>
      <c r="L950" s="11"/>
      <c r="M950" s="11"/>
      <c r="N950" s="11"/>
    </row>
    <row r="951" customFormat="false" ht="12.75" hidden="false" customHeight="true" outlineLevel="0" collapsed="false">
      <c r="A951" s="11"/>
      <c r="B951" s="11"/>
      <c r="C951" s="11"/>
      <c r="D951" s="11"/>
      <c r="E951" s="11"/>
      <c r="F951" s="11"/>
      <c r="G951" s="11"/>
      <c r="H951" s="11"/>
      <c r="I951" s="11"/>
      <c r="J951" s="11"/>
      <c r="K951" s="11"/>
      <c r="L951" s="11"/>
      <c r="M951" s="11"/>
      <c r="N951" s="11"/>
    </row>
    <row r="952" customFormat="false" ht="12.75" hidden="false" customHeight="true" outlineLevel="0" collapsed="false">
      <c r="A952" s="11"/>
      <c r="B952" s="11"/>
      <c r="C952" s="11"/>
      <c r="D952" s="11"/>
      <c r="E952" s="11"/>
      <c r="F952" s="11"/>
      <c r="G952" s="11"/>
      <c r="H952" s="11"/>
      <c r="I952" s="11"/>
      <c r="J952" s="11"/>
      <c r="K952" s="11"/>
      <c r="L952" s="11"/>
      <c r="M952" s="11"/>
      <c r="N952" s="11"/>
    </row>
    <row r="953" customFormat="false" ht="12.75" hidden="false" customHeight="true" outlineLevel="0" collapsed="false">
      <c r="A953" s="11"/>
      <c r="B953" s="11"/>
      <c r="C953" s="11"/>
      <c r="D953" s="11"/>
      <c r="E953" s="11"/>
      <c r="F953" s="11"/>
      <c r="G953" s="11"/>
      <c r="H953" s="11"/>
      <c r="I953" s="11"/>
      <c r="J953" s="11"/>
      <c r="K953" s="11"/>
      <c r="L953" s="11"/>
      <c r="M953" s="11"/>
      <c r="N953" s="11"/>
    </row>
    <row r="954" customFormat="false" ht="12.75" hidden="false" customHeight="true" outlineLevel="0" collapsed="false">
      <c r="A954" s="11"/>
      <c r="B954" s="11"/>
      <c r="C954" s="11"/>
      <c r="D954" s="11"/>
      <c r="E954" s="11"/>
      <c r="F954" s="11"/>
      <c r="G954" s="11"/>
      <c r="H954" s="11"/>
      <c r="I954" s="11"/>
      <c r="J954" s="11"/>
      <c r="K954" s="11"/>
      <c r="L954" s="11"/>
      <c r="M954" s="11"/>
      <c r="N954" s="11"/>
    </row>
    <row r="955" customFormat="false" ht="12.75" hidden="false" customHeight="true" outlineLevel="0" collapsed="false">
      <c r="A955" s="11"/>
      <c r="B955" s="11"/>
      <c r="C955" s="11"/>
      <c r="D955" s="11"/>
      <c r="E955" s="11"/>
      <c r="F955" s="11"/>
      <c r="G955" s="11"/>
      <c r="H955" s="11"/>
      <c r="I955" s="11"/>
      <c r="J955" s="11"/>
      <c r="K955" s="11"/>
      <c r="L955" s="11"/>
      <c r="M955" s="11"/>
      <c r="N955" s="11"/>
    </row>
    <row r="956" customFormat="false" ht="12.75" hidden="false" customHeight="true" outlineLevel="0" collapsed="false">
      <c r="A956" s="11"/>
      <c r="B956" s="11"/>
      <c r="C956" s="11"/>
      <c r="D956" s="11"/>
      <c r="E956" s="11"/>
      <c r="F956" s="11"/>
      <c r="G956" s="11"/>
      <c r="H956" s="11"/>
      <c r="I956" s="11"/>
      <c r="J956" s="11"/>
      <c r="K956" s="11"/>
      <c r="L956" s="11"/>
      <c r="M956" s="11"/>
      <c r="N956" s="11"/>
    </row>
    <row r="957" customFormat="false" ht="12.75" hidden="false" customHeight="true" outlineLevel="0" collapsed="false">
      <c r="A957" s="11"/>
      <c r="B957" s="11"/>
      <c r="C957" s="11"/>
      <c r="D957" s="11"/>
      <c r="E957" s="11"/>
      <c r="F957" s="11"/>
      <c r="G957" s="11"/>
      <c r="H957" s="11"/>
      <c r="I957" s="11"/>
      <c r="J957" s="11"/>
      <c r="K957" s="11"/>
      <c r="L957" s="11"/>
      <c r="M957" s="11"/>
      <c r="N957" s="11"/>
    </row>
    <row r="958" customFormat="false" ht="12.75" hidden="false" customHeight="true" outlineLevel="0" collapsed="false">
      <c r="A958" s="11"/>
      <c r="B958" s="11"/>
      <c r="C958" s="11"/>
      <c r="D958" s="11"/>
      <c r="E958" s="11"/>
      <c r="F958" s="11"/>
      <c r="G958" s="11"/>
      <c r="H958" s="11"/>
      <c r="I958" s="11"/>
      <c r="J958" s="11"/>
      <c r="K958" s="11"/>
      <c r="L958" s="11"/>
      <c r="M958" s="11"/>
      <c r="N958" s="11"/>
    </row>
    <row r="959" customFormat="false" ht="12.75" hidden="false" customHeight="true" outlineLevel="0" collapsed="false">
      <c r="A959" s="11"/>
      <c r="B959" s="11"/>
      <c r="C959" s="11"/>
      <c r="D959" s="11"/>
      <c r="E959" s="11"/>
      <c r="F959" s="11"/>
      <c r="G959" s="11"/>
      <c r="H959" s="11"/>
      <c r="I959" s="11"/>
      <c r="J959" s="11"/>
      <c r="K959" s="11"/>
      <c r="L959" s="11"/>
      <c r="M959" s="11"/>
      <c r="N959" s="11"/>
    </row>
    <row r="960" customFormat="false" ht="12.75" hidden="false" customHeight="true" outlineLevel="0" collapsed="false">
      <c r="A960" s="11"/>
      <c r="B960" s="11"/>
      <c r="C960" s="11"/>
      <c r="D960" s="11"/>
      <c r="E960" s="11"/>
      <c r="F960" s="11"/>
      <c r="G960" s="11"/>
      <c r="H960" s="11"/>
      <c r="I960" s="11"/>
      <c r="J960" s="11"/>
      <c r="K960" s="11"/>
      <c r="L960" s="11"/>
      <c r="M960" s="11"/>
      <c r="N960" s="11"/>
    </row>
    <row r="961" customFormat="false" ht="12.75" hidden="false" customHeight="true" outlineLevel="0" collapsed="false">
      <c r="A961" s="11"/>
      <c r="B961" s="11"/>
      <c r="C961" s="11"/>
      <c r="D961" s="11"/>
      <c r="E961" s="11"/>
      <c r="F961" s="11"/>
      <c r="G961" s="11"/>
      <c r="H961" s="11"/>
      <c r="I961" s="11"/>
      <c r="J961" s="11"/>
      <c r="K961" s="11"/>
      <c r="L961" s="11"/>
      <c r="M961" s="11"/>
      <c r="N961" s="11"/>
    </row>
    <row r="962" customFormat="false" ht="12.75" hidden="false" customHeight="true" outlineLevel="0" collapsed="false">
      <c r="A962" s="11"/>
      <c r="B962" s="11"/>
      <c r="C962" s="11"/>
      <c r="D962" s="11"/>
      <c r="E962" s="11"/>
      <c r="F962" s="11"/>
      <c r="G962" s="11"/>
      <c r="H962" s="11"/>
      <c r="I962" s="11"/>
      <c r="J962" s="11"/>
      <c r="K962" s="11"/>
      <c r="L962" s="11"/>
      <c r="M962" s="11"/>
      <c r="N962" s="11"/>
    </row>
    <row r="963" customFormat="false" ht="12.75" hidden="false" customHeight="true" outlineLevel="0" collapsed="false">
      <c r="A963" s="11"/>
      <c r="B963" s="11"/>
      <c r="C963" s="11"/>
      <c r="D963" s="11"/>
      <c r="E963" s="11"/>
      <c r="F963" s="11"/>
      <c r="G963" s="11"/>
      <c r="H963" s="11"/>
      <c r="I963" s="11"/>
      <c r="J963" s="11"/>
      <c r="K963" s="11"/>
      <c r="L963" s="11"/>
      <c r="M963" s="11"/>
      <c r="N963" s="11"/>
    </row>
    <row r="964" customFormat="false" ht="12.75" hidden="false" customHeight="true" outlineLevel="0" collapsed="false">
      <c r="A964" s="11"/>
      <c r="B964" s="11"/>
      <c r="C964" s="11"/>
      <c r="D964" s="11"/>
      <c r="E964" s="11"/>
      <c r="F964" s="11"/>
      <c r="G964" s="11"/>
      <c r="H964" s="11"/>
      <c r="I964" s="11"/>
      <c r="J964" s="11"/>
      <c r="K964" s="11"/>
      <c r="L964" s="11"/>
      <c r="M964" s="11"/>
      <c r="N964" s="11"/>
    </row>
    <row r="965" customFormat="false" ht="12.75" hidden="false" customHeight="true" outlineLevel="0" collapsed="false">
      <c r="A965" s="11"/>
      <c r="B965" s="11"/>
      <c r="C965" s="11"/>
      <c r="D965" s="11"/>
      <c r="E965" s="11"/>
      <c r="F965" s="11"/>
      <c r="G965" s="11"/>
      <c r="H965" s="11"/>
      <c r="I965" s="11"/>
      <c r="J965" s="11"/>
      <c r="K965" s="11"/>
      <c r="L965" s="11"/>
      <c r="M965" s="11"/>
      <c r="N965" s="11"/>
    </row>
    <row r="966" customFormat="false" ht="12.75" hidden="false" customHeight="true" outlineLevel="0" collapsed="false">
      <c r="A966" s="11"/>
      <c r="B966" s="11"/>
      <c r="C966" s="11"/>
      <c r="D966" s="11"/>
      <c r="E966" s="11"/>
      <c r="F966" s="11"/>
      <c r="G966" s="11"/>
      <c r="H966" s="11"/>
      <c r="I966" s="11"/>
      <c r="J966" s="11"/>
      <c r="K966" s="11"/>
      <c r="L966" s="11"/>
      <c r="M966" s="11"/>
      <c r="N966" s="11"/>
    </row>
    <row r="967" customFormat="false" ht="12.75" hidden="false" customHeight="true" outlineLevel="0" collapsed="false">
      <c r="A967" s="11"/>
      <c r="B967" s="11"/>
      <c r="C967" s="11"/>
      <c r="D967" s="11"/>
      <c r="E967" s="11"/>
      <c r="F967" s="11"/>
      <c r="G967" s="11"/>
      <c r="H967" s="11"/>
      <c r="I967" s="11"/>
      <c r="J967" s="11"/>
      <c r="K967" s="11"/>
      <c r="L967" s="11"/>
      <c r="M967" s="11"/>
      <c r="N967" s="11"/>
    </row>
    <row r="968" customFormat="false" ht="12.75" hidden="false" customHeight="true" outlineLevel="0" collapsed="false">
      <c r="A968" s="11"/>
      <c r="B968" s="11"/>
      <c r="C968" s="11"/>
      <c r="D968" s="11"/>
      <c r="E968" s="11"/>
      <c r="F968" s="11"/>
      <c r="G968" s="11"/>
      <c r="H968" s="11"/>
      <c r="I968" s="11"/>
      <c r="J968" s="11"/>
      <c r="K968" s="11"/>
      <c r="L968" s="11"/>
      <c r="M968" s="11"/>
      <c r="N968" s="11"/>
    </row>
    <row r="969" customFormat="false" ht="12.75" hidden="false" customHeight="true" outlineLevel="0" collapsed="false">
      <c r="A969" s="11"/>
      <c r="B969" s="11"/>
      <c r="C969" s="11"/>
      <c r="D969" s="11"/>
      <c r="E969" s="11"/>
      <c r="F969" s="11"/>
      <c r="G969" s="11"/>
      <c r="H969" s="11"/>
      <c r="I969" s="11"/>
      <c r="J969" s="11"/>
      <c r="K969" s="11"/>
      <c r="L969" s="11"/>
      <c r="M969" s="11"/>
      <c r="N969" s="11"/>
    </row>
    <row r="970" customFormat="false" ht="12.75" hidden="false" customHeight="true" outlineLevel="0" collapsed="false">
      <c r="A970" s="11"/>
      <c r="B970" s="11"/>
      <c r="C970" s="11"/>
      <c r="D970" s="11"/>
      <c r="E970" s="11"/>
      <c r="F970" s="11"/>
      <c r="G970" s="11"/>
      <c r="H970" s="11"/>
      <c r="I970" s="11"/>
      <c r="J970" s="11"/>
      <c r="K970" s="11"/>
      <c r="L970" s="11"/>
      <c r="M970" s="11"/>
      <c r="N970" s="11"/>
    </row>
    <row r="971" customFormat="false" ht="12.75" hidden="false" customHeight="true" outlineLevel="0" collapsed="false">
      <c r="A971" s="11"/>
      <c r="B971" s="11"/>
      <c r="C971" s="11"/>
      <c r="D971" s="11"/>
      <c r="E971" s="11"/>
      <c r="F971" s="11"/>
      <c r="G971" s="11"/>
      <c r="H971" s="11"/>
      <c r="I971" s="11"/>
      <c r="J971" s="11"/>
      <c r="K971" s="11"/>
      <c r="L971" s="11"/>
      <c r="M971" s="11"/>
      <c r="N971" s="11"/>
    </row>
    <row r="972" customFormat="false" ht="12.75" hidden="false" customHeight="true" outlineLevel="0" collapsed="false">
      <c r="A972" s="11"/>
      <c r="B972" s="11"/>
      <c r="C972" s="11"/>
      <c r="D972" s="11"/>
      <c r="E972" s="11"/>
      <c r="F972" s="11"/>
      <c r="G972" s="11"/>
      <c r="H972" s="11"/>
      <c r="I972" s="11"/>
      <c r="J972" s="11"/>
      <c r="K972" s="11"/>
      <c r="L972" s="11"/>
      <c r="M972" s="11"/>
      <c r="N972" s="11"/>
    </row>
    <row r="973" customFormat="false" ht="12.75" hidden="false" customHeight="true" outlineLevel="0" collapsed="false">
      <c r="A973" s="11"/>
      <c r="B973" s="11"/>
      <c r="C973" s="11"/>
      <c r="D973" s="11"/>
      <c r="E973" s="11"/>
      <c r="F973" s="11"/>
      <c r="G973" s="11"/>
      <c r="H973" s="11"/>
      <c r="I973" s="11"/>
      <c r="J973" s="11"/>
      <c r="K973" s="11"/>
      <c r="L973" s="11"/>
      <c r="M973" s="11"/>
      <c r="N973" s="11"/>
    </row>
    <row r="974" customFormat="false" ht="12.75" hidden="false" customHeight="true" outlineLevel="0" collapsed="false">
      <c r="A974" s="11"/>
      <c r="B974" s="11"/>
      <c r="C974" s="11"/>
      <c r="D974" s="11"/>
      <c r="E974" s="11"/>
      <c r="F974" s="11"/>
      <c r="G974" s="11"/>
      <c r="H974" s="11"/>
      <c r="I974" s="11"/>
      <c r="J974" s="11"/>
      <c r="K974" s="11"/>
      <c r="L974" s="11"/>
      <c r="M974" s="11"/>
      <c r="N974" s="11"/>
    </row>
    <row r="975" customFormat="false" ht="12.75" hidden="false" customHeight="true" outlineLevel="0" collapsed="false">
      <c r="A975" s="11"/>
      <c r="B975" s="11"/>
      <c r="C975" s="11"/>
      <c r="D975" s="11"/>
      <c r="E975" s="11"/>
      <c r="F975" s="11"/>
      <c r="G975" s="11"/>
      <c r="H975" s="11"/>
      <c r="I975" s="11"/>
      <c r="J975" s="11"/>
      <c r="K975" s="11"/>
      <c r="L975" s="11"/>
      <c r="M975" s="11"/>
      <c r="N975" s="11"/>
    </row>
    <row r="976" customFormat="false" ht="12.75" hidden="false" customHeight="true" outlineLevel="0" collapsed="false">
      <c r="A976" s="11"/>
      <c r="B976" s="11"/>
      <c r="C976" s="11"/>
      <c r="D976" s="11"/>
      <c r="E976" s="11"/>
      <c r="F976" s="11"/>
      <c r="G976" s="11"/>
      <c r="H976" s="11"/>
      <c r="I976" s="11"/>
      <c r="J976" s="11"/>
      <c r="K976" s="11"/>
      <c r="L976" s="11"/>
      <c r="M976" s="11"/>
      <c r="N976" s="11"/>
    </row>
    <row r="977" customFormat="false" ht="12.75" hidden="false" customHeight="true" outlineLevel="0" collapsed="false">
      <c r="A977" s="11"/>
      <c r="B977" s="11"/>
      <c r="C977" s="11"/>
      <c r="D977" s="11"/>
      <c r="E977" s="11"/>
      <c r="F977" s="11"/>
      <c r="G977" s="11"/>
      <c r="H977" s="11"/>
      <c r="I977" s="11"/>
      <c r="J977" s="11"/>
      <c r="K977" s="11"/>
      <c r="L977" s="11"/>
      <c r="M977" s="11"/>
      <c r="N977" s="11"/>
    </row>
    <row r="978" customFormat="false" ht="12.75" hidden="false" customHeight="true" outlineLevel="0" collapsed="false">
      <c r="A978" s="11"/>
      <c r="B978" s="11"/>
      <c r="C978" s="11"/>
      <c r="D978" s="11"/>
      <c r="E978" s="11"/>
      <c r="F978" s="11"/>
      <c r="G978" s="11"/>
      <c r="H978" s="11"/>
      <c r="I978" s="11"/>
      <c r="J978" s="11"/>
      <c r="K978" s="11"/>
      <c r="L978" s="11"/>
      <c r="M978" s="11"/>
      <c r="N978" s="11"/>
    </row>
    <row r="979" customFormat="false" ht="12.75" hidden="false" customHeight="true" outlineLevel="0" collapsed="false">
      <c r="A979" s="11"/>
      <c r="B979" s="11"/>
      <c r="C979" s="11"/>
      <c r="D979" s="11"/>
      <c r="E979" s="11"/>
      <c r="F979" s="11"/>
      <c r="G979" s="11"/>
      <c r="H979" s="11"/>
      <c r="I979" s="11"/>
      <c r="J979" s="11"/>
      <c r="K979" s="11"/>
      <c r="L979" s="11"/>
      <c r="M979" s="11"/>
      <c r="N979" s="11"/>
    </row>
    <row r="980" customFormat="false" ht="12.75" hidden="false" customHeight="true" outlineLevel="0" collapsed="false">
      <c r="A980" s="11"/>
      <c r="B980" s="11"/>
      <c r="C980" s="11"/>
      <c r="D980" s="11"/>
      <c r="E980" s="11"/>
      <c r="F980" s="11"/>
      <c r="G980" s="11"/>
      <c r="H980" s="11"/>
      <c r="I980" s="11"/>
      <c r="J980" s="11"/>
      <c r="K980" s="11"/>
      <c r="L980" s="11"/>
      <c r="M980" s="11"/>
      <c r="N980" s="11"/>
    </row>
    <row r="981" customFormat="false" ht="12.75" hidden="false" customHeight="true" outlineLevel="0" collapsed="false">
      <c r="A981" s="11"/>
      <c r="B981" s="11"/>
      <c r="C981" s="11"/>
      <c r="D981" s="11"/>
      <c r="E981" s="11"/>
      <c r="F981" s="11"/>
      <c r="G981" s="11"/>
      <c r="H981" s="11"/>
      <c r="I981" s="11"/>
      <c r="J981" s="11"/>
      <c r="K981" s="11"/>
      <c r="L981" s="11"/>
      <c r="M981" s="11"/>
      <c r="N981" s="11"/>
    </row>
    <row r="982" customFormat="false" ht="12.75" hidden="false" customHeight="true" outlineLevel="0" collapsed="false">
      <c r="A982" s="11"/>
      <c r="B982" s="11"/>
      <c r="C982" s="11"/>
      <c r="D982" s="11"/>
      <c r="E982" s="11"/>
      <c r="F982" s="11"/>
      <c r="G982" s="11"/>
      <c r="H982" s="11"/>
      <c r="I982" s="11"/>
      <c r="J982" s="11"/>
      <c r="K982" s="11"/>
      <c r="L982" s="11"/>
      <c r="M982" s="11"/>
      <c r="N982" s="11"/>
    </row>
    <row r="983" customFormat="false" ht="12.75" hidden="false" customHeight="true" outlineLevel="0" collapsed="false">
      <c r="A983" s="11"/>
      <c r="B983" s="11"/>
      <c r="C983" s="11"/>
      <c r="D983" s="11"/>
      <c r="E983" s="11"/>
      <c r="F983" s="11"/>
      <c r="G983" s="11"/>
      <c r="H983" s="11"/>
      <c r="I983" s="11"/>
      <c r="J983" s="11"/>
      <c r="K983" s="11"/>
      <c r="L983" s="11"/>
      <c r="M983" s="11"/>
      <c r="N983" s="11"/>
    </row>
    <row r="984" customFormat="false" ht="12.75" hidden="false" customHeight="true" outlineLevel="0" collapsed="false">
      <c r="A984" s="11"/>
      <c r="B984" s="11"/>
      <c r="C984" s="11"/>
      <c r="D984" s="11"/>
      <c r="E984" s="11"/>
      <c r="F984" s="11"/>
      <c r="G984" s="11"/>
      <c r="H984" s="11"/>
      <c r="I984" s="11"/>
      <c r="J984" s="11"/>
      <c r="K984" s="11"/>
      <c r="L984" s="11"/>
      <c r="M984" s="11"/>
      <c r="N984" s="11"/>
    </row>
    <row r="985" customFormat="false" ht="12.75" hidden="false" customHeight="true" outlineLevel="0" collapsed="false">
      <c r="A985" s="11"/>
      <c r="B985" s="11"/>
      <c r="C985" s="11"/>
      <c r="D985" s="11"/>
      <c r="E985" s="11"/>
      <c r="F985" s="11"/>
      <c r="G985" s="11"/>
      <c r="H985" s="11"/>
      <c r="I985" s="11"/>
      <c r="J985" s="11"/>
      <c r="K985" s="11"/>
      <c r="L985" s="11"/>
      <c r="M985" s="11"/>
      <c r="N985" s="11"/>
    </row>
    <row r="986" customFormat="false" ht="12.75" hidden="false" customHeight="true" outlineLevel="0" collapsed="false">
      <c r="A986" s="11"/>
      <c r="B986" s="11"/>
      <c r="C986" s="11"/>
      <c r="D986" s="11"/>
      <c r="E986" s="11"/>
      <c r="F986" s="11"/>
      <c r="G986" s="11"/>
      <c r="H986" s="11"/>
      <c r="I986" s="11"/>
      <c r="J986" s="11"/>
      <c r="K986" s="11"/>
      <c r="L986" s="11"/>
      <c r="M986" s="11"/>
      <c r="N986" s="11"/>
    </row>
    <row r="987" customFormat="false" ht="12.75" hidden="false" customHeight="true" outlineLevel="0" collapsed="false">
      <c r="A987" s="11"/>
      <c r="B987" s="11"/>
      <c r="C987" s="11"/>
      <c r="D987" s="11"/>
      <c r="E987" s="11"/>
      <c r="F987" s="11"/>
      <c r="G987" s="11"/>
      <c r="H987" s="11"/>
      <c r="I987" s="11"/>
      <c r="J987" s="11"/>
      <c r="K987" s="11"/>
      <c r="L987" s="11"/>
      <c r="M987" s="11"/>
      <c r="N987" s="11"/>
    </row>
    <row r="988" customFormat="false" ht="12.75" hidden="false" customHeight="true" outlineLevel="0" collapsed="false">
      <c r="A988" s="11"/>
      <c r="B988" s="11"/>
      <c r="C988" s="11"/>
      <c r="D988" s="11"/>
      <c r="E988" s="11"/>
      <c r="F988" s="11"/>
      <c r="G988" s="11"/>
      <c r="H988" s="11"/>
      <c r="I988" s="11"/>
      <c r="J988" s="11"/>
      <c r="K988" s="11"/>
      <c r="L988" s="11"/>
      <c r="M988" s="11"/>
      <c r="N988" s="11"/>
    </row>
    <row r="989" customFormat="false" ht="12.75" hidden="false" customHeight="true" outlineLevel="0" collapsed="false">
      <c r="A989" s="11"/>
      <c r="B989" s="11"/>
      <c r="C989" s="11"/>
      <c r="D989" s="11"/>
      <c r="E989" s="11"/>
      <c r="F989" s="11"/>
      <c r="G989" s="11"/>
      <c r="H989" s="11"/>
      <c r="I989" s="11"/>
      <c r="J989" s="11"/>
      <c r="K989" s="11"/>
      <c r="L989" s="11"/>
      <c r="M989" s="11"/>
      <c r="N989" s="11"/>
    </row>
    <row r="990" customFormat="false" ht="12.75" hidden="false" customHeight="true" outlineLevel="0" collapsed="false">
      <c r="A990" s="11"/>
      <c r="B990" s="11"/>
      <c r="C990" s="11"/>
      <c r="D990" s="11"/>
      <c r="E990" s="11"/>
      <c r="F990" s="11"/>
      <c r="G990" s="11"/>
      <c r="H990" s="11"/>
      <c r="I990" s="11"/>
      <c r="J990" s="11"/>
      <c r="K990" s="11"/>
      <c r="L990" s="11"/>
      <c r="M990" s="11"/>
      <c r="N990" s="11"/>
    </row>
    <row r="991" customFormat="false" ht="12.75" hidden="false" customHeight="true" outlineLevel="0" collapsed="false">
      <c r="A991" s="11"/>
      <c r="B991" s="11"/>
      <c r="C991" s="11"/>
      <c r="D991" s="11"/>
      <c r="E991" s="11"/>
      <c r="F991" s="11"/>
      <c r="G991" s="11"/>
      <c r="H991" s="11"/>
      <c r="I991" s="11"/>
      <c r="J991" s="11"/>
      <c r="K991" s="11"/>
      <c r="L991" s="11"/>
      <c r="M991" s="11"/>
      <c r="N991" s="11"/>
    </row>
    <row r="992" customFormat="false" ht="12.75" hidden="false" customHeight="true" outlineLevel="0" collapsed="false">
      <c r="A992" s="11"/>
      <c r="B992" s="11"/>
      <c r="C992" s="11"/>
      <c r="D992" s="11"/>
      <c r="E992" s="11"/>
      <c r="F992" s="11"/>
      <c r="G992" s="11"/>
      <c r="H992" s="11"/>
      <c r="I992" s="11"/>
      <c r="J992" s="11"/>
      <c r="K992" s="11"/>
      <c r="L992" s="11"/>
      <c r="M992" s="11"/>
      <c r="N992" s="11"/>
    </row>
    <row r="993" customFormat="false" ht="12.75" hidden="false" customHeight="true" outlineLevel="0" collapsed="false">
      <c r="A993" s="11"/>
      <c r="B993" s="11"/>
      <c r="C993" s="11"/>
      <c r="D993" s="11"/>
      <c r="E993" s="11"/>
      <c r="F993" s="11"/>
      <c r="G993" s="11"/>
      <c r="H993" s="11"/>
      <c r="I993" s="11"/>
      <c r="J993" s="11"/>
      <c r="K993" s="11"/>
      <c r="L993" s="11"/>
      <c r="M993" s="11"/>
      <c r="N993" s="11"/>
    </row>
    <row r="994" customFormat="false" ht="12.75" hidden="false" customHeight="true" outlineLevel="0" collapsed="false">
      <c r="A994" s="11"/>
      <c r="B994" s="11"/>
      <c r="C994" s="11"/>
      <c r="D994" s="11"/>
      <c r="E994" s="11"/>
      <c r="F994" s="11"/>
      <c r="G994" s="11"/>
      <c r="H994" s="11"/>
      <c r="I994" s="11"/>
      <c r="J994" s="11"/>
      <c r="K994" s="11"/>
      <c r="L994" s="11"/>
      <c r="M994" s="11"/>
      <c r="N994" s="11"/>
    </row>
    <row r="995" customFormat="false" ht="12.75" hidden="false" customHeight="true" outlineLevel="0" collapsed="false">
      <c r="A995" s="11"/>
      <c r="B995" s="11"/>
      <c r="C995" s="11"/>
      <c r="D995" s="11"/>
      <c r="E995" s="11"/>
      <c r="F995" s="11"/>
      <c r="G995" s="11"/>
      <c r="H995" s="11"/>
      <c r="I995" s="11"/>
      <c r="J995" s="11"/>
      <c r="K995" s="11"/>
      <c r="L995" s="11"/>
      <c r="M995" s="11"/>
      <c r="N995" s="11"/>
    </row>
    <row r="996" customFormat="false" ht="12.75" hidden="false" customHeight="true" outlineLevel="0" collapsed="false">
      <c r="A996" s="11"/>
      <c r="B996" s="11"/>
      <c r="C996" s="11"/>
      <c r="D996" s="11"/>
      <c r="E996" s="11"/>
      <c r="F996" s="11"/>
      <c r="G996" s="11"/>
      <c r="H996" s="11"/>
      <c r="I996" s="11"/>
      <c r="J996" s="11"/>
      <c r="K996" s="11"/>
      <c r="L996" s="11"/>
      <c r="M996" s="11"/>
      <c r="N996" s="11"/>
    </row>
    <row r="997" customFormat="false" ht="12.75" hidden="false" customHeight="true" outlineLevel="0" collapsed="false">
      <c r="A997" s="11"/>
      <c r="B997" s="11"/>
      <c r="C997" s="11"/>
      <c r="D997" s="11"/>
      <c r="E997" s="11"/>
      <c r="F997" s="11"/>
      <c r="G997" s="11"/>
      <c r="H997" s="11"/>
      <c r="I997" s="11"/>
      <c r="J997" s="11"/>
      <c r="K997" s="11"/>
      <c r="L997" s="11"/>
      <c r="M997" s="11"/>
      <c r="N997" s="11"/>
    </row>
    <row r="998" customFormat="false" ht="12.75" hidden="false" customHeight="true" outlineLevel="0" collapsed="false">
      <c r="A998" s="11"/>
      <c r="B998" s="11"/>
      <c r="C998" s="11"/>
      <c r="D998" s="11"/>
      <c r="E998" s="11"/>
      <c r="F998" s="11"/>
      <c r="G998" s="11"/>
      <c r="H998" s="11"/>
      <c r="I998" s="11"/>
      <c r="J998" s="11"/>
      <c r="K998" s="11"/>
      <c r="L998" s="11"/>
      <c r="M998" s="11"/>
      <c r="N998" s="11"/>
    </row>
    <row r="999" customFormat="false" ht="12.75" hidden="false" customHeight="true" outlineLevel="0" collapsed="false">
      <c r="A999" s="11"/>
      <c r="B999" s="11"/>
      <c r="C999" s="11"/>
      <c r="D999" s="11"/>
      <c r="E999" s="11"/>
      <c r="F999" s="11"/>
      <c r="G999" s="11"/>
      <c r="H999" s="11"/>
      <c r="I999" s="11"/>
      <c r="J999" s="11"/>
      <c r="K999" s="11"/>
      <c r="L999" s="11"/>
      <c r="M999" s="11"/>
      <c r="N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row>
  </sheetData>
  <mergeCells count="78">
    <mergeCell ref="A4:C4"/>
    <mergeCell ref="J4:M4"/>
    <mergeCell ref="A5:C5"/>
    <mergeCell ref="A8:C9"/>
    <mergeCell ref="D8:D9"/>
    <mergeCell ref="E8:F9"/>
    <mergeCell ref="A10:C10"/>
    <mergeCell ref="E10:F10"/>
    <mergeCell ref="G10:G16"/>
    <mergeCell ref="A11:C11"/>
    <mergeCell ref="E11:F11"/>
    <mergeCell ref="A12:C12"/>
    <mergeCell ref="E12:F12"/>
    <mergeCell ref="A13:C13"/>
    <mergeCell ref="E13:F13"/>
    <mergeCell ref="A14:C14"/>
    <mergeCell ref="E14:F14"/>
    <mergeCell ref="A15:C15"/>
    <mergeCell ref="E15:F15"/>
    <mergeCell ref="A16:C16"/>
    <mergeCell ref="E16:F16"/>
    <mergeCell ref="A19:C20"/>
    <mergeCell ref="D19:D20"/>
    <mergeCell ref="E19:F20"/>
    <mergeCell ref="G19:G20"/>
    <mergeCell ref="A21:C21"/>
    <mergeCell ref="E21:F27"/>
    <mergeCell ref="H21:H27"/>
    <mergeCell ref="A22:C22"/>
    <mergeCell ref="A23:C23"/>
    <mergeCell ref="A24:C24"/>
    <mergeCell ref="A25:C25"/>
    <mergeCell ref="A26:C26"/>
    <mergeCell ref="A27:C27"/>
    <mergeCell ref="A30:C31"/>
    <mergeCell ref="D30:D31"/>
    <mergeCell ref="E30:F31"/>
    <mergeCell ref="A32:C32"/>
    <mergeCell ref="E32:F32"/>
    <mergeCell ref="A33:C33"/>
    <mergeCell ref="E33:F33"/>
    <mergeCell ref="A34:C34"/>
    <mergeCell ref="E34:F34"/>
    <mergeCell ref="A35:C35"/>
    <mergeCell ref="E35:F35"/>
    <mergeCell ref="A36:C36"/>
    <mergeCell ref="E36:F36"/>
    <mergeCell ref="A37:C37"/>
    <mergeCell ref="E37:F37"/>
    <mergeCell ref="A38:C38"/>
    <mergeCell ref="E38:F38"/>
    <mergeCell ref="A41:C42"/>
    <mergeCell ref="D41:D42"/>
    <mergeCell ref="J42:M42"/>
    <mergeCell ref="A43:C43"/>
    <mergeCell ref="A44:C44"/>
    <mergeCell ref="A45:C45"/>
    <mergeCell ref="A46:C46"/>
    <mergeCell ref="A47:C47"/>
    <mergeCell ref="A48:C48"/>
    <mergeCell ref="A49:C49"/>
    <mergeCell ref="A52:C53"/>
    <mergeCell ref="D52:D53"/>
    <mergeCell ref="E52:F53"/>
    <mergeCell ref="A54:C54"/>
    <mergeCell ref="E54:F54"/>
    <mergeCell ref="A55:C55"/>
    <mergeCell ref="E55:F55"/>
    <mergeCell ref="A56:C56"/>
    <mergeCell ref="E56:F56"/>
    <mergeCell ref="A57:C57"/>
    <mergeCell ref="E57:F57"/>
    <mergeCell ref="A58:C58"/>
    <mergeCell ref="E58:F58"/>
    <mergeCell ref="A59:C59"/>
    <mergeCell ref="E59:F59"/>
    <mergeCell ref="A60:C60"/>
    <mergeCell ref="E60:F60"/>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6" min="1" style="1" width="9.14"/>
    <col collapsed="false" customWidth="true" hidden="false" outlineLevel="0" max="7" min="7" style="1" width="5.14"/>
    <col collapsed="false" customWidth="true" hidden="false" outlineLevel="0" max="8" min="8" style="1" width="9.14"/>
    <col collapsed="false" customWidth="true" hidden="false" outlineLevel="0" max="9" min="9" style="1" width="12.29"/>
    <col collapsed="false" customWidth="true" hidden="false" outlineLevel="0" max="10" min="10" style="1" width="10.14"/>
    <col collapsed="false" customWidth="true" hidden="false" outlineLevel="0" max="11" min="11" style="1" width="8"/>
    <col collapsed="false" customWidth="true" hidden="false" outlineLevel="0" max="26" min="12" style="1" width="12.71"/>
  </cols>
  <sheetData>
    <row r="1" customFormat="false" ht="15" hidden="false" customHeight="true" outlineLevel="0" collapsed="false">
      <c r="A1" s="35" t="s">
        <v>591</v>
      </c>
      <c r="B1" s="11"/>
      <c r="C1" s="11"/>
      <c r="D1" s="11"/>
      <c r="E1" s="11"/>
      <c r="F1" s="11"/>
      <c r="G1" s="11"/>
      <c r="H1" s="11"/>
      <c r="I1" s="11"/>
      <c r="J1" s="11"/>
      <c r="K1" s="11"/>
    </row>
    <row r="2" customFormat="false" ht="12.75" hidden="false" customHeight="true" outlineLevel="0" collapsed="false">
      <c r="A2" s="11"/>
      <c r="B2" s="11"/>
      <c r="C2" s="11"/>
      <c r="D2" s="11"/>
      <c r="E2" s="11"/>
      <c r="F2" s="11"/>
      <c r="G2" s="11"/>
      <c r="H2" s="11"/>
      <c r="I2" s="11"/>
      <c r="J2" s="11"/>
      <c r="K2" s="11"/>
    </row>
    <row r="3" customFormat="false" ht="15" hidden="false" customHeight="true" outlineLevel="0" collapsed="false">
      <c r="A3" s="89" t="s">
        <v>592</v>
      </c>
      <c r="B3" s="47" t="s">
        <v>593</v>
      </c>
      <c r="C3" s="13"/>
      <c r="D3" s="13"/>
      <c r="E3" s="13"/>
      <c r="F3" s="13"/>
      <c r="G3" s="13"/>
      <c r="H3" s="13"/>
      <c r="I3" s="13"/>
      <c r="J3" s="13"/>
      <c r="K3" s="13"/>
    </row>
    <row r="4" customFormat="false" ht="15.75" hidden="false" customHeight="true" outlineLevel="0" collapsed="false">
      <c r="A4" s="47"/>
      <c r="B4" s="47"/>
      <c r="C4" s="13"/>
      <c r="D4" s="13"/>
      <c r="E4" s="13"/>
      <c r="F4" s="13"/>
      <c r="G4" s="13"/>
      <c r="H4" s="13"/>
      <c r="I4" s="13"/>
      <c r="J4" s="13"/>
      <c r="K4" s="13"/>
    </row>
    <row r="5" customFormat="false" ht="16.5" hidden="false" customHeight="true" outlineLevel="0" collapsed="false">
      <c r="A5" s="13"/>
      <c r="B5" s="284" t="s">
        <v>594</v>
      </c>
      <c r="C5" s="284"/>
      <c r="D5" s="284"/>
      <c r="E5" s="284"/>
      <c r="F5" s="285" t="s">
        <v>595</v>
      </c>
      <c r="G5" s="13"/>
      <c r="H5" s="286" t="s">
        <v>17</v>
      </c>
      <c r="I5" s="287"/>
      <c r="J5" s="287"/>
      <c r="K5" s="288"/>
    </row>
    <row r="6" customFormat="false" ht="15.75" hidden="false" customHeight="true" outlineLevel="0" collapsed="false">
      <c r="A6" s="13"/>
      <c r="B6" s="284" t="s">
        <v>596</v>
      </c>
      <c r="C6" s="284"/>
      <c r="D6" s="284"/>
      <c r="E6" s="284"/>
      <c r="F6" s="285"/>
      <c r="G6" s="13"/>
      <c r="H6" s="17"/>
      <c r="I6" s="18"/>
      <c r="J6" s="18"/>
      <c r="K6" s="19"/>
    </row>
    <row r="7" customFormat="false" ht="15.75" hidden="false" customHeight="true" outlineLevel="0" collapsed="false">
      <c r="A7" s="13"/>
      <c r="B7" s="289" t="s">
        <v>597</v>
      </c>
      <c r="C7" s="289"/>
      <c r="D7" s="289"/>
      <c r="E7" s="289"/>
      <c r="F7" s="290" t="n">
        <v>0.06</v>
      </c>
      <c r="G7" s="13"/>
      <c r="H7" s="20"/>
      <c r="I7" s="21"/>
      <c r="J7" s="22" t="s">
        <v>19</v>
      </c>
      <c r="K7" s="23"/>
    </row>
    <row r="8" customFormat="false" ht="15" hidden="false" customHeight="true" outlineLevel="0" collapsed="false">
      <c r="A8" s="13"/>
      <c r="B8" s="289" t="s">
        <v>598</v>
      </c>
      <c r="C8" s="289"/>
      <c r="D8" s="289"/>
      <c r="E8" s="289"/>
      <c r="F8" s="290" t="n">
        <v>0.07</v>
      </c>
      <c r="G8" s="13"/>
      <c r="H8" s="20"/>
      <c r="I8" s="27"/>
      <c r="J8" s="22" t="s">
        <v>21</v>
      </c>
      <c r="K8" s="23"/>
    </row>
    <row r="9" customFormat="false" ht="15.75" hidden="false" customHeight="true" outlineLevel="0" collapsed="false">
      <c r="A9" s="13"/>
      <c r="B9" s="289" t="s">
        <v>599</v>
      </c>
      <c r="C9" s="289"/>
      <c r="D9" s="289"/>
      <c r="E9" s="289"/>
      <c r="F9" s="290" t="n">
        <v>0.08</v>
      </c>
      <c r="G9" s="13"/>
      <c r="H9" s="20"/>
      <c r="I9" s="28"/>
      <c r="J9" s="22" t="s">
        <v>23</v>
      </c>
      <c r="K9" s="23"/>
    </row>
    <row r="10" customFormat="false" ht="16.5" hidden="false" customHeight="true" outlineLevel="0" collapsed="false">
      <c r="A10" s="13"/>
      <c r="B10" s="289" t="s">
        <v>600</v>
      </c>
      <c r="C10" s="289"/>
      <c r="D10" s="289"/>
      <c r="E10" s="289"/>
      <c r="F10" s="290" t="n">
        <v>0.09</v>
      </c>
      <c r="G10" s="13"/>
      <c r="H10" s="29"/>
      <c r="I10" s="30"/>
      <c r="J10" s="30"/>
      <c r="K10" s="31"/>
    </row>
    <row r="11" customFormat="false" ht="15.75" hidden="false" customHeight="true" outlineLevel="0" collapsed="false">
      <c r="A11" s="13"/>
      <c r="B11" s="289" t="s">
        <v>601</v>
      </c>
      <c r="C11" s="289"/>
      <c r="D11" s="289"/>
      <c r="E11" s="289"/>
      <c r="F11" s="290" t="n">
        <v>0.1</v>
      </c>
      <c r="G11" s="13"/>
      <c r="H11" s="13"/>
      <c r="I11" s="13"/>
      <c r="J11" s="13"/>
      <c r="K11" s="13"/>
    </row>
    <row r="12" customFormat="false" ht="15.75" hidden="false" customHeight="true" outlineLevel="0" collapsed="false">
      <c r="A12" s="11"/>
      <c r="B12" s="289" t="s">
        <v>602</v>
      </c>
      <c r="C12" s="289"/>
      <c r="D12" s="289"/>
      <c r="E12" s="289"/>
      <c r="F12" s="290" t="n">
        <v>0.12</v>
      </c>
      <c r="G12" s="11"/>
      <c r="H12" s="11"/>
      <c r="I12" s="11"/>
      <c r="J12" s="11"/>
      <c r="K12" s="11"/>
    </row>
    <row r="13" customFormat="false" ht="12.75" hidden="false" customHeight="true" outlineLevel="0" collapsed="false">
      <c r="A13" s="11"/>
      <c r="B13" s="11"/>
      <c r="C13" s="11"/>
      <c r="D13" s="11"/>
      <c r="E13" s="11"/>
      <c r="F13" s="11"/>
      <c r="G13" s="11"/>
      <c r="H13" s="11"/>
      <c r="I13" s="11"/>
      <c r="J13" s="11"/>
      <c r="K13" s="11"/>
    </row>
    <row r="14" customFormat="false" ht="12.75" hidden="false" customHeight="true" outlineLevel="0" collapsed="false">
      <c r="A14" s="11"/>
      <c r="B14" s="11"/>
      <c r="C14" s="11"/>
      <c r="D14" s="11"/>
      <c r="E14" s="11"/>
      <c r="F14" s="11"/>
      <c r="G14" s="11"/>
      <c r="H14" s="11"/>
      <c r="I14" s="11"/>
      <c r="J14" s="11"/>
      <c r="K14" s="11"/>
    </row>
    <row r="15" customFormat="false" ht="12.75" hidden="false" customHeight="true" outlineLevel="0" collapsed="false">
      <c r="A15" s="11"/>
      <c r="B15" s="11"/>
      <c r="C15" s="11"/>
      <c r="D15" s="11"/>
      <c r="E15" s="11"/>
      <c r="F15" s="11"/>
      <c r="G15" s="11"/>
      <c r="H15" s="11"/>
      <c r="I15" s="11"/>
      <c r="J15" s="11"/>
      <c r="K15" s="11"/>
    </row>
    <row r="16" customFormat="false" ht="12.75" hidden="false" customHeight="true" outlineLevel="0" collapsed="false">
      <c r="A16" s="11"/>
      <c r="B16" s="11"/>
      <c r="C16" s="11"/>
      <c r="D16" s="11"/>
      <c r="E16" s="11"/>
      <c r="F16" s="11"/>
      <c r="G16" s="11"/>
      <c r="H16" s="11"/>
      <c r="I16" s="11"/>
      <c r="J16" s="11"/>
      <c r="K16" s="11"/>
    </row>
    <row r="17" customFormat="false" ht="12.75" hidden="false" customHeight="true" outlineLevel="0" collapsed="false">
      <c r="A17" s="11"/>
      <c r="B17" s="11"/>
      <c r="C17" s="11"/>
      <c r="D17" s="11"/>
      <c r="E17" s="11"/>
      <c r="F17" s="11"/>
      <c r="G17" s="11"/>
      <c r="H17" s="11"/>
      <c r="I17" s="11"/>
      <c r="J17" s="11"/>
      <c r="K17" s="11"/>
    </row>
    <row r="18" customFormat="false" ht="12.75" hidden="false" customHeight="true" outlineLevel="0" collapsed="false">
      <c r="A18" s="11"/>
      <c r="B18" s="11"/>
      <c r="C18" s="11"/>
      <c r="D18" s="11"/>
      <c r="E18" s="11"/>
      <c r="F18" s="11"/>
      <c r="G18" s="11"/>
      <c r="H18" s="11"/>
      <c r="I18" s="11"/>
      <c r="J18" s="11"/>
      <c r="K18" s="11"/>
    </row>
    <row r="19" customFormat="false" ht="12.75" hidden="false" customHeight="true" outlineLevel="0" collapsed="false">
      <c r="A19" s="11"/>
      <c r="B19" s="11"/>
      <c r="C19" s="11"/>
      <c r="D19" s="11"/>
      <c r="E19" s="11"/>
      <c r="F19" s="11"/>
      <c r="G19" s="11"/>
      <c r="H19" s="11"/>
      <c r="I19" s="11"/>
      <c r="J19" s="11"/>
      <c r="K19" s="11"/>
    </row>
    <row r="20" customFormat="false" ht="12.75" hidden="false" customHeight="true" outlineLevel="0" collapsed="false">
      <c r="A20" s="11"/>
      <c r="B20" s="11"/>
      <c r="C20" s="11"/>
      <c r="D20" s="11"/>
      <c r="E20" s="11"/>
      <c r="F20" s="11"/>
      <c r="G20" s="11"/>
      <c r="H20" s="11"/>
      <c r="I20" s="11"/>
      <c r="J20" s="11"/>
      <c r="K20" s="11"/>
    </row>
    <row r="21" customFormat="false" ht="12.75" hidden="false" customHeight="true" outlineLevel="0" collapsed="false">
      <c r="A21" s="11"/>
      <c r="B21" s="11"/>
      <c r="C21" s="11"/>
      <c r="D21" s="11"/>
      <c r="E21" s="11"/>
      <c r="F21" s="11"/>
      <c r="G21" s="11"/>
      <c r="H21" s="11"/>
      <c r="I21" s="11"/>
      <c r="J21" s="11"/>
      <c r="K21" s="11"/>
    </row>
    <row r="22" customFormat="false" ht="12.75" hidden="false" customHeight="true" outlineLevel="0" collapsed="false">
      <c r="A22" s="11"/>
      <c r="B22" s="11"/>
      <c r="C22" s="11"/>
      <c r="D22" s="11"/>
      <c r="E22" s="11"/>
      <c r="F22" s="11"/>
      <c r="G22" s="11"/>
      <c r="H22" s="11"/>
      <c r="I22" s="11"/>
      <c r="J22" s="11"/>
      <c r="K22" s="11"/>
    </row>
    <row r="23" customFormat="false" ht="12.75" hidden="false" customHeight="true" outlineLevel="0" collapsed="false">
      <c r="A23" s="11"/>
      <c r="B23" s="11"/>
      <c r="C23" s="11"/>
      <c r="D23" s="11"/>
      <c r="E23" s="11"/>
      <c r="F23" s="11"/>
      <c r="G23" s="11"/>
      <c r="H23" s="11"/>
      <c r="I23" s="11"/>
      <c r="J23" s="11"/>
      <c r="K23" s="11"/>
    </row>
    <row r="24" customFormat="false" ht="12.75" hidden="false" customHeight="true" outlineLevel="0" collapsed="false">
      <c r="A24" s="11"/>
      <c r="B24" s="11"/>
      <c r="C24" s="11"/>
      <c r="D24" s="11"/>
      <c r="E24" s="11"/>
      <c r="F24" s="11"/>
      <c r="G24" s="11"/>
      <c r="H24" s="11"/>
      <c r="I24" s="11"/>
      <c r="J24" s="11"/>
      <c r="K24" s="11"/>
    </row>
    <row r="25" customFormat="false" ht="12.75" hidden="false" customHeight="true" outlineLevel="0" collapsed="false">
      <c r="A25" s="11"/>
      <c r="B25" s="11"/>
      <c r="C25" s="11"/>
      <c r="D25" s="11"/>
      <c r="E25" s="11"/>
      <c r="F25" s="11"/>
      <c r="G25" s="11"/>
      <c r="H25" s="11"/>
      <c r="I25" s="11"/>
      <c r="J25" s="11"/>
      <c r="K25" s="11"/>
    </row>
    <row r="26" customFormat="false" ht="12.75" hidden="false" customHeight="true" outlineLevel="0" collapsed="false">
      <c r="A26" s="11"/>
      <c r="B26" s="11"/>
      <c r="C26" s="11"/>
      <c r="D26" s="11"/>
      <c r="E26" s="11"/>
      <c r="F26" s="11"/>
      <c r="G26" s="11"/>
      <c r="H26" s="11"/>
      <c r="I26" s="11"/>
      <c r="J26" s="11"/>
      <c r="K26" s="11"/>
    </row>
    <row r="27" customFormat="false" ht="12.75" hidden="false" customHeight="true" outlineLevel="0" collapsed="false">
      <c r="A27" s="11"/>
      <c r="B27" s="11"/>
      <c r="C27" s="11"/>
      <c r="D27" s="11"/>
      <c r="E27" s="11"/>
      <c r="F27" s="11"/>
      <c r="G27" s="11"/>
      <c r="H27" s="11"/>
      <c r="I27" s="11"/>
      <c r="J27" s="11"/>
      <c r="K27" s="11"/>
    </row>
    <row r="28" customFormat="false" ht="12.75" hidden="false" customHeight="true" outlineLevel="0" collapsed="false">
      <c r="A28" s="11"/>
      <c r="B28" s="11"/>
      <c r="C28" s="11"/>
      <c r="D28" s="11"/>
      <c r="E28" s="11"/>
      <c r="F28" s="11"/>
      <c r="G28" s="11"/>
      <c r="H28" s="11"/>
      <c r="I28" s="11"/>
      <c r="J28" s="11"/>
      <c r="K28" s="11"/>
    </row>
    <row r="29" customFormat="false" ht="12.75" hidden="false" customHeight="true" outlineLevel="0" collapsed="false">
      <c r="A29" s="11"/>
      <c r="B29" s="11"/>
      <c r="C29" s="11"/>
      <c r="D29" s="11"/>
      <c r="E29" s="11"/>
      <c r="F29" s="11"/>
      <c r="G29" s="11"/>
      <c r="H29" s="11"/>
      <c r="I29" s="11"/>
      <c r="J29" s="11"/>
      <c r="K29" s="11"/>
    </row>
    <row r="30" customFormat="false" ht="12.75" hidden="false" customHeight="true" outlineLevel="0" collapsed="false">
      <c r="A30" s="11"/>
      <c r="B30" s="11"/>
      <c r="C30" s="11"/>
      <c r="D30" s="11"/>
      <c r="E30" s="11"/>
      <c r="F30" s="11"/>
      <c r="G30" s="11"/>
      <c r="H30" s="11"/>
      <c r="I30" s="11"/>
      <c r="J30" s="11"/>
      <c r="K30" s="11"/>
    </row>
    <row r="31" customFormat="false" ht="12.75" hidden="false" customHeight="true" outlineLevel="0" collapsed="false">
      <c r="A31" s="11"/>
      <c r="B31" s="11"/>
      <c r="C31" s="11"/>
      <c r="D31" s="11"/>
      <c r="E31" s="11"/>
      <c r="F31" s="11"/>
      <c r="G31" s="11"/>
      <c r="H31" s="11"/>
      <c r="I31" s="11"/>
      <c r="J31" s="11"/>
      <c r="K31" s="11"/>
    </row>
    <row r="32" customFormat="false" ht="12.75" hidden="false" customHeight="true" outlineLevel="0" collapsed="false">
      <c r="A32" s="11"/>
      <c r="B32" s="11"/>
      <c r="C32" s="11"/>
      <c r="D32" s="11"/>
      <c r="E32" s="11"/>
      <c r="F32" s="11"/>
      <c r="G32" s="11"/>
      <c r="H32" s="11"/>
      <c r="I32" s="11"/>
      <c r="J32" s="11"/>
      <c r="K32" s="11"/>
    </row>
    <row r="33" customFormat="false" ht="12.75" hidden="false" customHeight="true" outlineLevel="0" collapsed="false">
      <c r="A33" s="11"/>
      <c r="B33" s="11"/>
      <c r="C33" s="11"/>
      <c r="D33" s="11"/>
      <c r="E33" s="11"/>
      <c r="F33" s="11"/>
      <c r="G33" s="11"/>
      <c r="H33" s="11"/>
      <c r="I33" s="11"/>
      <c r="J33" s="11"/>
      <c r="K33" s="11"/>
    </row>
    <row r="34" customFormat="false" ht="12.75" hidden="false" customHeight="true" outlineLevel="0" collapsed="false">
      <c r="A34" s="11"/>
      <c r="B34" s="11"/>
      <c r="C34" s="11"/>
      <c r="D34" s="11"/>
      <c r="E34" s="11"/>
      <c r="F34" s="11"/>
      <c r="G34" s="11"/>
      <c r="H34" s="11"/>
      <c r="I34" s="11"/>
      <c r="J34" s="11"/>
      <c r="K34" s="11"/>
    </row>
    <row r="35" customFormat="false" ht="12.75" hidden="false" customHeight="true" outlineLevel="0" collapsed="false">
      <c r="A35" s="11"/>
      <c r="B35" s="11"/>
      <c r="C35" s="11"/>
      <c r="D35" s="11"/>
      <c r="E35" s="11"/>
      <c r="F35" s="11"/>
      <c r="G35" s="11"/>
      <c r="H35" s="11"/>
      <c r="I35" s="11"/>
      <c r="J35" s="11"/>
      <c r="K35" s="11"/>
    </row>
    <row r="36" customFormat="false" ht="12.75" hidden="false" customHeight="true" outlineLevel="0" collapsed="false">
      <c r="A36" s="11"/>
      <c r="B36" s="11"/>
      <c r="C36" s="11"/>
      <c r="D36" s="11"/>
      <c r="E36" s="11"/>
      <c r="F36" s="11"/>
      <c r="G36" s="11"/>
      <c r="H36" s="11"/>
      <c r="I36" s="11"/>
      <c r="J36" s="11"/>
      <c r="K36" s="11"/>
    </row>
    <row r="37" customFormat="false" ht="12.75" hidden="false" customHeight="true" outlineLevel="0" collapsed="false">
      <c r="A37" s="11"/>
      <c r="B37" s="11"/>
      <c r="C37" s="11"/>
      <c r="D37" s="11"/>
      <c r="E37" s="11"/>
      <c r="F37" s="11"/>
      <c r="G37" s="11"/>
      <c r="H37" s="11"/>
      <c r="I37" s="11"/>
      <c r="J37" s="11"/>
      <c r="K37" s="11"/>
    </row>
    <row r="38" customFormat="false" ht="12.75" hidden="false" customHeight="true" outlineLevel="0" collapsed="false">
      <c r="A38" s="11"/>
      <c r="B38" s="11"/>
      <c r="C38" s="11"/>
      <c r="D38" s="11"/>
      <c r="E38" s="11"/>
      <c r="F38" s="11"/>
      <c r="G38" s="11"/>
      <c r="H38" s="11"/>
      <c r="I38" s="11"/>
      <c r="J38" s="11"/>
      <c r="K38" s="11"/>
    </row>
    <row r="39" customFormat="false" ht="12.75" hidden="false" customHeight="true" outlineLevel="0" collapsed="false">
      <c r="A39" s="11"/>
      <c r="B39" s="11"/>
      <c r="C39" s="11"/>
      <c r="D39" s="11"/>
      <c r="E39" s="11"/>
      <c r="F39" s="11"/>
      <c r="G39" s="11"/>
      <c r="H39" s="11"/>
      <c r="I39" s="11"/>
      <c r="J39" s="11"/>
      <c r="K39" s="11"/>
    </row>
    <row r="40" customFormat="false" ht="12.75" hidden="false" customHeight="true" outlineLevel="0" collapsed="false">
      <c r="A40" s="11"/>
      <c r="B40" s="11"/>
      <c r="C40" s="11"/>
      <c r="D40" s="11"/>
      <c r="E40" s="11"/>
      <c r="F40" s="11"/>
      <c r="G40" s="11"/>
      <c r="H40" s="11"/>
      <c r="I40" s="11"/>
      <c r="J40" s="11"/>
      <c r="K40" s="11"/>
    </row>
    <row r="41" customFormat="false" ht="12.75" hidden="false" customHeight="true" outlineLevel="0" collapsed="false">
      <c r="A41" s="11"/>
      <c r="B41" s="11"/>
      <c r="C41" s="11"/>
      <c r="D41" s="11"/>
      <c r="E41" s="11"/>
      <c r="F41" s="11"/>
      <c r="G41" s="11"/>
      <c r="H41" s="11"/>
      <c r="I41" s="11"/>
      <c r="J41" s="11"/>
      <c r="K41" s="11"/>
    </row>
    <row r="42" customFormat="false" ht="12.75" hidden="false" customHeight="true" outlineLevel="0" collapsed="false">
      <c r="A42" s="11"/>
      <c r="B42" s="11"/>
      <c r="C42" s="11"/>
      <c r="D42" s="11"/>
      <c r="E42" s="11"/>
      <c r="F42" s="11"/>
      <c r="G42" s="11"/>
      <c r="H42" s="11"/>
      <c r="I42" s="11"/>
      <c r="J42" s="11"/>
      <c r="K42" s="11"/>
    </row>
    <row r="43" customFormat="false" ht="12.75" hidden="false" customHeight="true" outlineLevel="0" collapsed="false">
      <c r="A43" s="11"/>
      <c r="B43" s="11"/>
      <c r="C43" s="11"/>
      <c r="D43" s="11"/>
      <c r="E43" s="11"/>
      <c r="F43" s="11"/>
      <c r="G43" s="11"/>
      <c r="H43" s="11"/>
      <c r="I43" s="11"/>
      <c r="J43" s="11"/>
      <c r="K43" s="11"/>
    </row>
    <row r="44" customFormat="false" ht="12.75" hidden="false" customHeight="true" outlineLevel="0" collapsed="false">
      <c r="A44" s="11"/>
      <c r="B44" s="11"/>
      <c r="C44" s="11"/>
      <c r="D44" s="11"/>
      <c r="E44" s="11"/>
      <c r="F44" s="11"/>
      <c r="G44" s="11"/>
      <c r="H44" s="11"/>
      <c r="I44" s="11"/>
      <c r="J44" s="11"/>
      <c r="K44" s="11"/>
    </row>
    <row r="45" customFormat="false" ht="12.75" hidden="false" customHeight="true" outlineLevel="0" collapsed="false">
      <c r="A45" s="11"/>
      <c r="B45" s="11"/>
      <c r="C45" s="11"/>
      <c r="D45" s="11"/>
      <c r="E45" s="11"/>
      <c r="F45" s="11"/>
      <c r="G45" s="11"/>
      <c r="H45" s="11"/>
      <c r="I45" s="11"/>
      <c r="J45" s="11"/>
      <c r="K45" s="11"/>
    </row>
    <row r="46" customFormat="false" ht="12.75" hidden="false" customHeight="true" outlineLevel="0" collapsed="false">
      <c r="A46" s="11"/>
      <c r="B46" s="11"/>
      <c r="C46" s="11"/>
      <c r="D46" s="11"/>
      <c r="E46" s="11"/>
      <c r="F46" s="11"/>
      <c r="G46" s="11"/>
      <c r="H46" s="11"/>
      <c r="I46" s="11"/>
      <c r="J46" s="11"/>
      <c r="K46" s="11"/>
    </row>
    <row r="47" customFormat="false" ht="12.75" hidden="false" customHeight="true" outlineLevel="0" collapsed="false">
      <c r="A47" s="11"/>
      <c r="B47" s="11"/>
      <c r="C47" s="11"/>
      <c r="D47" s="11"/>
      <c r="E47" s="11"/>
      <c r="F47" s="11"/>
      <c r="G47" s="11"/>
      <c r="H47" s="11"/>
      <c r="I47" s="11"/>
      <c r="J47" s="11"/>
      <c r="K47" s="11"/>
    </row>
    <row r="48" customFormat="false" ht="12.75" hidden="false" customHeight="true" outlineLevel="0" collapsed="false">
      <c r="A48" s="11"/>
      <c r="B48" s="11"/>
      <c r="C48" s="11"/>
      <c r="D48" s="11"/>
      <c r="E48" s="11"/>
      <c r="F48" s="11"/>
      <c r="G48" s="11"/>
      <c r="H48" s="11"/>
      <c r="I48" s="11"/>
      <c r="J48" s="11"/>
      <c r="K48" s="11"/>
    </row>
    <row r="49" customFormat="false" ht="12.75" hidden="false" customHeight="true" outlineLevel="0" collapsed="false">
      <c r="A49" s="11"/>
      <c r="B49" s="11"/>
      <c r="C49" s="11"/>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1"/>
      <c r="D53" s="11"/>
      <c r="E53" s="11"/>
      <c r="F53" s="11"/>
      <c r="G53" s="11"/>
      <c r="H53" s="11"/>
      <c r="I53" s="11"/>
      <c r="J53" s="11"/>
      <c r="K53" s="11"/>
    </row>
    <row r="54" customFormat="false" ht="12.75" hidden="false" customHeight="true" outlineLevel="0" collapsed="false">
      <c r="A54" s="11"/>
      <c r="B54" s="11"/>
      <c r="C54" s="11"/>
      <c r="D54" s="11"/>
      <c r="E54" s="11"/>
      <c r="F54" s="11"/>
      <c r="G54" s="11"/>
      <c r="H54" s="11"/>
      <c r="I54" s="11"/>
      <c r="J54" s="11"/>
      <c r="K54" s="11"/>
    </row>
    <row r="55" customFormat="false" ht="12.75" hidden="false" customHeight="true" outlineLevel="0" collapsed="false">
      <c r="A55" s="11"/>
      <c r="B55" s="11"/>
      <c r="C55" s="11"/>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9">
    <mergeCell ref="B5:E5"/>
    <mergeCell ref="F5:F6"/>
    <mergeCell ref="B6:E6"/>
    <mergeCell ref="B7:E7"/>
    <mergeCell ref="B8:E8"/>
    <mergeCell ref="B9:E9"/>
    <mergeCell ref="B10:E10"/>
    <mergeCell ref="B11:E11"/>
    <mergeCell ref="B12:E12"/>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6.71"/>
    <col collapsed="false" customWidth="true" hidden="false" outlineLevel="0" max="4" min="2" style="1" width="9.14"/>
    <col collapsed="false" customWidth="true" hidden="false" outlineLevel="0" max="5" min="5" style="1" width="12.29"/>
    <col collapsed="false" customWidth="true" hidden="false" outlineLevel="0" max="6" min="6" style="1" width="17.85"/>
    <col collapsed="false" customWidth="true" hidden="false" outlineLevel="0" max="7" min="7" style="1" width="9.14"/>
    <col collapsed="false" customWidth="true" hidden="false" outlineLevel="0" max="8" min="8" style="1" width="1.71"/>
    <col collapsed="false" customWidth="true" hidden="false" outlineLevel="0" max="9" min="9" style="1" width="9.14"/>
    <col collapsed="false" customWidth="true" hidden="false" outlineLevel="0" max="10" min="10" style="1" width="38.71"/>
    <col collapsed="false" customWidth="true" hidden="false" outlineLevel="0" max="11" min="11" style="1" width="0.85"/>
    <col collapsed="false" customWidth="true" hidden="false" outlineLevel="0" max="26" min="12" style="1" width="12.71"/>
  </cols>
  <sheetData>
    <row r="1" customFormat="false" ht="12.75" hidden="false" customHeight="true" outlineLevel="0" collapsed="false">
      <c r="A1" s="160" t="s">
        <v>603</v>
      </c>
      <c r="B1" s="11"/>
      <c r="C1" s="11"/>
      <c r="D1" s="11"/>
      <c r="E1" s="11"/>
      <c r="F1" s="11"/>
      <c r="G1" s="11"/>
      <c r="H1" s="11"/>
      <c r="I1" s="11"/>
      <c r="J1" s="11"/>
      <c r="K1" s="11"/>
    </row>
    <row r="2" customFormat="false" ht="12.75" hidden="false" customHeight="true" outlineLevel="0" collapsed="false">
      <c r="A2" s="11"/>
      <c r="B2" s="11"/>
      <c r="C2" s="11"/>
      <c r="D2" s="11"/>
      <c r="E2" s="11"/>
      <c r="F2" s="11"/>
      <c r="G2" s="11"/>
      <c r="H2" s="11"/>
      <c r="I2" s="11"/>
      <c r="J2" s="11"/>
      <c r="K2" s="11"/>
    </row>
    <row r="3" customFormat="false" ht="15" hidden="false" customHeight="true" outlineLevel="0" collapsed="false">
      <c r="A3" s="89" t="s">
        <v>604</v>
      </c>
      <c r="B3" s="47" t="s">
        <v>605</v>
      </c>
      <c r="C3" s="13"/>
      <c r="D3" s="13"/>
      <c r="E3" s="13"/>
      <c r="F3" s="13"/>
      <c r="G3" s="13"/>
      <c r="H3" s="13"/>
      <c r="I3" s="13"/>
      <c r="J3" s="13"/>
      <c r="K3" s="13"/>
    </row>
    <row r="4" customFormat="false" ht="15.75" hidden="false" customHeight="true" outlineLevel="0" collapsed="false">
      <c r="A4" s="47"/>
      <c r="B4" s="47"/>
      <c r="C4" s="13"/>
      <c r="D4" s="13"/>
      <c r="E4" s="13"/>
      <c r="F4" s="13"/>
      <c r="G4" s="13"/>
      <c r="H4" s="13"/>
      <c r="I4" s="13"/>
      <c r="J4" s="13"/>
      <c r="K4" s="13"/>
    </row>
    <row r="5" customFormat="false" ht="16.5" hidden="false" customHeight="true" outlineLevel="0" collapsed="false">
      <c r="A5" s="264" t="s">
        <v>606</v>
      </c>
      <c r="B5" s="264"/>
      <c r="C5" s="264"/>
      <c r="D5" s="264"/>
      <c r="E5" s="291" t="s">
        <v>607</v>
      </c>
      <c r="F5" s="291" t="s">
        <v>608</v>
      </c>
      <c r="G5" s="13"/>
      <c r="H5" s="15" t="s">
        <v>17</v>
      </c>
      <c r="I5" s="15"/>
      <c r="J5" s="15"/>
      <c r="K5" s="15"/>
    </row>
    <row r="6" customFormat="false" ht="15.75" hidden="false" customHeight="true" outlineLevel="0" collapsed="false">
      <c r="A6" s="264"/>
      <c r="B6" s="264"/>
      <c r="C6" s="264"/>
      <c r="D6" s="264"/>
      <c r="E6" s="266" t="n">
        <v>0.01</v>
      </c>
      <c r="F6" s="266" t="n">
        <v>0.015</v>
      </c>
      <c r="G6" s="13"/>
      <c r="H6" s="17"/>
      <c r="I6" s="18"/>
      <c r="J6" s="18"/>
      <c r="K6" s="19"/>
    </row>
    <row r="7" customFormat="false" ht="15.75" hidden="false" customHeight="true" outlineLevel="0" collapsed="false">
      <c r="A7" s="47"/>
      <c r="B7" s="47"/>
      <c r="C7" s="47"/>
      <c r="D7" s="47"/>
      <c r="E7" s="13"/>
      <c r="F7" s="13"/>
      <c r="G7" s="13"/>
      <c r="H7" s="20"/>
      <c r="I7" s="21"/>
      <c r="J7" s="22" t="s">
        <v>19</v>
      </c>
      <c r="K7" s="23"/>
    </row>
    <row r="8" customFormat="false" ht="15" hidden="false" customHeight="true" outlineLevel="0" collapsed="false">
      <c r="A8" s="11"/>
      <c r="B8" s="11"/>
      <c r="C8" s="11"/>
      <c r="D8" s="11"/>
      <c r="E8" s="11"/>
      <c r="F8" s="11"/>
      <c r="G8" s="13"/>
      <c r="H8" s="20"/>
      <c r="I8" s="27"/>
      <c r="J8" s="22" t="s">
        <v>21</v>
      </c>
      <c r="K8" s="23"/>
    </row>
    <row r="9" customFormat="false" ht="15" hidden="false" customHeight="true" outlineLevel="0" collapsed="false">
      <c r="A9" s="11"/>
      <c r="B9" s="11"/>
      <c r="C9" s="11"/>
      <c r="D9" s="11"/>
      <c r="E9" s="11"/>
      <c r="F9" s="11"/>
      <c r="G9" s="13"/>
      <c r="H9" s="20"/>
      <c r="I9" s="28"/>
      <c r="J9" s="22" t="s">
        <v>23</v>
      </c>
      <c r="K9" s="23"/>
    </row>
    <row r="10" customFormat="false" ht="15.75" hidden="false" customHeight="true" outlineLevel="0" collapsed="false">
      <c r="A10" s="11"/>
      <c r="B10" s="11"/>
      <c r="C10" s="11"/>
      <c r="D10" s="11"/>
      <c r="E10" s="11"/>
      <c r="F10" s="11"/>
      <c r="G10" s="13"/>
      <c r="H10" s="29"/>
      <c r="I10" s="30"/>
      <c r="J10" s="30"/>
      <c r="K10" s="31"/>
    </row>
    <row r="11" customFormat="false" ht="15" hidden="false" customHeight="true" outlineLevel="0" collapsed="false">
      <c r="A11" s="11"/>
      <c r="B11" s="11"/>
      <c r="C11" s="11"/>
      <c r="D11" s="11"/>
      <c r="E11" s="11"/>
      <c r="F11" s="11"/>
      <c r="G11" s="13"/>
      <c r="H11" s="13"/>
      <c r="I11" s="13"/>
      <c r="J11" s="13"/>
      <c r="K11" s="13"/>
    </row>
    <row r="12" customFormat="false" ht="12.75" hidden="false" customHeight="true" outlineLevel="0" collapsed="false">
      <c r="A12" s="11"/>
      <c r="B12" s="11"/>
      <c r="C12" s="11"/>
      <c r="D12" s="11"/>
      <c r="E12" s="11"/>
      <c r="F12" s="11"/>
      <c r="G12" s="11"/>
      <c r="H12" s="11"/>
      <c r="I12" s="11"/>
      <c r="J12" s="11"/>
      <c r="K12" s="11"/>
    </row>
    <row r="13" customFormat="false" ht="12.75" hidden="false" customHeight="true" outlineLevel="0" collapsed="false">
      <c r="A13" s="11"/>
      <c r="B13" s="11"/>
      <c r="C13" s="11"/>
      <c r="D13" s="11"/>
      <c r="E13" s="11"/>
      <c r="F13" s="11"/>
      <c r="G13" s="11"/>
      <c r="H13" s="11"/>
      <c r="I13" s="11"/>
      <c r="J13" s="11"/>
      <c r="K13" s="11"/>
    </row>
    <row r="14" customFormat="false" ht="12.75" hidden="false" customHeight="true" outlineLevel="0" collapsed="false">
      <c r="A14" s="11"/>
      <c r="B14" s="11"/>
      <c r="C14" s="11"/>
      <c r="D14" s="11"/>
      <c r="E14" s="11"/>
      <c r="F14" s="11"/>
      <c r="G14" s="11"/>
      <c r="H14" s="11"/>
      <c r="I14" s="11"/>
      <c r="J14" s="11"/>
      <c r="K14" s="11"/>
    </row>
    <row r="15" customFormat="false" ht="12.75" hidden="false" customHeight="true" outlineLevel="0" collapsed="false">
      <c r="A15" s="11"/>
      <c r="B15" s="11"/>
      <c r="C15" s="11"/>
      <c r="D15" s="11"/>
      <c r="E15" s="11"/>
      <c r="F15" s="11"/>
      <c r="G15" s="11"/>
      <c r="H15" s="11"/>
      <c r="I15" s="11"/>
      <c r="J15" s="11"/>
      <c r="K15" s="11"/>
    </row>
    <row r="16" customFormat="false" ht="12.75" hidden="false" customHeight="true" outlineLevel="0" collapsed="false">
      <c r="A16" s="11"/>
      <c r="B16" s="11"/>
      <c r="C16" s="11"/>
      <c r="D16" s="11"/>
      <c r="E16" s="11"/>
      <c r="F16" s="11"/>
      <c r="G16" s="11"/>
      <c r="H16" s="11"/>
      <c r="I16" s="11"/>
      <c r="J16" s="11"/>
      <c r="K16" s="11"/>
    </row>
    <row r="17" customFormat="false" ht="12.75" hidden="false" customHeight="true" outlineLevel="0" collapsed="false">
      <c r="A17" s="11"/>
      <c r="B17" s="11"/>
      <c r="C17" s="11"/>
      <c r="D17" s="11"/>
      <c r="E17" s="11"/>
      <c r="F17" s="11"/>
      <c r="G17" s="11"/>
      <c r="H17" s="11"/>
      <c r="I17" s="11"/>
      <c r="J17" s="11"/>
      <c r="K17" s="11"/>
    </row>
    <row r="18" customFormat="false" ht="12.75" hidden="false" customHeight="true" outlineLevel="0" collapsed="false">
      <c r="A18" s="11"/>
      <c r="B18" s="11"/>
      <c r="C18" s="11"/>
      <c r="D18" s="11"/>
      <c r="E18" s="11"/>
      <c r="F18" s="11"/>
      <c r="G18" s="11"/>
      <c r="H18" s="11"/>
      <c r="I18" s="11"/>
      <c r="J18" s="11"/>
      <c r="K18" s="11"/>
    </row>
    <row r="19" customFormat="false" ht="12.75" hidden="false" customHeight="true" outlineLevel="0" collapsed="false">
      <c r="A19" s="11"/>
      <c r="B19" s="11"/>
      <c r="C19" s="11"/>
      <c r="D19" s="11"/>
      <c r="E19" s="11"/>
      <c r="F19" s="11"/>
      <c r="G19" s="11"/>
      <c r="H19" s="11"/>
      <c r="I19" s="11"/>
      <c r="J19" s="11"/>
      <c r="K19" s="11"/>
    </row>
    <row r="20" customFormat="false" ht="12.75" hidden="false" customHeight="true" outlineLevel="0" collapsed="false">
      <c r="A20" s="11"/>
      <c r="B20" s="11"/>
      <c r="C20" s="11"/>
      <c r="D20" s="11"/>
      <c r="E20" s="11"/>
      <c r="F20" s="11"/>
      <c r="G20" s="11"/>
      <c r="H20" s="11"/>
      <c r="I20" s="11"/>
      <c r="J20" s="11"/>
      <c r="K20" s="11"/>
    </row>
    <row r="21" customFormat="false" ht="12.75" hidden="false" customHeight="true" outlineLevel="0" collapsed="false">
      <c r="A21" s="11"/>
      <c r="B21" s="11"/>
      <c r="C21" s="11"/>
      <c r="D21" s="11"/>
      <c r="E21" s="11"/>
      <c r="F21" s="11"/>
      <c r="G21" s="11"/>
      <c r="H21" s="11"/>
      <c r="I21" s="11"/>
      <c r="J21" s="11"/>
      <c r="K21" s="11"/>
    </row>
    <row r="22" customFormat="false" ht="12.75" hidden="false" customHeight="true" outlineLevel="0" collapsed="false">
      <c r="A22" s="11"/>
      <c r="B22" s="11"/>
      <c r="C22" s="11"/>
      <c r="D22" s="11"/>
      <c r="E22" s="11"/>
      <c r="F22" s="11"/>
      <c r="G22" s="11"/>
      <c r="H22" s="11"/>
      <c r="I22" s="11"/>
      <c r="J22" s="11"/>
      <c r="K22" s="11"/>
    </row>
    <row r="23" customFormat="false" ht="12.75" hidden="false" customHeight="true" outlineLevel="0" collapsed="false">
      <c r="A23" s="11"/>
      <c r="B23" s="11"/>
      <c r="C23" s="11"/>
      <c r="D23" s="11"/>
      <c r="E23" s="11"/>
      <c r="F23" s="11"/>
      <c r="G23" s="11"/>
      <c r="H23" s="11"/>
      <c r="I23" s="11"/>
      <c r="J23" s="11"/>
      <c r="K23" s="11"/>
    </row>
    <row r="24" customFormat="false" ht="12.75" hidden="false" customHeight="true" outlineLevel="0" collapsed="false">
      <c r="A24" s="11"/>
      <c r="B24" s="11"/>
      <c r="C24" s="11"/>
      <c r="D24" s="11"/>
      <c r="E24" s="11"/>
      <c r="F24" s="11"/>
      <c r="G24" s="11"/>
      <c r="H24" s="11"/>
      <c r="I24" s="11"/>
      <c r="J24" s="11"/>
      <c r="K24" s="11"/>
    </row>
    <row r="25" customFormat="false" ht="12.75" hidden="false" customHeight="true" outlineLevel="0" collapsed="false">
      <c r="A25" s="11"/>
      <c r="B25" s="11"/>
      <c r="C25" s="11"/>
      <c r="D25" s="11"/>
      <c r="E25" s="11"/>
      <c r="F25" s="11"/>
      <c r="G25" s="11"/>
      <c r="H25" s="11"/>
      <c r="I25" s="11"/>
      <c r="J25" s="11"/>
      <c r="K25" s="11"/>
    </row>
    <row r="26" customFormat="false" ht="12.75" hidden="false" customHeight="true" outlineLevel="0" collapsed="false">
      <c r="A26" s="11"/>
      <c r="B26" s="11"/>
      <c r="C26" s="11"/>
      <c r="D26" s="11"/>
      <c r="E26" s="11"/>
      <c r="F26" s="11"/>
      <c r="G26" s="11"/>
      <c r="H26" s="11"/>
      <c r="I26" s="11"/>
      <c r="J26" s="11"/>
      <c r="K26" s="11"/>
    </row>
    <row r="27" customFormat="false" ht="12.75" hidden="false" customHeight="true" outlineLevel="0" collapsed="false">
      <c r="A27" s="11"/>
      <c r="B27" s="11"/>
      <c r="C27" s="11"/>
      <c r="D27" s="11"/>
      <c r="E27" s="11"/>
      <c r="F27" s="11"/>
      <c r="G27" s="11"/>
      <c r="H27" s="11"/>
      <c r="I27" s="11"/>
      <c r="J27" s="11"/>
      <c r="K27" s="11"/>
    </row>
    <row r="28" customFormat="false" ht="12.75" hidden="false" customHeight="true" outlineLevel="0" collapsed="false">
      <c r="A28" s="11"/>
      <c r="B28" s="11"/>
      <c r="C28" s="11"/>
      <c r="D28" s="11"/>
      <c r="E28" s="11"/>
      <c r="F28" s="11"/>
      <c r="G28" s="11"/>
      <c r="H28" s="11"/>
      <c r="I28" s="11"/>
      <c r="J28" s="11"/>
      <c r="K28" s="11"/>
    </row>
    <row r="29" customFormat="false" ht="12.75" hidden="false" customHeight="true" outlineLevel="0" collapsed="false">
      <c r="A29" s="11"/>
      <c r="B29" s="11"/>
      <c r="C29" s="11"/>
      <c r="D29" s="11"/>
      <c r="E29" s="11"/>
      <c r="F29" s="11"/>
      <c r="G29" s="11"/>
      <c r="H29" s="11"/>
      <c r="I29" s="11"/>
      <c r="J29" s="11"/>
      <c r="K29" s="11"/>
    </row>
    <row r="30" customFormat="false" ht="12.75" hidden="false" customHeight="true" outlineLevel="0" collapsed="false">
      <c r="A30" s="11"/>
      <c r="B30" s="11"/>
      <c r="C30" s="11"/>
      <c r="D30" s="11"/>
      <c r="E30" s="11"/>
      <c r="F30" s="11"/>
      <c r="G30" s="11"/>
      <c r="H30" s="11"/>
      <c r="I30" s="11"/>
      <c r="J30" s="11"/>
      <c r="K30" s="11"/>
    </row>
    <row r="31" customFormat="false" ht="12.75" hidden="false" customHeight="true" outlineLevel="0" collapsed="false">
      <c r="A31" s="11"/>
      <c r="B31" s="11"/>
      <c r="C31" s="11"/>
      <c r="D31" s="11"/>
      <c r="E31" s="11"/>
      <c r="F31" s="11"/>
      <c r="G31" s="11"/>
      <c r="H31" s="11"/>
      <c r="I31" s="11"/>
      <c r="J31" s="11"/>
      <c r="K31" s="11"/>
    </row>
    <row r="32" customFormat="false" ht="12.75" hidden="false" customHeight="true" outlineLevel="0" collapsed="false">
      <c r="A32" s="11"/>
      <c r="B32" s="11"/>
      <c r="C32" s="11"/>
      <c r="D32" s="11"/>
      <c r="E32" s="11"/>
      <c r="F32" s="11"/>
      <c r="G32" s="11"/>
      <c r="H32" s="11"/>
      <c r="I32" s="11"/>
      <c r="J32" s="11"/>
      <c r="K32" s="11"/>
    </row>
    <row r="33" customFormat="false" ht="12.75" hidden="false" customHeight="true" outlineLevel="0" collapsed="false">
      <c r="A33" s="11"/>
      <c r="B33" s="11"/>
      <c r="C33" s="11"/>
      <c r="D33" s="11"/>
      <c r="E33" s="11"/>
      <c r="F33" s="11"/>
      <c r="G33" s="11"/>
      <c r="H33" s="11"/>
      <c r="I33" s="11"/>
      <c r="J33" s="11"/>
      <c r="K33" s="11"/>
    </row>
    <row r="34" customFormat="false" ht="12.75" hidden="false" customHeight="true" outlineLevel="0" collapsed="false">
      <c r="A34" s="11"/>
      <c r="B34" s="11"/>
      <c r="C34" s="11"/>
      <c r="D34" s="11"/>
      <c r="E34" s="11"/>
      <c r="F34" s="11"/>
      <c r="G34" s="11"/>
      <c r="H34" s="11"/>
      <c r="I34" s="11"/>
      <c r="J34" s="11"/>
      <c r="K34" s="11"/>
    </row>
    <row r="35" customFormat="false" ht="12.75" hidden="false" customHeight="true" outlineLevel="0" collapsed="false">
      <c r="A35" s="11"/>
      <c r="B35" s="11"/>
      <c r="C35" s="11"/>
      <c r="D35" s="11"/>
      <c r="E35" s="11"/>
      <c r="F35" s="11"/>
      <c r="G35" s="11"/>
      <c r="H35" s="11"/>
      <c r="I35" s="11"/>
      <c r="J35" s="11"/>
      <c r="K35" s="11"/>
    </row>
    <row r="36" customFormat="false" ht="12.75" hidden="false" customHeight="true" outlineLevel="0" collapsed="false">
      <c r="A36" s="11"/>
      <c r="B36" s="11"/>
      <c r="C36" s="11"/>
      <c r="D36" s="11"/>
      <c r="E36" s="11"/>
      <c r="F36" s="11"/>
      <c r="G36" s="11"/>
      <c r="H36" s="11"/>
      <c r="I36" s="11"/>
      <c r="J36" s="11"/>
      <c r="K36" s="11"/>
    </row>
    <row r="37" customFormat="false" ht="12.75" hidden="false" customHeight="true" outlineLevel="0" collapsed="false">
      <c r="A37" s="11"/>
      <c r="B37" s="11"/>
      <c r="C37" s="11"/>
      <c r="D37" s="11"/>
      <c r="E37" s="11"/>
      <c r="F37" s="11"/>
      <c r="G37" s="11"/>
      <c r="H37" s="11"/>
      <c r="I37" s="11"/>
      <c r="J37" s="11"/>
      <c r="K37" s="11"/>
    </row>
    <row r="38" customFormat="false" ht="12.75" hidden="false" customHeight="true" outlineLevel="0" collapsed="false">
      <c r="A38" s="11"/>
      <c r="B38" s="11"/>
      <c r="C38" s="11"/>
      <c r="D38" s="11"/>
      <c r="E38" s="11"/>
      <c r="F38" s="11"/>
      <c r="G38" s="11"/>
      <c r="H38" s="11"/>
      <c r="I38" s="11"/>
      <c r="J38" s="11"/>
      <c r="K38" s="11"/>
    </row>
    <row r="39" customFormat="false" ht="12.75" hidden="false" customHeight="true" outlineLevel="0" collapsed="false">
      <c r="A39" s="11"/>
      <c r="B39" s="11"/>
      <c r="C39" s="11"/>
      <c r="D39" s="11"/>
      <c r="E39" s="11"/>
      <c r="F39" s="11"/>
      <c r="G39" s="11"/>
      <c r="H39" s="11"/>
      <c r="I39" s="11"/>
      <c r="J39" s="11"/>
      <c r="K39" s="11"/>
    </row>
    <row r="40" customFormat="false" ht="12.75" hidden="false" customHeight="true" outlineLevel="0" collapsed="false">
      <c r="A40" s="11"/>
      <c r="B40" s="11"/>
      <c r="C40" s="11"/>
      <c r="D40" s="11"/>
      <c r="E40" s="11"/>
      <c r="F40" s="11"/>
      <c r="G40" s="11"/>
      <c r="H40" s="11"/>
      <c r="I40" s="11"/>
      <c r="J40" s="11"/>
      <c r="K40" s="11"/>
    </row>
    <row r="41" customFormat="false" ht="12.75" hidden="false" customHeight="true" outlineLevel="0" collapsed="false">
      <c r="A41" s="11"/>
      <c r="B41" s="11"/>
      <c r="C41" s="11"/>
      <c r="D41" s="11"/>
      <c r="E41" s="11"/>
      <c r="F41" s="11"/>
      <c r="G41" s="11"/>
      <c r="H41" s="11"/>
      <c r="I41" s="11"/>
      <c r="J41" s="11"/>
      <c r="K41" s="11"/>
    </row>
    <row r="42" customFormat="false" ht="12.75" hidden="false" customHeight="true" outlineLevel="0" collapsed="false">
      <c r="A42" s="11"/>
      <c r="B42" s="11"/>
      <c r="C42" s="11"/>
      <c r="D42" s="11"/>
      <c r="E42" s="11"/>
      <c r="F42" s="11"/>
      <c r="G42" s="11"/>
      <c r="H42" s="11"/>
      <c r="I42" s="11"/>
      <c r="J42" s="11"/>
      <c r="K42" s="11"/>
    </row>
    <row r="43" customFormat="false" ht="12.75" hidden="false" customHeight="true" outlineLevel="0" collapsed="false">
      <c r="A43" s="11"/>
      <c r="B43" s="11"/>
      <c r="C43" s="11"/>
      <c r="D43" s="11"/>
      <c r="E43" s="11"/>
      <c r="F43" s="11"/>
      <c r="G43" s="11"/>
      <c r="H43" s="11"/>
      <c r="I43" s="11"/>
      <c r="J43" s="11"/>
      <c r="K43" s="11"/>
    </row>
    <row r="44" customFormat="false" ht="12.75" hidden="false" customHeight="true" outlineLevel="0" collapsed="false">
      <c r="A44" s="11"/>
      <c r="B44" s="11"/>
      <c r="C44" s="11"/>
      <c r="D44" s="11"/>
      <c r="E44" s="11"/>
      <c r="F44" s="11"/>
      <c r="G44" s="11"/>
      <c r="H44" s="11"/>
      <c r="I44" s="11"/>
      <c r="J44" s="11"/>
      <c r="K44" s="11"/>
    </row>
    <row r="45" customFormat="false" ht="12.75" hidden="false" customHeight="true" outlineLevel="0" collapsed="false">
      <c r="A45" s="11"/>
      <c r="B45" s="11"/>
      <c r="C45" s="11"/>
      <c r="D45" s="11"/>
      <c r="E45" s="11"/>
      <c r="F45" s="11"/>
      <c r="G45" s="11"/>
      <c r="H45" s="11"/>
      <c r="I45" s="11"/>
      <c r="J45" s="11"/>
      <c r="K45" s="11"/>
    </row>
    <row r="46" customFormat="false" ht="12.75" hidden="false" customHeight="true" outlineLevel="0" collapsed="false">
      <c r="A46" s="11"/>
      <c r="B46" s="11"/>
      <c r="C46" s="11"/>
      <c r="D46" s="11"/>
      <c r="E46" s="11"/>
      <c r="F46" s="11"/>
      <c r="G46" s="11"/>
      <c r="H46" s="11"/>
      <c r="I46" s="11"/>
      <c r="J46" s="11"/>
      <c r="K46" s="11"/>
    </row>
    <row r="47" customFormat="false" ht="12.75" hidden="false" customHeight="true" outlineLevel="0" collapsed="false">
      <c r="A47" s="11"/>
      <c r="B47" s="11"/>
      <c r="C47" s="11"/>
      <c r="D47" s="11"/>
      <c r="E47" s="11"/>
      <c r="F47" s="11"/>
      <c r="G47" s="11"/>
      <c r="H47" s="11"/>
      <c r="I47" s="11"/>
      <c r="J47" s="11"/>
      <c r="K47" s="11"/>
    </row>
    <row r="48" customFormat="false" ht="12.75" hidden="false" customHeight="true" outlineLevel="0" collapsed="false">
      <c r="A48" s="11"/>
      <c r="B48" s="11"/>
      <c r="C48" s="11"/>
      <c r="D48" s="11"/>
      <c r="E48" s="11"/>
      <c r="F48" s="11"/>
      <c r="G48" s="11"/>
      <c r="H48" s="11"/>
      <c r="I48" s="11"/>
      <c r="J48" s="11"/>
      <c r="K48" s="11"/>
    </row>
    <row r="49" customFormat="false" ht="12.75" hidden="false" customHeight="true" outlineLevel="0" collapsed="false">
      <c r="A49" s="11"/>
      <c r="B49" s="11"/>
      <c r="C49" s="11"/>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1"/>
      <c r="D53" s="11"/>
      <c r="E53" s="11"/>
      <c r="F53" s="11"/>
      <c r="G53" s="11"/>
      <c r="H53" s="11"/>
      <c r="I53" s="11"/>
      <c r="J53" s="11"/>
      <c r="K53" s="11"/>
    </row>
    <row r="54" customFormat="false" ht="12.75" hidden="false" customHeight="true" outlineLevel="0" collapsed="false">
      <c r="A54" s="11"/>
      <c r="B54" s="11"/>
      <c r="C54" s="11"/>
      <c r="D54" s="11"/>
      <c r="E54" s="11"/>
      <c r="F54" s="11"/>
      <c r="G54" s="11"/>
      <c r="H54" s="11"/>
      <c r="I54" s="11"/>
      <c r="J54" s="11"/>
      <c r="K54" s="11"/>
    </row>
    <row r="55" customFormat="false" ht="12.75" hidden="false" customHeight="true" outlineLevel="0" collapsed="false">
      <c r="A55" s="11"/>
      <c r="B55" s="11"/>
      <c r="C55" s="11"/>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2">
    <mergeCell ref="A5:D6"/>
    <mergeCell ref="H5:K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N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I255" activeCellId="0" sqref="I255"/>
    </sheetView>
  </sheetViews>
  <sheetFormatPr defaultColWidth="14.4296875" defaultRowHeight="15" zeroHeight="false" outlineLevelRow="0" outlineLevelCol="0"/>
  <cols>
    <col collapsed="false" customWidth="true" hidden="false" outlineLevel="0" max="1" min="1" style="1" width="5.71"/>
    <col collapsed="false" customWidth="true" hidden="false" outlineLevel="0" max="2" min="2" style="1" width="2.71"/>
    <col collapsed="false" customWidth="true" hidden="false" outlineLevel="0" max="3" min="3" style="1" width="3.71"/>
    <col collapsed="false" customWidth="true" hidden="false" outlineLevel="0" max="4" min="4" style="1" width="21"/>
    <col collapsed="false" customWidth="true" hidden="false" outlineLevel="0" max="5" min="5" style="1" width="19"/>
    <col collapsed="false" customWidth="true" hidden="false" outlineLevel="0" max="7" min="6" style="1" width="26.71"/>
    <col collapsed="false" customWidth="true" hidden="false" outlineLevel="0" max="9" min="8" style="1" width="26.85"/>
    <col collapsed="false" customWidth="true" hidden="false" outlineLevel="0" max="10" min="10" style="1" width="17.72"/>
    <col collapsed="false" customWidth="true" hidden="false" outlineLevel="0" max="11" min="11" style="1" width="4.29"/>
    <col collapsed="false" customWidth="true" hidden="false" outlineLevel="0" max="12" min="12" style="1" width="11.29"/>
    <col collapsed="false" customWidth="true" hidden="false" outlineLevel="0" max="13" min="13" style="1" width="42.71"/>
    <col collapsed="false" customWidth="true" hidden="false" outlineLevel="0" max="14" min="14" style="1" width="11.85"/>
    <col collapsed="false" customWidth="true" hidden="false" outlineLevel="0" max="26" min="15" style="1" width="12.71"/>
  </cols>
  <sheetData>
    <row r="1" customFormat="false" ht="12.75" hidden="false" customHeight="true" outlineLevel="0" collapsed="false">
      <c r="A1" s="35" t="s">
        <v>609</v>
      </c>
      <c r="B1" s="13"/>
      <c r="C1" s="13"/>
      <c r="D1" s="13"/>
      <c r="E1" s="13"/>
      <c r="F1" s="13"/>
      <c r="G1" s="13"/>
      <c r="H1" s="13"/>
      <c r="I1" s="13"/>
      <c r="J1" s="13"/>
      <c r="K1" s="13"/>
      <c r="L1" s="13"/>
      <c r="M1" s="13"/>
      <c r="N1" s="13"/>
    </row>
    <row r="2" customFormat="false" ht="12.75" hidden="false" customHeight="true" outlineLevel="0" collapsed="false">
      <c r="A2" s="13"/>
      <c r="B2" s="13"/>
      <c r="C2" s="13"/>
      <c r="D2" s="13"/>
      <c r="E2" s="13"/>
      <c r="F2" s="13"/>
      <c r="G2" s="13"/>
      <c r="H2" s="13"/>
      <c r="I2" s="13"/>
      <c r="J2" s="13"/>
      <c r="K2" s="13"/>
      <c r="L2" s="13"/>
      <c r="M2" s="13"/>
      <c r="N2" s="13"/>
    </row>
    <row r="3" customFormat="false" ht="12.75" hidden="false" customHeight="true" outlineLevel="0" collapsed="false">
      <c r="A3" s="47" t="s">
        <v>610</v>
      </c>
      <c r="B3" s="13"/>
      <c r="C3" s="13"/>
      <c r="D3" s="13"/>
      <c r="E3" s="13"/>
      <c r="F3" s="13"/>
      <c r="G3" s="13"/>
      <c r="H3" s="13"/>
      <c r="I3" s="13"/>
      <c r="J3" s="13"/>
      <c r="K3" s="13"/>
      <c r="L3" s="13"/>
      <c r="M3" s="13"/>
      <c r="N3" s="13"/>
    </row>
    <row r="4" customFormat="false" ht="12.75" hidden="false" customHeight="true" outlineLevel="0" collapsed="false">
      <c r="A4" s="13"/>
      <c r="B4" s="13"/>
      <c r="C4" s="13"/>
      <c r="D4" s="13"/>
      <c r="E4" s="13"/>
      <c r="F4" s="13"/>
      <c r="G4" s="13"/>
      <c r="H4" s="13"/>
      <c r="I4" s="13"/>
      <c r="J4" s="13"/>
      <c r="K4" s="13"/>
      <c r="L4" s="13"/>
      <c r="M4" s="13"/>
      <c r="N4" s="13"/>
    </row>
    <row r="5" customFormat="false" ht="15.75" hidden="false" customHeight="true" outlineLevel="0" collapsed="false">
      <c r="A5" s="47" t="s">
        <v>611</v>
      </c>
      <c r="B5" s="47" t="s">
        <v>612</v>
      </c>
      <c r="C5" s="13"/>
      <c r="D5" s="13"/>
      <c r="E5" s="13"/>
      <c r="F5" s="13"/>
      <c r="G5" s="13"/>
      <c r="H5" s="13"/>
      <c r="I5" s="13"/>
      <c r="J5" s="13"/>
      <c r="K5" s="13"/>
      <c r="L5" s="13"/>
      <c r="M5" s="13"/>
      <c r="N5" s="13"/>
    </row>
    <row r="6" customFormat="false" ht="15.75" hidden="false" customHeight="true" outlineLevel="0" collapsed="false">
      <c r="A6" s="292" t="s">
        <v>127</v>
      </c>
      <c r="B6" s="292"/>
      <c r="C6" s="292"/>
      <c r="D6" s="292"/>
      <c r="E6" s="270" t="s">
        <v>613</v>
      </c>
      <c r="F6" s="292" t="s">
        <v>614</v>
      </c>
      <c r="G6" s="13"/>
      <c r="H6" s="13"/>
      <c r="I6" s="13"/>
      <c r="J6" s="13"/>
      <c r="K6" s="15" t="s">
        <v>17</v>
      </c>
      <c r="L6" s="15"/>
      <c r="M6" s="15"/>
      <c r="N6" s="15"/>
    </row>
    <row r="7" customFormat="false" ht="12.75" hidden="false" customHeight="true" outlineLevel="0" collapsed="false">
      <c r="A7" s="292"/>
      <c r="B7" s="292"/>
      <c r="C7" s="292"/>
      <c r="D7" s="292"/>
      <c r="E7" s="270"/>
      <c r="F7" s="292"/>
      <c r="G7" s="13"/>
      <c r="H7" s="13"/>
      <c r="I7" s="13"/>
      <c r="J7" s="13"/>
      <c r="K7" s="17"/>
      <c r="L7" s="18"/>
      <c r="M7" s="18"/>
      <c r="N7" s="19"/>
    </row>
    <row r="8" customFormat="false" ht="12.75" hidden="false" customHeight="true" outlineLevel="0" collapsed="false">
      <c r="A8" s="293" t="s">
        <v>99</v>
      </c>
      <c r="B8" s="293"/>
      <c r="C8" s="293"/>
      <c r="D8" s="293"/>
      <c r="E8" s="294" t="n">
        <v>5</v>
      </c>
      <c r="F8" s="295" t="n">
        <v>0.15</v>
      </c>
      <c r="G8" s="48"/>
      <c r="H8" s="13"/>
      <c r="I8" s="13"/>
      <c r="J8" s="13"/>
      <c r="K8" s="20"/>
      <c r="L8" s="21"/>
      <c r="M8" s="22" t="s">
        <v>19</v>
      </c>
      <c r="N8" s="23"/>
    </row>
    <row r="9" customFormat="false" ht="12.75" hidden="false" customHeight="true" outlineLevel="0" collapsed="false">
      <c r="A9" s="293" t="s">
        <v>103</v>
      </c>
      <c r="B9" s="293"/>
      <c r="C9" s="293"/>
      <c r="D9" s="293"/>
      <c r="E9" s="294"/>
      <c r="F9" s="294"/>
      <c r="G9" s="48"/>
      <c r="H9" s="13"/>
      <c r="I9" s="13"/>
      <c r="J9" s="13"/>
      <c r="K9" s="20"/>
      <c r="L9" s="27"/>
      <c r="M9" s="22" t="s">
        <v>21</v>
      </c>
      <c r="N9" s="23"/>
    </row>
    <row r="10" customFormat="false" ht="12.75" hidden="false" customHeight="true" outlineLevel="0" collapsed="false">
      <c r="A10" s="293" t="s">
        <v>107</v>
      </c>
      <c r="B10" s="293"/>
      <c r="C10" s="293"/>
      <c r="D10" s="293"/>
      <c r="E10" s="294" t="n">
        <v>8</v>
      </c>
      <c r="F10" s="295" t="n">
        <v>0.1</v>
      </c>
      <c r="G10" s="48"/>
      <c r="H10" s="13"/>
      <c r="I10" s="13"/>
      <c r="J10" s="13"/>
      <c r="K10" s="20"/>
      <c r="L10" s="28"/>
      <c r="M10" s="22" t="s">
        <v>23</v>
      </c>
      <c r="N10" s="23"/>
    </row>
    <row r="11" customFormat="false" ht="15.75" hidden="false" customHeight="true" outlineLevel="0" collapsed="false">
      <c r="A11" s="293" t="s">
        <v>111</v>
      </c>
      <c r="B11" s="293"/>
      <c r="C11" s="293"/>
      <c r="D11" s="293"/>
      <c r="E11" s="294"/>
      <c r="F11" s="294"/>
      <c r="G11" s="48"/>
      <c r="H11" s="13"/>
      <c r="I11" s="13"/>
      <c r="J11" s="13"/>
      <c r="K11" s="29"/>
      <c r="L11" s="30"/>
      <c r="M11" s="30"/>
      <c r="N11" s="31"/>
    </row>
    <row r="12" customFormat="false" ht="12.75" hidden="false" customHeight="true" outlineLevel="0" collapsed="false">
      <c r="A12" s="293" t="s">
        <v>115</v>
      </c>
      <c r="B12" s="293"/>
      <c r="C12" s="293"/>
      <c r="D12" s="293"/>
      <c r="E12" s="294" t="n">
        <v>10</v>
      </c>
      <c r="F12" s="296" t="n">
        <v>0.1</v>
      </c>
      <c r="G12" s="48"/>
      <c r="H12" s="13"/>
      <c r="I12" s="13"/>
      <c r="J12" s="13"/>
      <c r="K12" s="13"/>
      <c r="L12" s="13"/>
      <c r="M12" s="13"/>
      <c r="N12" s="13"/>
    </row>
    <row r="13" customFormat="false" ht="12.75" hidden="false" customHeight="true" outlineLevel="0" collapsed="false">
      <c r="A13" s="293" t="s">
        <v>117</v>
      </c>
      <c r="B13" s="293"/>
      <c r="C13" s="293"/>
      <c r="D13" s="293"/>
      <c r="E13" s="294" t="n">
        <v>12</v>
      </c>
      <c r="F13" s="295" t="n">
        <v>0.05</v>
      </c>
      <c r="G13" s="48"/>
      <c r="H13" s="13"/>
      <c r="I13" s="13"/>
      <c r="J13" s="13"/>
      <c r="K13" s="13"/>
      <c r="L13" s="13"/>
      <c r="M13" s="13"/>
      <c r="N13" s="13"/>
    </row>
    <row r="14" customFormat="false" ht="12.75" hidden="false" customHeight="true" outlineLevel="0" collapsed="false">
      <c r="A14" s="293" t="s">
        <v>121</v>
      </c>
      <c r="B14" s="293"/>
      <c r="C14" s="293"/>
      <c r="D14" s="293"/>
      <c r="E14" s="294"/>
      <c r="F14" s="294"/>
      <c r="G14" s="48"/>
      <c r="H14" s="13"/>
      <c r="I14" s="13"/>
      <c r="J14" s="13"/>
      <c r="K14" s="13"/>
      <c r="L14" s="13"/>
      <c r="M14" s="13"/>
      <c r="N14" s="13"/>
    </row>
    <row r="15" customFormat="false" ht="12.75" hidden="false" customHeight="true" outlineLevel="0" collapsed="false">
      <c r="A15" s="96"/>
      <c r="B15" s="96"/>
      <c r="C15" s="96"/>
      <c r="D15" s="96"/>
      <c r="E15" s="297"/>
      <c r="F15" s="298"/>
      <c r="G15" s="299"/>
      <c r="H15" s="13"/>
      <c r="I15" s="13"/>
      <c r="J15" s="13"/>
      <c r="K15" s="13"/>
      <c r="L15" s="13"/>
      <c r="M15" s="13"/>
      <c r="N15" s="13"/>
    </row>
    <row r="16" customFormat="false" ht="12.75" hidden="false" customHeight="true" outlineLevel="0" collapsed="false">
      <c r="A16" s="47" t="s">
        <v>615</v>
      </c>
      <c r="B16" s="47" t="s">
        <v>616</v>
      </c>
      <c r="C16" s="13"/>
      <c r="D16" s="13"/>
      <c r="E16" s="13"/>
      <c r="F16" s="13"/>
      <c r="G16" s="13"/>
      <c r="H16" s="13"/>
      <c r="I16" s="13"/>
      <c r="J16" s="13"/>
      <c r="K16" s="13"/>
      <c r="L16" s="13"/>
      <c r="M16" s="13"/>
      <c r="N16" s="13"/>
    </row>
    <row r="17" customFormat="false" ht="14.25" hidden="false" customHeight="true" outlineLevel="0" collapsed="false">
      <c r="A17" s="274" t="s">
        <v>617</v>
      </c>
      <c r="B17" s="274"/>
      <c r="C17" s="274"/>
      <c r="D17" s="274" t="s">
        <v>618</v>
      </c>
      <c r="E17" s="274" t="s">
        <v>619</v>
      </c>
      <c r="F17" s="274" t="s">
        <v>620</v>
      </c>
      <c r="G17" s="274" t="s">
        <v>621</v>
      </c>
      <c r="H17" s="47"/>
      <c r="I17" s="47"/>
      <c r="J17" s="47"/>
      <c r="K17" s="47"/>
      <c r="L17" s="47"/>
      <c r="M17" s="47"/>
      <c r="N17" s="47"/>
    </row>
    <row r="18" customFormat="false" ht="12.75" hidden="false" customHeight="true" outlineLevel="0" collapsed="false">
      <c r="A18" s="274"/>
      <c r="B18" s="274"/>
      <c r="C18" s="274"/>
      <c r="D18" s="274"/>
      <c r="E18" s="274"/>
      <c r="F18" s="274"/>
      <c r="G18" s="274"/>
      <c r="H18" s="47"/>
      <c r="I18" s="47"/>
      <c r="J18" s="47"/>
      <c r="K18" s="47"/>
      <c r="L18" s="47"/>
      <c r="M18" s="47"/>
      <c r="N18" s="47"/>
    </row>
    <row r="19" customFormat="false" ht="12.75" hidden="false" customHeight="true" outlineLevel="0" collapsed="false">
      <c r="A19" s="300" t="n">
        <v>0</v>
      </c>
      <c r="B19" s="301" t="s">
        <v>622</v>
      </c>
      <c r="C19" s="302" t="n">
        <v>1</v>
      </c>
      <c r="D19" s="303" t="n">
        <f aca="false">(1-$F$8)*($E$8-C19+1)/15</f>
        <v>0.283333333333333</v>
      </c>
      <c r="E19" s="303" t="n">
        <f aca="false">(1-$F$10)*($E$10-C19+1)/36</f>
        <v>0.2</v>
      </c>
      <c r="F19" s="303" t="n">
        <f aca="false">(1-$F$12)*($E$12-C19+1)/55</f>
        <v>0.163636363636364</v>
      </c>
      <c r="G19" s="303" t="n">
        <f aca="false">(1-$F$13)*($E$13-C19+1)/78</f>
        <v>0.146153846153846</v>
      </c>
      <c r="H19" s="304"/>
      <c r="I19" s="13"/>
      <c r="J19" s="13"/>
      <c r="K19" s="13"/>
      <c r="L19" s="13"/>
      <c r="M19" s="13"/>
      <c r="N19" s="13"/>
    </row>
    <row r="20" customFormat="false" ht="12.75" hidden="false" customHeight="true" outlineLevel="0" collapsed="false">
      <c r="A20" s="300" t="n">
        <v>1</v>
      </c>
      <c r="B20" s="301" t="s">
        <v>622</v>
      </c>
      <c r="C20" s="302" t="n">
        <v>2</v>
      </c>
      <c r="D20" s="303" t="n">
        <f aca="false">(1-$F$8)*($E$8-C20+1)/15</f>
        <v>0.226666666666667</v>
      </c>
      <c r="E20" s="303" t="n">
        <f aca="false">(1-$F$10)*($E$10-C20+1)/36</f>
        <v>0.175</v>
      </c>
      <c r="F20" s="303" t="n">
        <f aca="false">(1-$F$12)*($E$12-C20+1)/55</f>
        <v>0.147272727272727</v>
      </c>
      <c r="G20" s="303" t="n">
        <f aca="false">(1-$F$13)*($E$13-C20+1)/78</f>
        <v>0.133974358974359</v>
      </c>
      <c r="H20" s="13"/>
      <c r="I20" s="13"/>
      <c r="J20" s="13"/>
      <c r="K20" s="13"/>
      <c r="L20" s="13"/>
      <c r="M20" s="13"/>
      <c r="N20" s="13"/>
    </row>
    <row r="21" customFormat="false" ht="15.75" hidden="false" customHeight="true" outlineLevel="0" collapsed="false">
      <c r="A21" s="300" t="n">
        <v>2</v>
      </c>
      <c r="B21" s="301" t="s">
        <v>622</v>
      </c>
      <c r="C21" s="302" t="n">
        <v>3</v>
      </c>
      <c r="D21" s="303" t="n">
        <f aca="false">(1-$F$8)*($E$8-C21+1)/15</f>
        <v>0.17</v>
      </c>
      <c r="E21" s="303" t="n">
        <f aca="false">(1-$F$10)*($E$10-C21+1)/36</f>
        <v>0.15</v>
      </c>
      <c r="F21" s="303" t="n">
        <f aca="false">(1-$F$12)*($E$12-C21+1)/55</f>
        <v>0.130909090909091</v>
      </c>
      <c r="G21" s="303" t="n">
        <f aca="false">(1-$F$13)*($E$13-C21+1)/78</f>
        <v>0.121794871794872</v>
      </c>
      <c r="H21" s="13"/>
      <c r="I21" s="13"/>
      <c r="J21" s="13"/>
      <c r="K21" s="13"/>
      <c r="L21" s="13"/>
      <c r="M21" s="13"/>
      <c r="N21" s="13"/>
    </row>
    <row r="22" customFormat="false" ht="15.75" hidden="false" customHeight="true" outlineLevel="0" collapsed="false">
      <c r="A22" s="300" t="n">
        <v>3</v>
      </c>
      <c r="B22" s="301" t="s">
        <v>622</v>
      </c>
      <c r="C22" s="302" t="n">
        <v>4</v>
      </c>
      <c r="D22" s="303" t="n">
        <f aca="false">(1-$F$8)*($E$8-C22+1)/15</f>
        <v>0.113333333333333</v>
      </c>
      <c r="E22" s="303" t="n">
        <f aca="false">(1-$F$10)*($E$10-C22+1)/36</f>
        <v>0.125</v>
      </c>
      <c r="F22" s="303" t="n">
        <f aca="false">(1-$F$12)*($E$12-C22+1)/55</f>
        <v>0.114545454545455</v>
      </c>
      <c r="G22" s="303" t="n">
        <f aca="false">(1-$F$13)*($E$13-C22+1)/78</f>
        <v>0.109615384615385</v>
      </c>
      <c r="H22" s="13"/>
      <c r="I22" s="13"/>
      <c r="J22" s="13"/>
      <c r="K22" s="13"/>
      <c r="L22" s="13"/>
      <c r="M22" s="13"/>
      <c r="N22" s="13"/>
    </row>
    <row r="23" customFormat="false" ht="15.75" hidden="false" customHeight="true" outlineLevel="0" collapsed="false">
      <c r="A23" s="300" t="n">
        <v>4</v>
      </c>
      <c r="B23" s="301" t="s">
        <v>622</v>
      </c>
      <c r="C23" s="302" t="n">
        <v>5</v>
      </c>
      <c r="D23" s="303" t="n">
        <f aca="false">(1-$F$8)*($E$8-C23+1)/15</f>
        <v>0.0566666666666667</v>
      </c>
      <c r="E23" s="303" t="n">
        <f aca="false">(1-$F$10)*($E$10-C23+1)/36</f>
        <v>0.1</v>
      </c>
      <c r="F23" s="303" t="n">
        <f aca="false">(1-$F$12)*($E$12-C23+1)/55</f>
        <v>0.0981818181818182</v>
      </c>
      <c r="G23" s="303" t="n">
        <f aca="false">(1-$F$13)*($E$13-C23+1)/78</f>
        <v>0.0974358974358974</v>
      </c>
      <c r="H23" s="13"/>
      <c r="I23" s="13"/>
      <c r="J23" s="13"/>
      <c r="K23" s="13"/>
      <c r="L23" s="13"/>
      <c r="M23" s="13"/>
      <c r="N23" s="13"/>
    </row>
    <row r="24" customFormat="false" ht="15.75" hidden="false" customHeight="true" outlineLevel="0" collapsed="false">
      <c r="A24" s="300" t="n">
        <v>5</v>
      </c>
      <c r="B24" s="301" t="s">
        <v>622</v>
      </c>
      <c r="C24" s="302" t="n">
        <v>6</v>
      </c>
      <c r="D24" s="303" t="n">
        <f aca="false">(1-$F$8)*($E$8-C24+1)/15</f>
        <v>0</v>
      </c>
      <c r="E24" s="303" t="n">
        <f aca="false">(1-$F$10)*($E$10-C24+1)/36</f>
        <v>0.075</v>
      </c>
      <c r="F24" s="303" t="n">
        <f aca="false">(1-$F$12)*($E$12-C24+1)/55</f>
        <v>0.0818181818181818</v>
      </c>
      <c r="G24" s="303" t="n">
        <f aca="false">(1-$F$13)*($E$13-C24+1)/78</f>
        <v>0.0852564102564102</v>
      </c>
      <c r="H24" s="13"/>
      <c r="I24" s="13"/>
      <c r="J24" s="13"/>
      <c r="K24" s="13"/>
      <c r="L24" s="13"/>
      <c r="M24" s="13"/>
      <c r="N24" s="13"/>
    </row>
    <row r="25" customFormat="false" ht="15.75" hidden="false" customHeight="true" outlineLevel="0" collapsed="false">
      <c r="A25" s="300" t="n">
        <v>6</v>
      </c>
      <c r="B25" s="301" t="s">
        <v>622</v>
      </c>
      <c r="C25" s="302" t="n">
        <v>7</v>
      </c>
      <c r="D25" s="303"/>
      <c r="E25" s="303" t="n">
        <f aca="false">(1-$F$10)*($E$10-C25+1)/36</f>
        <v>0.05</v>
      </c>
      <c r="F25" s="303" t="n">
        <f aca="false">(1-$F$12)*($E$12-C25+1)/55</f>
        <v>0.0654545454545455</v>
      </c>
      <c r="G25" s="303" t="n">
        <f aca="false">(1-$F$13)*($E$13-C25+1)/78</f>
        <v>0.0730769230769231</v>
      </c>
      <c r="H25" s="13"/>
      <c r="I25" s="13"/>
      <c r="J25" s="13"/>
      <c r="K25" s="13"/>
      <c r="L25" s="13"/>
      <c r="M25" s="13"/>
      <c r="N25" s="13"/>
    </row>
    <row r="26" customFormat="false" ht="15.75" hidden="false" customHeight="true" outlineLevel="0" collapsed="false">
      <c r="A26" s="300" t="n">
        <v>7</v>
      </c>
      <c r="B26" s="301" t="s">
        <v>622</v>
      </c>
      <c r="C26" s="302" t="n">
        <v>8</v>
      </c>
      <c r="D26" s="303"/>
      <c r="E26" s="303" t="n">
        <f aca="false">(1-$F$10)*($E$10-C26+1)/36</f>
        <v>0.025</v>
      </c>
      <c r="F26" s="303" t="n">
        <f aca="false">(1-$F$12)*($E$12-C26+1)/55</f>
        <v>0.0490909090909091</v>
      </c>
      <c r="G26" s="303" t="n">
        <f aca="false">(1-$F$13)*($E$13-C26+1)/78</f>
        <v>0.0608974358974359</v>
      </c>
      <c r="H26" s="13"/>
      <c r="I26" s="13"/>
      <c r="J26" s="13"/>
      <c r="K26" s="13"/>
      <c r="L26" s="13"/>
      <c r="M26" s="13"/>
      <c r="N26" s="13"/>
    </row>
    <row r="27" customFormat="false" ht="15.75" hidden="false" customHeight="true" outlineLevel="0" collapsed="false">
      <c r="A27" s="300" t="n">
        <v>8</v>
      </c>
      <c r="B27" s="301" t="s">
        <v>622</v>
      </c>
      <c r="C27" s="302" t="n">
        <v>9</v>
      </c>
      <c r="D27" s="303"/>
      <c r="E27" s="303" t="n">
        <f aca="false">(1-$F$10)*($E$10-C27+1)/36</f>
        <v>0</v>
      </c>
      <c r="F27" s="303" t="n">
        <f aca="false">(1-$F$12)*($E$12-C27+1)/55</f>
        <v>0.0327272727272727</v>
      </c>
      <c r="G27" s="303" t="n">
        <f aca="false">(1-$F$13)*($E$13-C27+1)/78</f>
        <v>0.0487179487179487</v>
      </c>
      <c r="H27" s="13"/>
      <c r="I27" s="13"/>
      <c r="J27" s="13"/>
      <c r="K27" s="13"/>
      <c r="L27" s="13"/>
      <c r="M27" s="13"/>
      <c r="N27" s="13"/>
    </row>
    <row r="28" customFormat="false" ht="15.75" hidden="false" customHeight="true" outlineLevel="0" collapsed="false">
      <c r="A28" s="300" t="n">
        <v>9</v>
      </c>
      <c r="B28" s="301" t="s">
        <v>622</v>
      </c>
      <c r="C28" s="302" t="n">
        <v>10</v>
      </c>
      <c r="D28" s="303"/>
      <c r="E28" s="303"/>
      <c r="F28" s="303" t="n">
        <f aca="false">(1-$F$12)*($E$12-C28+1)/55</f>
        <v>0.0163636363636364</v>
      </c>
      <c r="G28" s="303" t="n">
        <f aca="false">(1-$F$13)*($E$13-C28+1)/78</f>
        <v>0.0365384615384615</v>
      </c>
      <c r="H28" s="13"/>
      <c r="I28" s="13"/>
      <c r="J28" s="13"/>
      <c r="K28" s="13"/>
      <c r="L28" s="13"/>
      <c r="M28" s="13"/>
      <c r="N28" s="13"/>
    </row>
    <row r="29" customFormat="false" ht="15.75" hidden="false" customHeight="true" outlineLevel="0" collapsed="false">
      <c r="A29" s="300" t="n">
        <v>10</v>
      </c>
      <c r="B29" s="301" t="s">
        <v>622</v>
      </c>
      <c r="C29" s="302" t="n">
        <v>11</v>
      </c>
      <c r="D29" s="303"/>
      <c r="E29" s="303"/>
      <c r="F29" s="303" t="n">
        <f aca="false">(1-$F$12)*($E$12-C29+1)/55</f>
        <v>0</v>
      </c>
      <c r="G29" s="303" t="n">
        <f aca="false">(1-$F$13)*($E$13-C29+1)/78</f>
        <v>0.0243589743589744</v>
      </c>
      <c r="H29" s="13"/>
      <c r="I29" s="13"/>
      <c r="J29" s="13"/>
      <c r="K29" s="13"/>
      <c r="L29" s="13"/>
      <c r="M29" s="13"/>
      <c r="N29" s="13"/>
    </row>
    <row r="30" customFormat="false" ht="15.75" hidden="false" customHeight="true" outlineLevel="0" collapsed="false">
      <c r="A30" s="300" t="n">
        <v>11</v>
      </c>
      <c r="B30" s="301" t="s">
        <v>622</v>
      </c>
      <c r="C30" s="302" t="n">
        <v>12</v>
      </c>
      <c r="D30" s="303"/>
      <c r="E30" s="303"/>
      <c r="F30" s="303"/>
      <c r="G30" s="303" t="n">
        <f aca="false">(1-$F$13)*($E$13-C30+1)/78</f>
        <v>0.0121794871794872</v>
      </c>
      <c r="H30" s="13"/>
      <c r="I30" s="13"/>
      <c r="J30" s="13"/>
      <c r="K30" s="13"/>
      <c r="L30" s="13"/>
      <c r="M30" s="13"/>
      <c r="N30" s="13"/>
    </row>
    <row r="31" customFormat="false" ht="15.75" hidden="false" customHeight="true" outlineLevel="0" collapsed="false">
      <c r="A31" s="300"/>
      <c r="B31" s="301" t="s">
        <v>623</v>
      </c>
      <c r="C31" s="302" t="n">
        <v>12</v>
      </c>
      <c r="D31" s="303"/>
      <c r="E31" s="303"/>
      <c r="F31" s="303"/>
      <c r="G31" s="303" t="n">
        <f aca="false">(1-$F$13)*($E$13-C31)/78</f>
        <v>0</v>
      </c>
      <c r="H31" s="13"/>
      <c r="I31" s="13"/>
      <c r="J31" s="13"/>
      <c r="K31" s="13"/>
      <c r="L31" s="13"/>
      <c r="M31" s="13"/>
      <c r="N31" s="13"/>
    </row>
    <row r="32" customFormat="false" ht="15.75" hidden="false" customHeight="true" outlineLevel="0" collapsed="false">
      <c r="A32" s="47"/>
      <c r="B32" s="47"/>
      <c r="C32" s="47"/>
      <c r="D32" s="47"/>
      <c r="E32" s="13"/>
      <c r="F32" s="13"/>
      <c r="G32" s="13"/>
      <c r="H32" s="13"/>
      <c r="I32" s="13"/>
      <c r="J32" s="13"/>
      <c r="K32" s="13"/>
      <c r="L32" s="13"/>
      <c r="M32" s="13"/>
      <c r="N32" s="13"/>
    </row>
    <row r="33" customFormat="false" ht="15.75" hidden="false" customHeight="true" outlineLevel="0" collapsed="false">
      <c r="A33" s="47" t="s">
        <v>624</v>
      </c>
      <c r="B33" s="47" t="s">
        <v>625</v>
      </c>
      <c r="C33" s="13"/>
      <c r="D33" s="13"/>
      <c r="E33" s="13"/>
      <c r="F33" s="13"/>
      <c r="G33" s="13"/>
      <c r="H33" s="13"/>
      <c r="I33" s="13"/>
      <c r="J33" s="13"/>
      <c r="K33" s="13"/>
      <c r="L33" s="13"/>
      <c r="M33" s="13"/>
      <c r="N33" s="13"/>
    </row>
    <row r="34" customFormat="false" ht="15.75" hidden="false" customHeight="true" outlineLevel="0" collapsed="false">
      <c r="A34" s="305" t="s">
        <v>127</v>
      </c>
      <c r="B34" s="305"/>
      <c r="C34" s="305"/>
      <c r="D34" s="305"/>
      <c r="E34" s="306" t="s">
        <v>133</v>
      </c>
      <c r="F34" s="307" t="s">
        <v>128</v>
      </c>
      <c r="G34" s="307"/>
      <c r="H34" s="308" t="s">
        <v>129</v>
      </c>
      <c r="I34" s="308"/>
      <c r="J34" s="13"/>
      <c r="K34" s="13"/>
      <c r="L34" s="13"/>
      <c r="M34" s="13"/>
      <c r="N34" s="13"/>
    </row>
    <row r="35" customFormat="false" ht="15.75" hidden="false" customHeight="true" outlineLevel="0" collapsed="false">
      <c r="A35" s="305"/>
      <c r="B35" s="305"/>
      <c r="C35" s="305"/>
      <c r="D35" s="305"/>
      <c r="E35" s="306"/>
      <c r="F35" s="309" t="s">
        <v>130</v>
      </c>
      <c r="G35" s="309" t="s">
        <v>131</v>
      </c>
      <c r="H35" s="309" t="s">
        <v>130</v>
      </c>
      <c r="I35" s="310" t="s">
        <v>131</v>
      </c>
      <c r="J35" s="13"/>
      <c r="K35" s="13"/>
      <c r="L35" s="13"/>
      <c r="M35" s="13"/>
      <c r="N35" s="13"/>
    </row>
    <row r="36" customFormat="false" ht="15.75" hidden="false" customHeight="true" outlineLevel="0" collapsed="false">
      <c r="A36" s="311" t="s">
        <v>134</v>
      </c>
      <c r="B36" s="311"/>
      <c r="C36" s="311"/>
      <c r="D36" s="311"/>
      <c r="E36" s="312" t="n">
        <v>0</v>
      </c>
      <c r="F36" s="313" t="n">
        <f aca="false">'1.3 Frota Total'!E31</f>
        <v>0</v>
      </c>
      <c r="G36" s="313" t="n">
        <f aca="false">'1.3 Frota Total'!F31</f>
        <v>0</v>
      </c>
      <c r="H36" s="313" t="n">
        <f aca="false">'1.3 Frota Total'!G31</f>
        <v>0</v>
      </c>
      <c r="I36" s="314" t="n">
        <f aca="false">'1.3 Frota Total'!H31</f>
        <v>0</v>
      </c>
      <c r="J36" s="13"/>
      <c r="K36" s="13"/>
      <c r="L36" s="83"/>
      <c r="M36" s="13"/>
      <c r="N36" s="13"/>
    </row>
    <row r="37" customFormat="false" ht="15.75" hidden="false" customHeight="true" outlineLevel="0" collapsed="false">
      <c r="A37" s="311"/>
      <c r="B37" s="311"/>
      <c r="C37" s="311"/>
      <c r="D37" s="311"/>
      <c r="E37" s="315" t="n">
        <v>1</v>
      </c>
      <c r="F37" s="316" t="n">
        <f aca="false">'1.3 Frota Total'!E32</f>
        <v>0</v>
      </c>
      <c r="G37" s="316" t="n">
        <f aca="false">'1.3 Frota Total'!F32</f>
        <v>0</v>
      </c>
      <c r="H37" s="316" t="n">
        <f aca="false">'1.3 Frota Total'!G32</f>
        <v>0</v>
      </c>
      <c r="I37" s="317" t="n">
        <f aca="false">'1.3 Frota Total'!H32</f>
        <v>0</v>
      </c>
      <c r="J37" s="13"/>
      <c r="K37" s="13"/>
      <c r="L37" s="13"/>
      <c r="M37" s="13"/>
      <c r="N37" s="13"/>
    </row>
    <row r="38" customFormat="false" ht="15.75" hidden="false" customHeight="true" outlineLevel="0" collapsed="false">
      <c r="A38" s="311"/>
      <c r="B38" s="311"/>
      <c r="C38" s="311"/>
      <c r="D38" s="311"/>
      <c r="E38" s="315" t="n">
        <v>2</v>
      </c>
      <c r="F38" s="316" t="n">
        <f aca="false">'1.3 Frota Total'!E33</f>
        <v>0</v>
      </c>
      <c r="G38" s="316" t="n">
        <f aca="false">'1.3 Frota Total'!F33</f>
        <v>0</v>
      </c>
      <c r="H38" s="316" t="n">
        <f aca="false">'1.3 Frota Total'!G33</f>
        <v>0</v>
      </c>
      <c r="I38" s="317" t="n">
        <f aca="false">'1.3 Frota Total'!H33</f>
        <v>0</v>
      </c>
      <c r="J38" s="13"/>
      <c r="K38" s="13"/>
      <c r="L38" s="13"/>
      <c r="M38" s="13"/>
      <c r="N38" s="13"/>
    </row>
    <row r="39" customFormat="false" ht="15.75" hidden="false" customHeight="true" outlineLevel="0" collapsed="false">
      <c r="A39" s="311"/>
      <c r="B39" s="311"/>
      <c r="C39" s="311"/>
      <c r="D39" s="311"/>
      <c r="E39" s="315" t="n">
        <v>3</v>
      </c>
      <c r="F39" s="316" t="n">
        <f aca="false">'1.3 Frota Total'!E34</f>
        <v>0</v>
      </c>
      <c r="G39" s="316" t="n">
        <f aca="false">'1.3 Frota Total'!F34</f>
        <v>0</v>
      </c>
      <c r="H39" s="316" t="n">
        <f aca="false">'1.3 Frota Total'!G34</f>
        <v>0</v>
      </c>
      <c r="I39" s="317" t="n">
        <f aca="false">'1.3 Frota Total'!H34</f>
        <v>0</v>
      </c>
      <c r="J39" s="13"/>
      <c r="K39" s="13"/>
      <c r="L39" s="13"/>
      <c r="M39" s="13"/>
      <c r="N39" s="13"/>
    </row>
    <row r="40" customFormat="false" ht="15.75" hidden="false" customHeight="true" outlineLevel="0" collapsed="false">
      <c r="A40" s="311"/>
      <c r="B40" s="311"/>
      <c r="C40" s="311"/>
      <c r="D40" s="311"/>
      <c r="E40" s="315" t="n">
        <v>4</v>
      </c>
      <c r="F40" s="316" t="n">
        <f aca="false">'1.3 Frota Total'!E35</f>
        <v>0</v>
      </c>
      <c r="G40" s="316" t="n">
        <f aca="false">'1.3 Frota Total'!F35</f>
        <v>0</v>
      </c>
      <c r="H40" s="316" t="n">
        <f aca="false">'1.3 Frota Total'!G35</f>
        <v>0</v>
      </c>
      <c r="I40" s="317" t="n">
        <f aca="false">'1.3 Frota Total'!H35</f>
        <v>0</v>
      </c>
      <c r="J40" s="13"/>
      <c r="K40" s="13"/>
      <c r="L40" s="13"/>
      <c r="M40" s="13"/>
      <c r="N40" s="13"/>
    </row>
    <row r="41" customFormat="false" ht="15.75" hidden="false" customHeight="true" outlineLevel="0" collapsed="false">
      <c r="A41" s="311"/>
      <c r="B41" s="311"/>
      <c r="C41" s="311"/>
      <c r="D41" s="311"/>
      <c r="E41" s="318" t="n">
        <v>5</v>
      </c>
      <c r="F41" s="319" t="n">
        <f aca="false">'1.3 Frota Total'!E36</f>
        <v>0</v>
      </c>
      <c r="G41" s="319" t="n">
        <f aca="false">'1.3 Frota Total'!F36</f>
        <v>0</v>
      </c>
      <c r="H41" s="319" t="n">
        <f aca="false">'1.3 Frota Total'!G36</f>
        <v>0</v>
      </c>
      <c r="I41" s="320" t="n">
        <f aca="false">'1.3 Frota Total'!H36</f>
        <v>0</v>
      </c>
      <c r="J41" s="13"/>
      <c r="K41" s="13"/>
      <c r="L41" s="13"/>
      <c r="M41" s="13"/>
      <c r="N41" s="13"/>
    </row>
    <row r="42" customFormat="false" ht="15.75" hidden="false" customHeight="true" outlineLevel="0" collapsed="false">
      <c r="A42" s="321" t="s">
        <v>103</v>
      </c>
      <c r="B42" s="321"/>
      <c r="C42" s="321"/>
      <c r="D42" s="321"/>
      <c r="E42" s="312" t="n">
        <v>0</v>
      </c>
      <c r="F42" s="313" t="n">
        <f aca="false">'1.3 Frota Total'!E37</f>
        <v>0</v>
      </c>
      <c r="G42" s="313" t="n">
        <f aca="false">'1.3 Frota Total'!F37</f>
        <v>0</v>
      </c>
      <c r="H42" s="313" t="n">
        <f aca="false">'1.3 Frota Total'!G37</f>
        <v>0</v>
      </c>
      <c r="I42" s="314" t="n">
        <f aca="false">'1.3 Frota Total'!H37</f>
        <v>0</v>
      </c>
      <c r="J42" s="13"/>
      <c r="K42" s="13"/>
      <c r="L42" s="13"/>
      <c r="M42" s="13"/>
      <c r="N42" s="13"/>
    </row>
    <row r="43" customFormat="false" ht="15.75" hidden="false" customHeight="true" outlineLevel="0" collapsed="false">
      <c r="A43" s="321"/>
      <c r="B43" s="321"/>
      <c r="C43" s="321"/>
      <c r="D43" s="321"/>
      <c r="E43" s="315" t="n">
        <v>1</v>
      </c>
      <c r="F43" s="316" t="n">
        <f aca="false">'1.3 Frota Total'!E38</f>
        <v>0</v>
      </c>
      <c r="G43" s="316" t="n">
        <f aca="false">'1.3 Frota Total'!F38</f>
        <v>0</v>
      </c>
      <c r="H43" s="316" t="n">
        <f aca="false">'1.3 Frota Total'!G38</f>
        <v>0</v>
      </c>
      <c r="I43" s="317" t="n">
        <f aca="false">'1.3 Frota Total'!H38</f>
        <v>0</v>
      </c>
      <c r="J43" s="13"/>
      <c r="K43" s="13"/>
      <c r="L43" s="13"/>
      <c r="M43" s="13"/>
      <c r="N43" s="13"/>
    </row>
    <row r="44" customFormat="false" ht="15.75" hidden="false" customHeight="true" outlineLevel="0" collapsed="false">
      <c r="A44" s="321"/>
      <c r="B44" s="321"/>
      <c r="C44" s="321"/>
      <c r="D44" s="321"/>
      <c r="E44" s="315" t="n">
        <v>2</v>
      </c>
      <c r="F44" s="316" t="n">
        <f aca="false">'1.3 Frota Total'!E39</f>
        <v>0</v>
      </c>
      <c r="G44" s="316" t="n">
        <f aca="false">'1.3 Frota Total'!F39</f>
        <v>0</v>
      </c>
      <c r="H44" s="316" t="n">
        <f aca="false">'1.3 Frota Total'!G39</f>
        <v>0</v>
      </c>
      <c r="I44" s="317" t="n">
        <f aca="false">'1.3 Frota Total'!H39</f>
        <v>0</v>
      </c>
      <c r="J44" s="13"/>
      <c r="K44" s="13"/>
      <c r="L44" s="13"/>
      <c r="M44" s="13"/>
      <c r="N44" s="13"/>
    </row>
    <row r="45" customFormat="false" ht="15.75" hidden="false" customHeight="true" outlineLevel="0" collapsed="false">
      <c r="A45" s="321"/>
      <c r="B45" s="321"/>
      <c r="C45" s="321"/>
      <c r="D45" s="321"/>
      <c r="E45" s="315" t="n">
        <v>3</v>
      </c>
      <c r="F45" s="316" t="n">
        <f aca="false">'1.3 Frota Total'!E40</f>
        <v>0</v>
      </c>
      <c r="G45" s="316" t="n">
        <f aca="false">'1.3 Frota Total'!F40</f>
        <v>0</v>
      </c>
      <c r="H45" s="316" t="n">
        <f aca="false">'1.3 Frota Total'!G40</f>
        <v>0</v>
      </c>
      <c r="I45" s="317" t="n">
        <f aca="false">'1.3 Frota Total'!H40</f>
        <v>0</v>
      </c>
      <c r="J45" s="13"/>
      <c r="K45" s="13"/>
      <c r="L45" s="13"/>
      <c r="M45" s="13"/>
      <c r="N45" s="13"/>
    </row>
    <row r="46" customFormat="false" ht="15.75" hidden="false" customHeight="true" outlineLevel="0" collapsed="false">
      <c r="A46" s="321"/>
      <c r="B46" s="321"/>
      <c r="C46" s="321"/>
      <c r="D46" s="321"/>
      <c r="E46" s="315" t="n">
        <v>4</v>
      </c>
      <c r="F46" s="316" t="n">
        <f aca="false">'1.3 Frota Total'!E41</f>
        <v>0</v>
      </c>
      <c r="G46" s="316" t="n">
        <f aca="false">'1.3 Frota Total'!F41</f>
        <v>0</v>
      </c>
      <c r="H46" s="316" t="n">
        <f aca="false">'1.3 Frota Total'!G41</f>
        <v>0</v>
      </c>
      <c r="I46" s="317" t="n">
        <f aca="false">'1.3 Frota Total'!H41</f>
        <v>0</v>
      </c>
      <c r="J46" s="13"/>
      <c r="K46" s="13"/>
      <c r="L46" s="13"/>
      <c r="M46" s="13"/>
      <c r="N46" s="13"/>
    </row>
    <row r="47" customFormat="false" ht="15.75" hidden="false" customHeight="true" outlineLevel="0" collapsed="false">
      <c r="A47" s="321"/>
      <c r="B47" s="321"/>
      <c r="C47" s="321"/>
      <c r="D47" s="321"/>
      <c r="E47" s="322" t="n">
        <v>5</v>
      </c>
      <c r="F47" s="323" t="n">
        <f aca="false">'1.3 Frota Total'!E42</f>
        <v>0</v>
      </c>
      <c r="G47" s="323" t="n">
        <f aca="false">'1.3 Frota Total'!F42</f>
        <v>0</v>
      </c>
      <c r="H47" s="323" t="n">
        <f aca="false">'1.3 Frota Total'!G42</f>
        <v>0</v>
      </c>
      <c r="I47" s="324" t="n">
        <f aca="false">'1.3 Frota Total'!H42</f>
        <v>0</v>
      </c>
      <c r="J47" s="13"/>
      <c r="K47" s="13"/>
      <c r="L47" s="13"/>
      <c r="M47" s="13"/>
      <c r="N47" s="13"/>
    </row>
    <row r="48" customFormat="false" ht="15.75" hidden="false" customHeight="true" outlineLevel="0" collapsed="false">
      <c r="A48" s="321" t="s">
        <v>107</v>
      </c>
      <c r="B48" s="321"/>
      <c r="C48" s="321"/>
      <c r="D48" s="321"/>
      <c r="E48" s="312" t="n">
        <v>0</v>
      </c>
      <c r="F48" s="313" t="n">
        <f aca="false">'1.3 Frota Total'!E43</f>
        <v>0</v>
      </c>
      <c r="G48" s="313" t="n">
        <f aca="false">'1.3 Frota Total'!F43</f>
        <v>0</v>
      </c>
      <c r="H48" s="313" t="n">
        <f aca="false">'1.3 Frota Total'!G43</f>
        <v>0</v>
      </c>
      <c r="I48" s="314" t="n">
        <f aca="false">'1.3 Frota Total'!H43</f>
        <v>0</v>
      </c>
      <c r="J48" s="13"/>
      <c r="K48" s="13"/>
      <c r="L48" s="13"/>
      <c r="M48" s="13"/>
      <c r="N48" s="13"/>
    </row>
    <row r="49" customFormat="false" ht="15.75" hidden="false" customHeight="true" outlineLevel="0" collapsed="false">
      <c r="A49" s="321"/>
      <c r="B49" s="321"/>
      <c r="C49" s="321"/>
      <c r="D49" s="321"/>
      <c r="E49" s="315" t="n">
        <v>1</v>
      </c>
      <c r="F49" s="316" t="n">
        <f aca="false">'1.3 Frota Total'!E44</f>
        <v>0</v>
      </c>
      <c r="G49" s="316" t="n">
        <f aca="false">'1.3 Frota Total'!F44</f>
        <v>0</v>
      </c>
      <c r="H49" s="316" t="n">
        <f aca="false">'1.3 Frota Total'!G44</f>
        <v>0</v>
      </c>
      <c r="I49" s="317" t="n">
        <f aca="false">'1.3 Frota Total'!H44</f>
        <v>0</v>
      </c>
      <c r="J49" s="13"/>
      <c r="K49" s="13"/>
      <c r="L49" s="13"/>
      <c r="M49" s="13"/>
      <c r="N49" s="13"/>
    </row>
    <row r="50" customFormat="false" ht="15.75" hidden="false" customHeight="true" outlineLevel="0" collapsed="false">
      <c r="A50" s="321"/>
      <c r="B50" s="321"/>
      <c r="C50" s="321"/>
      <c r="D50" s="321"/>
      <c r="E50" s="315" t="n">
        <v>2</v>
      </c>
      <c r="F50" s="316" t="n">
        <f aca="false">'1.3 Frota Total'!E45</f>
        <v>0</v>
      </c>
      <c r="G50" s="316" t="n">
        <f aca="false">'1.3 Frota Total'!F45</f>
        <v>0</v>
      </c>
      <c r="H50" s="316" t="n">
        <f aca="false">'1.3 Frota Total'!G45</f>
        <v>0</v>
      </c>
      <c r="I50" s="317" t="n">
        <f aca="false">'1.3 Frota Total'!H45</f>
        <v>0</v>
      </c>
      <c r="J50" s="13"/>
      <c r="K50" s="13"/>
      <c r="L50" s="13"/>
      <c r="M50" s="13"/>
      <c r="N50" s="13"/>
    </row>
    <row r="51" customFormat="false" ht="15.75" hidden="false" customHeight="true" outlineLevel="0" collapsed="false">
      <c r="A51" s="321"/>
      <c r="B51" s="321"/>
      <c r="C51" s="321"/>
      <c r="D51" s="321"/>
      <c r="E51" s="315" t="n">
        <v>3</v>
      </c>
      <c r="F51" s="316" t="n">
        <f aca="false">'1.3 Frota Total'!E46</f>
        <v>0</v>
      </c>
      <c r="G51" s="316" t="n">
        <f aca="false">'1.3 Frota Total'!F46</f>
        <v>0</v>
      </c>
      <c r="H51" s="316" t="n">
        <f aca="false">'1.3 Frota Total'!G46</f>
        <v>0</v>
      </c>
      <c r="I51" s="317" t="n">
        <f aca="false">'1.3 Frota Total'!H46</f>
        <v>0</v>
      </c>
      <c r="J51" s="13"/>
      <c r="K51" s="13"/>
      <c r="L51" s="13"/>
      <c r="M51" s="13"/>
      <c r="N51" s="13"/>
    </row>
    <row r="52" customFormat="false" ht="15.75" hidden="false" customHeight="true" outlineLevel="0" collapsed="false">
      <c r="A52" s="321"/>
      <c r="B52" s="321"/>
      <c r="C52" s="321"/>
      <c r="D52" s="321"/>
      <c r="E52" s="315" t="n">
        <v>4</v>
      </c>
      <c r="F52" s="316" t="n">
        <f aca="false">'1.3 Frota Total'!E47</f>
        <v>0</v>
      </c>
      <c r="G52" s="316" t="n">
        <f aca="false">'1.3 Frota Total'!F47</f>
        <v>0</v>
      </c>
      <c r="H52" s="316" t="n">
        <f aca="false">'1.3 Frota Total'!G47</f>
        <v>0</v>
      </c>
      <c r="I52" s="317" t="n">
        <f aca="false">'1.3 Frota Total'!H47</f>
        <v>0</v>
      </c>
      <c r="J52" s="13"/>
      <c r="K52" s="13"/>
      <c r="L52" s="13"/>
      <c r="M52" s="13"/>
      <c r="N52" s="13"/>
    </row>
    <row r="53" customFormat="false" ht="15.75" hidden="false" customHeight="true" outlineLevel="0" collapsed="false">
      <c r="A53" s="321"/>
      <c r="B53" s="321"/>
      <c r="C53" s="321"/>
      <c r="D53" s="321"/>
      <c r="E53" s="315" t="n">
        <v>5</v>
      </c>
      <c r="F53" s="316" t="n">
        <f aca="false">'1.3 Frota Total'!E48</f>
        <v>0</v>
      </c>
      <c r="G53" s="316" t="n">
        <f aca="false">'1.3 Frota Total'!F48</f>
        <v>0</v>
      </c>
      <c r="H53" s="316" t="n">
        <f aca="false">'1.3 Frota Total'!G48</f>
        <v>0</v>
      </c>
      <c r="I53" s="317" t="n">
        <f aca="false">'1.3 Frota Total'!H48</f>
        <v>0</v>
      </c>
      <c r="J53" s="13"/>
      <c r="K53" s="13"/>
      <c r="L53" s="13"/>
      <c r="M53" s="13"/>
      <c r="N53" s="13"/>
    </row>
    <row r="54" customFormat="false" ht="15.75" hidden="false" customHeight="true" outlineLevel="0" collapsed="false">
      <c r="A54" s="321"/>
      <c r="B54" s="321"/>
      <c r="C54" s="321"/>
      <c r="D54" s="321"/>
      <c r="E54" s="315" t="n">
        <v>6</v>
      </c>
      <c r="F54" s="316" t="n">
        <f aca="false">'1.3 Frota Total'!E49</f>
        <v>0</v>
      </c>
      <c r="G54" s="316" t="n">
        <f aca="false">'1.3 Frota Total'!F49</f>
        <v>0</v>
      </c>
      <c r="H54" s="316" t="n">
        <f aca="false">'1.3 Frota Total'!G49</f>
        <v>0</v>
      </c>
      <c r="I54" s="317" t="n">
        <f aca="false">'1.3 Frota Total'!H49</f>
        <v>0</v>
      </c>
      <c r="J54" s="13"/>
      <c r="K54" s="13"/>
      <c r="L54" s="13"/>
      <c r="M54" s="13"/>
      <c r="N54" s="13"/>
    </row>
    <row r="55" customFormat="false" ht="15.75" hidden="false" customHeight="true" outlineLevel="0" collapsed="false">
      <c r="A55" s="321"/>
      <c r="B55" s="321"/>
      <c r="C55" s="321"/>
      <c r="D55" s="321"/>
      <c r="E55" s="315" t="n">
        <v>7</v>
      </c>
      <c r="F55" s="316" t="n">
        <f aca="false">'1.3 Frota Total'!E50</f>
        <v>0</v>
      </c>
      <c r="G55" s="316" t="n">
        <f aca="false">'1.3 Frota Total'!F50</f>
        <v>0</v>
      </c>
      <c r="H55" s="316" t="n">
        <f aca="false">'1.3 Frota Total'!G50</f>
        <v>0</v>
      </c>
      <c r="I55" s="317" t="n">
        <f aca="false">'1.3 Frota Total'!H50</f>
        <v>0</v>
      </c>
      <c r="J55" s="13"/>
      <c r="K55" s="13"/>
      <c r="L55" s="13"/>
      <c r="M55" s="13"/>
      <c r="N55" s="13"/>
    </row>
    <row r="56" customFormat="false" ht="15.75" hidden="false" customHeight="true" outlineLevel="0" collapsed="false">
      <c r="A56" s="321"/>
      <c r="B56" s="321"/>
      <c r="C56" s="321"/>
      <c r="D56" s="321"/>
      <c r="E56" s="322" t="n">
        <v>8</v>
      </c>
      <c r="F56" s="323" t="n">
        <f aca="false">'1.3 Frota Total'!E51</f>
        <v>0</v>
      </c>
      <c r="G56" s="323" t="n">
        <f aca="false">'1.3 Frota Total'!F51</f>
        <v>0</v>
      </c>
      <c r="H56" s="323" t="n">
        <f aca="false">'1.3 Frota Total'!G51</f>
        <v>0</v>
      </c>
      <c r="I56" s="324" t="n">
        <f aca="false">'1.3 Frota Total'!H51</f>
        <v>0</v>
      </c>
      <c r="J56" s="13"/>
      <c r="K56" s="13"/>
      <c r="L56" s="13"/>
      <c r="M56" s="13"/>
      <c r="N56" s="13"/>
    </row>
    <row r="57" customFormat="false" ht="15.75" hidden="false" customHeight="true" outlineLevel="0" collapsed="false">
      <c r="A57" s="311" t="s">
        <v>111</v>
      </c>
      <c r="B57" s="311"/>
      <c r="C57" s="311"/>
      <c r="D57" s="311"/>
      <c r="E57" s="312" t="n">
        <v>0</v>
      </c>
      <c r="F57" s="313" t="n">
        <f aca="false">'1.3 Frota Total'!E52</f>
        <v>0</v>
      </c>
      <c r="G57" s="313" t="n">
        <f aca="false">'1.3 Frota Total'!F52</f>
        <v>0</v>
      </c>
      <c r="H57" s="313" t="n">
        <f aca="false">'1.3 Frota Total'!G52</f>
        <v>0</v>
      </c>
      <c r="I57" s="314" t="n">
        <f aca="false">'1.3 Frota Total'!H52</f>
        <v>0</v>
      </c>
      <c r="J57" s="13"/>
      <c r="K57" s="13"/>
      <c r="L57" s="83"/>
      <c r="M57" s="13"/>
      <c r="N57" s="13"/>
    </row>
    <row r="58" customFormat="false" ht="15.75" hidden="false" customHeight="true" outlineLevel="0" collapsed="false">
      <c r="A58" s="311"/>
      <c r="B58" s="311"/>
      <c r="C58" s="311"/>
      <c r="D58" s="311"/>
      <c r="E58" s="315" t="n">
        <v>1</v>
      </c>
      <c r="F58" s="316" t="n">
        <f aca="false">'1.3 Frota Total'!E53</f>
        <v>0</v>
      </c>
      <c r="G58" s="316" t="n">
        <f aca="false">'1.3 Frota Total'!F53</f>
        <v>0</v>
      </c>
      <c r="H58" s="316" t="n">
        <f aca="false">'1.3 Frota Total'!G53</f>
        <v>0</v>
      </c>
      <c r="I58" s="317" t="n">
        <f aca="false">'1.3 Frota Total'!H53</f>
        <v>0</v>
      </c>
      <c r="J58" s="13"/>
      <c r="K58" s="13"/>
      <c r="L58" s="13"/>
      <c r="M58" s="13"/>
      <c r="N58" s="13"/>
    </row>
    <row r="59" customFormat="false" ht="15.75" hidden="false" customHeight="true" outlineLevel="0" collapsed="false">
      <c r="A59" s="311"/>
      <c r="B59" s="311"/>
      <c r="C59" s="311"/>
      <c r="D59" s="311"/>
      <c r="E59" s="315" t="n">
        <v>2</v>
      </c>
      <c r="F59" s="316" t="n">
        <f aca="false">'1.3 Frota Total'!E54</f>
        <v>0</v>
      </c>
      <c r="G59" s="316" t="n">
        <f aca="false">'1.3 Frota Total'!F54</f>
        <v>0</v>
      </c>
      <c r="H59" s="316" t="n">
        <f aca="false">'1.3 Frota Total'!G54</f>
        <v>0</v>
      </c>
      <c r="I59" s="317" t="n">
        <f aca="false">'1.3 Frota Total'!H54</f>
        <v>0</v>
      </c>
      <c r="J59" s="13"/>
      <c r="K59" s="13"/>
      <c r="L59" s="13"/>
      <c r="M59" s="13"/>
      <c r="N59" s="13"/>
    </row>
    <row r="60" customFormat="false" ht="15.75" hidden="false" customHeight="true" outlineLevel="0" collapsed="false">
      <c r="A60" s="311"/>
      <c r="B60" s="311"/>
      <c r="C60" s="311"/>
      <c r="D60" s="311"/>
      <c r="E60" s="315" t="n">
        <v>3</v>
      </c>
      <c r="F60" s="316" t="n">
        <f aca="false">'1.3 Frota Total'!E55</f>
        <v>0</v>
      </c>
      <c r="G60" s="316" t="n">
        <f aca="false">'1.3 Frota Total'!F55</f>
        <v>0</v>
      </c>
      <c r="H60" s="316" t="n">
        <f aca="false">'1.3 Frota Total'!G55</f>
        <v>0</v>
      </c>
      <c r="I60" s="317" t="n">
        <f aca="false">'1.3 Frota Total'!H55</f>
        <v>0</v>
      </c>
      <c r="J60" s="13"/>
      <c r="K60" s="13"/>
      <c r="L60" s="13"/>
      <c r="M60" s="13"/>
      <c r="N60" s="13"/>
    </row>
    <row r="61" customFormat="false" ht="15.75" hidden="false" customHeight="true" outlineLevel="0" collapsed="false">
      <c r="A61" s="311"/>
      <c r="B61" s="311"/>
      <c r="C61" s="311"/>
      <c r="D61" s="311"/>
      <c r="E61" s="315" t="n">
        <v>4</v>
      </c>
      <c r="F61" s="316" t="n">
        <f aca="false">'1.3 Frota Total'!E56</f>
        <v>0</v>
      </c>
      <c r="G61" s="316" t="n">
        <f aca="false">'1.3 Frota Total'!F56</f>
        <v>0</v>
      </c>
      <c r="H61" s="316" t="n">
        <f aca="false">'1.3 Frota Total'!G56</f>
        <v>0</v>
      </c>
      <c r="I61" s="317" t="n">
        <f aca="false">'1.3 Frota Total'!H56</f>
        <v>0</v>
      </c>
      <c r="J61" s="13"/>
      <c r="K61" s="13"/>
      <c r="L61" s="13"/>
      <c r="M61" s="13"/>
      <c r="N61" s="13"/>
    </row>
    <row r="62" customFormat="false" ht="15.75" hidden="false" customHeight="true" outlineLevel="0" collapsed="false">
      <c r="A62" s="311"/>
      <c r="B62" s="311"/>
      <c r="C62" s="311"/>
      <c r="D62" s="311"/>
      <c r="E62" s="315" t="n">
        <v>5</v>
      </c>
      <c r="F62" s="316" t="n">
        <f aca="false">'1.3 Frota Total'!E57</f>
        <v>0</v>
      </c>
      <c r="G62" s="316" t="n">
        <f aca="false">'1.3 Frota Total'!F57</f>
        <v>0</v>
      </c>
      <c r="H62" s="316" t="n">
        <f aca="false">'1.3 Frota Total'!G57</f>
        <v>0</v>
      </c>
      <c r="I62" s="317" t="n">
        <f aca="false">'1.3 Frota Total'!H57</f>
        <v>0</v>
      </c>
      <c r="J62" s="13"/>
      <c r="K62" s="13"/>
      <c r="L62" s="13"/>
      <c r="M62" s="13"/>
      <c r="N62" s="13"/>
    </row>
    <row r="63" customFormat="false" ht="15.75" hidden="false" customHeight="true" outlineLevel="0" collapsed="false">
      <c r="A63" s="311"/>
      <c r="B63" s="311"/>
      <c r="C63" s="311"/>
      <c r="D63" s="311"/>
      <c r="E63" s="315" t="n">
        <v>6</v>
      </c>
      <c r="F63" s="316" t="n">
        <f aca="false">'1.3 Frota Total'!E58</f>
        <v>0</v>
      </c>
      <c r="G63" s="316" t="n">
        <f aca="false">'1.3 Frota Total'!F58</f>
        <v>0</v>
      </c>
      <c r="H63" s="316" t="n">
        <f aca="false">'1.3 Frota Total'!G58</f>
        <v>0</v>
      </c>
      <c r="I63" s="317" t="n">
        <f aca="false">'1.3 Frota Total'!H58</f>
        <v>0</v>
      </c>
      <c r="J63" s="13"/>
      <c r="K63" s="13"/>
      <c r="L63" s="13"/>
      <c r="M63" s="13"/>
      <c r="N63" s="13"/>
    </row>
    <row r="64" customFormat="false" ht="15.75" hidden="false" customHeight="true" outlineLevel="0" collapsed="false">
      <c r="A64" s="311"/>
      <c r="B64" s="311"/>
      <c r="C64" s="311"/>
      <c r="D64" s="311"/>
      <c r="E64" s="315" t="n">
        <v>7</v>
      </c>
      <c r="F64" s="316" t="n">
        <f aca="false">'1.3 Frota Total'!E59</f>
        <v>0</v>
      </c>
      <c r="G64" s="316" t="n">
        <f aca="false">'1.3 Frota Total'!F59</f>
        <v>0</v>
      </c>
      <c r="H64" s="316" t="n">
        <f aca="false">'1.3 Frota Total'!G59</f>
        <v>0</v>
      </c>
      <c r="I64" s="317" t="n">
        <f aca="false">'1.3 Frota Total'!H59</f>
        <v>0</v>
      </c>
      <c r="J64" s="13"/>
      <c r="K64" s="13"/>
      <c r="L64" s="13"/>
      <c r="M64" s="13"/>
      <c r="N64" s="13"/>
    </row>
    <row r="65" customFormat="false" ht="15.75" hidden="false" customHeight="true" outlineLevel="0" collapsed="false">
      <c r="A65" s="311"/>
      <c r="B65" s="311"/>
      <c r="C65" s="311"/>
      <c r="D65" s="311"/>
      <c r="E65" s="318" t="n">
        <v>8</v>
      </c>
      <c r="F65" s="319" t="n">
        <f aca="false">'1.3 Frota Total'!E60</f>
        <v>0</v>
      </c>
      <c r="G65" s="319" t="n">
        <f aca="false">'1.3 Frota Total'!F60</f>
        <v>0</v>
      </c>
      <c r="H65" s="319" t="n">
        <f aca="false">'1.3 Frota Total'!G60</f>
        <v>0</v>
      </c>
      <c r="I65" s="320" t="n">
        <f aca="false">'1.3 Frota Total'!H60</f>
        <v>0</v>
      </c>
      <c r="J65" s="13"/>
      <c r="K65" s="13"/>
      <c r="L65" s="13"/>
      <c r="M65" s="13"/>
      <c r="N65" s="13"/>
    </row>
    <row r="66" customFormat="false" ht="15.75" hidden="false" customHeight="true" outlineLevel="0" collapsed="false">
      <c r="A66" s="325" t="s">
        <v>115</v>
      </c>
      <c r="B66" s="325"/>
      <c r="C66" s="325"/>
      <c r="D66" s="325"/>
      <c r="E66" s="326" t="n">
        <v>0</v>
      </c>
      <c r="F66" s="327" t="n">
        <f aca="false">'1.3 Frota Total'!E61</f>
        <v>0</v>
      </c>
      <c r="G66" s="327" t="n">
        <f aca="false">'1.3 Frota Total'!F61</f>
        <v>0</v>
      </c>
      <c r="H66" s="327" t="n">
        <f aca="false">'1.3 Frota Total'!G61</f>
        <v>0</v>
      </c>
      <c r="I66" s="328" t="n">
        <f aca="false">'1.3 Frota Total'!H61</f>
        <v>0</v>
      </c>
      <c r="J66" s="13"/>
      <c r="K66" s="13"/>
      <c r="L66" s="13"/>
      <c r="M66" s="13"/>
      <c r="N66" s="13"/>
    </row>
    <row r="67" customFormat="false" ht="15.75" hidden="false" customHeight="true" outlineLevel="0" collapsed="false">
      <c r="A67" s="325"/>
      <c r="B67" s="325"/>
      <c r="C67" s="325"/>
      <c r="D67" s="325"/>
      <c r="E67" s="315" t="n">
        <v>1</v>
      </c>
      <c r="F67" s="316" t="n">
        <f aca="false">'1.3 Frota Total'!E62</f>
        <v>0</v>
      </c>
      <c r="G67" s="316" t="n">
        <f aca="false">'1.3 Frota Total'!F62</f>
        <v>0</v>
      </c>
      <c r="H67" s="316" t="n">
        <f aca="false">'1.3 Frota Total'!G62</f>
        <v>0</v>
      </c>
      <c r="I67" s="317" t="n">
        <f aca="false">'1.3 Frota Total'!H62</f>
        <v>0</v>
      </c>
      <c r="J67" s="13"/>
      <c r="K67" s="13"/>
      <c r="L67" s="13"/>
      <c r="M67" s="13"/>
      <c r="N67" s="13"/>
    </row>
    <row r="68" customFormat="false" ht="15.75" hidden="false" customHeight="true" outlineLevel="0" collapsed="false">
      <c r="A68" s="325"/>
      <c r="B68" s="325"/>
      <c r="C68" s="325"/>
      <c r="D68" s="325"/>
      <c r="E68" s="315" t="n">
        <v>2</v>
      </c>
      <c r="F68" s="316" t="n">
        <f aca="false">'1.3 Frota Total'!E63</f>
        <v>0</v>
      </c>
      <c r="G68" s="316" t="n">
        <f aca="false">'1.3 Frota Total'!F63</f>
        <v>0</v>
      </c>
      <c r="H68" s="316" t="n">
        <f aca="false">'1.3 Frota Total'!G63</f>
        <v>0</v>
      </c>
      <c r="I68" s="317" t="n">
        <f aca="false">'1.3 Frota Total'!H63</f>
        <v>0</v>
      </c>
      <c r="J68" s="13"/>
      <c r="K68" s="13"/>
      <c r="L68" s="13"/>
      <c r="M68" s="13"/>
      <c r="N68" s="13"/>
    </row>
    <row r="69" customFormat="false" ht="15.75" hidden="false" customHeight="true" outlineLevel="0" collapsed="false">
      <c r="A69" s="325"/>
      <c r="B69" s="325"/>
      <c r="C69" s="325"/>
      <c r="D69" s="325"/>
      <c r="E69" s="315" t="n">
        <v>3</v>
      </c>
      <c r="F69" s="316" t="n">
        <f aca="false">'1.3 Frota Total'!E64</f>
        <v>0</v>
      </c>
      <c r="G69" s="316" t="n">
        <f aca="false">'1.3 Frota Total'!F64</f>
        <v>0</v>
      </c>
      <c r="H69" s="316" t="n">
        <f aca="false">'1.3 Frota Total'!G64</f>
        <v>0</v>
      </c>
      <c r="I69" s="317" t="n">
        <f aca="false">'1.3 Frota Total'!H64</f>
        <v>0</v>
      </c>
      <c r="J69" s="13"/>
      <c r="K69" s="13"/>
      <c r="L69" s="13"/>
      <c r="M69" s="13"/>
      <c r="N69" s="13"/>
    </row>
    <row r="70" customFormat="false" ht="15.75" hidden="false" customHeight="true" outlineLevel="0" collapsed="false">
      <c r="A70" s="325"/>
      <c r="B70" s="325"/>
      <c r="C70" s="325"/>
      <c r="D70" s="325"/>
      <c r="E70" s="315" t="n">
        <v>4</v>
      </c>
      <c r="F70" s="316" t="n">
        <f aca="false">'1.3 Frota Total'!E65</f>
        <v>0</v>
      </c>
      <c r="G70" s="316" t="n">
        <f aca="false">'1.3 Frota Total'!F65</f>
        <v>0</v>
      </c>
      <c r="H70" s="316" t="n">
        <f aca="false">'1.3 Frota Total'!G65</f>
        <v>0</v>
      </c>
      <c r="I70" s="317" t="n">
        <f aca="false">'1.3 Frota Total'!H65</f>
        <v>0</v>
      </c>
      <c r="J70" s="13"/>
      <c r="K70" s="13"/>
      <c r="L70" s="13"/>
      <c r="M70" s="13"/>
      <c r="N70" s="13"/>
    </row>
    <row r="71" customFormat="false" ht="15.75" hidden="false" customHeight="true" outlineLevel="0" collapsed="false">
      <c r="A71" s="325"/>
      <c r="B71" s="325"/>
      <c r="C71" s="325"/>
      <c r="D71" s="325"/>
      <c r="E71" s="315" t="n">
        <v>5</v>
      </c>
      <c r="F71" s="316" t="n">
        <f aca="false">'1.3 Frota Total'!E66</f>
        <v>0</v>
      </c>
      <c r="G71" s="316" t="n">
        <f aca="false">'1.3 Frota Total'!F66</f>
        <v>0</v>
      </c>
      <c r="H71" s="316" t="n">
        <f aca="false">'1.3 Frota Total'!G66</f>
        <v>0</v>
      </c>
      <c r="I71" s="317" t="n">
        <f aca="false">'1.3 Frota Total'!H66</f>
        <v>0</v>
      </c>
      <c r="J71" s="13"/>
      <c r="K71" s="13"/>
      <c r="L71" s="13"/>
      <c r="M71" s="13"/>
      <c r="N71" s="13"/>
    </row>
    <row r="72" customFormat="false" ht="15.75" hidden="false" customHeight="true" outlineLevel="0" collapsed="false">
      <c r="A72" s="325"/>
      <c r="B72" s="325"/>
      <c r="C72" s="325"/>
      <c r="D72" s="325"/>
      <c r="E72" s="315" t="n">
        <v>6</v>
      </c>
      <c r="F72" s="316" t="n">
        <f aca="false">'1.3 Frota Total'!E67</f>
        <v>0</v>
      </c>
      <c r="G72" s="316" t="n">
        <f aca="false">'1.3 Frota Total'!F67</f>
        <v>0</v>
      </c>
      <c r="H72" s="316" t="n">
        <f aca="false">'1.3 Frota Total'!G67</f>
        <v>0</v>
      </c>
      <c r="I72" s="317" t="n">
        <f aca="false">'1.3 Frota Total'!H67</f>
        <v>0</v>
      </c>
      <c r="J72" s="13"/>
      <c r="K72" s="13"/>
      <c r="L72" s="13"/>
      <c r="M72" s="13"/>
      <c r="N72" s="13"/>
    </row>
    <row r="73" customFormat="false" ht="15.75" hidden="false" customHeight="true" outlineLevel="0" collapsed="false">
      <c r="A73" s="325"/>
      <c r="B73" s="325"/>
      <c r="C73" s="325"/>
      <c r="D73" s="325"/>
      <c r="E73" s="315" t="n">
        <v>7</v>
      </c>
      <c r="F73" s="316" t="n">
        <f aca="false">'1.3 Frota Total'!E68</f>
        <v>0</v>
      </c>
      <c r="G73" s="316" t="n">
        <f aca="false">'1.3 Frota Total'!F68</f>
        <v>0</v>
      </c>
      <c r="H73" s="316" t="n">
        <f aca="false">'1.3 Frota Total'!G68</f>
        <v>0</v>
      </c>
      <c r="I73" s="317" t="n">
        <f aca="false">'1.3 Frota Total'!H68</f>
        <v>0</v>
      </c>
      <c r="J73" s="13"/>
      <c r="K73" s="13"/>
      <c r="L73" s="13"/>
      <c r="M73" s="13"/>
      <c r="N73" s="13"/>
    </row>
    <row r="74" customFormat="false" ht="15.75" hidden="false" customHeight="true" outlineLevel="0" collapsed="false">
      <c r="A74" s="325"/>
      <c r="B74" s="325"/>
      <c r="C74" s="325"/>
      <c r="D74" s="325"/>
      <c r="E74" s="315" t="n">
        <v>8</v>
      </c>
      <c r="F74" s="316" t="n">
        <f aca="false">'1.3 Frota Total'!E69</f>
        <v>0</v>
      </c>
      <c r="G74" s="316" t="n">
        <f aca="false">'1.3 Frota Total'!F69</f>
        <v>0</v>
      </c>
      <c r="H74" s="316" t="n">
        <f aca="false">'1.3 Frota Total'!G69</f>
        <v>0</v>
      </c>
      <c r="I74" s="317" t="n">
        <f aca="false">'1.3 Frota Total'!H69</f>
        <v>0</v>
      </c>
      <c r="J74" s="13"/>
      <c r="K74" s="13"/>
      <c r="L74" s="13"/>
      <c r="M74" s="13"/>
      <c r="N74" s="13"/>
    </row>
    <row r="75" customFormat="false" ht="15.75" hidden="false" customHeight="true" outlineLevel="0" collapsed="false">
      <c r="A75" s="325"/>
      <c r="B75" s="325"/>
      <c r="C75" s="325"/>
      <c r="D75" s="325"/>
      <c r="E75" s="315" t="n">
        <v>9</v>
      </c>
      <c r="F75" s="316" t="n">
        <f aca="false">'1.3 Frota Total'!E70</f>
        <v>0</v>
      </c>
      <c r="G75" s="316" t="n">
        <f aca="false">'1.3 Frota Total'!F70</f>
        <v>0</v>
      </c>
      <c r="H75" s="316" t="n">
        <f aca="false">'1.3 Frota Total'!G70</f>
        <v>0</v>
      </c>
      <c r="I75" s="317" t="n">
        <f aca="false">'1.3 Frota Total'!H70</f>
        <v>0</v>
      </c>
      <c r="J75" s="13"/>
      <c r="K75" s="13"/>
      <c r="L75" s="13"/>
      <c r="M75" s="13"/>
      <c r="N75" s="13"/>
    </row>
    <row r="76" customFormat="false" ht="15.75" hidden="false" customHeight="true" outlineLevel="0" collapsed="false">
      <c r="A76" s="325"/>
      <c r="B76" s="325"/>
      <c r="C76" s="325"/>
      <c r="D76" s="325"/>
      <c r="E76" s="322" t="n">
        <v>10</v>
      </c>
      <c r="F76" s="323" t="n">
        <f aca="false">'1.3 Frota Total'!E71</f>
        <v>0</v>
      </c>
      <c r="G76" s="323" t="n">
        <f aca="false">'1.3 Frota Total'!F71</f>
        <v>0</v>
      </c>
      <c r="H76" s="323" t="n">
        <f aca="false">'1.3 Frota Total'!G71</f>
        <v>0</v>
      </c>
      <c r="I76" s="324" t="n">
        <f aca="false">'1.3 Frota Total'!H71</f>
        <v>0</v>
      </c>
      <c r="J76" s="13"/>
      <c r="K76" s="13"/>
      <c r="L76" s="13"/>
      <c r="M76" s="13"/>
      <c r="N76" s="13"/>
    </row>
    <row r="77" customFormat="false" ht="15.75" hidden="false" customHeight="true" outlineLevel="0" collapsed="false">
      <c r="A77" s="321" t="s">
        <v>117</v>
      </c>
      <c r="B77" s="321"/>
      <c r="C77" s="321"/>
      <c r="D77" s="321"/>
      <c r="E77" s="312" t="n">
        <v>0</v>
      </c>
      <c r="F77" s="313" t="n">
        <f aca="false">'1.3 Frota Total'!E72</f>
        <v>0</v>
      </c>
      <c r="G77" s="313" t="n">
        <f aca="false">'1.3 Frota Total'!F72</f>
        <v>0</v>
      </c>
      <c r="H77" s="313" t="n">
        <f aca="false">'1.3 Frota Total'!G72</f>
        <v>0</v>
      </c>
      <c r="I77" s="314" t="n">
        <f aca="false">'1.3 Frota Total'!H72</f>
        <v>0</v>
      </c>
      <c r="J77" s="13"/>
      <c r="K77" s="13"/>
      <c r="L77" s="13"/>
      <c r="M77" s="13"/>
      <c r="N77" s="13"/>
    </row>
    <row r="78" customFormat="false" ht="15.75" hidden="false" customHeight="true" outlineLevel="0" collapsed="false">
      <c r="A78" s="321"/>
      <c r="B78" s="321"/>
      <c r="C78" s="321"/>
      <c r="D78" s="321"/>
      <c r="E78" s="315" t="n">
        <v>1</v>
      </c>
      <c r="F78" s="316" t="n">
        <f aca="false">'1.3 Frota Total'!E73</f>
        <v>0</v>
      </c>
      <c r="G78" s="316" t="n">
        <f aca="false">'1.3 Frota Total'!F73</f>
        <v>0</v>
      </c>
      <c r="H78" s="316" t="n">
        <f aca="false">'1.3 Frota Total'!G73</f>
        <v>0</v>
      </c>
      <c r="I78" s="317" t="n">
        <f aca="false">'1.3 Frota Total'!H73</f>
        <v>0</v>
      </c>
      <c r="J78" s="13"/>
      <c r="K78" s="13"/>
      <c r="L78" s="13"/>
      <c r="M78" s="13"/>
      <c r="N78" s="13"/>
    </row>
    <row r="79" customFormat="false" ht="15.75" hidden="false" customHeight="true" outlineLevel="0" collapsed="false">
      <c r="A79" s="321"/>
      <c r="B79" s="321"/>
      <c r="C79" s="321"/>
      <c r="D79" s="321"/>
      <c r="E79" s="315" t="n">
        <v>2</v>
      </c>
      <c r="F79" s="316" t="n">
        <f aca="false">'1.3 Frota Total'!E74</f>
        <v>0</v>
      </c>
      <c r="G79" s="316" t="n">
        <f aca="false">'1.3 Frota Total'!F74</f>
        <v>0</v>
      </c>
      <c r="H79" s="316" t="n">
        <f aca="false">'1.3 Frota Total'!G74</f>
        <v>0</v>
      </c>
      <c r="I79" s="317" t="n">
        <f aca="false">'1.3 Frota Total'!H74</f>
        <v>0</v>
      </c>
      <c r="J79" s="13"/>
      <c r="K79" s="13"/>
      <c r="L79" s="13"/>
      <c r="M79" s="13"/>
      <c r="N79" s="13"/>
    </row>
    <row r="80" customFormat="false" ht="15.75" hidden="false" customHeight="true" outlineLevel="0" collapsed="false">
      <c r="A80" s="321"/>
      <c r="B80" s="321"/>
      <c r="C80" s="321"/>
      <c r="D80" s="321"/>
      <c r="E80" s="315" t="n">
        <v>3</v>
      </c>
      <c r="F80" s="316" t="n">
        <f aca="false">'1.3 Frota Total'!E75</f>
        <v>0</v>
      </c>
      <c r="G80" s="316" t="n">
        <f aca="false">'1.3 Frota Total'!F75</f>
        <v>0</v>
      </c>
      <c r="H80" s="316" t="n">
        <f aca="false">'1.3 Frota Total'!G75</f>
        <v>0</v>
      </c>
      <c r="I80" s="317" t="n">
        <f aca="false">'1.3 Frota Total'!H75</f>
        <v>0</v>
      </c>
      <c r="J80" s="13"/>
      <c r="K80" s="13"/>
      <c r="L80" s="13"/>
      <c r="M80" s="13"/>
      <c r="N80" s="13"/>
    </row>
    <row r="81" customFormat="false" ht="15.75" hidden="false" customHeight="true" outlineLevel="0" collapsed="false">
      <c r="A81" s="321"/>
      <c r="B81" s="321"/>
      <c r="C81" s="321"/>
      <c r="D81" s="321"/>
      <c r="E81" s="315" t="n">
        <v>4</v>
      </c>
      <c r="F81" s="316" t="n">
        <f aca="false">'1.3 Frota Total'!E76</f>
        <v>0</v>
      </c>
      <c r="G81" s="316" t="n">
        <f aca="false">'1.3 Frota Total'!F76</f>
        <v>0</v>
      </c>
      <c r="H81" s="316" t="n">
        <f aca="false">'1.3 Frota Total'!G76</f>
        <v>0</v>
      </c>
      <c r="I81" s="317" t="n">
        <f aca="false">'1.3 Frota Total'!H76</f>
        <v>0</v>
      </c>
      <c r="J81" s="13"/>
      <c r="K81" s="13"/>
      <c r="L81" s="13"/>
      <c r="M81" s="13"/>
      <c r="N81" s="13"/>
    </row>
    <row r="82" customFormat="false" ht="15.75" hidden="false" customHeight="true" outlineLevel="0" collapsed="false">
      <c r="A82" s="321"/>
      <c r="B82" s="321"/>
      <c r="C82" s="321"/>
      <c r="D82" s="321"/>
      <c r="E82" s="315" t="n">
        <v>5</v>
      </c>
      <c r="F82" s="316" t="n">
        <f aca="false">'1.3 Frota Total'!E77</f>
        <v>0</v>
      </c>
      <c r="G82" s="316" t="n">
        <f aca="false">'1.3 Frota Total'!F77</f>
        <v>0</v>
      </c>
      <c r="H82" s="316" t="n">
        <f aca="false">'1.3 Frota Total'!G77</f>
        <v>0</v>
      </c>
      <c r="I82" s="317" t="n">
        <f aca="false">'1.3 Frota Total'!H77</f>
        <v>0</v>
      </c>
      <c r="J82" s="13"/>
      <c r="K82" s="13"/>
      <c r="L82" s="13"/>
      <c r="M82" s="13"/>
      <c r="N82" s="13"/>
    </row>
    <row r="83" customFormat="false" ht="15.75" hidden="false" customHeight="true" outlineLevel="0" collapsed="false">
      <c r="A83" s="321"/>
      <c r="B83" s="321"/>
      <c r="C83" s="321"/>
      <c r="D83" s="321"/>
      <c r="E83" s="315" t="n">
        <v>6</v>
      </c>
      <c r="F83" s="316" t="n">
        <f aca="false">'1.3 Frota Total'!E78</f>
        <v>0</v>
      </c>
      <c r="G83" s="316" t="n">
        <f aca="false">'1.3 Frota Total'!F78</f>
        <v>0</v>
      </c>
      <c r="H83" s="316" t="n">
        <f aca="false">'1.3 Frota Total'!G78</f>
        <v>0</v>
      </c>
      <c r="I83" s="317" t="n">
        <f aca="false">'1.3 Frota Total'!H78</f>
        <v>0</v>
      </c>
      <c r="J83" s="13"/>
      <c r="K83" s="13"/>
      <c r="L83" s="13"/>
      <c r="M83" s="13"/>
      <c r="N83" s="13"/>
    </row>
    <row r="84" customFormat="false" ht="15.75" hidden="false" customHeight="true" outlineLevel="0" collapsed="false">
      <c r="A84" s="321"/>
      <c r="B84" s="321"/>
      <c r="C84" s="321"/>
      <c r="D84" s="321"/>
      <c r="E84" s="315" t="n">
        <v>7</v>
      </c>
      <c r="F84" s="316" t="n">
        <f aca="false">'1.3 Frota Total'!E79</f>
        <v>0</v>
      </c>
      <c r="G84" s="316" t="n">
        <f aca="false">'1.3 Frota Total'!F79</f>
        <v>0</v>
      </c>
      <c r="H84" s="316" t="n">
        <f aca="false">'1.3 Frota Total'!G79</f>
        <v>0</v>
      </c>
      <c r="I84" s="317" t="n">
        <f aca="false">'1.3 Frota Total'!H79</f>
        <v>0</v>
      </c>
      <c r="J84" s="13"/>
      <c r="K84" s="13"/>
      <c r="L84" s="13"/>
      <c r="M84" s="13"/>
      <c r="N84" s="13"/>
    </row>
    <row r="85" customFormat="false" ht="15.75" hidden="false" customHeight="true" outlineLevel="0" collapsed="false">
      <c r="A85" s="321"/>
      <c r="B85" s="321"/>
      <c r="C85" s="321"/>
      <c r="D85" s="321"/>
      <c r="E85" s="315" t="n">
        <v>8</v>
      </c>
      <c r="F85" s="316" t="n">
        <f aca="false">'1.3 Frota Total'!E80</f>
        <v>0</v>
      </c>
      <c r="G85" s="316" t="n">
        <f aca="false">'1.3 Frota Total'!F80</f>
        <v>0</v>
      </c>
      <c r="H85" s="316" t="n">
        <f aca="false">'1.3 Frota Total'!G80</f>
        <v>0</v>
      </c>
      <c r="I85" s="317" t="n">
        <f aca="false">'1.3 Frota Total'!H80</f>
        <v>0</v>
      </c>
      <c r="J85" s="13"/>
      <c r="K85" s="13"/>
      <c r="L85" s="13"/>
      <c r="M85" s="13"/>
      <c r="N85" s="13"/>
    </row>
    <row r="86" customFormat="false" ht="15.75" hidden="false" customHeight="true" outlineLevel="0" collapsed="false">
      <c r="A86" s="321"/>
      <c r="B86" s="321"/>
      <c r="C86" s="321"/>
      <c r="D86" s="321"/>
      <c r="E86" s="315" t="n">
        <v>9</v>
      </c>
      <c r="F86" s="316" t="n">
        <f aca="false">'1.3 Frota Total'!E81</f>
        <v>0</v>
      </c>
      <c r="G86" s="316" t="n">
        <f aca="false">'1.3 Frota Total'!F81</f>
        <v>0</v>
      </c>
      <c r="H86" s="316" t="n">
        <f aca="false">'1.3 Frota Total'!G81</f>
        <v>0</v>
      </c>
      <c r="I86" s="317" t="n">
        <f aca="false">'1.3 Frota Total'!H81</f>
        <v>0</v>
      </c>
      <c r="J86" s="13"/>
      <c r="K86" s="13"/>
      <c r="L86" s="13"/>
      <c r="M86" s="13"/>
      <c r="N86" s="13"/>
    </row>
    <row r="87" customFormat="false" ht="15.75" hidden="false" customHeight="true" outlineLevel="0" collapsed="false">
      <c r="A87" s="321"/>
      <c r="B87" s="321"/>
      <c r="C87" s="321"/>
      <c r="D87" s="321"/>
      <c r="E87" s="315" t="n">
        <v>10</v>
      </c>
      <c r="F87" s="316" t="n">
        <f aca="false">'1.3 Frota Total'!E82</f>
        <v>0</v>
      </c>
      <c r="G87" s="316" t="n">
        <f aca="false">'1.3 Frota Total'!F82</f>
        <v>0</v>
      </c>
      <c r="H87" s="316" t="n">
        <f aca="false">'1.3 Frota Total'!G82</f>
        <v>0</v>
      </c>
      <c r="I87" s="317" t="n">
        <f aca="false">'1.3 Frota Total'!H82</f>
        <v>0</v>
      </c>
      <c r="J87" s="13"/>
      <c r="K87" s="13"/>
      <c r="L87" s="13"/>
      <c r="M87" s="13"/>
      <c r="N87" s="13"/>
    </row>
    <row r="88" customFormat="false" ht="15.75" hidden="false" customHeight="true" outlineLevel="0" collapsed="false">
      <c r="A88" s="321"/>
      <c r="B88" s="321"/>
      <c r="C88" s="321"/>
      <c r="D88" s="321"/>
      <c r="E88" s="315" t="n">
        <v>11</v>
      </c>
      <c r="F88" s="316" t="n">
        <f aca="false">'1.3 Frota Total'!E83</f>
        <v>0</v>
      </c>
      <c r="G88" s="316" t="n">
        <f aca="false">'1.3 Frota Total'!F83</f>
        <v>0</v>
      </c>
      <c r="H88" s="316" t="n">
        <f aca="false">'1.3 Frota Total'!G83</f>
        <v>0</v>
      </c>
      <c r="I88" s="317" t="n">
        <f aca="false">'1.3 Frota Total'!H83</f>
        <v>0</v>
      </c>
      <c r="J88" s="13"/>
      <c r="K88" s="13"/>
      <c r="L88" s="13"/>
      <c r="M88" s="13"/>
      <c r="N88" s="13"/>
    </row>
    <row r="89" customFormat="false" ht="15.75" hidden="false" customHeight="true" outlineLevel="0" collapsed="false">
      <c r="A89" s="321"/>
      <c r="B89" s="321"/>
      <c r="C89" s="321"/>
      <c r="D89" s="321"/>
      <c r="E89" s="322" t="n">
        <v>12</v>
      </c>
      <c r="F89" s="323" t="n">
        <f aca="false">'1.3 Frota Total'!E84</f>
        <v>0</v>
      </c>
      <c r="G89" s="323" t="n">
        <f aca="false">'1.3 Frota Total'!F84</f>
        <v>0</v>
      </c>
      <c r="H89" s="323" t="n">
        <f aca="false">'1.3 Frota Total'!G84</f>
        <v>0</v>
      </c>
      <c r="I89" s="324" t="n">
        <f aca="false">'1.3 Frota Total'!H84</f>
        <v>0</v>
      </c>
      <c r="J89" s="13"/>
      <c r="K89" s="13"/>
      <c r="L89" s="13"/>
      <c r="M89" s="13"/>
      <c r="N89" s="13"/>
    </row>
    <row r="90" customFormat="false" ht="15.75" hidden="false" customHeight="true" outlineLevel="0" collapsed="false">
      <c r="A90" s="311" t="s">
        <v>121</v>
      </c>
      <c r="B90" s="311"/>
      <c r="C90" s="311"/>
      <c r="D90" s="311"/>
      <c r="E90" s="312" t="n">
        <v>0</v>
      </c>
      <c r="F90" s="313" t="n">
        <f aca="false">'1.3 Frota Total'!E85</f>
        <v>0</v>
      </c>
      <c r="G90" s="313" t="n">
        <f aca="false">'1.3 Frota Total'!F85</f>
        <v>0</v>
      </c>
      <c r="H90" s="313" t="n">
        <f aca="false">'1.3 Frota Total'!G85</f>
        <v>0</v>
      </c>
      <c r="I90" s="314" t="n">
        <f aca="false">'1.3 Frota Total'!H85</f>
        <v>0</v>
      </c>
      <c r="J90" s="13"/>
      <c r="K90" s="13"/>
      <c r="L90" s="13"/>
      <c r="M90" s="13"/>
      <c r="N90" s="13"/>
    </row>
    <row r="91" customFormat="false" ht="15.75" hidden="false" customHeight="true" outlineLevel="0" collapsed="false">
      <c r="A91" s="311"/>
      <c r="B91" s="311"/>
      <c r="C91" s="311"/>
      <c r="D91" s="311"/>
      <c r="E91" s="315" t="n">
        <v>1</v>
      </c>
      <c r="F91" s="316" t="n">
        <f aca="false">'1.3 Frota Total'!E86</f>
        <v>0</v>
      </c>
      <c r="G91" s="316" t="n">
        <f aca="false">'1.3 Frota Total'!F86</f>
        <v>0</v>
      </c>
      <c r="H91" s="316" t="n">
        <f aca="false">'1.3 Frota Total'!G86</f>
        <v>0</v>
      </c>
      <c r="I91" s="317" t="n">
        <f aca="false">'1.3 Frota Total'!H86</f>
        <v>0</v>
      </c>
      <c r="J91" s="13"/>
      <c r="K91" s="13"/>
      <c r="L91" s="13"/>
      <c r="M91" s="13"/>
      <c r="N91" s="13"/>
    </row>
    <row r="92" customFormat="false" ht="15.75" hidden="false" customHeight="true" outlineLevel="0" collapsed="false">
      <c r="A92" s="311"/>
      <c r="B92" s="311"/>
      <c r="C92" s="311"/>
      <c r="D92" s="311"/>
      <c r="E92" s="315" t="n">
        <v>2</v>
      </c>
      <c r="F92" s="316" t="n">
        <f aca="false">'1.3 Frota Total'!E87</f>
        <v>0</v>
      </c>
      <c r="G92" s="316" t="n">
        <f aca="false">'1.3 Frota Total'!F87</f>
        <v>0</v>
      </c>
      <c r="H92" s="316" t="n">
        <f aca="false">'1.3 Frota Total'!G87</f>
        <v>0</v>
      </c>
      <c r="I92" s="317" t="n">
        <f aca="false">'1.3 Frota Total'!H87</f>
        <v>0</v>
      </c>
      <c r="J92" s="13"/>
      <c r="K92" s="13"/>
      <c r="L92" s="13"/>
      <c r="M92" s="13"/>
      <c r="N92" s="13"/>
    </row>
    <row r="93" customFormat="false" ht="15.75" hidden="false" customHeight="true" outlineLevel="0" collapsed="false">
      <c r="A93" s="311"/>
      <c r="B93" s="311"/>
      <c r="C93" s="311"/>
      <c r="D93" s="311"/>
      <c r="E93" s="315" t="n">
        <v>3</v>
      </c>
      <c r="F93" s="316" t="n">
        <f aca="false">'1.3 Frota Total'!E88</f>
        <v>0</v>
      </c>
      <c r="G93" s="316" t="n">
        <f aca="false">'1.3 Frota Total'!F88</f>
        <v>0</v>
      </c>
      <c r="H93" s="316" t="n">
        <f aca="false">'1.3 Frota Total'!G88</f>
        <v>0</v>
      </c>
      <c r="I93" s="317" t="n">
        <f aca="false">'1.3 Frota Total'!H88</f>
        <v>0</v>
      </c>
      <c r="J93" s="13"/>
      <c r="K93" s="13"/>
      <c r="L93" s="13"/>
      <c r="M93" s="13"/>
      <c r="N93" s="13"/>
    </row>
    <row r="94" customFormat="false" ht="15.75" hidden="false" customHeight="true" outlineLevel="0" collapsed="false">
      <c r="A94" s="311"/>
      <c r="B94" s="311"/>
      <c r="C94" s="311"/>
      <c r="D94" s="311"/>
      <c r="E94" s="315" t="n">
        <v>4</v>
      </c>
      <c r="F94" s="316" t="n">
        <f aca="false">'1.3 Frota Total'!E89</f>
        <v>0</v>
      </c>
      <c r="G94" s="316" t="n">
        <f aca="false">'1.3 Frota Total'!F89</f>
        <v>0</v>
      </c>
      <c r="H94" s="316" t="n">
        <f aca="false">'1.3 Frota Total'!G89</f>
        <v>0</v>
      </c>
      <c r="I94" s="317" t="n">
        <f aca="false">'1.3 Frota Total'!H89</f>
        <v>0</v>
      </c>
      <c r="J94" s="13"/>
      <c r="K94" s="13"/>
      <c r="L94" s="13"/>
      <c r="M94" s="13"/>
      <c r="N94" s="13"/>
    </row>
    <row r="95" customFormat="false" ht="15.75" hidden="false" customHeight="true" outlineLevel="0" collapsed="false">
      <c r="A95" s="311"/>
      <c r="B95" s="311"/>
      <c r="C95" s="311"/>
      <c r="D95" s="311"/>
      <c r="E95" s="315" t="n">
        <v>5</v>
      </c>
      <c r="F95" s="316" t="n">
        <f aca="false">'1.3 Frota Total'!E90</f>
        <v>0</v>
      </c>
      <c r="G95" s="316" t="n">
        <f aca="false">'1.3 Frota Total'!F90</f>
        <v>0</v>
      </c>
      <c r="H95" s="316" t="n">
        <f aca="false">'1.3 Frota Total'!G90</f>
        <v>0</v>
      </c>
      <c r="I95" s="317" t="n">
        <f aca="false">'1.3 Frota Total'!H90</f>
        <v>0</v>
      </c>
      <c r="J95" s="13"/>
      <c r="K95" s="13"/>
      <c r="L95" s="13"/>
      <c r="M95" s="13"/>
      <c r="N95" s="13"/>
    </row>
    <row r="96" customFormat="false" ht="15.75" hidden="false" customHeight="true" outlineLevel="0" collapsed="false">
      <c r="A96" s="311"/>
      <c r="B96" s="311"/>
      <c r="C96" s="311"/>
      <c r="D96" s="311"/>
      <c r="E96" s="315" t="n">
        <v>6</v>
      </c>
      <c r="F96" s="316" t="n">
        <f aca="false">'1.3 Frota Total'!E91</f>
        <v>0</v>
      </c>
      <c r="G96" s="316" t="n">
        <f aca="false">'1.3 Frota Total'!F91</f>
        <v>0</v>
      </c>
      <c r="H96" s="316" t="n">
        <f aca="false">'1.3 Frota Total'!G91</f>
        <v>0</v>
      </c>
      <c r="I96" s="317" t="n">
        <f aca="false">'1.3 Frota Total'!H91</f>
        <v>0</v>
      </c>
      <c r="J96" s="13"/>
      <c r="K96" s="13"/>
      <c r="L96" s="13"/>
      <c r="M96" s="13"/>
      <c r="N96" s="13"/>
    </row>
    <row r="97" customFormat="false" ht="15.75" hidden="false" customHeight="true" outlineLevel="0" collapsed="false">
      <c r="A97" s="311"/>
      <c r="B97" s="311"/>
      <c r="C97" s="311"/>
      <c r="D97" s="311"/>
      <c r="E97" s="315" t="n">
        <v>7</v>
      </c>
      <c r="F97" s="316" t="n">
        <f aca="false">'1.3 Frota Total'!E92</f>
        <v>0</v>
      </c>
      <c r="G97" s="316" t="n">
        <f aca="false">'1.3 Frota Total'!F92</f>
        <v>0</v>
      </c>
      <c r="H97" s="316" t="n">
        <f aca="false">'1.3 Frota Total'!G92</f>
        <v>0</v>
      </c>
      <c r="I97" s="317" t="n">
        <f aca="false">'1.3 Frota Total'!H92</f>
        <v>0</v>
      </c>
      <c r="J97" s="13"/>
      <c r="K97" s="13"/>
      <c r="L97" s="13"/>
      <c r="M97" s="13"/>
      <c r="N97" s="13"/>
    </row>
    <row r="98" customFormat="false" ht="15.75" hidden="false" customHeight="true" outlineLevel="0" collapsed="false">
      <c r="A98" s="311"/>
      <c r="B98" s="311"/>
      <c r="C98" s="311"/>
      <c r="D98" s="311"/>
      <c r="E98" s="315" t="n">
        <v>8</v>
      </c>
      <c r="F98" s="316" t="n">
        <f aca="false">'1.3 Frota Total'!E93</f>
        <v>0</v>
      </c>
      <c r="G98" s="316" t="n">
        <f aca="false">'1.3 Frota Total'!F93</f>
        <v>0</v>
      </c>
      <c r="H98" s="316" t="n">
        <f aca="false">'1.3 Frota Total'!G93</f>
        <v>0</v>
      </c>
      <c r="I98" s="317" t="n">
        <f aca="false">'1.3 Frota Total'!H93</f>
        <v>0</v>
      </c>
      <c r="J98" s="13"/>
      <c r="K98" s="13"/>
      <c r="L98" s="13"/>
      <c r="M98" s="13"/>
      <c r="N98" s="13"/>
    </row>
    <row r="99" customFormat="false" ht="15.75" hidden="false" customHeight="true" outlineLevel="0" collapsed="false">
      <c r="A99" s="311"/>
      <c r="B99" s="311"/>
      <c r="C99" s="311"/>
      <c r="D99" s="311"/>
      <c r="E99" s="315" t="n">
        <v>9</v>
      </c>
      <c r="F99" s="316" t="n">
        <f aca="false">'1.3 Frota Total'!E94</f>
        <v>0</v>
      </c>
      <c r="G99" s="316" t="n">
        <f aca="false">'1.3 Frota Total'!F94</f>
        <v>0</v>
      </c>
      <c r="H99" s="316" t="n">
        <f aca="false">'1.3 Frota Total'!G94</f>
        <v>0</v>
      </c>
      <c r="I99" s="317" t="n">
        <f aca="false">'1.3 Frota Total'!H94</f>
        <v>0</v>
      </c>
      <c r="J99" s="13"/>
      <c r="K99" s="13"/>
      <c r="L99" s="13"/>
      <c r="M99" s="13"/>
      <c r="N99" s="13"/>
    </row>
    <row r="100" customFormat="false" ht="15.75" hidden="false" customHeight="true" outlineLevel="0" collapsed="false">
      <c r="A100" s="311"/>
      <c r="B100" s="311"/>
      <c r="C100" s="311"/>
      <c r="D100" s="311"/>
      <c r="E100" s="315" t="n">
        <v>10</v>
      </c>
      <c r="F100" s="316" t="n">
        <f aca="false">'1.3 Frota Total'!E95</f>
        <v>0</v>
      </c>
      <c r="G100" s="316" t="n">
        <f aca="false">'1.3 Frota Total'!F95</f>
        <v>0</v>
      </c>
      <c r="H100" s="316" t="n">
        <f aca="false">'1.3 Frota Total'!G95</f>
        <v>0</v>
      </c>
      <c r="I100" s="317" t="n">
        <f aca="false">'1.3 Frota Total'!H95</f>
        <v>0</v>
      </c>
      <c r="J100" s="13"/>
      <c r="K100" s="13"/>
      <c r="L100" s="13"/>
      <c r="M100" s="13"/>
      <c r="N100" s="13"/>
    </row>
    <row r="101" customFormat="false" ht="15.75" hidden="false" customHeight="true" outlineLevel="0" collapsed="false">
      <c r="A101" s="311"/>
      <c r="B101" s="311"/>
      <c r="C101" s="311"/>
      <c r="D101" s="311"/>
      <c r="E101" s="315" t="n">
        <v>11</v>
      </c>
      <c r="F101" s="316" t="n">
        <f aca="false">'1.3 Frota Total'!E96</f>
        <v>0</v>
      </c>
      <c r="G101" s="316" t="n">
        <f aca="false">'1.3 Frota Total'!F96</f>
        <v>0</v>
      </c>
      <c r="H101" s="316" t="n">
        <f aca="false">'1.3 Frota Total'!G96</f>
        <v>0</v>
      </c>
      <c r="I101" s="317" t="n">
        <f aca="false">'1.3 Frota Total'!H96</f>
        <v>0</v>
      </c>
      <c r="J101" s="13"/>
      <c r="K101" s="13"/>
      <c r="L101" s="13"/>
      <c r="M101" s="13"/>
      <c r="N101" s="13"/>
    </row>
    <row r="102" customFormat="false" ht="15.75" hidden="false" customHeight="true" outlineLevel="0" collapsed="false">
      <c r="A102" s="311"/>
      <c r="B102" s="311"/>
      <c r="C102" s="311"/>
      <c r="D102" s="311"/>
      <c r="E102" s="318" t="n">
        <v>12</v>
      </c>
      <c r="F102" s="319" t="n">
        <f aca="false">'1.3 Frota Total'!E97</f>
        <v>0</v>
      </c>
      <c r="G102" s="319" t="n">
        <f aca="false">'1.3 Frota Total'!F97</f>
        <v>0</v>
      </c>
      <c r="H102" s="319" t="n">
        <f aca="false">'1.3 Frota Total'!G97</f>
        <v>0</v>
      </c>
      <c r="I102" s="320" t="n">
        <f aca="false">'1.3 Frota Total'!H97</f>
        <v>0</v>
      </c>
      <c r="J102" s="13"/>
      <c r="K102" s="13"/>
      <c r="L102" s="13"/>
      <c r="M102" s="13"/>
      <c r="N102" s="13"/>
    </row>
    <row r="103" customFormat="false" ht="15.75" hidden="false" customHeight="true" outlineLevel="0" collapsed="false">
      <c r="A103" s="13"/>
      <c r="B103" s="13"/>
      <c r="C103" s="13"/>
      <c r="D103" s="13"/>
      <c r="E103" s="13"/>
      <c r="F103" s="13"/>
      <c r="G103" s="13"/>
      <c r="H103" s="13"/>
      <c r="I103" s="13"/>
      <c r="J103" s="13"/>
      <c r="K103" s="13"/>
      <c r="L103" s="13"/>
      <c r="M103" s="13"/>
      <c r="N103" s="13"/>
    </row>
    <row r="104" customFormat="false" ht="15.75" hidden="false" customHeight="true" outlineLevel="0" collapsed="false">
      <c r="A104" s="47" t="s">
        <v>626</v>
      </c>
      <c r="B104" s="47" t="s">
        <v>627</v>
      </c>
      <c r="C104" s="13"/>
      <c r="D104" s="13"/>
      <c r="E104" s="13"/>
      <c r="F104" s="13"/>
      <c r="G104" s="13"/>
      <c r="H104" s="13"/>
      <c r="I104" s="13"/>
      <c r="J104" s="13"/>
      <c r="K104" s="13"/>
      <c r="L104" s="13"/>
      <c r="M104" s="13"/>
      <c r="N104" s="13"/>
    </row>
    <row r="105" customFormat="false" ht="15.75" hidden="false" customHeight="true" outlineLevel="0" collapsed="false">
      <c r="A105" s="329" t="s">
        <v>127</v>
      </c>
      <c r="B105" s="329"/>
      <c r="C105" s="329"/>
      <c r="D105" s="329"/>
      <c r="E105" s="329" t="s">
        <v>133</v>
      </c>
      <c r="F105" s="102" t="s">
        <v>128</v>
      </c>
      <c r="G105" s="102"/>
      <c r="H105" s="102" t="s">
        <v>129</v>
      </c>
      <c r="I105" s="102"/>
      <c r="J105" s="329" t="s">
        <v>628</v>
      </c>
      <c r="K105" s="13"/>
      <c r="L105" s="13"/>
      <c r="M105" s="13"/>
      <c r="N105" s="13"/>
    </row>
    <row r="106" customFormat="false" ht="15.75" hidden="false" customHeight="true" outlineLevel="0" collapsed="false">
      <c r="A106" s="329"/>
      <c r="B106" s="329"/>
      <c r="C106" s="329"/>
      <c r="D106" s="329"/>
      <c r="E106" s="329"/>
      <c r="F106" s="329" t="s">
        <v>130</v>
      </c>
      <c r="G106" s="329" t="s">
        <v>131</v>
      </c>
      <c r="H106" s="329" t="s">
        <v>130</v>
      </c>
      <c r="I106" s="329" t="s">
        <v>131</v>
      </c>
      <c r="J106" s="329"/>
      <c r="K106" s="13"/>
      <c r="L106" s="13"/>
      <c r="M106" s="13"/>
      <c r="N106" s="13"/>
    </row>
    <row r="107" customFormat="false" ht="15.75" hidden="false" customHeight="true" outlineLevel="0" collapsed="false">
      <c r="A107" s="330" t="s">
        <v>134</v>
      </c>
      <c r="B107" s="330"/>
      <c r="C107" s="330"/>
      <c r="D107" s="330"/>
      <c r="E107" s="331" t="n">
        <v>0</v>
      </c>
      <c r="F107" s="332" t="n">
        <f aca="false">F36*$J107</f>
        <v>0</v>
      </c>
      <c r="G107" s="332" t="n">
        <f aca="false">G36*$J107</f>
        <v>0</v>
      </c>
      <c r="H107" s="332" t="n">
        <f aca="false">H36*$J107</f>
        <v>0</v>
      </c>
      <c r="I107" s="332" t="n">
        <f aca="false">I36*$J107</f>
        <v>0</v>
      </c>
      <c r="J107" s="333" t="n">
        <f aca="false">D19</f>
        <v>0.283333333333333</v>
      </c>
      <c r="K107" s="13"/>
      <c r="L107" s="13"/>
      <c r="M107" s="13"/>
      <c r="N107" s="13"/>
    </row>
    <row r="108" customFormat="false" ht="15.75" hidden="false" customHeight="true" outlineLevel="0" collapsed="false">
      <c r="A108" s="330"/>
      <c r="B108" s="330"/>
      <c r="C108" s="330"/>
      <c r="D108" s="330"/>
      <c r="E108" s="334" t="n">
        <v>1</v>
      </c>
      <c r="F108" s="335" t="n">
        <f aca="false">F37*$J108</f>
        <v>0</v>
      </c>
      <c r="G108" s="335" t="n">
        <f aca="false">G37*$J108</f>
        <v>0</v>
      </c>
      <c r="H108" s="335" t="n">
        <f aca="false">H37*$J108</f>
        <v>0</v>
      </c>
      <c r="I108" s="335" t="n">
        <f aca="false">I37*$J108</f>
        <v>0</v>
      </c>
      <c r="J108" s="336" t="n">
        <f aca="false">D20</f>
        <v>0.226666666666667</v>
      </c>
      <c r="K108" s="13"/>
      <c r="L108" s="13"/>
      <c r="M108" s="13"/>
      <c r="N108" s="13"/>
    </row>
    <row r="109" customFormat="false" ht="15.75" hidden="false" customHeight="true" outlineLevel="0" collapsed="false">
      <c r="A109" s="330"/>
      <c r="B109" s="330"/>
      <c r="C109" s="330"/>
      <c r="D109" s="330"/>
      <c r="E109" s="334" t="n">
        <v>2</v>
      </c>
      <c r="F109" s="335" t="n">
        <f aca="false">F38*$J109</f>
        <v>0</v>
      </c>
      <c r="G109" s="335" t="n">
        <f aca="false">G38*$J109</f>
        <v>0</v>
      </c>
      <c r="H109" s="335" t="n">
        <f aca="false">H38*$J109</f>
        <v>0</v>
      </c>
      <c r="I109" s="335" t="n">
        <f aca="false">I38*$J109</f>
        <v>0</v>
      </c>
      <c r="J109" s="336" t="n">
        <f aca="false">D21</f>
        <v>0.17</v>
      </c>
      <c r="K109" s="13"/>
      <c r="L109" s="13"/>
      <c r="M109" s="13"/>
      <c r="N109" s="13"/>
    </row>
    <row r="110" customFormat="false" ht="15.75" hidden="false" customHeight="true" outlineLevel="0" collapsed="false">
      <c r="A110" s="330"/>
      <c r="B110" s="330"/>
      <c r="C110" s="330"/>
      <c r="D110" s="330"/>
      <c r="E110" s="334" t="n">
        <v>3</v>
      </c>
      <c r="F110" s="335" t="n">
        <f aca="false">F39*$J110</f>
        <v>0</v>
      </c>
      <c r="G110" s="335" t="n">
        <f aca="false">G39*$J110</f>
        <v>0</v>
      </c>
      <c r="H110" s="335" t="n">
        <f aca="false">H39*$J110</f>
        <v>0</v>
      </c>
      <c r="I110" s="335" t="n">
        <f aca="false">I39*$J110</f>
        <v>0</v>
      </c>
      <c r="J110" s="336" t="n">
        <f aca="false">D22</f>
        <v>0.113333333333333</v>
      </c>
      <c r="K110" s="13"/>
      <c r="L110" s="13"/>
      <c r="M110" s="13"/>
      <c r="N110" s="13"/>
    </row>
    <row r="111" customFormat="false" ht="15.75" hidden="false" customHeight="true" outlineLevel="0" collapsed="false">
      <c r="A111" s="330"/>
      <c r="B111" s="330"/>
      <c r="C111" s="330"/>
      <c r="D111" s="330"/>
      <c r="E111" s="334" t="n">
        <v>4</v>
      </c>
      <c r="F111" s="335" t="n">
        <f aca="false">F40*$J111</f>
        <v>0</v>
      </c>
      <c r="G111" s="335" t="n">
        <f aca="false">G40*$J111</f>
        <v>0</v>
      </c>
      <c r="H111" s="335" t="n">
        <f aca="false">H40*$J111</f>
        <v>0</v>
      </c>
      <c r="I111" s="335" t="n">
        <f aca="false">I40*$J111</f>
        <v>0</v>
      </c>
      <c r="J111" s="336" t="n">
        <f aca="false">D23</f>
        <v>0.0566666666666667</v>
      </c>
      <c r="K111" s="13"/>
      <c r="L111" s="13"/>
      <c r="M111" s="13"/>
      <c r="N111" s="13"/>
    </row>
    <row r="112" customFormat="false" ht="15.75" hidden="false" customHeight="true" outlineLevel="0" collapsed="false">
      <c r="A112" s="330"/>
      <c r="B112" s="330"/>
      <c r="C112" s="330"/>
      <c r="D112" s="330"/>
      <c r="E112" s="337" t="n">
        <v>5</v>
      </c>
      <c r="F112" s="338" t="n">
        <f aca="false">F41*$J112</f>
        <v>0</v>
      </c>
      <c r="G112" s="338" t="n">
        <f aca="false">G41*$J112</f>
        <v>0</v>
      </c>
      <c r="H112" s="338" t="n">
        <f aca="false">H41*$J112</f>
        <v>0</v>
      </c>
      <c r="I112" s="338" t="n">
        <f aca="false">I41*$J112</f>
        <v>0</v>
      </c>
      <c r="J112" s="339" t="n">
        <f aca="false">D24</f>
        <v>0</v>
      </c>
      <c r="K112" s="13"/>
      <c r="L112" s="13"/>
      <c r="M112" s="13"/>
      <c r="N112" s="13"/>
    </row>
    <row r="113" customFormat="false" ht="15.75" hidden="false" customHeight="true" outlineLevel="0" collapsed="false">
      <c r="A113" s="330" t="s">
        <v>103</v>
      </c>
      <c r="B113" s="330"/>
      <c r="C113" s="330"/>
      <c r="D113" s="330"/>
      <c r="E113" s="331" t="n">
        <v>0</v>
      </c>
      <c r="F113" s="332" t="n">
        <f aca="false">F42*$J113</f>
        <v>0</v>
      </c>
      <c r="G113" s="332" t="n">
        <f aca="false">G42*$J113</f>
        <v>0</v>
      </c>
      <c r="H113" s="332" t="n">
        <f aca="false">H42*$J113</f>
        <v>0</v>
      </c>
      <c r="I113" s="332" t="n">
        <f aca="false">I42*$J113</f>
        <v>0</v>
      </c>
      <c r="J113" s="333" t="n">
        <f aca="false">D19</f>
        <v>0.283333333333333</v>
      </c>
      <c r="K113" s="13"/>
      <c r="L113" s="13"/>
      <c r="M113" s="13"/>
      <c r="N113" s="13"/>
    </row>
    <row r="114" customFormat="false" ht="15.75" hidden="false" customHeight="true" outlineLevel="0" collapsed="false">
      <c r="A114" s="330"/>
      <c r="B114" s="330"/>
      <c r="C114" s="330"/>
      <c r="D114" s="330"/>
      <c r="E114" s="334" t="n">
        <v>1</v>
      </c>
      <c r="F114" s="335" t="n">
        <f aca="false">F43*$J114</f>
        <v>0</v>
      </c>
      <c r="G114" s="335" t="n">
        <f aca="false">G43*$J114</f>
        <v>0</v>
      </c>
      <c r="H114" s="335" t="n">
        <f aca="false">H43*$J114</f>
        <v>0</v>
      </c>
      <c r="I114" s="335" t="n">
        <f aca="false">I43*$J114</f>
        <v>0</v>
      </c>
      <c r="J114" s="340" t="n">
        <f aca="false">D20</f>
        <v>0.226666666666667</v>
      </c>
      <c r="K114" s="13"/>
      <c r="L114" s="13"/>
      <c r="M114" s="13"/>
      <c r="N114" s="13"/>
    </row>
    <row r="115" customFormat="false" ht="15.75" hidden="false" customHeight="true" outlineLevel="0" collapsed="false">
      <c r="A115" s="330"/>
      <c r="B115" s="330"/>
      <c r="C115" s="330"/>
      <c r="D115" s="330"/>
      <c r="E115" s="334" t="n">
        <v>2</v>
      </c>
      <c r="F115" s="335" t="n">
        <f aca="false">F44*$J115</f>
        <v>0</v>
      </c>
      <c r="G115" s="335" t="n">
        <f aca="false">G44*$J115</f>
        <v>0</v>
      </c>
      <c r="H115" s="335" t="n">
        <f aca="false">H44*$J115</f>
        <v>0</v>
      </c>
      <c r="I115" s="335" t="n">
        <f aca="false">I44*$J115</f>
        <v>0</v>
      </c>
      <c r="J115" s="340" t="n">
        <f aca="false">D21</f>
        <v>0.17</v>
      </c>
      <c r="K115" s="13"/>
      <c r="L115" s="13"/>
      <c r="M115" s="13"/>
      <c r="N115" s="13"/>
    </row>
    <row r="116" customFormat="false" ht="15.75" hidden="false" customHeight="true" outlineLevel="0" collapsed="false">
      <c r="A116" s="330"/>
      <c r="B116" s="330"/>
      <c r="C116" s="330"/>
      <c r="D116" s="330"/>
      <c r="E116" s="334" t="n">
        <v>3</v>
      </c>
      <c r="F116" s="335" t="n">
        <f aca="false">F45*$J116</f>
        <v>0</v>
      </c>
      <c r="G116" s="335" t="n">
        <f aca="false">G45*$J116</f>
        <v>0</v>
      </c>
      <c r="H116" s="335" t="n">
        <f aca="false">H45*$J116</f>
        <v>0</v>
      </c>
      <c r="I116" s="335" t="n">
        <f aca="false">I45*$J116</f>
        <v>0</v>
      </c>
      <c r="J116" s="340" t="n">
        <f aca="false">D22</f>
        <v>0.113333333333333</v>
      </c>
      <c r="K116" s="13"/>
      <c r="L116" s="13"/>
      <c r="M116" s="13"/>
      <c r="N116" s="13"/>
    </row>
    <row r="117" customFormat="false" ht="15.75" hidden="false" customHeight="true" outlineLevel="0" collapsed="false">
      <c r="A117" s="330"/>
      <c r="B117" s="330"/>
      <c r="C117" s="330"/>
      <c r="D117" s="330"/>
      <c r="E117" s="334" t="n">
        <v>4</v>
      </c>
      <c r="F117" s="335" t="n">
        <f aca="false">F46*$J117</f>
        <v>0</v>
      </c>
      <c r="G117" s="335" t="n">
        <f aca="false">G46*$J117</f>
        <v>0</v>
      </c>
      <c r="H117" s="335" t="n">
        <f aca="false">H46*$J117</f>
        <v>0</v>
      </c>
      <c r="I117" s="335" t="n">
        <f aca="false">I46*$J117</f>
        <v>0</v>
      </c>
      <c r="J117" s="340" t="n">
        <f aca="false">D23</f>
        <v>0.0566666666666667</v>
      </c>
      <c r="K117" s="13"/>
      <c r="L117" s="13"/>
      <c r="M117" s="13"/>
      <c r="N117" s="13"/>
    </row>
    <row r="118" customFormat="false" ht="15.75" hidden="false" customHeight="true" outlineLevel="0" collapsed="false">
      <c r="A118" s="330"/>
      <c r="B118" s="330"/>
      <c r="C118" s="330"/>
      <c r="D118" s="330"/>
      <c r="E118" s="337" t="n">
        <v>5</v>
      </c>
      <c r="F118" s="338" t="n">
        <f aca="false">F47*$J118</f>
        <v>0</v>
      </c>
      <c r="G118" s="338" t="n">
        <f aca="false">G47*$J118</f>
        <v>0</v>
      </c>
      <c r="H118" s="338" t="n">
        <f aca="false">H47*$J118</f>
        <v>0</v>
      </c>
      <c r="I118" s="338" t="n">
        <f aca="false">I47*$J118</f>
        <v>0</v>
      </c>
      <c r="J118" s="341" t="n">
        <f aca="false">D24</f>
        <v>0</v>
      </c>
      <c r="K118" s="13"/>
      <c r="L118" s="13"/>
      <c r="M118" s="13"/>
      <c r="N118" s="13"/>
    </row>
    <row r="119" customFormat="false" ht="15.75" hidden="false" customHeight="true" outlineLevel="0" collapsed="false">
      <c r="A119" s="330" t="s">
        <v>107</v>
      </c>
      <c r="B119" s="330"/>
      <c r="C119" s="330"/>
      <c r="D119" s="330"/>
      <c r="E119" s="331" t="n">
        <v>0</v>
      </c>
      <c r="F119" s="332" t="n">
        <f aca="false">F48*$J119</f>
        <v>0</v>
      </c>
      <c r="G119" s="332" t="n">
        <f aca="false">G48*$J119</f>
        <v>0</v>
      </c>
      <c r="H119" s="332" t="n">
        <f aca="false">H48*$J119</f>
        <v>0</v>
      </c>
      <c r="I119" s="332" t="n">
        <f aca="false">I48*$J119</f>
        <v>0</v>
      </c>
      <c r="J119" s="333" t="n">
        <f aca="false">E19</f>
        <v>0.2</v>
      </c>
      <c r="K119" s="13"/>
      <c r="L119" s="13"/>
      <c r="M119" s="13"/>
      <c r="N119" s="13"/>
    </row>
    <row r="120" customFormat="false" ht="15.75" hidden="false" customHeight="true" outlineLevel="0" collapsed="false">
      <c r="A120" s="330"/>
      <c r="B120" s="330"/>
      <c r="C120" s="330"/>
      <c r="D120" s="330"/>
      <c r="E120" s="334" t="n">
        <v>1</v>
      </c>
      <c r="F120" s="335" t="n">
        <f aca="false">F49*$J120</f>
        <v>0</v>
      </c>
      <c r="G120" s="335" t="n">
        <f aca="false">G49*$J120</f>
        <v>0</v>
      </c>
      <c r="H120" s="335" t="n">
        <f aca="false">H49*$J120</f>
        <v>0</v>
      </c>
      <c r="I120" s="335" t="n">
        <f aca="false">I49*$J120</f>
        <v>0</v>
      </c>
      <c r="J120" s="340" t="n">
        <f aca="false">E20</f>
        <v>0.175</v>
      </c>
      <c r="K120" s="13"/>
      <c r="L120" s="13"/>
      <c r="M120" s="13"/>
      <c r="N120" s="13"/>
    </row>
    <row r="121" customFormat="false" ht="15.75" hidden="false" customHeight="true" outlineLevel="0" collapsed="false">
      <c r="A121" s="330"/>
      <c r="B121" s="330"/>
      <c r="C121" s="330"/>
      <c r="D121" s="330"/>
      <c r="E121" s="334" t="n">
        <v>2</v>
      </c>
      <c r="F121" s="335" t="n">
        <f aca="false">F50*$J121</f>
        <v>0</v>
      </c>
      <c r="G121" s="335" t="n">
        <f aca="false">G50*$J121</f>
        <v>0</v>
      </c>
      <c r="H121" s="335" t="n">
        <f aca="false">H50*$J121</f>
        <v>0</v>
      </c>
      <c r="I121" s="335" t="n">
        <f aca="false">I50*$J121</f>
        <v>0</v>
      </c>
      <c r="J121" s="340" t="n">
        <f aca="false">E21</f>
        <v>0.15</v>
      </c>
      <c r="K121" s="13"/>
      <c r="L121" s="13"/>
      <c r="M121" s="13"/>
      <c r="N121" s="13"/>
    </row>
    <row r="122" customFormat="false" ht="15.75" hidden="false" customHeight="true" outlineLevel="0" collapsed="false">
      <c r="A122" s="330"/>
      <c r="B122" s="330"/>
      <c r="C122" s="330"/>
      <c r="D122" s="330"/>
      <c r="E122" s="334" t="n">
        <v>3</v>
      </c>
      <c r="F122" s="335" t="n">
        <f aca="false">F51*$J122</f>
        <v>0</v>
      </c>
      <c r="G122" s="335" t="n">
        <f aca="false">G51*$J122</f>
        <v>0</v>
      </c>
      <c r="H122" s="335" t="n">
        <f aca="false">H51*$J122</f>
        <v>0</v>
      </c>
      <c r="I122" s="335" t="n">
        <f aca="false">I51*$J122</f>
        <v>0</v>
      </c>
      <c r="J122" s="340" t="n">
        <f aca="false">E22</f>
        <v>0.125</v>
      </c>
      <c r="K122" s="13"/>
      <c r="L122" s="13"/>
      <c r="M122" s="13"/>
      <c r="N122" s="13"/>
    </row>
    <row r="123" customFormat="false" ht="15.75" hidden="false" customHeight="true" outlineLevel="0" collapsed="false">
      <c r="A123" s="330"/>
      <c r="B123" s="330"/>
      <c r="C123" s="330"/>
      <c r="D123" s="330"/>
      <c r="E123" s="334" t="n">
        <v>4</v>
      </c>
      <c r="F123" s="335" t="n">
        <f aca="false">F52*$J123</f>
        <v>0</v>
      </c>
      <c r="G123" s="335" t="n">
        <f aca="false">G52*$J123</f>
        <v>0</v>
      </c>
      <c r="H123" s="335" t="n">
        <f aca="false">H52*$J123</f>
        <v>0</v>
      </c>
      <c r="I123" s="335" t="n">
        <f aca="false">I52*$J123</f>
        <v>0</v>
      </c>
      <c r="J123" s="340" t="n">
        <f aca="false">E23</f>
        <v>0.1</v>
      </c>
      <c r="K123" s="13"/>
      <c r="L123" s="13"/>
      <c r="M123" s="13"/>
      <c r="N123" s="13"/>
    </row>
    <row r="124" customFormat="false" ht="15.75" hidden="false" customHeight="true" outlineLevel="0" collapsed="false">
      <c r="A124" s="330"/>
      <c r="B124" s="330"/>
      <c r="C124" s="330"/>
      <c r="D124" s="330"/>
      <c r="E124" s="334" t="n">
        <v>5</v>
      </c>
      <c r="F124" s="335" t="n">
        <f aca="false">F53*$J124</f>
        <v>0</v>
      </c>
      <c r="G124" s="335" t="n">
        <f aca="false">G53*$J124</f>
        <v>0</v>
      </c>
      <c r="H124" s="335" t="n">
        <f aca="false">H53*$J124</f>
        <v>0</v>
      </c>
      <c r="I124" s="335" t="n">
        <f aca="false">I53*$J124</f>
        <v>0</v>
      </c>
      <c r="J124" s="340" t="n">
        <f aca="false">E24</f>
        <v>0.075</v>
      </c>
      <c r="K124" s="13"/>
      <c r="L124" s="13"/>
      <c r="M124" s="13"/>
      <c r="N124" s="13"/>
    </row>
    <row r="125" customFormat="false" ht="15.75" hidden="false" customHeight="true" outlineLevel="0" collapsed="false">
      <c r="A125" s="330"/>
      <c r="B125" s="330"/>
      <c r="C125" s="330"/>
      <c r="D125" s="330"/>
      <c r="E125" s="334" t="n">
        <v>6</v>
      </c>
      <c r="F125" s="335" t="n">
        <f aca="false">F54*$J125</f>
        <v>0</v>
      </c>
      <c r="G125" s="335" t="n">
        <f aca="false">G54*$J125</f>
        <v>0</v>
      </c>
      <c r="H125" s="335" t="n">
        <f aca="false">H54*$J125</f>
        <v>0</v>
      </c>
      <c r="I125" s="335" t="n">
        <f aca="false">I54*$J125</f>
        <v>0</v>
      </c>
      <c r="J125" s="340" t="n">
        <f aca="false">E25</f>
        <v>0.05</v>
      </c>
      <c r="K125" s="13"/>
      <c r="L125" s="13"/>
      <c r="M125" s="13"/>
      <c r="N125" s="13"/>
    </row>
    <row r="126" customFormat="false" ht="15.75" hidden="false" customHeight="true" outlineLevel="0" collapsed="false">
      <c r="A126" s="330"/>
      <c r="B126" s="330"/>
      <c r="C126" s="330"/>
      <c r="D126" s="330"/>
      <c r="E126" s="334" t="n">
        <v>7</v>
      </c>
      <c r="F126" s="335" t="n">
        <f aca="false">F55*$J126</f>
        <v>0</v>
      </c>
      <c r="G126" s="335" t="n">
        <f aca="false">G55*$J126</f>
        <v>0</v>
      </c>
      <c r="H126" s="335" t="n">
        <f aca="false">H55*$J126</f>
        <v>0</v>
      </c>
      <c r="I126" s="335" t="n">
        <f aca="false">I55*$J126</f>
        <v>0</v>
      </c>
      <c r="J126" s="340" t="n">
        <f aca="false">E26</f>
        <v>0.025</v>
      </c>
      <c r="K126" s="13"/>
      <c r="L126" s="13"/>
      <c r="M126" s="13"/>
      <c r="N126" s="13"/>
    </row>
    <row r="127" customFormat="false" ht="15.75" hidden="false" customHeight="true" outlineLevel="0" collapsed="false">
      <c r="A127" s="330"/>
      <c r="B127" s="330"/>
      <c r="C127" s="330"/>
      <c r="D127" s="330"/>
      <c r="E127" s="337" t="n">
        <v>8</v>
      </c>
      <c r="F127" s="338" t="n">
        <f aca="false">F56*$J127</f>
        <v>0</v>
      </c>
      <c r="G127" s="338" t="n">
        <f aca="false">G56*$J127</f>
        <v>0</v>
      </c>
      <c r="H127" s="338" t="n">
        <f aca="false">H56*$J127</f>
        <v>0</v>
      </c>
      <c r="I127" s="338" t="n">
        <f aca="false">I56*$J127</f>
        <v>0</v>
      </c>
      <c r="J127" s="341" t="n">
        <f aca="false">E27</f>
        <v>0</v>
      </c>
      <c r="K127" s="13"/>
      <c r="L127" s="13"/>
      <c r="M127" s="13"/>
      <c r="N127" s="13"/>
    </row>
    <row r="128" customFormat="false" ht="15.75" hidden="false" customHeight="true" outlineLevel="0" collapsed="false">
      <c r="A128" s="330" t="s">
        <v>111</v>
      </c>
      <c r="B128" s="330"/>
      <c r="C128" s="330"/>
      <c r="D128" s="330"/>
      <c r="E128" s="331" t="n">
        <v>0</v>
      </c>
      <c r="F128" s="332" t="n">
        <f aca="false">F57*$J128</f>
        <v>0</v>
      </c>
      <c r="G128" s="332" t="n">
        <f aca="false">G57*$J128</f>
        <v>0</v>
      </c>
      <c r="H128" s="332" t="n">
        <f aca="false">H57*$J128</f>
        <v>0</v>
      </c>
      <c r="I128" s="332" t="n">
        <f aca="false">I57*$J128</f>
        <v>0</v>
      </c>
      <c r="J128" s="333" t="n">
        <f aca="false">E19</f>
        <v>0.2</v>
      </c>
      <c r="K128" s="13"/>
      <c r="L128" s="13"/>
      <c r="M128" s="13"/>
      <c r="N128" s="13"/>
    </row>
    <row r="129" customFormat="false" ht="15.75" hidden="false" customHeight="true" outlineLevel="0" collapsed="false">
      <c r="A129" s="330"/>
      <c r="B129" s="330"/>
      <c r="C129" s="330"/>
      <c r="D129" s="330"/>
      <c r="E129" s="334" t="n">
        <v>1</v>
      </c>
      <c r="F129" s="335" t="n">
        <f aca="false">F58*$J129</f>
        <v>0</v>
      </c>
      <c r="G129" s="335" t="n">
        <f aca="false">G58*$J129</f>
        <v>0</v>
      </c>
      <c r="H129" s="335" t="n">
        <f aca="false">H58*$J129</f>
        <v>0</v>
      </c>
      <c r="I129" s="335" t="n">
        <f aca="false">I58*$J129</f>
        <v>0</v>
      </c>
      <c r="J129" s="340" t="n">
        <f aca="false">E20</f>
        <v>0.175</v>
      </c>
      <c r="K129" s="13"/>
      <c r="L129" s="13"/>
      <c r="M129" s="13"/>
      <c r="N129" s="13"/>
    </row>
    <row r="130" customFormat="false" ht="15.75" hidden="false" customHeight="true" outlineLevel="0" collapsed="false">
      <c r="A130" s="330"/>
      <c r="B130" s="330"/>
      <c r="C130" s="330"/>
      <c r="D130" s="330"/>
      <c r="E130" s="334" t="n">
        <v>2</v>
      </c>
      <c r="F130" s="335" t="n">
        <f aca="false">F59*$J130</f>
        <v>0</v>
      </c>
      <c r="G130" s="335" t="n">
        <f aca="false">G59*$J130</f>
        <v>0</v>
      </c>
      <c r="H130" s="335" t="n">
        <f aca="false">H59*$J130</f>
        <v>0</v>
      </c>
      <c r="I130" s="335" t="n">
        <f aca="false">I59*$J130</f>
        <v>0</v>
      </c>
      <c r="J130" s="340" t="n">
        <f aca="false">E21</f>
        <v>0.15</v>
      </c>
      <c r="K130" s="13"/>
      <c r="L130" s="13"/>
      <c r="M130" s="13"/>
      <c r="N130" s="13"/>
    </row>
    <row r="131" customFormat="false" ht="15.75" hidden="false" customHeight="true" outlineLevel="0" collapsed="false">
      <c r="A131" s="330"/>
      <c r="B131" s="330"/>
      <c r="C131" s="330"/>
      <c r="D131" s="330"/>
      <c r="E131" s="334" t="n">
        <v>3</v>
      </c>
      <c r="F131" s="335" t="n">
        <f aca="false">F60*$J131</f>
        <v>0</v>
      </c>
      <c r="G131" s="335" t="n">
        <f aca="false">G60*$J131</f>
        <v>0</v>
      </c>
      <c r="H131" s="335" t="n">
        <f aca="false">H60*$J131</f>
        <v>0</v>
      </c>
      <c r="I131" s="335" t="n">
        <f aca="false">I60*$J131</f>
        <v>0</v>
      </c>
      <c r="J131" s="340" t="n">
        <f aca="false">E22</f>
        <v>0.125</v>
      </c>
      <c r="K131" s="13"/>
      <c r="L131" s="13"/>
      <c r="M131" s="13"/>
      <c r="N131" s="13"/>
    </row>
    <row r="132" customFormat="false" ht="15.75" hidden="false" customHeight="true" outlineLevel="0" collapsed="false">
      <c r="A132" s="330"/>
      <c r="B132" s="330"/>
      <c r="C132" s="330"/>
      <c r="D132" s="330"/>
      <c r="E132" s="334" t="n">
        <v>4</v>
      </c>
      <c r="F132" s="335" t="n">
        <f aca="false">F61*$J132</f>
        <v>0</v>
      </c>
      <c r="G132" s="335" t="n">
        <f aca="false">G61*$J132</f>
        <v>0</v>
      </c>
      <c r="H132" s="335" t="n">
        <f aca="false">H61*$J132</f>
        <v>0</v>
      </c>
      <c r="I132" s="335" t="n">
        <f aca="false">I61*$J132</f>
        <v>0</v>
      </c>
      <c r="J132" s="340" t="n">
        <f aca="false">E23</f>
        <v>0.1</v>
      </c>
      <c r="K132" s="13"/>
      <c r="L132" s="13"/>
      <c r="M132" s="13"/>
      <c r="N132" s="13"/>
    </row>
    <row r="133" customFormat="false" ht="15.75" hidden="false" customHeight="true" outlineLevel="0" collapsed="false">
      <c r="A133" s="330"/>
      <c r="B133" s="330"/>
      <c r="C133" s="330"/>
      <c r="D133" s="330"/>
      <c r="E133" s="334" t="n">
        <v>5</v>
      </c>
      <c r="F133" s="335" t="n">
        <f aca="false">F62*$J133</f>
        <v>0</v>
      </c>
      <c r="G133" s="335" t="n">
        <f aca="false">G62*$J133</f>
        <v>0</v>
      </c>
      <c r="H133" s="335" t="n">
        <f aca="false">H62*$J133</f>
        <v>0</v>
      </c>
      <c r="I133" s="335" t="n">
        <f aca="false">I62*$J133</f>
        <v>0</v>
      </c>
      <c r="J133" s="340" t="n">
        <f aca="false">E24</f>
        <v>0.075</v>
      </c>
      <c r="K133" s="13"/>
      <c r="L133" s="13"/>
      <c r="M133" s="13"/>
      <c r="N133" s="13"/>
    </row>
    <row r="134" customFormat="false" ht="15.75" hidden="false" customHeight="true" outlineLevel="0" collapsed="false">
      <c r="A134" s="330"/>
      <c r="B134" s="330"/>
      <c r="C134" s="330"/>
      <c r="D134" s="330"/>
      <c r="E134" s="334" t="n">
        <v>6</v>
      </c>
      <c r="F134" s="335" t="n">
        <f aca="false">F63*$J134</f>
        <v>0</v>
      </c>
      <c r="G134" s="335" t="n">
        <f aca="false">G63*$J134</f>
        <v>0</v>
      </c>
      <c r="H134" s="335" t="n">
        <f aca="false">H63*$J134</f>
        <v>0</v>
      </c>
      <c r="I134" s="335" t="n">
        <f aca="false">I63*$J134</f>
        <v>0</v>
      </c>
      <c r="J134" s="340" t="n">
        <f aca="false">E25</f>
        <v>0.05</v>
      </c>
      <c r="K134" s="13"/>
      <c r="L134" s="13"/>
      <c r="M134" s="13"/>
      <c r="N134" s="13"/>
    </row>
    <row r="135" customFormat="false" ht="15.75" hidden="false" customHeight="true" outlineLevel="0" collapsed="false">
      <c r="A135" s="330"/>
      <c r="B135" s="330"/>
      <c r="C135" s="330"/>
      <c r="D135" s="330"/>
      <c r="E135" s="334" t="n">
        <v>7</v>
      </c>
      <c r="F135" s="335" t="n">
        <f aca="false">F64*$J135</f>
        <v>0</v>
      </c>
      <c r="G135" s="335" t="n">
        <f aca="false">G64*$J135</f>
        <v>0</v>
      </c>
      <c r="H135" s="335" t="n">
        <f aca="false">H64*$J135</f>
        <v>0</v>
      </c>
      <c r="I135" s="335" t="n">
        <f aca="false">I64*$J135</f>
        <v>0</v>
      </c>
      <c r="J135" s="340" t="n">
        <f aca="false">E26</f>
        <v>0.025</v>
      </c>
      <c r="K135" s="13"/>
      <c r="L135" s="13"/>
      <c r="M135" s="13"/>
      <c r="N135" s="13"/>
    </row>
    <row r="136" customFormat="false" ht="15.75" hidden="false" customHeight="true" outlineLevel="0" collapsed="false">
      <c r="A136" s="330"/>
      <c r="B136" s="330"/>
      <c r="C136" s="330"/>
      <c r="D136" s="330"/>
      <c r="E136" s="337" t="n">
        <v>8</v>
      </c>
      <c r="F136" s="338" t="n">
        <f aca="false">F65*$J136</f>
        <v>0</v>
      </c>
      <c r="G136" s="338" t="n">
        <f aca="false">G65*$J136</f>
        <v>0</v>
      </c>
      <c r="H136" s="338" t="n">
        <f aca="false">H65*$J136</f>
        <v>0</v>
      </c>
      <c r="I136" s="338" t="n">
        <f aca="false">I65*$J136</f>
        <v>0</v>
      </c>
      <c r="J136" s="341" t="n">
        <f aca="false">E27</f>
        <v>0</v>
      </c>
      <c r="K136" s="13"/>
      <c r="L136" s="13"/>
      <c r="M136" s="13"/>
      <c r="N136" s="13"/>
    </row>
    <row r="137" customFormat="false" ht="15.75" hidden="false" customHeight="true" outlineLevel="0" collapsed="false">
      <c r="A137" s="330" t="s">
        <v>115</v>
      </c>
      <c r="B137" s="330"/>
      <c r="C137" s="330"/>
      <c r="D137" s="330"/>
      <c r="E137" s="331" t="n">
        <v>0</v>
      </c>
      <c r="F137" s="332" t="n">
        <f aca="false">F66*$J137</f>
        <v>0</v>
      </c>
      <c r="G137" s="332" t="n">
        <f aca="false">G66*$J137</f>
        <v>0</v>
      </c>
      <c r="H137" s="332" t="n">
        <f aca="false">H66*$J137</f>
        <v>0</v>
      </c>
      <c r="I137" s="332" t="n">
        <f aca="false">I66*$J137</f>
        <v>0</v>
      </c>
      <c r="J137" s="333" t="n">
        <f aca="false">F19</f>
        <v>0.163636363636364</v>
      </c>
      <c r="K137" s="13"/>
      <c r="L137" s="13"/>
      <c r="M137" s="13"/>
      <c r="N137" s="13"/>
    </row>
    <row r="138" customFormat="false" ht="15.75" hidden="false" customHeight="true" outlineLevel="0" collapsed="false">
      <c r="A138" s="330"/>
      <c r="B138" s="330"/>
      <c r="C138" s="330"/>
      <c r="D138" s="330"/>
      <c r="E138" s="334" t="n">
        <v>1</v>
      </c>
      <c r="F138" s="335" t="n">
        <f aca="false">F67*$J138</f>
        <v>0</v>
      </c>
      <c r="G138" s="335" t="n">
        <f aca="false">G67*$J138</f>
        <v>0</v>
      </c>
      <c r="H138" s="335" t="n">
        <f aca="false">H67*$J138</f>
        <v>0</v>
      </c>
      <c r="I138" s="335" t="n">
        <f aca="false">I67*$J138</f>
        <v>0</v>
      </c>
      <c r="J138" s="340" t="n">
        <f aca="false">F20</f>
        <v>0.147272727272727</v>
      </c>
      <c r="K138" s="13"/>
      <c r="L138" s="13"/>
      <c r="M138" s="13"/>
      <c r="N138" s="13"/>
    </row>
    <row r="139" customFormat="false" ht="15.75" hidden="false" customHeight="true" outlineLevel="0" collapsed="false">
      <c r="A139" s="330"/>
      <c r="B139" s="330"/>
      <c r="C139" s="330"/>
      <c r="D139" s="330"/>
      <c r="E139" s="334" t="n">
        <v>2</v>
      </c>
      <c r="F139" s="335" t="n">
        <f aca="false">F68*$J139</f>
        <v>0</v>
      </c>
      <c r="G139" s="335" t="n">
        <f aca="false">G68*$J139</f>
        <v>0</v>
      </c>
      <c r="H139" s="335" t="n">
        <f aca="false">H68*$J139</f>
        <v>0</v>
      </c>
      <c r="I139" s="335" t="n">
        <f aca="false">I68*$J139</f>
        <v>0</v>
      </c>
      <c r="J139" s="340" t="n">
        <f aca="false">F21</f>
        <v>0.130909090909091</v>
      </c>
      <c r="K139" s="13"/>
      <c r="L139" s="13"/>
      <c r="M139" s="13"/>
      <c r="N139" s="13"/>
    </row>
    <row r="140" customFormat="false" ht="15.75" hidden="false" customHeight="true" outlineLevel="0" collapsed="false">
      <c r="A140" s="330"/>
      <c r="B140" s="330"/>
      <c r="C140" s="330"/>
      <c r="D140" s="330"/>
      <c r="E140" s="334" t="n">
        <v>3</v>
      </c>
      <c r="F140" s="335" t="n">
        <f aca="false">F69*$J140</f>
        <v>0</v>
      </c>
      <c r="G140" s="335" t="n">
        <f aca="false">G69*$J140</f>
        <v>0</v>
      </c>
      <c r="H140" s="335" t="n">
        <f aca="false">H69*$J140</f>
        <v>0</v>
      </c>
      <c r="I140" s="335" t="n">
        <f aca="false">I69*$J140</f>
        <v>0</v>
      </c>
      <c r="J140" s="340" t="n">
        <f aca="false">F22</f>
        <v>0.114545454545455</v>
      </c>
      <c r="K140" s="13"/>
      <c r="L140" s="13"/>
      <c r="M140" s="13"/>
      <c r="N140" s="13"/>
    </row>
    <row r="141" customFormat="false" ht="15.75" hidden="false" customHeight="true" outlineLevel="0" collapsed="false">
      <c r="A141" s="330"/>
      <c r="B141" s="330"/>
      <c r="C141" s="330"/>
      <c r="D141" s="330"/>
      <c r="E141" s="334" t="n">
        <v>4</v>
      </c>
      <c r="F141" s="335" t="n">
        <f aca="false">F70*$J141</f>
        <v>0</v>
      </c>
      <c r="G141" s="335" t="n">
        <f aca="false">G70*$J141</f>
        <v>0</v>
      </c>
      <c r="H141" s="335" t="n">
        <f aca="false">H70*$J141</f>
        <v>0</v>
      </c>
      <c r="I141" s="335" t="n">
        <f aca="false">I70*$J141</f>
        <v>0</v>
      </c>
      <c r="J141" s="340" t="n">
        <f aca="false">F23</f>
        <v>0.0981818181818182</v>
      </c>
      <c r="K141" s="13"/>
      <c r="L141" s="13"/>
      <c r="M141" s="13"/>
      <c r="N141" s="13"/>
    </row>
    <row r="142" customFormat="false" ht="15.75" hidden="false" customHeight="true" outlineLevel="0" collapsed="false">
      <c r="A142" s="330"/>
      <c r="B142" s="330"/>
      <c r="C142" s="330"/>
      <c r="D142" s="330"/>
      <c r="E142" s="334" t="n">
        <v>5</v>
      </c>
      <c r="F142" s="335" t="n">
        <f aca="false">F71*$J142</f>
        <v>0</v>
      </c>
      <c r="G142" s="335" t="n">
        <f aca="false">G71*$J142</f>
        <v>0</v>
      </c>
      <c r="H142" s="335" t="n">
        <f aca="false">H71*$J142</f>
        <v>0</v>
      </c>
      <c r="I142" s="335" t="n">
        <f aca="false">I71*$J142</f>
        <v>0</v>
      </c>
      <c r="J142" s="340" t="n">
        <f aca="false">F24</f>
        <v>0.0818181818181818</v>
      </c>
      <c r="K142" s="13"/>
      <c r="L142" s="13"/>
      <c r="M142" s="13"/>
      <c r="N142" s="13"/>
    </row>
    <row r="143" customFormat="false" ht="15.75" hidden="false" customHeight="true" outlineLevel="0" collapsed="false">
      <c r="A143" s="330"/>
      <c r="B143" s="330"/>
      <c r="C143" s="330"/>
      <c r="D143" s="330"/>
      <c r="E143" s="334" t="n">
        <v>6</v>
      </c>
      <c r="F143" s="335" t="n">
        <f aca="false">F72*$J143</f>
        <v>0</v>
      </c>
      <c r="G143" s="335" t="n">
        <f aca="false">G72*$J143</f>
        <v>0</v>
      </c>
      <c r="H143" s="335" t="n">
        <f aca="false">H72*$J143</f>
        <v>0</v>
      </c>
      <c r="I143" s="335" t="n">
        <f aca="false">I72*$J143</f>
        <v>0</v>
      </c>
      <c r="J143" s="340" t="n">
        <f aca="false">F25</f>
        <v>0.0654545454545455</v>
      </c>
      <c r="K143" s="13"/>
      <c r="L143" s="13"/>
      <c r="M143" s="13"/>
      <c r="N143" s="13"/>
    </row>
    <row r="144" customFormat="false" ht="15.75" hidden="false" customHeight="true" outlineLevel="0" collapsed="false">
      <c r="A144" s="330"/>
      <c r="B144" s="330"/>
      <c r="C144" s="330"/>
      <c r="D144" s="330"/>
      <c r="E144" s="334" t="n">
        <v>7</v>
      </c>
      <c r="F144" s="335" t="n">
        <f aca="false">F73*$J144</f>
        <v>0</v>
      </c>
      <c r="G144" s="335" t="n">
        <f aca="false">G73*$J144</f>
        <v>0</v>
      </c>
      <c r="H144" s="335" t="n">
        <f aca="false">H73*$J144</f>
        <v>0</v>
      </c>
      <c r="I144" s="335" t="n">
        <f aca="false">I73*$J144</f>
        <v>0</v>
      </c>
      <c r="J144" s="340" t="n">
        <f aca="false">F26</f>
        <v>0.0490909090909091</v>
      </c>
      <c r="K144" s="13"/>
      <c r="L144" s="13"/>
      <c r="M144" s="13"/>
      <c r="N144" s="13"/>
    </row>
    <row r="145" customFormat="false" ht="15.75" hidden="false" customHeight="true" outlineLevel="0" collapsed="false">
      <c r="A145" s="330"/>
      <c r="B145" s="330"/>
      <c r="C145" s="330"/>
      <c r="D145" s="330"/>
      <c r="E145" s="334" t="n">
        <v>8</v>
      </c>
      <c r="F145" s="335" t="n">
        <f aca="false">F74*$J145</f>
        <v>0</v>
      </c>
      <c r="G145" s="335" t="n">
        <f aca="false">G74*$J145</f>
        <v>0</v>
      </c>
      <c r="H145" s="335" t="n">
        <f aca="false">H74*$J145</f>
        <v>0</v>
      </c>
      <c r="I145" s="335" t="n">
        <f aca="false">I74*$J145</f>
        <v>0</v>
      </c>
      <c r="J145" s="340" t="n">
        <f aca="false">F27</f>
        <v>0.0327272727272727</v>
      </c>
      <c r="K145" s="13"/>
      <c r="L145" s="13"/>
      <c r="M145" s="13"/>
      <c r="N145" s="13"/>
    </row>
    <row r="146" customFormat="false" ht="15.75" hidden="false" customHeight="true" outlineLevel="0" collapsed="false">
      <c r="A146" s="330"/>
      <c r="B146" s="330"/>
      <c r="C146" s="330"/>
      <c r="D146" s="330"/>
      <c r="E146" s="334" t="n">
        <v>9</v>
      </c>
      <c r="F146" s="335" t="n">
        <f aca="false">F75*$J146</f>
        <v>0</v>
      </c>
      <c r="G146" s="335" t="n">
        <f aca="false">G75*$J146</f>
        <v>0</v>
      </c>
      <c r="H146" s="335" t="n">
        <f aca="false">H75*$J146</f>
        <v>0</v>
      </c>
      <c r="I146" s="335" t="n">
        <f aca="false">I75*$J146</f>
        <v>0</v>
      </c>
      <c r="J146" s="340" t="n">
        <f aca="false">F28</f>
        <v>0.0163636363636364</v>
      </c>
      <c r="K146" s="13"/>
      <c r="L146" s="13"/>
      <c r="M146" s="13"/>
      <c r="N146" s="13"/>
    </row>
    <row r="147" customFormat="false" ht="15.75" hidden="false" customHeight="true" outlineLevel="0" collapsed="false">
      <c r="A147" s="330"/>
      <c r="B147" s="330"/>
      <c r="C147" s="330"/>
      <c r="D147" s="330"/>
      <c r="E147" s="337" t="n">
        <v>10</v>
      </c>
      <c r="F147" s="338" t="n">
        <f aca="false">F76*$J147</f>
        <v>0</v>
      </c>
      <c r="G147" s="338" t="n">
        <f aca="false">G76*$J147</f>
        <v>0</v>
      </c>
      <c r="H147" s="338" t="n">
        <f aca="false">H76*$J147</f>
        <v>0</v>
      </c>
      <c r="I147" s="338" t="n">
        <f aca="false">I76*$J147</f>
        <v>0</v>
      </c>
      <c r="J147" s="341" t="n">
        <f aca="false">F29</f>
        <v>0</v>
      </c>
      <c r="K147" s="13"/>
      <c r="L147" s="13"/>
      <c r="M147" s="13"/>
      <c r="N147" s="13"/>
    </row>
    <row r="148" customFormat="false" ht="15.75" hidden="false" customHeight="true" outlineLevel="0" collapsed="false">
      <c r="A148" s="330" t="s">
        <v>117</v>
      </c>
      <c r="B148" s="330"/>
      <c r="C148" s="330"/>
      <c r="D148" s="330"/>
      <c r="E148" s="331" t="n">
        <v>0</v>
      </c>
      <c r="F148" s="332" t="n">
        <f aca="false">F77*$J148</f>
        <v>0</v>
      </c>
      <c r="G148" s="332" t="n">
        <f aca="false">G77*$J148</f>
        <v>0</v>
      </c>
      <c r="H148" s="332" t="n">
        <f aca="false">H77*$J148</f>
        <v>0</v>
      </c>
      <c r="I148" s="332" t="n">
        <f aca="false">I77*$J148</f>
        <v>0</v>
      </c>
      <c r="J148" s="333" t="n">
        <f aca="false">G19</f>
        <v>0.146153846153846</v>
      </c>
      <c r="K148" s="13"/>
      <c r="L148" s="13"/>
      <c r="M148" s="13"/>
      <c r="N148" s="13"/>
    </row>
    <row r="149" customFormat="false" ht="15.75" hidden="false" customHeight="true" outlineLevel="0" collapsed="false">
      <c r="A149" s="330"/>
      <c r="B149" s="330"/>
      <c r="C149" s="330"/>
      <c r="D149" s="330"/>
      <c r="E149" s="334" t="n">
        <v>1</v>
      </c>
      <c r="F149" s="335" t="n">
        <f aca="false">F78*$J149</f>
        <v>0</v>
      </c>
      <c r="G149" s="335" t="n">
        <f aca="false">G78*$J149</f>
        <v>0</v>
      </c>
      <c r="H149" s="335" t="n">
        <f aca="false">H78*$J149</f>
        <v>0</v>
      </c>
      <c r="I149" s="335" t="n">
        <f aca="false">I78*$J149</f>
        <v>0</v>
      </c>
      <c r="J149" s="340" t="n">
        <f aca="false">G20</f>
        <v>0.133974358974359</v>
      </c>
      <c r="K149" s="13"/>
      <c r="L149" s="13"/>
      <c r="M149" s="13"/>
      <c r="N149" s="13"/>
    </row>
    <row r="150" customFormat="false" ht="15.75" hidden="false" customHeight="true" outlineLevel="0" collapsed="false">
      <c r="A150" s="330"/>
      <c r="B150" s="330"/>
      <c r="C150" s="330"/>
      <c r="D150" s="330"/>
      <c r="E150" s="334" t="n">
        <v>2</v>
      </c>
      <c r="F150" s="335" t="n">
        <f aca="false">F79*$J150</f>
        <v>0</v>
      </c>
      <c r="G150" s="335" t="n">
        <f aca="false">G79*$J150</f>
        <v>0</v>
      </c>
      <c r="H150" s="335" t="n">
        <f aca="false">H79*$J150</f>
        <v>0</v>
      </c>
      <c r="I150" s="335" t="n">
        <f aca="false">I79*$J150</f>
        <v>0</v>
      </c>
      <c r="J150" s="340" t="n">
        <f aca="false">G21</f>
        <v>0.121794871794872</v>
      </c>
      <c r="K150" s="13"/>
      <c r="L150" s="13"/>
      <c r="M150" s="13"/>
      <c r="N150" s="13"/>
    </row>
    <row r="151" customFormat="false" ht="15.75" hidden="false" customHeight="true" outlineLevel="0" collapsed="false">
      <c r="A151" s="330"/>
      <c r="B151" s="330"/>
      <c r="C151" s="330"/>
      <c r="D151" s="330"/>
      <c r="E151" s="334" t="n">
        <v>3</v>
      </c>
      <c r="F151" s="335" t="n">
        <f aca="false">F80*$J151</f>
        <v>0</v>
      </c>
      <c r="G151" s="335" t="n">
        <f aca="false">G80*$J151</f>
        <v>0</v>
      </c>
      <c r="H151" s="335" t="n">
        <f aca="false">H80*$J151</f>
        <v>0</v>
      </c>
      <c r="I151" s="335" t="n">
        <f aca="false">I80*$J151</f>
        <v>0</v>
      </c>
      <c r="J151" s="340" t="n">
        <f aca="false">G22</f>
        <v>0.109615384615385</v>
      </c>
      <c r="K151" s="13"/>
      <c r="L151" s="13"/>
      <c r="M151" s="13"/>
      <c r="N151" s="13"/>
    </row>
    <row r="152" customFormat="false" ht="15.75" hidden="false" customHeight="true" outlineLevel="0" collapsed="false">
      <c r="A152" s="330"/>
      <c r="B152" s="330"/>
      <c r="C152" s="330"/>
      <c r="D152" s="330"/>
      <c r="E152" s="334" t="n">
        <v>4</v>
      </c>
      <c r="F152" s="335" t="n">
        <f aca="false">F81*$J152</f>
        <v>0</v>
      </c>
      <c r="G152" s="335" t="n">
        <f aca="false">G81*$J152</f>
        <v>0</v>
      </c>
      <c r="H152" s="335" t="n">
        <f aca="false">H81*$J152</f>
        <v>0</v>
      </c>
      <c r="I152" s="335" t="n">
        <f aca="false">I81*$J152</f>
        <v>0</v>
      </c>
      <c r="J152" s="340" t="n">
        <f aca="false">G23</f>
        <v>0.0974358974358974</v>
      </c>
      <c r="K152" s="13"/>
      <c r="L152" s="13"/>
      <c r="M152" s="13"/>
      <c r="N152" s="13"/>
    </row>
    <row r="153" customFormat="false" ht="15.75" hidden="false" customHeight="true" outlineLevel="0" collapsed="false">
      <c r="A153" s="330"/>
      <c r="B153" s="330"/>
      <c r="C153" s="330"/>
      <c r="D153" s="330"/>
      <c r="E153" s="334" t="n">
        <v>5</v>
      </c>
      <c r="F153" s="335" t="n">
        <f aca="false">F82*$J153</f>
        <v>0</v>
      </c>
      <c r="G153" s="335" t="n">
        <f aca="false">G82*$J153</f>
        <v>0</v>
      </c>
      <c r="H153" s="335" t="n">
        <f aca="false">H82*$J153</f>
        <v>0</v>
      </c>
      <c r="I153" s="335" t="n">
        <f aca="false">I82*$J153</f>
        <v>0</v>
      </c>
      <c r="J153" s="340" t="n">
        <f aca="false">G24</f>
        <v>0.0852564102564102</v>
      </c>
      <c r="K153" s="13"/>
      <c r="L153" s="13"/>
      <c r="M153" s="13"/>
      <c r="N153" s="13"/>
    </row>
    <row r="154" customFormat="false" ht="15.75" hidden="false" customHeight="true" outlineLevel="0" collapsed="false">
      <c r="A154" s="330"/>
      <c r="B154" s="330"/>
      <c r="C154" s="330"/>
      <c r="D154" s="330"/>
      <c r="E154" s="334" t="n">
        <v>6</v>
      </c>
      <c r="F154" s="335" t="n">
        <f aca="false">F83*$J154</f>
        <v>0</v>
      </c>
      <c r="G154" s="335" t="n">
        <f aca="false">G83*$J154</f>
        <v>0</v>
      </c>
      <c r="H154" s="335" t="n">
        <f aca="false">H83*$J154</f>
        <v>0</v>
      </c>
      <c r="I154" s="335" t="n">
        <f aca="false">I83*$J154</f>
        <v>0</v>
      </c>
      <c r="J154" s="340" t="n">
        <f aca="false">G25</f>
        <v>0.0730769230769231</v>
      </c>
      <c r="K154" s="13"/>
      <c r="L154" s="13"/>
      <c r="M154" s="13"/>
      <c r="N154" s="13"/>
    </row>
    <row r="155" customFormat="false" ht="15.75" hidden="false" customHeight="true" outlineLevel="0" collapsed="false">
      <c r="A155" s="330"/>
      <c r="B155" s="330"/>
      <c r="C155" s="330"/>
      <c r="D155" s="330"/>
      <c r="E155" s="334" t="n">
        <v>7</v>
      </c>
      <c r="F155" s="335" t="n">
        <f aca="false">F84*$J155</f>
        <v>0</v>
      </c>
      <c r="G155" s="335" t="n">
        <f aca="false">G84*$J155</f>
        <v>0</v>
      </c>
      <c r="H155" s="335" t="n">
        <f aca="false">H84*$J155</f>
        <v>0</v>
      </c>
      <c r="I155" s="335" t="n">
        <f aca="false">I84*$J155</f>
        <v>0</v>
      </c>
      <c r="J155" s="340" t="n">
        <f aca="false">G26</f>
        <v>0.0608974358974359</v>
      </c>
      <c r="K155" s="13"/>
      <c r="L155" s="13"/>
      <c r="M155" s="13"/>
      <c r="N155" s="13"/>
    </row>
    <row r="156" customFormat="false" ht="15.75" hidden="false" customHeight="true" outlineLevel="0" collapsed="false">
      <c r="A156" s="330"/>
      <c r="B156" s="330"/>
      <c r="C156" s="330"/>
      <c r="D156" s="330"/>
      <c r="E156" s="334" t="n">
        <v>8</v>
      </c>
      <c r="F156" s="335" t="n">
        <f aca="false">F85*$J156</f>
        <v>0</v>
      </c>
      <c r="G156" s="335" t="n">
        <f aca="false">G85*$J156</f>
        <v>0</v>
      </c>
      <c r="H156" s="335" t="n">
        <f aca="false">H85*$J156</f>
        <v>0</v>
      </c>
      <c r="I156" s="335" t="n">
        <f aca="false">I85*$J156</f>
        <v>0</v>
      </c>
      <c r="J156" s="340" t="n">
        <f aca="false">G27</f>
        <v>0.0487179487179487</v>
      </c>
      <c r="K156" s="13"/>
      <c r="L156" s="13"/>
      <c r="M156" s="13"/>
      <c r="N156" s="13"/>
    </row>
    <row r="157" customFormat="false" ht="15.75" hidden="false" customHeight="true" outlineLevel="0" collapsed="false">
      <c r="A157" s="330"/>
      <c r="B157" s="330"/>
      <c r="C157" s="330"/>
      <c r="D157" s="330"/>
      <c r="E157" s="334" t="n">
        <v>9</v>
      </c>
      <c r="F157" s="335" t="n">
        <f aca="false">F86*$J157</f>
        <v>0</v>
      </c>
      <c r="G157" s="335" t="n">
        <f aca="false">G86*$J157</f>
        <v>0</v>
      </c>
      <c r="H157" s="335" t="n">
        <f aca="false">H86*$J157</f>
        <v>0</v>
      </c>
      <c r="I157" s="335" t="n">
        <f aca="false">I86*$J157</f>
        <v>0</v>
      </c>
      <c r="J157" s="340" t="n">
        <f aca="false">G28</f>
        <v>0.0365384615384615</v>
      </c>
      <c r="K157" s="13"/>
      <c r="L157" s="13"/>
      <c r="M157" s="13"/>
      <c r="N157" s="13"/>
    </row>
    <row r="158" customFormat="false" ht="15.75" hidden="false" customHeight="true" outlineLevel="0" collapsed="false">
      <c r="A158" s="330"/>
      <c r="B158" s="330"/>
      <c r="C158" s="330"/>
      <c r="D158" s="330"/>
      <c r="E158" s="334" t="n">
        <v>10</v>
      </c>
      <c r="F158" s="335" t="n">
        <f aca="false">F87*$J158</f>
        <v>0</v>
      </c>
      <c r="G158" s="335" t="n">
        <f aca="false">G87*$J158</f>
        <v>0</v>
      </c>
      <c r="H158" s="335" t="n">
        <f aca="false">H87*$J158</f>
        <v>0</v>
      </c>
      <c r="I158" s="335" t="n">
        <f aca="false">I87*$J158</f>
        <v>0</v>
      </c>
      <c r="J158" s="340" t="n">
        <f aca="false">G29</f>
        <v>0.0243589743589744</v>
      </c>
      <c r="K158" s="13"/>
      <c r="L158" s="13"/>
      <c r="M158" s="13"/>
      <c r="N158" s="13"/>
    </row>
    <row r="159" customFormat="false" ht="15.75" hidden="false" customHeight="true" outlineLevel="0" collapsed="false">
      <c r="A159" s="330"/>
      <c r="B159" s="330"/>
      <c r="C159" s="330"/>
      <c r="D159" s="330"/>
      <c r="E159" s="334" t="n">
        <v>11</v>
      </c>
      <c r="F159" s="335" t="n">
        <f aca="false">F88*$J159</f>
        <v>0</v>
      </c>
      <c r="G159" s="335" t="n">
        <f aca="false">G88*$J159</f>
        <v>0</v>
      </c>
      <c r="H159" s="335" t="n">
        <f aca="false">H88*$J159</f>
        <v>0</v>
      </c>
      <c r="I159" s="335" t="n">
        <f aca="false">I88*$J159</f>
        <v>0</v>
      </c>
      <c r="J159" s="340" t="n">
        <f aca="false">G30</f>
        <v>0.0121794871794872</v>
      </c>
      <c r="K159" s="13"/>
      <c r="L159" s="13"/>
      <c r="M159" s="13"/>
      <c r="N159" s="13"/>
    </row>
    <row r="160" customFormat="false" ht="15.75" hidden="false" customHeight="true" outlineLevel="0" collapsed="false">
      <c r="A160" s="330"/>
      <c r="B160" s="330"/>
      <c r="C160" s="330"/>
      <c r="D160" s="330"/>
      <c r="E160" s="337" t="n">
        <v>12</v>
      </c>
      <c r="F160" s="338" t="n">
        <f aca="false">F89*$J160</f>
        <v>0</v>
      </c>
      <c r="G160" s="338" t="n">
        <f aca="false">G89*$J160</f>
        <v>0</v>
      </c>
      <c r="H160" s="338" t="n">
        <f aca="false">H89*$J160</f>
        <v>0</v>
      </c>
      <c r="I160" s="338" t="n">
        <f aca="false">I89*$J160</f>
        <v>0</v>
      </c>
      <c r="J160" s="341" t="n">
        <f aca="false">G31</f>
        <v>0</v>
      </c>
      <c r="K160" s="13"/>
      <c r="L160" s="13"/>
      <c r="M160" s="13"/>
      <c r="N160" s="13"/>
    </row>
    <row r="161" customFormat="false" ht="15.75" hidden="false" customHeight="true" outlineLevel="0" collapsed="false">
      <c r="A161" s="330" t="s">
        <v>121</v>
      </c>
      <c r="B161" s="330"/>
      <c r="C161" s="330"/>
      <c r="D161" s="330"/>
      <c r="E161" s="331" t="n">
        <v>0</v>
      </c>
      <c r="F161" s="332" t="n">
        <f aca="false">F90*$J161</f>
        <v>0</v>
      </c>
      <c r="G161" s="332" t="n">
        <f aca="false">G90*$J161</f>
        <v>0</v>
      </c>
      <c r="H161" s="332" t="n">
        <f aca="false">H90*$J161</f>
        <v>0</v>
      </c>
      <c r="I161" s="332" t="n">
        <f aca="false">I90*$J161</f>
        <v>0</v>
      </c>
      <c r="J161" s="333" t="n">
        <f aca="false">G19</f>
        <v>0.146153846153846</v>
      </c>
      <c r="K161" s="13"/>
      <c r="L161" s="13"/>
      <c r="M161" s="13"/>
      <c r="N161" s="13"/>
    </row>
    <row r="162" customFormat="false" ht="15.75" hidden="false" customHeight="true" outlineLevel="0" collapsed="false">
      <c r="A162" s="330"/>
      <c r="B162" s="330"/>
      <c r="C162" s="330"/>
      <c r="D162" s="330"/>
      <c r="E162" s="334" t="n">
        <v>1</v>
      </c>
      <c r="F162" s="335" t="n">
        <f aca="false">F91*$J162</f>
        <v>0</v>
      </c>
      <c r="G162" s="335" t="n">
        <f aca="false">G91*$J162</f>
        <v>0</v>
      </c>
      <c r="H162" s="335" t="n">
        <f aca="false">H91*$J162</f>
        <v>0</v>
      </c>
      <c r="I162" s="335" t="n">
        <f aca="false">I91*$J162</f>
        <v>0</v>
      </c>
      <c r="J162" s="340" t="n">
        <f aca="false">G20</f>
        <v>0.133974358974359</v>
      </c>
      <c r="K162" s="13"/>
      <c r="L162" s="13"/>
      <c r="M162" s="13"/>
      <c r="N162" s="13"/>
    </row>
    <row r="163" customFormat="false" ht="15.75" hidden="false" customHeight="true" outlineLevel="0" collapsed="false">
      <c r="A163" s="330"/>
      <c r="B163" s="330"/>
      <c r="C163" s="330"/>
      <c r="D163" s="330"/>
      <c r="E163" s="334" t="n">
        <v>2</v>
      </c>
      <c r="F163" s="335" t="n">
        <f aca="false">F92*$J163</f>
        <v>0</v>
      </c>
      <c r="G163" s="335" t="n">
        <f aca="false">G92*$J163</f>
        <v>0</v>
      </c>
      <c r="H163" s="335" t="n">
        <f aca="false">H92*$J163</f>
        <v>0</v>
      </c>
      <c r="I163" s="335" t="n">
        <f aca="false">I92*$J163</f>
        <v>0</v>
      </c>
      <c r="J163" s="340" t="n">
        <f aca="false">G21</f>
        <v>0.121794871794872</v>
      </c>
      <c r="K163" s="13"/>
      <c r="L163" s="13"/>
      <c r="M163" s="13"/>
      <c r="N163" s="13"/>
    </row>
    <row r="164" customFormat="false" ht="15.75" hidden="false" customHeight="true" outlineLevel="0" collapsed="false">
      <c r="A164" s="330"/>
      <c r="B164" s="330"/>
      <c r="C164" s="330"/>
      <c r="D164" s="330"/>
      <c r="E164" s="334" t="n">
        <v>3</v>
      </c>
      <c r="F164" s="335" t="n">
        <f aca="false">F93*$J164</f>
        <v>0</v>
      </c>
      <c r="G164" s="335" t="n">
        <f aca="false">G93*$J164</f>
        <v>0</v>
      </c>
      <c r="H164" s="335" t="n">
        <f aca="false">H93*$J164</f>
        <v>0</v>
      </c>
      <c r="I164" s="335" t="n">
        <f aca="false">I93*$J164</f>
        <v>0</v>
      </c>
      <c r="J164" s="340" t="n">
        <f aca="false">G22</f>
        <v>0.109615384615385</v>
      </c>
      <c r="K164" s="13"/>
      <c r="L164" s="13"/>
      <c r="M164" s="13"/>
      <c r="N164" s="13"/>
    </row>
    <row r="165" customFormat="false" ht="15.75" hidden="false" customHeight="true" outlineLevel="0" collapsed="false">
      <c r="A165" s="330"/>
      <c r="B165" s="330"/>
      <c r="C165" s="330"/>
      <c r="D165" s="330"/>
      <c r="E165" s="334" t="n">
        <v>4</v>
      </c>
      <c r="F165" s="335" t="n">
        <f aca="false">F94*$J165</f>
        <v>0</v>
      </c>
      <c r="G165" s="335" t="n">
        <f aca="false">G94*$J165</f>
        <v>0</v>
      </c>
      <c r="H165" s="335" t="n">
        <f aca="false">H94*$J165</f>
        <v>0</v>
      </c>
      <c r="I165" s="335" t="n">
        <f aca="false">I94*$J165</f>
        <v>0</v>
      </c>
      <c r="J165" s="340" t="n">
        <f aca="false">G23</f>
        <v>0.0974358974358974</v>
      </c>
      <c r="K165" s="13"/>
      <c r="L165" s="13"/>
      <c r="M165" s="13"/>
      <c r="N165" s="13"/>
    </row>
    <row r="166" customFormat="false" ht="15.75" hidden="false" customHeight="true" outlineLevel="0" collapsed="false">
      <c r="A166" s="330"/>
      <c r="B166" s="330"/>
      <c r="C166" s="330"/>
      <c r="D166" s="330"/>
      <c r="E166" s="334" t="n">
        <v>5</v>
      </c>
      <c r="F166" s="335" t="n">
        <f aca="false">F95*$J166</f>
        <v>0</v>
      </c>
      <c r="G166" s="335" t="n">
        <f aca="false">G95*$J166</f>
        <v>0</v>
      </c>
      <c r="H166" s="335" t="n">
        <f aca="false">H95*$J166</f>
        <v>0</v>
      </c>
      <c r="I166" s="335" t="n">
        <f aca="false">I95*$J166</f>
        <v>0</v>
      </c>
      <c r="J166" s="340" t="n">
        <f aca="false">G24</f>
        <v>0.0852564102564102</v>
      </c>
      <c r="K166" s="13"/>
      <c r="L166" s="13"/>
      <c r="M166" s="13"/>
      <c r="N166" s="13"/>
    </row>
    <row r="167" customFormat="false" ht="15.75" hidden="false" customHeight="true" outlineLevel="0" collapsed="false">
      <c r="A167" s="330"/>
      <c r="B167" s="330"/>
      <c r="C167" s="330"/>
      <c r="D167" s="330"/>
      <c r="E167" s="334" t="n">
        <v>6</v>
      </c>
      <c r="F167" s="335" t="n">
        <f aca="false">F96*$J167</f>
        <v>0</v>
      </c>
      <c r="G167" s="335" t="n">
        <f aca="false">G96*$J167</f>
        <v>0</v>
      </c>
      <c r="H167" s="335" t="n">
        <f aca="false">H96*$J167</f>
        <v>0</v>
      </c>
      <c r="I167" s="335" t="n">
        <f aca="false">I96*$J167</f>
        <v>0</v>
      </c>
      <c r="J167" s="340" t="n">
        <f aca="false">G25</f>
        <v>0.0730769230769231</v>
      </c>
      <c r="K167" s="13"/>
      <c r="L167" s="13"/>
      <c r="M167" s="13"/>
      <c r="N167" s="13"/>
    </row>
    <row r="168" customFormat="false" ht="15.75" hidden="false" customHeight="true" outlineLevel="0" collapsed="false">
      <c r="A168" s="330"/>
      <c r="B168" s="330"/>
      <c r="C168" s="330"/>
      <c r="D168" s="330"/>
      <c r="E168" s="334" t="n">
        <v>7</v>
      </c>
      <c r="F168" s="335" t="n">
        <f aca="false">F97*$J168</f>
        <v>0</v>
      </c>
      <c r="G168" s="335" t="n">
        <f aca="false">G97*$J168</f>
        <v>0</v>
      </c>
      <c r="H168" s="335" t="n">
        <f aca="false">H97*$J168</f>
        <v>0</v>
      </c>
      <c r="I168" s="335" t="n">
        <f aca="false">I97*$J168</f>
        <v>0</v>
      </c>
      <c r="J168" s="340" t="n">
        <f aca="false">G26</f>
        <v>0.0608974358974359</v>
      </c>
      <c r="K168" s="13"/>
      <c r="L168" s="13"/>
      <c r="M168" s="13"/>
      <c r="N168" s="13"/>
    </row>
    <row r="169" customFormat="false" ht="15.75" hidden="false" customHeight="true" outlineLevel="0" collapsed="false">
      <c r="A169" s="330"/>
      <c r="B169" s="330"/>
      <c r="C169" s="330"/>
      <c r="D169" s="330"/>
      <c r="E169" s="334" t="n">
        <v>8</v>
      </c>
      <c r="F169" s="335" t="n">
        <f aca="false">F98*$J169</f>
        <v>0</v>
      </c>
      <c r="G169" s="335" t="n">
        <f aca="false">G98*$J169</f>
        <v>0</v>
      </c>
      <c r="H169" s="335" t="n">
        <f aca="false">H98*$J169</f>
        <v>0</v>
      </c>
      <c r="I169" s="335" t="n">
        <f aca="false">I98*$J169</f>
        <v>0</v>
      </c>
      <c r="J169" s="340" t="n">
        <f aca="false">G27</f>
        <v>0.0487179487179487</v>
      </c>
      <c r="K169" s="13"/>
      <c r="L169" s="13"/>
      <c r="M169" s="13"/>
      <c r="N169" s="13"/>
    </row>
    <row r="170" customFormat="false" ht="15.75" hidden="false" customHeight="true" outlineLevel="0" collapsed="false">
      <c r="A170" s="330"/>
      <c r="B170" s="330"/>
      <c r="C170" s="330"/>
      <c r="D170" s="330"/>
      <c r="E170" s="334" t="n">
        <v>9</v>
      </c>
      <c r="F170" s="335" t="n">
        <f aca="false">F99*$J170</f>
        <v>0</v>
      </c>
      <c r="G170" s="335" t="n">
        <f aca="false">G99*$J170</f>
        <v>0</v>
      </c>
      <c r="H170" s="335" t="n">
        <f aca="false">H99*$J170</f>
        <v>0</v>
      </c>
      <c r="I170" s="335" t="n">
        <f aca="false">I99*$J170</f>
        <v>0</v>
      </c>
      <c r="J170" s="340" t="n">
        <f aca="false">G28</f>
        <v>0.0365384615384615</v>
      </c>
      <c r="K170" s="13"/>
      <c r="L170" s="13"/>
      <c r="M170" s="13"/>
      <c r="N170" s="13"/>
    </row>
    <row r="171" customFormat="false" ht="15.75" hidden="false" customHeight="true" outlineLevel="0" collapsed="false">
      <c r="A171" s="330"/>
      <c r="B171" s="330"/>
      <c r="C171" s="330"/>
      <c r="D171" s="330"/>
      <c r="E171" s="334" t="n">
        <v>10</v>
      </c>
      <c r="F171" s="335" t="n">
        <f aca="false">F100*$J171</f>
        <v>0</v>
      </c>
      <c r="G171" s="335" t="n">
        <f aca="false">G100*$J171</f>
        <v>0</v>
      </c>
      <c r="H171" s="335" t="n">
        <f aca="false">H100*$J171</f>
        <v>0</v>
      </c>
      <c r="I171" s="335" t="n">
        <f aca="false">I100*$J171</f>
        <v>0</v>
      </c>
      <c r="J171" s="340" t="n">
        <f aca="false">G29</f>
        <v>0.0243589743589744</v>
      </c>
      <c r="K171" s="13"/>
      <c r="L171" s="13"/>
      <c r="M171" s="13"/>
      <c r="N171" s="13"/>
    </row>
    <row r="172" customFormat="false" ht="15.75" hidden="false" customHeight="true" outlineLevel="0" collapsed="false">
      <c r="A172" s="330"/>
      <c r="B172" s="330"/>
      <c r="C172" s="330"/>
      <c r="D172" s="330"/>
      <c r="E172" s="334" t="n">
        <v>11</v>
      </c>
      <c r="F172" s="335" t="n">
        <f aca="false">F101*$J172</f>
        <v>0</v>
      </c>
      <c r="G172" s="335" t="n">
        <f aca="false">G101*$J172</f>
        <v>0</v>
      </c>
      <c r="H172" s="335" t="n">
        <f aca="false">H101*$J172</f>
        <v>0</v>
      </c>
      <c r="I172" s="335" t="n">
        <f aca="false">I101*$J172</f>
        <v>0</v>
      </c>
      <c r="J172" s="340" t="n">
        <f aca="false">G30</f>
        <v>0.0121794871794872</v>
      </c>
      <c r="K172" s="13"/>
      <c r="L172" s="13"/>
      <c r="M172" s="13"/>
      <c r="N172" s="13"/>
    </row>
    <row r="173" customFormat="false" ht="15.75" hidden="false" customHeight="true" outlineLevel="0" collapsed="false">
      <c r="A173" s="330"/>
      <c r="B173" s="330"/>
      <c r="C173" s="330"/>
      <c r="D173" s="330"/>
      <c r="E173" s="337" t="n">
        <v>12</v>
      </c>
      <c r="F173" s="338" t="n">
        <f aca="false">F102*$J173</f>
        <v>0</v>
      </c>
      <c r="G173" s="338" t="n">
        <f aca="false">G102*$J173</f>
        <v>0</v>
      </c>
      <c r="H173" s="338" t="n">
        <f aca="false">H102*$J173</f>
        <v>0</v>
      </c>
      <c r="I173" s="338" t="n">
        <f aca="false">I102*$J173</f>
        <v>0</v>
      </c>
      <c r="J173" s="341" t="n">
        <f aca="false">G31</f>
        <v>0</v>
      </c>
      <c r="K173" s="13"/>
      <c r="L173" s="13"/>
      <c r="M173" s="13"/>
      <c r="N173" s="13"/>
    </row>
    <row r="174" customFormat="false" ht="15.75" hidden="false" customHeight="true" outlineLevel="0" collapsed="false">
      <c r="A174" s="13"/>
      <c r="B174" s="13"/>
      <c r="C174" s="13"/>
      <c r="D174" s="13"/>
      <c r="E174" s="13"/>
      <c r="F174" s="13"/>
      <c r="G174" s="13"/>
      <c r="H174" s="13"/>
      <c r="I174" s="13"/>
      <c r="J174" s="13"/>
      <c r="K174" s="13"/>
      <c r="L174" s="13"/>
      <c r="M174" s="13"/>
      <c r="N174" s="13"/>
    </row>
    <row r="175" customFormat="false" ht="15.75" hidden="false" customHeight="true" outlineLevel="0" collapsed="false">
      <c r="A175" s="47" t="s">
        <v>626</v>
      </c>
      <c r="B175" s="47" t="s">
        <v>627</v>
      </c>
      <c r="C175" s="13"/>
      <c r="D175" s="13"/>
      <c r="E175" s="13"/>
      <c r="F175" s="13"/>
      <c r="G175" s="13"/>
      <c r="H175" s="13"/>
      <c r="I175" s="13"/>
      <c r="J175" s="13"/>
      <c r="K175" s="13"/>
      <c r="L175" s="13"/>
      <c r="M175" s="13"/>
      <c r="N175" s="13"/>
    </row>
    <row r="176" customFormat="false" ht="15.75" hidden="false" customHeight="true" outlineLevel="0" collapsed="false">
      <c r="A176" s="342" t="s">
        <v>127</v>
      </c>
      <c r="B176" s="342"/>
      <c r="C176" s="342"/>
      <c r="D176" s="342"/>
      <c r="E176" s="343" t="s">
        <v>133</v>
      </c>
      <c r="F176" s="343" t="s">
        <v>128</v>
      </c>
      <c r="G176" s="343"/>
      <c r="H176" s="344" t="s">
        <v>129</v>
      </c>
      <c r="I176" s="344"/>
      <c r="J176" s="345"/>
      <c r="K176" s="13"/>
      <c r="L176" s="13"/>
      <c r="M176" s="13"/>
      <c r="N176" s="13"/>
    </row>
    <row r="177" customFormat="false" ht="15.75" hidden="false" customHeight="true" outlineLevel="0" collapsed="false">
      <c r="A177" s="342"/>
      <c r="B177" s="342"/>
      <c r="C177" s="342"/>
      <c r="D177" s="342"/>
      <c r="E177" s="343"/>
      <c r="F177" s="102" t="s">
        <v>130</v>
      </c>
      <c r="G177" s="102" t="s">
        <v>131</v>
      </c>
      <c r="H177" s="102" t="s">
        <v>130</v>
      </c>
      <c r="I177" s="346" t="s">
        <v>131</v>
      </c>
      <c r="J177" s="345"/>
      <c r="K177" s="13"/>
      <c r="L177" s="13"/>
      <c r="M177" s="13"/>
      <c r="N177" s="13"/>
    </row>
    <row r="178" customFormat="false" ht="15.75" hidden="false" customHeight="true" outlineLevel="0" collapsed="false">
      <c r="A178" s="347" t="s">
        <v>134</v>
      </c>
      <c r="B178" s="347"/>
      <c r="C178" s="347"/>
      <c r="D178" s="347"/>
      <c r="E178" s="348" t="n">
        <v>0</v>
      </c>
      <c r="F178" s="349" t="str">
        <f aca="false">IFERROR(F107*'2.1.b Veículos'!D$48,"")</f>
        <v/>
      </c>
      <c r="G178" s="349" t="str">
        <f aca="false">IFERROR(G107*'2.1.b Veículos'!E$48,"")</f>
        <v/>
      </c>
      <c r="H178" s="349" t="str">
        <f aca="false">IFERROR(H107*'2.1.b Veículos'!F$48,"")</f>
        <v/>
      </c>
      <c r="I178" s="349" t="str">
        <f aca="false">IFERROR(I107*'2.1.b Veículos'!G$48,"")</f>
        <v/>
      </c>
      <c r="J178" s="350"/>
      <c r="K178" s="13"/>
      <c r="L178" s="13"/>
      <c r="M178" s="13"/>
      <c r="N178" s="13"/>
    </row>
    <row r="179" customFormat="false" ht="15.75" hidden="false" customHeight="true" outlineLevel="0" collapsed="false">
      <c r="A179" s="347"/>
      <c r="B179" s="347"/>
      <c r="C179" s="347"/>
      <c r="D179" s="347"/>
      <c r="E179" s="334" t="n">
        <v>1</v>
      </c>
      <c r="F179" s="349" t="str">
        <f aca="false">IFERROR(F108*'2.1.b Veículos'!D$48,"")</f>
        <v/>
      </c>
      <c r="G179" s="349" t="str">
        <f aca="false">IFERROR(G108*'2.1.b Veículos'!E$48,"")</f>
        <v/>
      </c>
      <c r="H179" s="349" t="str">
        <f aca="false">IFERROR(H108*'2.1.b Veículos'!F$48,"")</f>
        <v/>
      </c>
      <c r="I179" s="349" t="str">
        <f aca="false">IFERROR(I108*'2.1.b Veículos'!G$48,"")</f>
        <v/>
      </c>
      <c r="J179" s="350"/>
      <c r="K179" s="13"/>
      <c r="L179" s="13"/>
      <c r="M179" s="13"/>
      <c r="N179" s="13"/>
    </row>
    <row r="180" customFormat="false" ht="15.75" hidden="false" customHeight="true" outlineLevel="0" collapsed="false">
      <c r="A180" s="347"/>
      <c r="B180" s="347"/>
      <c r="C180" s="347"/>
      <c r="D180" s="347"/>
      <c r="E180" s="334" t="n">
        <v>2</v>
      </c>
      <c r="F180" s="349" t="str">
        <f aca="false">IFERROR(F109*'2.1.b Veículos'!D$48,"")</f>
        <v/>
      </c>
      <c r="G180" s="349" t="str">
        <f aca="false">IFERROR(G109*'2.1.b Veículos'!E$48,"")</f>
        <v/>
      </c>
      <c r="H180" s="349" t="str">
        <f aca="false">IFERROR(H109*'2.1.b Veículos'!F$48,"")</f>
        <v/>
      </c>
      <c r="I180" s="349" t="str">
        <f aca="false">IFERROR(I109*'2.1.b Veículos'!G$48,"")</f>
        <v/>
      </c>
      <c r="J180" s="350"/>
      <c r="K180" s="13"/>
      <c r="L180" s="13"/>
      <c r="M180" s="13"/>
      <c r="N180" s="13"/>
    </row>
    <row r="181" customFormat="false" ht="15.75" hidden="false" customHeight="true" outlineLevel="0" collapsed="false">
      <c r="A181" s="347"/>
      <c r="B181" s="347"/>
      <c r="C181" s="347"/>
      <c r="D181" s="347"/>
      <c r="E181" s="334" t="n">
        <v>3</v>
      </c>
      <c r="F181" s="349" t="str">
        <f aca="false">IFERROR(F110*'2.1.b Veículos'!D$48,"")</f>
        <v/>
      </c>
      <c r="G181" s="349" t="str">
        <f aca="false">IFERROR(G110*'2.1.b Veículos'!E$48,"")</f>
        <v/>
      </c>
      <c r="H181" s="349" t="str">
        <f aca="false">IFERROR(H110*'2.1.b Veículos'!F$48,"")</f>
        <v/>
      </c>
      <c r="I181" s="349" t="str">
        <f aca="false">IFERROR(I110*'2.1.b Veículos'!G$48,"")</f>
        <v/>
      </c>
      <c r="J181" s="350"/>
      <c r="K181" s="13"/>
      <c r="L181" s="13"/>
      <c r="M181" s="13"/>
      <c r="N181" s="13"/>
    </row>
    <row r="182" customFormat="false" ht="15.75" hidden="false" customHeight="true" outlineLevel="0" collapsed="false">
      <c r="A182" s="347"/>
      <c r="B182" s="347"/>
      <c r="C182" s="347"/>
      <c r="D182" s="347"/>
      <c r="E182" s="334" t="n">
        <v>4</v>
      </c>
      <c r="F182" s="349" t="str">
        <f aca="false">IFERROR(F111*'2.1.b Veículos'!D$48,"")</f>
        <v/>
      </c>
      <c r="G182" s="349" t="str">
        <f aca="false">IFERROR(G111*'2.1.b Veículos'!E$48,"")</f>
        <v/>
      </c>
      <c r="H182" s="349" t="str">
        <f aca="false">IFERROR(H111*'2.1.b Veículos'!F$48,"")</f>
        <v/>
      </c>
      <c r="I182" s="349" t="str">
        <f aca="false">IFERROR(I111*'2.1.b Veículos'!G$48,"")</f>
        <v/>
      </c>
      <c r="J182" s="350"/>
      <c r="K182" s="13"/>
      <c r="L182" s="13"/>
      <c r="M182" s="13"/>
      <c r="N182" s="13"/>
    </row>
    <row r="183" customFormat="false" ht="15.75" hidden="false" customHeight="true" outlineLevel="0" collapsed="false">
      <c r="A183" s="347"/>
      <c r="B183" s="347"/>
      <c r="C183" s="347"/>
      <c r="D183" s="347"/>
      <c r="E183" s="334" t="n">
        <v>5</v>
      </c>
      <c r="F183" s="349" t="str">
        <f aca="false">IFERROR(F112*'2.1.b Veículos'!D$48,"")</f>
        <v/>
      </c>
      <c r="G183" s="349" t="str">
        <f aca="false">IFERROR(G112*'2.1.b Veículos'!E$48,"")</f>
        <v/>
      </c>
      <c r="H183" s="349" t="str">
        <f aca="false">IFERROR(H112*'2.1.b Veículos'!F$48,"")</f>
        <v/>
      </c>
      <c r="I183" s="349" t="str">
        <f aca="false">IFERROR(I112*'2.1.b Veículos'!G$48,"")</f>
        <v/>
      </c>
      <c r="J183" s="350"/>
      <c r="K183" s="13"/>
      <c r="L183" s="13"/>
      <c r="M183" s="13"/>
      <c r="N183" s="13"/>
    </row>
    <row r="184" customFormat="false" ht="15.75" hidden="false" customHeight="true" outlineLevel="0" collapsed="false">
      <c r="A184" s="347" t="s">
        <v>103</v>
      </c>
      <c r="B184" s="347"/>
      <c r="C184" s="347"/>
      <c r="D184" s="347"/>
      <c r="E184" s="334" t="n">
        <v>0</v>
      </c>
      <c r="F184" s="349" t="str">
        <f aca="false">IFERROR(F113*'2.1.b Veículos'!D$49,"")</f>
        <v/>
      </c>
      <c r="G184" s="349" t="str">
        <f aca="false">IFERROR(G113*'2.1.b Veículos'!E$49,"")</f>
        <v/>
      </c>
      <c r="H184" s="349" t="str">
        <f aca="false">IFERROR(H113*'2.1.b Veículos'!F$49,"")</f>
        <v/>
      </c>
      <c r="I184" s="349" t="str">
        <f aca="false">IFERROR(I113*'2.1.b Veículos'!G$49,"")</f>
        <v/>
      </c>
      <c r="J184" s="350"/>
      <c r="K184" s="13"/>
      <c r="L184" s="13"/>
      <c r="M184" s="13"/>
      <c r="N184" s="13"/>
    </row>
    <row r="185" customFormat="false" ht="15.75" hidden="false" customHeight="true" outlineLevel="0" collapsed="false">
      <c r="A185" s="347"/>
      <c r="B185" s="347"/>
      <c r="C185" s="347"/>
      <c r="D185" s="347"/>
      <c r="E185" s="334" t="n">
        <v>1</v>
      </c>
      <c r="F185" s="349" t="str">
        <f aca="false">IFERROR(F114*'2.1.b Veículos'!D$49,"")</f>
        <v/>
      </c>
      <c r="G185" s="349" t="str">
        <f aca="false">IFERROR(G114*'2.1.b Veículos'!E$49,"")</f>
        <v/>
      </c>
      <c r="H185" s="349" t="str">
        <f aca="false">IFERROR(H114*'2.1.b Veículos'!F$49,"")</f>
        <v/>
      </c>
      <c r="I185" s="349" t="str">
        <f aca="false">IFERROR(I114*'2.1.b Veículos'!G$49,"")</f>
        <v/>
      </c>
      <c r="J185" s="350"/>
      <c r="K185" s="13"/>
      <c r="L185" s="13"/>
      <c r="M185" s="13"/>
      <c r="N185" s="13"/>
    </row>
    <row r="186" customFormat="false" ht="15.75" hidden="false" customHeight="true" outlineLevel="0" collapsed="false">
      <c r="A186" s="347"/>
      <c r="B186" s="347"/>
      <c r="C186" s="347"/>
      <c r="D186" s="347"/>
      <c r="E186" s="334" t="n">
        <v>2</v>
      </c>
      <c r="F186" s="349" t="str">
        <f aca="false">IFERROR(F115*'2.1.b Veículos'!D$49,"")</f>
        <v/>
      </c>
      <c r="G186" s="349" t="str">
        <f aca="false">IFERROR(G115*'2.1.b Veículos'!E$49,"")</f>
        <v/>
      </c>
      <c r="H186" s="349" t="str">
        <f aca="false">IFERROR(H115*'2.1.b Veículos'!F$49,"")</f>
        <v/>
      </c>
      <c r="I186" s="349" t="str">
        <f aca="false">IFERROR(I115*'2.1.b Veículos'!G$49,"")</f>
        <v/>
      </c>
      <c r="J186" s="350"/>
      <c r="K186" s="13"/>
      <c r="L186" s="13"/>
      <c r="M186" s="13"/>
      <c r="N186" s="13"/>
    </row>
    <row r="187" customFormat="false" ht="15.75" hidden="false" customHeight="true" outlineLevel="0" collapsed="false">
      <c r="A187" s="347"/>
      <c r="B187" s="347"/>
      <c r="C187" s="347"/>
      <c r="D187" s="347"/>
      <c r="E187" s="334" t="n">
        <v>3</v>
      </c>
      <c r="F187" s="349" t="str">
        <f aca="false">IFERROR(F116*'2.1.b Veículos'!D$49,"")</f>
        <v/>
      </c>
      <c r="G187" s="349" t="str">
        <f aca="false">IFERROR(G116*'2.1.b Veículos'!E$49,"")</f>
        <v/>
      </c>
      <c r="H187" s="349" t="str">
        <f aca="false">IFERROR(H116*'2.1.b Veículos'!F$49,"")</f>
        <v/>
      </c>
      <c r="I187" s="349" t="str">
        <f aca="false">IFERROR(I116*'2.1.b Veículos'!G$49,"")</f>
        <v/>
      </c>
      <c r="J187" s="350"/>
      <c r="K187" s="13"/>
      <c r="L187" s="13"/>
      <c r="M187" s="13"/>
      <c r="N187" s="13"/>
    </row>
    <row r="188" customFormat="false" ht="15.75" hidden="false" customHeight="true" outlineLevel="0" collapsed="false">
      <c r="A188" s="347"/>
      <c r="B188" s="347"/>
      <c r="C188" s="347"/>
      <c r="D188" s="347"/>
      <c r="E188" s="334" t="n">
        <v>4</v>
      </c>
      <c r="F188" s="349" t="str">
        <f aca="false">IFERROR(F117*'2.1.b Veículos'!D$49,"")</f>
        <v/>
      </c>
      <c r="G188" s="349" t="str">
        <f aca="false">IFERROR(G117*'2.1.b Veículos'!E$49,"")</f>
        <v/>
      </c>
      <c r="H188" s="349" t="str">
        <f aca="false">IFERROR(H117*'2.1.b Veículos'!F$49,"")</f>
        <v/>
      </c>
      <c r="I188" s="349" t="str">
        <f aca="false">IFERROR(I117*'2.1.b Veículos'!G$49,"")</f>
        <v/>
      </c>
      <c r="J188" s="350"/>
      <c r="K188" s="13"/>
      <c r="L188" s="13"/>
      <c r="M188" s="13"/>
      <c r="N188" s="13"/>
    </row>
    <row r="189" customFormat="false" ht="15.75" hidden="false" customHeight="true" outlineLevel="0" collapsed="false">
      <c r="A189" s="347"/>
      <c r="B189" s="347"/>
      <c r="C189" s="347"/>
      <c r="D189" s="347"/>
      <c r="E189" s="334" t="n">
        <v>5</v>
      </c>
      <c r="F189" s="349" t="str">
        <f aca="false">IFERROR(F118*'2.1.b Veículos'!D$49,"")</f>
        <v/>
      </c>
      <c r="G189" s="349" t="str">
        <f aca="false">IFERROR(G118*'2.1.b Veículos'!E$49,"")</f>
        <v/>
      </c>
      <c r="H189" s="349" t="str">
        <f aca="false">IFERROR(H118*'2.1.b Veículos'!F$49,"")</f>
        <v/>
      </c>
      <c r="I189" s="349" t="str">
        <f aca="false">IFERROR(I118*'2.1.b Veículos'!G$49,"")</f>
        <v/>
      </c>
      <c r="J189" s="350"/>
      <c r="K189" s="13"/>
      <c r="L189" s="13"/>
      <c r="M189" s="13"/>
      <c r="N189" s="13"/>
    </row>
    <row r="190" customFormat="false" ht="15.75" hidden="false" customHeight="true" outlineLevel="0" collapsed="false">
      <c r="A190" s="347" t="s">
        <v>107</v>
      </c>
      <c r="B190" s="347"/>
      <c r="C190" s="347"/>
      <c r="D190" s="347"/>
      <c r="E190" s="334" t="n">
        <v>0</v>
      </c>
      <c r="F190" s="349" t="str">
        <f aca="false">IFERROR(F119*'2.1.b Veículos'!D$50,"")</f>
        <v/>
      </c>
      <c r="G190" s="349" t="str">
        <f aca="false">IFERROR(G119*'2.1.b Veículos'!E$50,"")</f>
        <v/>
      </c>
      <c r="H190" s="349" t="str">
        <f aca="false">IFERROR(H119*'2.1.b Veículos'!F$50,"")</f>
        <v/>
      </c>
      <c r="I190" s="349" t="str">
        <f aca="false">IFERROR(I119*'2.1.b Veículos'!G$50,"")</f>
        <v/>
      </c>
      <c r="J190" s="350"/>
      <c r="K190" s="13"/>
      <c r="L190" s="13"/>
      <c r="M190" s="13"/>
      <c r="N190" s="13"/>
    </row>
    <row r="191" customFormat="false" ht="15.75" hidden="false" customHeight="true" outlineLevel="0" collapsed="false">
      <c r="A191" s="347"/>
      <c r="B191" s="347"/>
      <c r="C191" s="347"/>
      <c r="D191" s="347"/>
      <c r="E191" s="334" t="n">
        <v>1</v>
      </c>
      <c r="F191" s="349" t="str">
        <f aca="false">IFERROR(F120*'2.1.b Veículos'!D$50,"")</f>
        <v/>
      </c>
      <c r="G191" s="349" t="str">
        <f aca="false">IFERROR(G120*'2.1.b Veículos'!E$50,"")</f>
        <v/>
      </c>
      <c r="H191" s="349" t="str">
        <f aca="false">IFERROR(H120*'2.1.b Veículos'!F$50,"")</f>
        <v/>
      </c>
      <c r="I191" s="349" t="str">
        <f aca="false">IFERROR(I120*'2.1.b Veículos'!G$50,"")</f>
        <v/>
      </c>
      <c r="J191" s="350"/>
      <c r="K191" s="13"/>
      <c r="L191" s="13"/>
      <c r="M191" s="13"/>
      <c r="N191" s="13"/>
    </row>
    <row r="192" customFormat="false" ht="15.75" hidden="false" customHeight="true" outlineLevel="0" collapsed="false">
      <c r="A192" s="347"/>
      <c r="B192" s="347"/>
      <c r="C192" s="347"/>
      <c r="D192" s="347"/>
      <c r="E192" s="334" t="n">
        <v>2</v>
      </c>
      <c r="F192" s="349" t="str">
        <f aca="false">IFERROR(F121*'2.1.b Veículos'!D$50,"")</f>
        <v/>
      </c>
      <c r="G192" s="349" t="str">
        <f aca="false">IFERROR(G121*'2.1.b Veículos'!E$50,"")</f>
        <v/>
      </c>
      <c r="H192" s="349" t="str">
        <f aca="false">IFERROR(H121*'2.1.b Veículos'!F$50,"")</f>
        <v/>
      </c>
      <c r="I192" s="349" t="str">
        <f aca="false">IFERROR(I121*'2.1.b Veículos'!G$50,"")</f>
        <v/>
      </c>
      <c r="J192" s="350"/>
      <c r="K192" s="13"/>
      <c r="L192" s="13"/>
      <c r="M192" s="13"/>
      <c r="N192" s="13"/>
    </row>
    <row r="193" customFormat="false" ht="15.75" hidden="false" customHeight="true" outlineLevel="0" collapsed="false">
      <c r="A193" s="347"/>
      <c r="B193" s="347"/>
      <c r="C193" s="347"/>
      <c r="D193" s="347"/>
      <c r="E193" s="334" t="n">
        <v>3</v>
      </c>
      <c r="F193" s="349" t="str">
        <f aca="false">IFERROR(F122*'2.1.b Veículos'!D$50,"")</f>
        <v/>
      </c>
      <c r="G193" s="349" t="str">
        <f aca="false">IFERROR(G122*'2.1.b Veículos'!E$50,"")</f>
        <v/>
      </c>
      <c r="H193" s="349" t="str">
        <f aca="false">IFERROR(H122*'2.1.b Veículos'!F$50,"")</f>
        <v/>
      </c>
      <c r="I193" s="349" t="str">
        <f aca="false">IFERROR(I122*'2.1.b Veículos'!G$50,"")</f>
        <v/>
      </c>
      <c r="J193" s="350"/>
      <c r="K193" s="13"/>
      <c r="L193" s="13"/>
      <c r="M193" s="13"/>
      <c r="N193" s="13"/>
    </row>
    <row r="194" customFormat="false" ht="15.75" hidden="false" customHeight="true" outlineLevel="0" collapsed="false">
      <c r="A194" s="347"/>
      <c r="B194" s="347"/>
      <c r="C194" s="347"/>
      <c r="D194" s="347"/>
      <c r="E194" s="334" t="n">
        <v>4</v>
      </c>
      <c r="F194" s="349" t="str">
        <f aca="false">IFERROR(F123*'2.1.b Veículos'!D$50,"")</f>
        <v/>
      </c>
      <c r="G194" s="349" t="str">
        <f aca="false">IFERROR(G123*'2.1.b Veículos'!E$50,"")</f>
        <v/>
      </c>
      <c r="H194" s="349" t="str">
        <f aca="false">IFERROR(H123*'2.1.b Veículos'!F$50,"")</f>
        <v/>
      </c>
      <c r="I194" s="349" t="str">
        <f aca="false">IFERROR(I123*'2.1.b Veículos'!G$50,"")</f>
        <v/>
      </c>
      <c r="J194" s="350"/>
      <c r="K194" s="13"/>
      <c r="L194" s="13"/>
      <c r="M194" s="13"/>
      <c r="N194" s="13"/>
    </row>
    <row r="195" customFormat="false" ht="15.75" hidden="false" customHeight="true" outlineLevel="0" collapsed="false">
      <c r="A195" s="347"/>
      <c r="B195" s="347"/>
      <c r="C195" s="347"/>
      <c r="D195" s="347"/>
      <c r="E195" s="334" t="n">
        <v>5</v>
      </c>
      <c r="F195" s="349" t="str">
        <f aca="false">IFERROR(F124*'2.1.b Veículos'!D$50,"")</f>
        <v/>
      </c>
      <c r="G195" s="349" t="str">
        <f aca="false">IFERROR(G124*'2.1.b Veículos'!E$50,"")</f>
        <v/>
      </c>
      <c r="H195" s="349" t="str">
        <f aca="false">IFERROR(H124*'2.1.b Veículos'!F$50,"")</f>
        <v/>
      </c>
      <c r="I195" s="349" t="str">
        <f aca="false">IFERROR(I124*'2.1.b Veículos'!G$50,"")</f>
        <v/>
      </c>
      <c r="J195" s="350"/>
      <c r="K195" s="13"/>
      <c r="L195" s="13"/>
      <c r="M195" s="13"/>
      <c r="N195" s="13"/>
    </row>
    <row r="196" customFormat="false" ht="15.75" hidden="false" customHeight="true" outlineLevel="0" collapsed="false">
      <c r="A196" s="347"/>
      <c r="B196" s="347"/>
      <c r="C196" s="347"/>
      <c r="D196" s="347"/>
      <c r="E196" s="334" t="n">
        <v>6</v>
      </c>
      <c r="F196" s="349" t="str">
        <f aca="false">IFERROR(F125*'2.1.b Veículos'!D$50,"")</f>
        <v/>
      </c>
      <c r="G196" s="349" t="str">
        <f aca="false">IFERROR(G125*'2.1.b Veículos'!E$50,"")</f>
        <v/>
      </c>
      <c r="H196" s="349" t="str">
        <f aca="false">IFERROR(H125*'2.1.b Veículos'!F$50,"")</f>
        <v/>
      </c>
      <c r="I196" s="349" t="str">
        <f aca="false">IFERROR(I125*'2.1.b Veículos'!G$50,"")</f>
        <v/>
      </c>
      <c r="J196" s="350"/>
      <c r="K196" s="13"/>
      <c r="L196" s="13"/>
      <c r="M196" s="13"/>
      <c r="N196" s="13"/>
    </row>
    <row r="197" customFormat="false" ht="15.75" hidden="false" customHeight="true" outlineLevel="0" collapsed="false">
      <c r="A197" s="347"/>
      <c r="B197" s="347"/>
      <c r="C197" s="347"/>
      <c r="D197" s="347"/>
      <c r="E197" s="334" t="n">
        <v>7</v>
      </c>
      <c r="F197" s="349" t="str">
        <f aca="false">IFERROR(F126*'2.1.b Veículos'!D$50,"")</f>
        <v/>
      </c>
      <c r="G197" s="349" t="str">
        <f aca="false">IFERROR(G126*'2.1.b Veículos'!E$50,"")</f>
        <v/>
      </c>
      <c r="H197" s="349" t="str">
        <f aca="false">IFERROR(H126*'2.1.b Veículos'!F$50,"")</f>
        <v/>
      </c>
      <c r="I197" s="349" t="str">
        <f aca="false">IFERROR(I126*'2.1.b Veículos'!G$50,"")</f>
        <v/>
      </c>
      <c r="J197" s="350"/>
      <c r="K197" s="13"/>
      <c r="L197" s="13"/>
      <c r="M197" s="13"/>
      <c r="N197" s="13"/>
    </row>
    <row r="198" customFormat="false" ht="15.75" hidden="false" customHeight="true" outlineLevel="0" collapsed="false">
      <c r="A198" s="347"/>
      <c r="B198" s="347"/>
      <c r="C198" s="347"/>
      <c r="D198" s="347"/>
      <c r="E198" s="334" t="n">
        <v>8</v>
      </c>
      <c r="F198" s="349" t="str">
        <f aca="false">IFERROR(F127*'2.1.b Veículos'!D$50,"")</f>
        <v/>
      </c>
      <c r="G198" s="349" t="str">
        <f aca="false">IFERROR(G127*'2.1.b Veículos'!E$50,"")</f>
        <v/>
      </c>
      <c r="H198" s="349" t="str">
        <f aca="false">IFERROR(H127*'2.1.b Veículos'!F$50,"")</f>
        <v/>
      </c>
      <c r="I198" s="349" t="str">
        <f aca="false">IFERROR(I127*'2.1.b Veículos'!G$50,"")</f>
        <v/>
      </c>
      <c r="J198" s="350"/>
      <c r="K198" s="13"/>
      <c r="L198" s="13"/>
      <c r="M198" s="13"/>
      <c r="N198" s="13"/>
    </row>
    <row r="199" customFormat="false" ht="15.75" hidden="false" customHeight="true" outlineLevel="0" collapsed="false">
      <c r="A199" s="347" t="s">
        <v>111</v>
      </c>
      <c r="B199" s="347"/>
      <c r="C199" s="347"/>
      <c r="D199" s="347"/>
      <c r="E199" s="334" t="n">
        <v>0</v>
      </c>
      <c r="F199" s="349" t="n">
        <f aca="false">IFERROR(F128*'2.1.b Veículos'!D$51,"")</f>
        <v>0</v>
      </c>
      <c r="G199" s="349" t="n">
        <f aca="false">IFERROR(G128*'2.1.b Veículos'!E$51,"")</f>
        <v>0</v>
      </c>
      <c r="H199" s="349" t="n">
        <f aca="false">IFERROR(H128*'2.1.b Veículos'!F$51,"")</f>
        <v>0</v>
      </c>
      <c r="I199" s="349" t="str">
        <f aca="false">IFERROR(I128*'2.1.b Veículos'!G$51,"")</f>
        <v/>
      </c>
      <c r="J199" s="350"/>
      <c r="K199" s="13"/>
      <c r="L199" s="13"/>
      <c r="M199" s="13"/>
      <c r="N199" s="13"/>
    </row>
    <row r="200" customFormat="false" ht="15.75" hidden="false" customHeight="true" outlineLevel="0" collapsed="false">
      <c r="A200" s="347"/>
      <c r="B200" s="347"/>
      <c r="C200" s="347"/>
      <c r="D200" s="347"/>
      <c r="E200" s="334" t="n">
        <v>1</v>
      </c>
      <c r="F200" s="349" t="n">
        <f aca="false">IFERROR(F129*'2.1.b Veículos'!D$51,"")</f>
        <v>0</v>
      </c>
      <c r="G200" s="349" t="n">
        <f aca="false">IFERROR(G129*'2.1.b Veículos'!E$51,"")</f>
        <v>0</v>
      </c>
      <c r="H200" s="349" t="n">
        <f aca="false">IFERROR(H129*'2.1.b Veículos'!F$51,"")</f>
        <v>0</v>
      </c>
      <c r="I200" s="349" t="str">
        <f aca="false">IFERROR(I129*'2.1.b Veículos'!G$51,"")</f>
        <v/>
      </c>
      <c r="J200" s="350"/>
      <c r="K200" s="13"/>
      <c r="L200" s="13"/>
      <c r="M200" s="13"/>
      <c r="N200" s="13"/>
    </row>
    <row r="201" customFormat="false" ht="15.75" hidden="false" customHeight="true" outlineLevel="0" collapsed="false">
      <c r="A201" s="347"/>
      <c r="B201" s="347"/>
      <c r="C201" s="347"/>
      <c r="D201" s="347"/>
      <c r="E201" s="334" t="n">
        <v>2</v>
      </c>
      <c r="F201" s="349" t="n">
        <f aca="false">IFERROR(F130*'2.1.b Veículos'!D$51,"")</f>
        <v>0</v>
      </c>
      <c r="G201" s="349" t="n">
        <f aca="false">IFERROR(G130*'2.1.b Veículos'!E$51,"")</f>
        <v>0</v>
      </c>
      <c r="H201" s="349" t="n">
        <f aca="false">IFERROR(H130*'2.1.b Veículos'!F$51,"")</f>
        <v>0</v>
      </c>
      <c r="I201" s="349" t="str">
        <f aca="false">IFERROR(I130*'2.1.b Veículos'!G$51,"")</f>
        <v/>
      </c>
      <c r="J201" s="350"/>
      <c r="K201" s="13"/>
      <c r="L201" s="13"/>
      <c r="M201" s="13"/>
      <c r="N201" s="13"/>
    </row>
    <row r="202" customFormat="false" ht="15.75" hidden="false" customHeight="true" outlineLevel="0" collapsed="false">
      <c r="A202" s="347"/>
      <c r="B202" s="347"/>
      <c r="C202" s="347"/>
      <c r="D202" s="347"/>
      <c r="E202" s="334" t="n">
        <v>3</v>
      </c>
      <c r="F202" s="349" t="n">
        <f aca="false">IFERROR(F131*'2.1.b Veículos'!D$51,"")</f>
        <v>0</v>
      </c>
      <c r="G202" s="349" t="n">
        <f aca="false">IFERROR(G131*'2.1.b Veículos'!E$51,"")</f>
        <v>0</v>
      </c>
      <c r="H202" s="349" t="n">
        <f aca="false">IFERROR(H131*'2.1.b Veículos'!F$51,"")</f>
        <v>0</v>
      </c>
      <c r="I202" s="349" t="str">
        <f aca="false">IFERROR(I131*'2.1.b Veículos'!G$51,"")</f>
        <v/>
      </c>
      <c r="J202" s="350"/>
      <c r="K202" s="13"/>
      <c r="L202" s="13"/>
      <c r="M202" s="13"/>
      <c r="N202" s="13"/>
    </row>
    <row r="203" customFormat="false" ht="15.75" hidden="false" customHeight="true" outlineLevel="0" collapsed="false">
      <c r="A203" s="347"/>
      <c r="B203" s="347"/>
      <c r="C203" s="347"/>
      <c r="D203" s="347"/>
      <c r="E203" s="334" t="n">
        <v>4</v>
      </c>
      <c r="F203" s="349" t="n">
        <f aca="false">IFERROR(F132*'2.1.b Veículos'!D$51,"")</f>
        <v>0</v>
      </c>
      <c r="G203" s="349" t="n">
        <f aca="false">IFERROR(G132*'2.1.b Veículos'!E$51,"")</f>
        <v>0</v>
      </c>
      <c r="H203" s="349" t="n">
        <f aca="false">IFERROR(H132*'2.1.b Veículos'!F$51,"")</f>
        <v>0</v>
      </c>
      <c r="I203" s="349" t="str">
        <f aca="false">IFERROR(I132*'2.1.b Veículos'!G$51,"")</f>
        <v/>
      </c>
      <c r="J203" s="350"/>
      <c r="K203" s="13"/>
      <c r="L203" s="13"/>
      <c r="M203" s="13"/>
      <c r="N203" s="13"/>
    </row>
    <row r="204" customFormat="false" ht="15.75" hidden="false" customHeight="true" outlineLevel="0" collapsed="false">
      <c r="A204" s="347"/>
      <c r="B204" s="347"/>
      <c r="C204" s="347"/>
      <c r="D204" s="347"/>
      <c r="E204" s="334" t="n">
        <v>5</v>
      </c>
      <c r="F204" s="349" t="n">
        <f aca="false">IFERROR(F133*'2.1.b Veículos'!D$51,"")</f>
        <v>0</v>
      </c>
      <c r="G204" s="349" t="n">
        <f aca="false">IFERROR(G133*'2.1.b Veículos'!E$51,"")</f>
        <v>0</v>
      </c>
      <c r="H204" s="349" t="n">
        <f aca="false">IFERROR(H133*'2.1.b Veículos'!F$51,"")</f>
        <v>0</v>
      </c>
      <c r="I204" s="349" t="str">
        <f aca="false">IFERROR(I133*'2.1.b Veículos'!G$51,"")</f>
        <v/>
      </c>
      <c r="J204" s="350"/>
      <c r="K204" s="13"/>
      <c r="L204" s="13"/>
      <c r="M204" s="13"/>
      <c r="N204" s="13"/>
    </row>
    <row r="205" customFormat="false" ht="15.75" hidden="false" customHeight="true" outlineLevel="0" collapsed="false">
      <c r="A205" s="347"/>
      <c r="B205" s="347"/>
      <c r="C205" s="347"/>
      <c r="D205" s="347"/>
      <c r="E205" s="334" t="n">
        <v>6</v>
      </c>
      <c r="F205" s="349" t="n">
        <f aca="false">IFERROR(F134*'2.1.b Veículos'!D$51,"")</f>
        <v>0</v>
      </c>
      <c r="G205" s="349" t="n">
        <f aca="false">IFERROR(G134*'2.1.b Veículos'!E$51,"")</f>
        <v>0</v>
      </c>
      <c r="H205" s="349" t="n">
        <f aca="false">IFERROR(H134*'2.1.b Veículos'!F$51,"")</f>
        <v>0</v>
      </c>
      <c r="I205" s="349" t="str">
        <f aca="false">IFERROR(I134*'2.1.b Veículos'!G$51,"")</f>
        <v/>
      </c>
      <c r="J205" s="350"/>
      <c r="K205" s="13"/>
      <c r="L205" s="13"/>
      <c r="M205" s="13"/>
      <c r="N205" s="13"/>
    </row>
    <row r="206" customFormat="false" ht="15.75" hidden="false" customHeight="true" outlineLevel="0" collapsed="false">
      <c r="A206" s="347"/>
      <c r="B206" s="347"/>
      <c r="C206" s="347"/>
      <c r="D206" s="347"/>
      <c r="E206" s="334" t="n">
        <v>7</v>
      </c>
      <c r="F206" s="349" t="n">
        <f aca="false">IFERROR(F135*'2.1.b Veículos'!D$51,"")</f>
        <v>0</v>
      </c>
      <c r="G206" s="349" t="n">
        <f aca="false">IFERROR(G135*'2.1.b Veículos'!E$51,"")</f>
        <v>0</v>
      </c>
      <c r="H206" s="349" t="n">
        <f aca="false">IFERROR(H135*'2.1.b Veículos'!F$51,"")</f>
        <v>0</v>
      </c>
      <c r="I206" s="349" t="str">
        <f aca="false">IFERROR(I135*'2.1.b Veículos'!G$51,"")</f>
        <v/>
      </c>
      <c r="J206" s="350"/>
      <c r="K206" s="13"/>
      <c r="L206" s="13"/>
      <c r="M206" s="13"/>
      <c r="N206" s="13"/>
    </row>
    <row r="207" customFormat="false" ht="15.75" hidden="false" customHeight="true" outlineLevel="0" collapsed="false">
      <c r="A207" s="347"/>
      <c r="B207" s="347"/>
      <c r="C207" s="347"/>
      <c r="D207" s="347"/>
      <c r="E207" s="334" t="n">
        <v>8</v>
      </c>
      <c r="F207" s="349" t="n">
        <f aca="false">IFERROR(F136*'2.1.b Veículos'!D$51,"")</f>
        <v>0</v>
      </c>
      <c r="G207" s="349" t="n">
        <f aca="false">IFERROR(G136*'2.1.b Veículos'!E$51,"")</f>
        <v>0</v>
      </c>
      <c r="H207" s="349" t="n">
        <f aca="false">IFERROR(H136*'2.1.b Veículos'!F$51,"")</f>
        <v>0</v>
      </c>
      <c r="I207" s="349" t="str">
        <f aca="false">IFERROR(I136*'2.1.b Veículos'!G$51,"")</f>
        <v/>
      </c>
      <c r="J207" s="350"/>
      <c r="K207" s="13"/>
      <c r="L207" s="13"/>
      <c r="M207" s="13"/>
      <c r="N207" s="13"/>
    </row>
    <row r="208" customFormat="false" ht="15.75" hidden="false" customHeight="true" outlineLevel="0" collapsed="false">
      <c r="A208" s="347" t="s">
        <v>115</v>
      </c>
      <c r="B208" s="347"/>
      <c r="C208" s="347"/>
      <c r="D208" s="347"/>
      <c r="E208" s="334" t="n">
        <v>0</v>
      </c>
      <c r="F208" s="349" t="str">
        <f aca="false">IFERROR(F137*'2.1.b Veículos'!D$52,"")</f>
        <v/>
      </c>
      <c r="G208" s="349" t="str">
        <f aca="false">IFERROR(G137*'2.1.b Veículos'!E$52,"")</f>
        <v/>
      </c>
      <c r="H208" s="349" t="str">
        <f aca="false">IFERROR(H137*'2.1.b Veículos'!F$52,"")</f>
        <v/>
      </c>
      <c r="I208" s="349" t="str">
        <f aca="false">IFERROR(I137*'2.1.b Veículos'!G$52,"")</f>
        <v/>
      </c>
      <c r="J208" s="350"/>
      <c r="K208" s="13"/>
      <c r="L208" s="13"/>
      <c r="M208" s="13"/>
      <c r="N208" s="13"/>
    </row>
    <row r="209" customFormat="false" ht="15.75" hidden="false" customHeight="true" outlineLevel="0" collapsed="false">
      <c r="A209" s="347"/>
      <c r="B209" s="347"/>
      <c r="C209" s="347"/>
      <c r="D209" s="347"/>
      <c r="E209" s="334" t="n">
        <v>1</v>
      </c>
      <c r="F209" s="349" t="str">
        <f aca="false">IFERROR(F138*'2.1.b Veículos'!D$52,"")</f>
        <v/>
      </c>
      <c r="G209" s="349" t="str">
        <f aca="false">IFERROR(G138*'2.1.b Veículos'!E$52,"")</f>
        <v/>
      </c>
      <c r="H209" s="349" t="str">
        <f aca="false">IFERROR(H138*'2.1.b Veículos'!F$52,"")</f>
        <v/>
      </c>
      <c r="I209" s="349" t="str">
        <f aca="false">IFERROR(I138*'2.1.b Veículos'!G$52,"")</f>
        <v/>
      </c>
      <c r="J209" s="350"/>
      <c r="K209" s="13"/>
      <c r="L209" s="13"/>
      <c r="M209" s="13"/>
      <c r="N209" s="13"/>
    </row>
    <row r="210" customFormat="false" ht="15.75" hidden="false" customHeight="true" outlineLevel="0" collapsed="false">
      <c r="A210" s="347"/>
      <c r="B210" s="347"/>
      <c r="C210" s="347"/>
      <c r="D210" s="347"/>
      <c r="E210" s="334" t="n">
        <v>2</v>
      </c>
      <c r="F210" s="349" t="str">
        <f aca="false">IFERROR(F139*'2.1.b Veículos'!D$52,"")</f>
        <v/>
      </c>
      <c r="G210" s="349" t="str">
        <f aca="false">IFERROR(G139*'2.1.b Veículos'!E$52,"")</f>
        <v/>
      </c>
      <c r="H210" s="349" t="str">
        <f aca="false">IFERROR(H139*'2.1.b Veículos'!F$52,"")</f>
        <v/>
      </c>
      <c r="I210" s="349" t="str">
        <f aca="false">IFERROR(I139*'2.1.b Veículos'!G$52,"")</f>
        <v/>
      </c>
      <c r="J210" s="350"/>
      <c r="K210" s="13"/>
      <c r="L210" s="13"/>
      <c r="M210" s="13"/>
      <c r="N210" s="13"/>
    </row>
    <row r="211" customFormat="false" ht="15.75" hidden="false" customHeight="true" outlineLevel="0" collapsed="false">
      <c r="A211" s="347"/>
      <c r="B211" s="347"/>
      <c r="C211" s="347"/>
      <c r="D211" s="347"/>
      <c r="E211" s="334" t="n">
        <v>3</v>
      </c>
      <c r="F211" s="349" t="str">
        <f aca="false">IFERROR(F140*'2.1.b Veículos'!D$52,"")</f>
        <v/>
      </c>
      <c r="G211" s="349" t="str">
        <f aca="false">IFERROR(G140*'2.1.b Veículos'!E$52,"")</f>
        <v/>
      </c>
      <c r="H211" s="349" t="str">
        <f aca="false">IFERROR(H140*'2.1.b Veículos'!F$52,"")</f>
        <v/>
      </c>
      <c r="I211" s="349" t="str">
        <f aca="false">IFERROR(I140*'2.1.b Veículos'!G$52,"")</f>
        <v/>
      </c>
      <c r="J211" s="350"/>
      <c r="K211" s="13"/>
      <c r="L211" s="13"/>
      <c r="M211" s="13"/>
      <c r="N211" s="13"/>
    </row>
    <row r="212" customFormat="false" ht="15.75" hidden="false" customHeight="true" outlineLevel="0" collapsed="false">
      <c r="A212" s="347"/>
      <c r="B212" s="347"/>
      <c r="C212" s="347"/>
      <c r="D212" s="347"/>
      <c r="E212" s="334" t="n">
        <v>4</v>
      </c>
      <c r="F212" s="349" t="str">
        <f aca="false">IFERROR(F141*'2.1.b Veículos'!D$52,"")</f>
        <v/>
      </c>
      <c r="G212" s="349" t="str">
        <f aca="false">IFERROR(G141*'2.1.b Veículos'!E$52,"")</f>
        <v/>
      </c>
      <c r="H212" s="349" t="str">
        <f aca="false">IFERROR(H141*'2.1.b Veículos'!F$52,"")</f>
        <v/>
      </c>
      <c r="I212" s="349" t="str">
        <f aca="false">IFERROR(I141*'2.1.b Veículos'!G$52,"")</f>
        <v/>
      </c>
      <c r="J212" s="350"/>
      <c r="K212" s="13"/>
      <c r="L212" s="13"/>
      <c r="M212" s="13"/>
      <c r="N212" s="13"/>
    </row>
    <row r="213" customFormat="false" ht="15.75" hidden="false" customHeight="true" outlineLevel="0" collapsed="false">
      <c r="A213" s="347"/>
      <c r="B213" s="347"/>
      <c r="C213" s="347"/>
      <c r="D213" s="347"/>
      <c r="E213" s="334" t="n">
        <v>5</v>
      </c>
      <c r="F213" s="349" t="str">
        <f aca="false">IFERROR(F142*'2.1.b Veículos'!D$52,"")</f>
        <v/>
      </c>
      <c r="G213" s="349" t="str">
        <f aca="false">IFERROR(G142*'2.1.b Veículos'!E$52,"")</f>
        <v/>
      </c>
      <c r="H213" s="349" t="str">
        <f aca="false">IFERROR(H142*'2.1.b Veículos'!F$52,"")</f>
        <v/>
      </c>
      <c r="I213" s="349" t="str">
        <f aca="false">IFERROR(I142*'2.1.b Veículos'!G$52,"")</f>
        <v/>
      </c>
      <c r="J213" s="350"/>
      <c r="K213" s="13"/>
      <c r="L213" s="13"/>
      <c r="M213" s="13"/>
      <c r="N213" s="13"/>
    </row>
    <row r="214" customFormat="false" ht="15.75" hidden="false" customHeight="true" outlineLevel="0" collapsed="false">
      <c r="A214" s="347"/>
      <c r="B214" s="347"/>
      <c r="C214" s="347"/>
      <c r="D214" s="347"/>
      <c r="E214" s="334" t="n">
        <v>6</v>
      </c>
      <c r="F214" s="349" t="str">
        <f aca="false">IFERROR(F143*'2.1.b Veículos'!D$52,"")</f>
        <v/>
      </c>
      <c r="G214" s="349" t="str">
        <f aca="false">IFERROR(G143*'2.1.b Veículos'!E$52,"")</f>
        <v/>
      </c>
      <c r="H214" s="349" t="str">
        <f aca="false">IFERROR(H143*'2.1.b Veículos'!F$52,"")</f>
        <v/>
      </c>
      <c r="I214" s="349" t="str">
        <f aca="false">IFERROR(I143*'2.1.b Veículos'!G$52,"")</f>
        <v/>
      </c>
      <c r="J214" s="350"/>
      <c r="K214" s="13"/>
      <c r="L214" s="13"/>
      <c r="M214" s="13"/>
      <c r="N214" s="13"/>
    </row>
    <row r="215" customFormat="false" ht="15.75" hidden="false" customHeight="true" outlineLevel="0" collapsed="false">
      <c r="A215" s="347"/>
      <c r="B215" s="347"/>
      <c r="C215" s="347"/>
      <c r="D215" s="347"/>
      <c r="E215" s="334" t="n">
        <v>7</v>
      </c>
      <c r="F215" s="349" t="str">
        <f aca="false">IFERROR(F144*'2.1.b Veículos'!D$52,"")</f>
        <v/>
      </c>
      <c r="G215" s="349" t="str">
        <f aca="false">IFERROR(G144*'2.1.b Veículos'!E$52,"")</f>
        <v/>
      </c>
      <c r="H215" s="349" t="str">
        <f aca="false">IFERROR(H144*'2.1.b Veículos'!F$52,"")</f>
        <v/>
      </c>
      <c r="I215" s="349" t="str">
        <f aca="false">IFERROR(I144*'2.1.b Veículos'!G$52,"")</f>
        <v/>
      </c>
      <c r="J215" s="350"/>
      <c r="K215" s="13"/>
      <c r="L215" s="13"/>
      <c r="M215" s="13"/>
      <c r="N215" s="13"/>
    </row>
    <row r="216" customFormat="false" ht="15.75" hidden="false" customHeight="true" outlineLevel="0" collapsed="false">
      <c r="A216" s="347"/>
      <c r="B216" s="347"/>
      <c r="C216" s="347"/>
      <c r="D216" s="347"/>
      <c r="E216" s="334" t="n">
        <v>8</v>
      </c>
      <c r="F216" s="349" t="str">
        <f aca="false">IFERROR(F145*'2.1.b Veículos'!D$52,"")</f>
        <v/>
      </c>
      <c r="G216" s="349" t="str">
        <f aca="false">IFERROR(G145*'2.1.b Veículos'!E$52,"")</f>
        <v/>
      </c>
      <c r="H216" s="349" t="str">
        <f aca="false">IFERROR(H145*'2.1.b Veículos'!F$52,"")</f>
        <v/>
      </c>
      <c r="I216" s="349" t="str">
        <f aca="false">IFERROR(I145*'2.1.b Veículos'!G$52,"")</f>
        <v/>
      </c>
      <c r="J216" s="350"/>
      <c r="K216" s="13"/>
      <c r="L216" s="13"/>
      <c r="M216" s="13"/>
      <c r="N216" s="13"/>
    </row>
    <row r="217" customFormat="false" ht="15.75" hidden="false" customHeight="true" outlineLevel="0" collapsed="false">
      <c r="A217" s="347"/>
      <c r="B217" s="347"/>
      <c r="C217" s="347"/>
      <c r="D217" s="347"/>
      <c r="E217" s="334" t="n">
        <v>9</v>
      </c>
      <c r="F217" s="349" t="str">
        <f aca="false">IFERROR(F146*'2.1.b Veículos'!D$52,"")</f>
        <v/>
      </c>
      <c r="G217" s="349" t="str">
        <f aca="false">IFERROR(G146*'2.1.b Veículos'!E$52,"")</f>
        <v/>
      </c>
      <c r="H217" s="349" t="str">
        <f aca="false">IFERROR(H146*'2.1.b Veículos'!F$52,"")</f>
        <v/>
      </c>
      <c r="I217" s="349" t="str">
        <f aca="false">IFERROR(I146*'2.1.b Veículos'!G$52,"")</f>
        <v/>
      </c>
      <c r="J217" s="350"/>
      <c r="K217" s="13"/>
      <c r="L217" s="13"/>
      <c r="M217" s="13"/>
      <c r="N217" s="13"/>
    </row>
    <row r="218" customFormat="false" ht="15.75" hidden="false" customHeight="true" outlineLevel="0" collapsed="false">
      <c r="A218" s="347"/>
      <c r="B218" s="347"/>
      <c r="C218" s="347"/>
      <c r="D218" s="347"/>
      <c r="E218" s="334" t="n">
        <v>10</v>
      </c>
      <c r="F218" s="349" t="str">
        <f aca="false">IFERROR(F147*'2.1.b Veículos'!D$52,"")</f>
        <v/>
      </c>
      <c r="G218" s="349" t="str">
        <f aca="false">IFERROR(G147*'2.1.b Veículos'!E$52,"")</f>
        <v/>
      </c>
      <c r="H218" s="349" t="str">
        <f aca="false">IFERROR(H147*'2.1.b Veículos'!F$52,"")</f>
        <v/>
      </c>
      <c r="I218" s="349" t="str">
        <f aca="false">IFERROR(I147*'2.1.b Veículos'!G$52,"")</f>
        <v/>
      </c>
      <c r="J218" s="350"/>
      <c r="K218" s="13"/>
      <c r="L218" s="13"/>
      <c r="M218" s="13"/>
      <c r="N218" s="13"/>
    </row>
    <row r="219" customFormat="false" ht="15.75" hidden="false" customHeight="true" outlineLevel="0" collapsed="false">
      <c r="A219" s="351" t="s">
        <v>117</v>
      </c>
      <c r="B219" s="351"/>
      <c r="C219" s="351"/>
      <c r="D219" s="351"/>
      <c r="E219" s="334" t="n">
        <v>0</v>
      </c>
      <c r="F219" s="349" t="str">
        <f aca="false">IFERROR(F148*'2.1.b Veículos'!D$53,"")</f>
        <v/>
      </c>
      <c r="G219" s="349" t="str">
        <f aca="false">IFERROR(G148*'2.1.b Veículos'!E$53,"")</f>
        <v/>
      </c>
      <c r="H219" s="349" t="str">
        <f aca="false">IFERROR(H148*'2.1.b Veículos'!F$53,"")</f>
        <v/>
      </c>
      <c r="I219" s="349" t="str">
        <f aca="false">IFERROR(I148*'2.1.b Veículos'!G$53,"")</f>
        <v/>
      </c>
      <c r="J219" s="350"/>
      <c r="K219" s="13"/>
      <c r="L219" s="13"/>
      <c r="M219" s="13"/>
      <c r="N219" s="13"/>
    </row>
    <row r="220" customFormat="false" ht="15.75" hidden="false" customHeight="true" outlineLevel="0" collapsed="false">
      <c r="A220" s="351"/>
      <c r="B220" s="351"/>
      <c r="C220" s="351"/>
      <c r="D220" s="351"/>
      <c r="E220" s="334" t="n">
        <v>1</v>
      </c>
      <c r="F220" s="349" t="str">
        <f aca="false">IFERROR(F149*'2.1.b Veículos'!D$53,"")</f>
        <v/>
      </c>
      <c r="G220" s="349" t="str">
        <f aca="false">IFERROR(G149*'2.1.b Veículos'!E$53,"")</f>
        <v/>
      </c>
      <c r="H220" s="349" t="str">
        <f aca="false">IFERROR(H149*'2.1.b Veículos'!F$53,"")</f>
        <v/>
      </c>
      <c r="I220" s="349" t="str">
        <f aca="false">IFERROR(I149*'2.1.b Veículos'!G$53,"")</f>
        <v/>
      </c>
      <c r="J220" s="350"/>
      <c r="K220" s="13"/>
      <c r="L220" s="13"/>
      <c r="M220" s="13"/>
      <c r="N220" s="13"/>
    </row>
    <row r="221" customFormat="false" ht="15.75" hidden="false" customHeight="true" outlineLevel="0" collapsed="false">
      <c r="A221" s="351"/>
      <c r="B221" s="351"/>
      <c r="C221" s="351"/>
      <c r="D221" s="351"/>
      <c r="E221" s="334" t="n">
        <v>2</v>
      </c>
      <c r="F221" s="349" t="str">
        <f aca="false">IFERROR(F150*'2.1.b Veículos'!D$53,"")</f>
        <v/>
      </c>
      <c r="G221" s="349" t="str">
        <f aca="false">IFERROR(G150*'2.1.b Veículos'!E$53,"")</f>
        <v/>
      </c>
      <c r="H221" s="349" t="str">
        <f aca="false">IFERROR(H150*'2.1.b Veículos'!F$53,"")</f>
        <v/>
      </c>
      <c r="I221" s="349" t="str">
        <f aca="false">IFERROR(I150*'2.1.b Veículos'!G$53,"")</f>
        <v/>
      </c>
      <c r="J221" s="350"/>
      <c r="K221" s="13"/>
      <c r="L221" s="13"/>
      <c r="M221" s="13"/>
      <c r="N221" s="13"/>
    </row>
    <row r="222" customFormat="false" ht="15.75" hidden="false" customHeight="true" outlineLevel="0" collapsed="false">
      <c r="A222" s="351"/>
      <c r="B222" s="351"/>
      <c r="C222" s="351"/>
      <c r="D222" s="351"/>
      <c r="E222" s="334" t="n">
        <v>3</v>
      </c>
      <c r="F222" s="349" t="str">
        <f aca="false">IFERROR(F151*'2.1.b Veículos'!D$53,"")</f>
        <v/>
      </c>
      <c r="G222" s="349" t="str">
        <f aca="false">IFERROR(G151*'2.1.b Veículos'!E$53,"")</f>
        <v/>
      </c>
      <c r="H222" s="349" t="str">
        <f aca="false">IFERROR(H151*'2.1.b Veículos'!F$53,"")</f>
        <v/>
      </c>
      <c r="I222" s="349" t="str">
        <f aca="false">IFERROR(I151*'2.1.b Veículos'!G$53,"")</f>
        <v/>
      </c>
      <c r="J222" s="350"/>
      <c r="K222" s="13"/>
      <c r="L222" s="13"/>
      <c r="M222" s="13"/>
      <c r="N222" s="13"/>
    </row>
    <row r="223" customFormat="false" ht="15.75" hidden="false" customHeight="true" outlineLevel="0" collapsed="false">
      <c r="A223" s="351"/>
      <c r="B223" s="351"/>
      <c r="C223" s="351"/>
      <c r="D223" s="351"/>
      <c r="E223" s="334" t="n">
        <v>4</v>
      </c>
      <c r="F223" s="349" t="str">
        <f aca="false">IFERROR(F152*'2.1.b Veículos'!D$53,"")</f>
        <v/>
      </c>
      <c r="G223" s="349" t="str">
        <f aca="false">IFERROR(G152*'2.1.b Veículos'!E$53,"")</f>
        <v/>
      </c>
      <c r="H223" s="349" t="str">
        <f aca="false">IFERROR(H152*'2.1.b Veículos'!F$53,"")</f>
        <v/>
      </c>
      <c r="I223" s="349" t="str">
        <f aca="false">IFERROR(I152*'2.1.b Veículos'!G$53,"")</f>
        <v/>
      </c>
      <c r="J223" s="350"/>
      <c r="K223" s="13"/>
      <c r="L223" s="13"/>
      <c r="M223" s="13"/>
      <c r="N223" s="13"/>
    </row>
    <row r="224" customFormat="false" ht="15.75" hidden="false" customHeight="true" outlineLevel="0" collapsed="false">
      <c r="A224" s="351"/>
      <c r="B224" s="351"/>
      <c r="C224" s="351"/>
      <c r="D224" s="351"/>
      <c r="E224" s="334" t="n">
        <v>5</v>
      </c>
      <c r="F224" s="349" t="str">
        <f aca="false">IFERROR(F153*'2.1.b Veículos'!D$53,"")</f>
        <v/>
      </c>
      <c r="G224" s="349" t="str">
        <f aca="false">IFERROR(G153*'2.1.b Veículos'!E$53,"")</f>
        <v/>
      </c>
      <c r="H224" s="349" t="str">
        <f aca="false">IFERROR(H153*'2.1.b Veículos'!F$53,"")</f>
        <v/>
      </c>
      <c r="I224" s="349" t="str">
        <f aca="false">IFERROR(I153*'2.1.b Veículos'!G$53,"")</f>
        <v/>
      </c>
      <c r="J224" s="350"/>
      <c r="K224" s="13"/>
      <c r="L224" s="13"/>
      <c r="M224" s="13"/>
      <c r="N224" s="13"/>
    </row>
    <row r="225" customFormat="false" ht="15.75" hidden="false" customHeight="true" outlineLevel="0" collapsed="false">
      <c r="A225" s="351"/>
      <c r="B225" s="351"/>
      <c r="C225" s="351"/>
      <c r="D225" s="351"/>
      <c r="E225" s="334" t="n">
        <v>6</v>
      </c>
      <c r="F225" s="349" t="str">
        <f aca="false">IFERROR(F154*'2.1.b Veículos'!D$53,"")</f>
        <v/>
      </c>
      <c r="G225" s="349" t="str">
        <f aca="false">IFERROR(G154*'2.1.b Veículos'!E$53,"")</f>
        <v/>
      </c>
      <c r="H225" s="349" t="str">
        <f aca="false">IFERROR(H154*'2.1.b Veículos'!F$53,"")</f>
        <v/>
      </c>
      <c r="I225" s="349" t="str">
        <f aca="false">IFERROR(I154*'2.1.b Veículos'!G$53,"")</f>
        <v/>
      </c>
      <c r="J225" s="350"/>
      <c r="K225" s="13"/>
      <c r="L225" s="13"/>
      <c r="M225" s="13"/>
      <c r="N225" s="13"/>
    </row>
    <row r="226" customFormat="false" ht="15.75" hidden="false" customHeight="true" outlineLevel="0" collapsed="false">
      <c r="A226" s="351"/>
      <c r="B226" s="351"/>
      <c r="C226" s="351"/>
      <c r="D226" s="351"/>
      <c r="E226" s="334" t="n">
        <v>7</v>
      </c>
      <c r="F226" s="349" t="str">
        <f aca="false">IFERROR(F155*'2.1.b Veículos'!D$53,"")</f>
        <v/>
      </c>
      <c r="G226" s="349" t="str">
        <f aca="false">IFERROR(G155*'2.1.b Veículos'!E$53,"")</f>
        <v/>
      </c>
      <c r="H226" s="349" t="str">
        <f aca="false">IFERROR(H155*'2.1.b Veículos'!F$53,"")</f>
        <v/>
      </c>
      <c r="I226" s="349" t="str">
        <f aca="false">IFERROR(I155*'2.1.b Veículos'!G$53,"")</f>
        <v/>
      </c>
      <c r="J226" s="350"/>
      <c r="K226" s="13"/>
      <c r="L226" s="13"/>
      <c r="M226" s="13"/>
      <c r="N226" s="13"/>
    </row>
    <row r="227" customFormat="false" ht="15.75" hidden="false" customHeight="true" outlineLevel="0" collapsed="false">
      <c r="A227" s="351"/>
      <c r="B227" s="351"/>
      <c r="C227" s="351"/>
      <c r="D227" s="351"/>
      <c r="E227" s="334" t="n">
        <v>8</v>
      </c>
      <c r="F227" s="349" t="str">
        <f aca="false">IFERROR(F156*'2.1.b Veículos'!D$53,"")</f>
        <v/>
      </c>
      <c r="G227" s="349" t="str">
        <f aca="false">IFERROR(G156*'2.1.b Veículos'!E$53,"")</f>
        <v/>
      </c>
      <c r="H227" s="349" t="str">
        <f aca="false">IFERROR(H156*'2.1.b Veículos'!F$53,"")</f>
        <v/>
      </c>
      <c r="I227" s="349" t="str">
        <f aca="false">IFERROR(I156*'2.1.b Veículos'!G$53,"")</f>
        <v/>
      </c>
      <c r="J227" s="350"/>
      <c r="K227" s="13"/>
      <c r="L227" s="13"/>
      <c r="M227" s="13"/>
      <c r="N227" s="13"/>
    </row>
    <row r="228" customFormat="false" ht="15.75" hidden="false" customHeight="true" outlineLevel="0" collapsed="false">
      <c r="A228" s="351"/>
      <c r="B228" s="351"/>
      <c r="C228" s="351"/>
      <c r="D228" s="351"/>
      <c r="E228" s="334" t="n">
        <v>9</v>
      </c>
      <c r="F228" s="349" t="str">
        <f aca="false">IFERROR(F157*'2.1.b Veículos'!D$53,"")</f>
        <v/>
      </c>
      <c r="G228" s="349" t="str">
        <f aca="false">IFERROR(G157*'2.1.b Veículos'!E$53,"")</f>
        <v/>
      </c>
      <c r="H228" s="349" t="str">
        <f aca="false">IFERROR(H157*'2.1.b Veículos'!F$53,"")</f>
        <v/>
      </c>
      <c r="I228" s="349" t="str">
        <f aca="false">IFERROR(I157*'2.1.b Veículos'!G$53,"")</f>
        <v/>
      </c>
      <c r="J228" s="350"/>
      <c r="K228" s="13"/>
      <c r="L228" s="13"/>
      <c r="M228" s="13"/>
      <c r="N228" s="13"/>
    </row>
    <row r="229" customFormat="false" ht="15.75" hidden="false" customHeight="true" outlineLevel="0" collapsed="false">
      <c r="A229" s="351"/>
      <c r="B229" s="351"/>
      <c r="C229" s="351"/>
      <c r="D229" s="351"/>
      <c r="E229" s="334" t="n">
        <v>10</v>
      </c>
      <c r="F229" s="349" t="str">
        <f aca="false">IFERROR(F158*'2.1.b Veículos'!D$53,"")</f>
        <v/>
      </c>
      <c r="G229" s="349" t="str">
        <f aca="false">IFERROR(G158*'2.1.b Veículos'!E$53,"")</f>
        <v/>
      </c>
      <c r="H229" s="349" t="str">
        <f aca="false">IFERROR(H158*'2.1.b Veículos'!F$53,"")</f>
        <v/>
      </c>
      <c r="I229" s="349" t="str">
        <f aca="false">IFERROR(I158*'2.1.b Veículos'!G$53,"")</f>
        <v/>
      </c>
      <c r="J229" s="350"/>
      <c r="K229" s="13"/>
      <c r="L229" s="13"/>
      <c r="M229" s="13"/>
      <c r="N229" s="13"/>
    </row>
    <row r="230" customFormat="false" ht="15.75" hidden="false" customHeight="true" outlineLevel="0" collapsed="false">
      <c r="A230" s="351"/>
      <c r="B230" s="351"/>
      <c r="C230" s="351"/>
      <c r="D230" s="351"/>
      <c r="E230" s="334" t="n">
        <v>11</v>
      </c>
      <c r="F230" s="349" t="str">
        <f aca="false">IFERROR(F159*'2.1.b Veículos'!D$53,"")</f>
        <v/>
      </c>
      <c r="G230" s="349" t="str">
        <f aca="false">IFERROR(G159*'2.1.b Veículos'!E$53,"")</f>
        <v/>
      </c>
      <c r="H230" s="349" t="str">
        <f aca="false">IFERROR(H159*'2.1.b Veículos'!F$53,"")</f>
        <v/>
      </c>
      <c r="I230" s="349" t="str">
        <f aca="false">IFERROR(I159*'2.1.b Veículos'!G$53,"")</f>
        <v/>
      </c>
      <c r="J230" s="350"/>
      <c r="K230" s="13"/>
      <c r="L230" s="13"/>
      <c r="M230" s="13"/>
      <c r="N230" s="13"/>
    </row>
    <row r="231" customFormat="false" ht="15.75" hidden="false" customHeight="true" outlineLevel="0" collapsed="false">
      <c r="A231" s="351"/>
      <c r="B231" s="351"/>
      <c r="C231" s="351"/>
      <c r="D231" s="351"/>
      <c r="E231" s="334" t="n">
        <v>12</v>
      </c>
      <c r="F231" s="349" t="str">
        <f aca="false">IFERROR(F160*'2.1.b Veículos'!D$53,"")</f>
        <v/>
      </c>
      <c r="G231" s="349" t="str">
        <f aca="false">IFERROR(G160*'2.1.b Veículos'!E$53,"")</f>
        <v/>
      </c>
      <c r="H231" s="349" t="str">
        <f aca="false">IFERROR(H160*'2.1.b Veículos'!F$53,"")</f>
        <v/>
      </c>
      <c r="I231" s="349" t="str">
        <f aca="false">IFERROR(I160*'2.1.b Veículos'!G$53,"")</f>
        <v/>
      </c>
      <c r="J231" s="350"/>
      <c r="K231" s="13"/>
      <c r="L231" s="13"/>
      <c r="M231" s="13"/>
      <c r="N231" s="13"/>
    </row>
    <row r="232" customFormat="false" ht="15.75" hidden="false" customHeight="true" outlineLevel="0" collapsed="false">
      <c r="A232" s="351" t="s">
        <v>121</v>
      </c>
      <c r="B232" s="351"/>
      <c r="C232" s="351"/>
      <c r="D232" s="351"/>
      <c r="E232" s="334" t="n">
        <v>0</v>
      </c>
      <c r="F232" s="349" t="str">
        <f aca="false">IFERROR(F161*'2.1.b Veículos'!D$54,"")</f>
        <v/>
      </c>
      <c r="G232" s="349" t="str">
        <f aca="false">IFERROR(G161*'2.1.b Veículos'!E$54,"")</f>
        <v/>
      </c>
      <c r="H232" s="349" t="str">
        <f aca="false">IFERROR(H161*'2.1.b Veículos'!F$54,"")</f>
        <v/>
      </c>
      <c r="I232" s="349" t="str">
        <f aca="false">IFERROR(I161*'2.1.b Veículos'!G$54,"")</f>
        <v/>
      </c>
      <c r="J232" s="350"/>
      <c r="K232" s="13"/>
      <c r="L232" s="13"/>
      <c r="M232" s="13"/>
      <c r="N232" s="13"/>
    </row>
    <row r="233" customFormat="false" ht="15.75" hidden="false" customHeight="true" outlineLevel="0" collapsed="false">
      <c r="A233" s="351"/>
      <c r="B233" s="351"/>
      <c r="C233" s="351"/>
      <c r="D233" s="351"/>
      <c r="E233" s="334" t="n">
        <v>1</v>
      </c>
      <c r="F233" s="349" t="str">
        <f aca="false">IFERROR(F162*'2.1.b Veículos'!D$54,"")</f>
        <v/>
      </c>
      <c r="G233" s="349" t="str">
        <f aca="false">IFERROR(G162*'2.1.b Veículos'!E$54,"")</f>
        <v/>
      </c>
      <c r="H233" s="349" t="str">
        <f aca="false">IFERROR(H162*'2.1.b Veículos'!F$54,"")</f>
        <v/>
      </c>
      <c r="I233" s="349" t="str">
        <f aca="false">IFERROR(I162*'2.1.b Veículos'!G$54,"")</f>
        <v/>
      </c>
      <c r="J233" s="350"/>
      <c r="K233" s="13"/>
      <c r="L233" s="13"/>
      <c r="M233" s="13"/>
      <c r="N233" s="13"/>
    </row>
    <row r="234" customFormat="false" ht="15.75" hidden="false" customHeight="true" outlineLevel="0" collapsed="false">
      <c r="A234" s="351"/>
      <c r="B234" s="351"/>
      <c r="C234" s="351"/>
      <c r="D234" s="351"/>
      <c r="E234" s="334" t="n">
        <v>2</v>
      </c>
      <c r="F234" s="349" t="str">
        <f aca="false">IFERROR(F163*'2.1.b Veículos'!D$54,"")</f>
        <v/>
      </c>
      <c r="G234" s="349" t="str">
        <f aca="false">IFERROR(G163*'2.1.b Veículos'!E$54,"")</f>
        <v/>
      </c>
      <c r="H234" s="349" t="str">
        <f aca="false">IFERROR(H163*'2.1.b Veículos'!F$54,"")</f>
        <v/>
      </c>
      <c r="I234" s="349" t="str">
        <f aca="false">IFERROR(I163*'2.1.b Veículos'!G$54,"")</f>
        <v/>
      </c>
      <c r="J234" s="350"/>
      <c r="K234" s="13"/>
      <c r="L234" s="13"/>
      <c r="M234" s="13"/>
      <c r="N234" s="13"/>
    </row>
    <row r="235" customFormat="false" ht="15.75" hidden="false" customHeight="true" outlineLevel="0" collapsed="false">
      <c r="A235" s="351"/>
      <c r="B235" s="351"/>
      <c r="C235" s="351"/>
      <c r="D235" s="351"/>
      <c r="E235" s="334" t="n">
        <v>3</v>
      </c>
      <c r="F235" s="349" t="str">
        <f aca="false">IFERROR(F164*'2.1.b Veículos'!D$54,"")</f>
        <v/>
      </c>
      <c r="G235" s="349" t="str">
        <f aca="false">IFERROR(G164*'2.1.b Veículos'!E$54,"")</f>
        <v/>
      </c>
      <c r="H235" s="349" t="str">
        <f aca="false">IFERROR(H164*'2.1.b Veículos'!F$54,"")</f>
        <v/>
      </c>
      <c r="I235" s="349" t="str">
        <f aca="false">IFERROR(I164*'2.1.b Veículos'!G$54,"")</f>
        <v/>
      </c>
      <c r="J235" s="350"/>
      <c r="K235" s="13"/>
      <c r="L235" s="13"/>
      <c r="M235" s="13"/>
      <c r="N235" s="13"/>
    </row>
    <row r="236" customFormat="false" ht="15.75" hidden="false" customHeight="true" outlineLevel="0" collapsed="false">
      <c r="A236" s="351"/>
      <c r="B236" s="351"/>
      <c r="C236" s="351"/>
      <c r="D236" s="351"/>
      <c r="E236" s="334" t="n">
        <v>4</v>
      </c>
      <c r="F236" s="349" t="str">
        <f aca="false">IFERROR(F165*'2.1.b Veículos'!D$54,"")</f>
        <v/>
      </c>
      <c r="G236" s="349" t="str">
        <f aca="false">IFERROR(G165*'2.1.b Veículos'!E$54,"")</f>
        <v/>
      </c>
      <c r="H236" s="349" t="str">
        <f aca="false">IFERROR(H165*'2.1.b Veículos'!F$54,"")</f>
        <v/>
      </c>
      <c r="I236" s="349" t="str">
        <f aca="false">IFERROR(I165*'2.1.b Veículos'!G$54,"")</f>
        <v/>
      </c>
      <c r="J236" s="350"/>
      <c r="K236" s="13"/>
      <c r="L236" s="13"/>
      <c r="M236" s="13"/>
      <c r="N236" s="13"/>
    </row>
    <row r="237" customFormat="false" ht="15.75" hidden="false" customHeight="true" outlineLevel="0" collapsed="false">
      <c r="A237" s="351"/>
      <c r="B237" s="351"/>
      <c r="C237" s="351"/>
      <c r="D237" s="351"/>
      <c r="E237" s="334" t="n">
        <v>5</v>
      </c>
      <c r="F237" s="349" t="str">
        <f aca="false">IFERROR(F166*'2.1.b Veículos'!D$54,"")</f>
        <v/>
      </c>
      <c r="G237" s="349" t="str">
        <f aca="false">IFERROR(G166*'2.1.b Veículos'!E$54,"")</f>
        <v/>
      </c>
      <c r="H237" s="349" t="str">
        <f aca="false">IFERROR(H166*'2.1.b Veículos'!F$54,"")</f>
        <v/>
      </c>
      <c r="I237" s="349" t="str">
        <f aca="false">IFERROR(I166*'2.1.b Veículos'!G$54,"")</f>
        <v/>
      </c>
      <c r="J237" s="350"/>
      <c r="K237" s="13"/>
      <c r="L237" s="13"/>
      <c r="M237" s="13"/>
      <c r="N237" s="13"/>
    </row>
    <row r="238" customFormat="false" ht="15.75" hidden="false" customHeight="true" outlineLevel="0" collapsed="false">
      <c r="A238" s="351"/>
      <c r="B238" s="351"/>
      <c r="C238" s="351"/>
      <c r="D238" s="351"/>
      <c r="E238" s="334" t="n">
        <v>6</v>
      </c>
      <c r="F238" s="349" t="str">
        <f aca="false">IFERROR(F167*'2.1.b Veículos'!D$54,"")</f>
        <v/>
      </c>
      <c r="G238" s="349" t="str">
        <f aca="false">IFERROR(G167*'2.1.b Veículos'!E$54,"")</f>
        <v/>
      </c>
      <c r="H238" s="349" t="str">
        <f aca="false">IFERROR(H167*'2.1.b Veículos'!F$54,"")</f>
        <v/>
      </c>
      <c r="I238" s="349" t="str">
        <f aca="false">IFERROR(I167*'2.1.b Veículos'!G$54,"")</f>
        <v/>
      </c>
      <c r="J238" s="350"/>
      <c r="K238" s="13"/>
      <c r="L238" s="13"/>
      <c r="M238" s="13"/>
      <c r="N238" s="13"/>
    </row>
    <row r="239" customFormat="false" ht="15.75" hidden="false" customHeight="true" outlineLevel="0" collapsed="false">
      <c r="A239" s="351"/>
      <c r="B239" s="351"/>
      <c r="C239" s="351"/>
      <c r="D239" s="351"/>
      <c r="E239" s="334" t="n">
        <v>7</v>
      </c>
      <c r="F239" s="349" t="str">
        <f aca="false">IFERROR(F168*'2.1.b Veículos'!D$54,"")</f>
        <v/>
      </c>
      <c r="G239" s="349" t="str">
        <f aca="false">IFERROR(G168*'2.1.b Veículos'!E$54,"")</f>
        <v/>
      </c>
      <c r="H239" s="349" t="str">
        <f aca="false">IFERROR(H168*'2.1.b Veículos'!F$54,"")</f>
        <v/>
      </c>
      <c r="I239" s="349" t="str">
        <f aca="false">IFERROR(I168*'2.1.b Veículos'!G$54,"")</f>
        <v/>
      </c>
      <c r="J239" s="350"/>
      <c r="K239" s="13"/>
      <c r="L239" s="13"/>
      <c r="M239" s="13"/>
      <c r="N239" s="13"/>
    </row>
    <row r="240" customFormat="false" ht="15.75" hidden="false" customHeight="true" outlineLevel="0" collapsed="false">
      <c r="A240" s="351"/>
      <c r="B240" s="351"/>
      <c r="C240" s="351"/>
      <c r="D240" s="351"/>
      <c r="E240" s="334" t="n">
        <v>8</v>
      </c>
      <c r="F240" s="349" t="str">
        <f aca="false">IFERROR(F169*'2.1.b Veículos'!D$54,"")</f>
        <v/>
      </c>
      <c r="G240" s="349" t="str">
        <f aca="false">IFERROR(G169*'2.1.b Veículos'!E$54,"")</f>
        <v/>
      </c>
      <c r="H240" s="349" t="str">
        <f aca="false">IFERROR(H169*'2.1.b Veículos'!F$54,"")</f>
        <v/>
      </c>
      <c r="I240" s="349" t="str">
        <f aca="false">IFERROR(I169*'2.1.b Veículos'!G$54,"")</f>
        <v/>
      </c>
      <c r="J240" s="350"/>
      <c r="K240" s="13"/>
      <c r="L240" s="13"/>
      <c r="M240" s="13"/>
      <c r="N240" s="13"/>
    </row>
    <row r="241" customFormat="false" ht="15.75" hidden="false" customHeight="true" outlineLevel="0" collapsed="false">
      <c r="A241" s="351"/>
      <c r="B241" s="351"/>
      <c r="C241" s="351"/>
      <c r="D241" s="351"/>
      <c r="E241" s="334" t="n">
        <v>9</v>
      </c>
      <c r="F241" s="349" t="str">
        <f aca="false">IFERROR(F170*'2.1.b Veículos'!D$54,"")</f>
        <v/>
      </c>
      <c r="G241" s="349" t="str">
        <f aca="false">IFERROR(G170*'2.1.b Veículos'!E$54,"")</f>
        <v/>
      </c>
      <c r="H241" s="349" t="str">
        <f aca="false">IFERROR(H170*'2.1.b Veículos'!F$54,"")</f>
        <v/>
      </c>
      <c r="I241" s="349" t="str">
        <f aca="false">IFERROR(I170*'2.1.b Veículos'!G$54,"")</f>
        <v/>
      </c>
      <c r="J241" s="350"/>
      <c r="K241" s="13"/>
      <c r="L241" s="13"/>
      <c r="M241" s="13"/>
      <c r="N241" s="13"/>
    </row>
    <row r="242" customFormat="false" ht="15.75" hidden="false" customHeight="true" outlineLevel="0" collapsed="false">
      <c r="A242" s="351"/>
      <c r="B242" s="351"/>
      <c r="C242" s="351"/>
      <c r="D242" s="351"/>
      <c r="E242" s="334" t="n">
        <v>10</v>
      </c>
      <c r="F242" s="349" t="str">
        <f aca="false">IFERROR(F171*'2.1.b Veículos'!D$54,"")</f>
        <v/>
      </c>
      <c r="G242" s="349" t="str">
        <f aca="false">IFERROR(G171*'2.1.b Veículos'!E$54,"")</f>
        <v/>
      </c>
      <c r="H242" s="349" t="str">
        <f aca="false">IFERROR(H171*'2.1.b Veículos'!F$54,"")</f>
        <v/>
      </c>
      <c r="I242" s="349" t="str">
        <f aca="false">IFERROR(I171*'2.1.b Veículos'!G$54,"")</f>
        <v/>
      </c>
      <c r="J242" s="350"/>
      <c r="K242" s="13"/>
      <c r="L242" s="13"/>
      <c r="M242" s="13"/>
      <c r="N242" s="13"/>
    </row>
    <row r="243" customFormat="false" ht="15.75" hidden="false" customHeight="true" outlineLevel="0" collapsed="false">
      <c r="A243" s="351"/>
      <c r="B243" s="351"/>
      <c r="C243" s="351"/>
      <c r="D243" s="351"/>
      <c r="E243" s="334" t="n">
        <v>11</v>
      </c>
      <c r="F243" s="349" t="str">
        <f aca="false">IFERROR(F172*'2.1.b Veículos'!D$54,"")</f>
        <v/>
      </c>
      <c r="G243" s="349" t="str">
        <f aca="false">IFERROR(G172*'2.1.b Veículos'!E$54,"")</f>
        <v/>
      </c>
      <c r="H243" s="349" t="str">
        <f aca="false">IFERROR(H172*'2.1.b Veículos'!F$54,"")</f>
        <v/>
      </c>
      <c r="I243" s="349" t="str">
        <f aca="false">IFERROR(I172*'2.1.b Veículos'!G$54,"")</f>
        <v/>
      </c>
      <c r="J243" s="350"/>
      <c r="K243" s="13"/>
      <c r="L243" s="13"/>
      <c r="M243" s="13"/>
      <c r="N243" s="13"/>
    </row>
    <row r="244" customFormat="false" ht="15.75" hidden="false" customHeight="true" outlineLevel="0" collapsed="false">
      <c r="A244" s="351"/>
      <c r="B244" s="351"/>
      <c r="C244" s="351"/>
      <c r="D244" s="351"/>
      <c r="E244" s="334" t="n">
        <v>12</v>
      </c>
      <c r="F244" s="349" t="str">
        <f aca="false">IFERROR(F173*'2.1.b Veículos'!D$54,"")</f>
        <v/>
      </c>
      <c r="G244" s="349" t="str">
        <f aca="false">IFERROR(G173*'2.1.b Veículos'!E$54,"")</f>
        <v/>
      </c>
      <c r="H244" s="349" t="str">
        <f aca="false">IFERROR(H173*'2.1.b Veículos'!F$54,"")</f>
        <v/>
      </c>
      <c r="I244" s="349" t="str">
        <f aca="false">IFERROR(I173*'2.1.b Veículos'!G$54,"")</f>
        <v/>
      </c>
      <c r="J244" s="350"/>
      <c r="K244" s="13"/>
      <c r="L244" s="13"/>
      <c r="M244" s="13"/>
      <c r="N244" s="13"/>
    </row>
    <row r="245" customFormat="false" ht="15.75" hidden="false" customHeight="true" outlineLevel="0" collapsed="false">
      <c r="A245" s="350"/>
      <c r="B245" s="350"/>
      <c r="C245" s="350"/>
      <c r="D245" s="350"/>
      <c r="E245" s="350"/>
      <c r="F245" s="350"/>
      <c r="G245" s="350"/>
      <c r="H245" s="350"/>
      <c r="I245" s="350"/>
      <c r="J245" s="350"/>
      <c r="K245" s="13"/>
      <c r="L245" s="13"/>
      <c r="M245" s="13"/>
      <c r="N245" s="13"/>
    </row>
    <row r="246" customFormat="false" ht="15.75" hidden="false" customHeight="true" outlineLevel="0" collapsed="false">
      <c r="A246" s="350"/>
      <c r="B246" s="350"/>
      <c r="C246" s="350"/>
      <c r="D246" s="350"/>
      <c r="E246" s="350"/>
      <c r="F246" s="350"/>
      <c r="G246" s="350"/>
      <c r="H246" s="350"/>
      <c r="I246" s="350"/>
      <c r="J246" s="350"/>
      <c r="K246" s="13"/>
      <c r="L246" s="13"/>
      <c r="M246" s="13"/>
      <c r="N246" s="13"/>
    </row>
    <row r="247" customFormat="false" ht="15.75" hidden="false" customHeight="true" outlineLevel="0" collapsed="false">
      <c r="A247" s="47" t="s">
        <v>629</v>
      </c>
      <c r="B247" s="47" t="s">
        <v>630</v>
      </c>
      <c r="C247" s="13"/>
      <c r="D247" s="13"/>
      <c r="E247" s="13"/>
      <c r="F247" s="13"/>
      <c r="G247" s="13"/>
      <c r="H247" s="13"/>
      <c r="I247" s="13"/>
      <c r="J247" s="13"/>
      <c r="K247" s="13"/>
      <c r="L247" s="13"/>
      <c r="M247" s="13"/>
      <c r="N247" s="13"/>
    </row>
    <row r="248" customFormat="false" ht="21.75" hidden="false" customHeight="true" outlineLevel="0" collapsed="false">
      <c r="A248" s="352" t="s">
        <v>631</v>
      </c>
      <c r="B248" s="352"/>
      <c r="C248" s="352"/>
      <c r="D248" s="352"/>
      <c r="E248" s="352"/>
      <c r="F248" s="352"/>
      <c r="G248" s="353" t="n">
        <f aca="false">SUM(F178:I244)/12</f>
        <v>0</v>
      </c>
      <c r="H248" s="13"/>
      <c r="I248" s="13"/>
      <c r="J248" s="13"/>
      <c r="K248" s="13"/>
      <c r="L248" s="13"/>
      <c r="M248" s="13"/>
      <c r="N248" s="13"/>
    </row>
    <row r="249" customFormat="false" ht="12.75" hidden="false" customHeight="true" outlineLevel="0" collapsed="false">
      <c r="A249" s="11"/>
      <c r="B249" s="11"/>
      <c r="C249" s="11"/>
      <c r="D249" s="11"/>
      <c r="E249" s="11"/>
      <c r="F249" s="11"/>
      <c r="G249" s="11"/>
      <c r="H249" s="11"/>
      <c r="I249" s="11"/>
      <c r="J249" s="11"/>
      <c r="K249" s="11"/>
      <c r="L249" s="11"/>
      <c r="M249" s="11"/>
      <c r="N249" s="11"/>
    </row>
    <row r="250" customFormat="false" ht="12.75" hidden="false" customHeight="true" outlineLevel="0" collapsed="false">
      <c r="A250" s="11"/>
      <c r="B250" s="11"/>
      <c r="C250" s="11"/>
      <c r="D250" s="11"/>
      <c r="E250" s="11"/>
      <c r="F250" s="11"/>
      <c r="G250" s="11"/>
      <c r="H250" s="11"/>
      <c r="I250" s="11"/>
      <c r="J250" s="11"/>
      <c r="K250" s="11"/>
      <c r="L250" s="11"/>
      <c r="M250" s="11"/>
      <c r="N250" s="11"/>
    </row>
    <row r="251" customFormat="false" ht="12.75" hidden="false" customHeight="true" outlineLevel="0" collapsed="false">
      <c r="A251" s="11"/>
      <c r="B251" s="11"/>
      <c r="C251" s="11"/>
      <c r="D251" s="11"/>
      <c r="E251" s="11"/>
      <c r="F251" s="11"/>
      <c r="G251" s="11"/>
      <c r="H251" s="11"/>
      <c r="I251" s="11"/>
      <c r="J251" s="11"/>
      <c r="K251" s="11"/>
      <c r="L251" s="11"/>
      <c r="M251" s="11"/>
      <c r="N251" s="11"/>
    </row>
    <row r="252" customFormat="false" ht="12.75" hidden="false" customHeight="true" outlineLevel="0" collapsed="false">
      <c r="A252" s="11"/>
      <c r="B252" s="11"/>
      <c r="C252" s="11"/>
      <c r="D252" s="11"/>
      <c r="E252" s="11"/>
      <c r="F252" s="11"/>
      <c r="G252" s="11"/>
      <c r="H252" s="11"/>
      <c r="I252" s="11"/>
      <c r="J252" s="11"/>
      <c r="K252" s="11"/>
      <c r="L252" s="11"/>
      <c r="M252" s="11"/>
      <c r="N252" s="11"/>
    </row>
    <row r="253" customFormat="false" ht="12.75" hidden="false" customHeight="true" outlineLevel="0" collapsed="false">
      <c r="A253" s="11"/>
      <c r="B253" s="11"/>
      <c r="C253" s="11"/>
      <c r="D253" s="11"/>
      <c r="E253" s="11"/>
      <c r="F253" s="11"/>
      <c r="G253" s="11"/>
      <c r="H253" s="11"/>
      <c r="I253" s="11"/>
      <c r="J253" s="11"/>
      <c r="K253" s="11"/>
      <c r="L253" s="11"/>
      <c r="M253" s="11"/>
      <c r="N253" s="11"/>
    </row>
    <row r="254" customFormat="false" ht="12.75" hidden="false" customHeight="true" outlineLevel="0" collapsed="false">
      <c r="A254" s="11"/>
      <c r="B254" s="11"/>
      <c r="C254" s="11"/>
      <c r="D254" s="11"/>
      <c r="E254" s="11"/>
      <c r="F254" s="11"/>
      <c r="G254" s="11"/>
      <c r="H254" s="11"/>
      <c r="I254" s="11"/>
      <c r="J254" s="11"/>
      <c r="K254" s="11"/>
      <c r="L254" s="11"/>
      <c r="M254" s="11"/>
      <c r="N254" s="11"/>
    </row>
    <row r="255" customFormat="false" ht="12.75" hidden="false" customHeight="true" outlineLevel="0" collapsed="false">
      <c r="A255" s="11"/>
      <c r="B255" s="11"/>
      <c r="C255" s="11"/>
      <c r="D255" s="11"/>
      <c r="E255" s="11"/>
      <c r="F255" s="11"/>
      <c r="G255" s="11"/>
      <c r="H255" s="11"/>
      <c r="I255" s="11"/>
      <c r="J255" s="11"/>
      <c r="K255" s="11"/>
      <c r="L255" s="11"/>
      <c r="M255" s="11"/>
      <c r="N255" s="11"/>
    </row>
    <row r="256" customFormat="false" ht="12.75" hidden="false" customHeight="true" outlineLevel="0" collapsed="false">
      <c r="A256" s="11"/>
      <c r="B256" s="11"/>
      <c r="C256" s="11"/>
      <c r="D256" s="11"/>
      <c r="E256" s="11"/>
      <c r="F256" s="11"/>
      <c r="G256" s="11"/>
      <c r="H256" s="11"/>
      <c r="I256" s="11"/>
      <c r="J256" s="11"/>
      <c r="K256" s="11"/>
      <c r="L256" s="11"/>
      <c r="M256" s="11"/>
      <c r="N256" s="11"/>
    </row>
    <row r="257" customFormat="false" ht="12.75" hidden="false" customHeight="true" outlineLevel="0" collapsed="false">
      <c r="A257" s="11"/>
      <c r="B257" s="11"/>
      <c r="C257" s="11"/>
      <c r="D257" s="11"/>
      <c r="E257" s="11"/>
      <c r="F257" s="11"/>
      <c r="G257" s="11"/>
      <c r="H257" s="11"/>
      <c r="I257" s="11"/>
      <c r="J257" s="11"/>
      <c r="K257" s="11"/>
      <c r="L257" s="11"/>
      <c r="M257" s="11"/>
      <c r="N257" s="11"/>
    </row>
    <row r="258" customFormat="false" ht="12.75" hidden="false" customHeight="true" outlineLevel="0" collapsed="false">
      <c r="A258" s="11"/>
      <c r="B258" s="11"/>
      <c r="C258" s="11"/>
      <c r="D258" s="11"/>
      <c r="E258" s="11"/>
      <c r="F258" s="11"/>
      <c r="G258" s="11"/>
      <c r="H258" s="11"/>
      <c r="I258" s="11"/>
      <c r="J258" s="11"/>
      <c r="K258" s="11"/>
      <c r="L258" s="11"/>
      <c r="M258" s="11"/>
      <c r="N258" s="11"/>
    </row>
    <row r="259" customFormat="false" ht="12.75" hidden="false" customHeight="true" outlineLevel="0" collapsed="false">
      <c r="A259" s="11"/>
      <c r="B259" s="11"/>
      <c r="C259" s="11"/>
      <c r="D259" s="11"/>
      <c r="E259" s="11"/>
      <c r="F259" s="11"/>
      <c r="G259" s="11"/>
      <c r="H259" s="11"/>
      <c r="I259" s="11"/>
      <c r="J259" s="11"/>
      <c r="K259" s="11"/>
      <c r="L259" s="11"/>
      <c r="M259" s="11"/>
      <c r="N259" s="11"/>
    </row>
    <row r="260" customFormat="false" ht="12.75" hidden="false" customHeight="true" outlineLevel="0" collapsed="false">
      <c r="A260" s="11"/>
      <c r="B260" s="11"/>
      <c r="C260" s="11"/>
      <c r="D260" s="11"/>
      <c r="E260" s="11"/>
      <c r="F260" s="11"/>
      <c r="G260" s="11"/>
      <c r="H260" s="11"/>
      <c r="I260" s="11"/>
      <c r="J260" s="11"/>
      <c r="K260" s="11"/>
      <c r="L260" s="11"/>
      <c r="M260" s="11"/>
      <c r="N260" s="11"/>
    </row>
    <row r="261" customFormat="false" ht="12.75" hidden="false" customHeight="true" outlineLevel="0" collapsed="false">
      <c r="A261" s="11"/>
      <c r="B261" s="11"/>
      <c r="C261" s="11"/>
      <c r="D261" s="11"/>
      <c r="E261" s="11"/>
      <c r="F261" s="11"/>
      <c r="G261" s="11"/>
      <c r="H261" s="11"/>
      <c r="I261" s="11"/>
      <c r="J261" s="11"/>
      <c r="K261" s="11"/>
      <c r="L261" s="11"/>
      <c r="M261" s="11"/>
      <c r="N261" s="11"/>
    </row>
    <row r="262" customFormat="false" ht="12.75" hidden="false" customHeight="true" outlineLevel="0" collapsed="false">
      <c r="A262" s="11"/>
      <c r="B262" s="11"/>
      <c r="C262" s="11"/>
      <c r="D262" s="11"/>
      <c r="E262" s="11"/>
      <c r="F262" s="11"/>
      <c r="G262" s="11"/>
      <c r="H262" s="11"/>
      <c r="I262" s="11"/>
      <c r="J262" s="11"/>
      <c r="K262" s="11"/>
      <c r="L262" s="11"/>
      <c r="M262" s="11"/>
      <c r="N262" s="11"/>
    </row>
    <row r="263" customFormat="false" ht="12.75" hidden="false" customHeight="true" outlineLevel="0" collapsed="false">
      <c r="A263" s="11"/>
      <c r="B263" s="11"/>
      <c r="C263" s="11"/>
      <c r="D263" s="11"/>
      <c r="E263" s="11"/>
      <c r="F263" s="11"/>
      <c r="G263" s="11"/>
      <c r="H263" s="11"/>
      <c r="I263" s="11"/>
      <c r="J263" s="11"/>
      <c r="K263" s="11"/>
      <c r="L263" s="11"/>
      <c r="M263" s="11"/>
      <c r="N263" s="11"/>
    </row>
    <row r="264" customFormat="false" ht="12.75" hidden="false" customHeight="true" outlineLevel="0" collapsed="false">
      <c r="A264" s="11"/>
      <c r="B264" s="11"/>
      <c r="C264" s="11"/>
      <c r="D264" s="11"/>
      <c r="E264" s="11"/>
      <c r="F264" s="11"/>
      <c r="G264" s="11"/>
      <c r="H264" s="11"/>
      <c r="I264" s="11"/>
      <c r="J264" s="11"/>
      <c r="K264" s="11"/>
      <c r="L264" s="11"/>
      <c r="M264" s="11"/>
      <c r="N264" s="11"/>
    </row>
    <row r="265" customFormat="false" ht="12.75" hidden="false" customHeight="true" outlineLevel="0" collapsed="false">
      <c r="A265" s="11"/>
      <c r="B265" s="11"/>
      <c r="C265" s="11"/>
      <c r="D265" s="11"/>
      <c r="E265" s="11"/>
      <c r="F265" s="11"/>
      <c r="G265" s="11"/>
      <c r="H265" s="11"/>
      <c r="I265" s="11"/>
      <c r="J265" s="11"/>
      <c r="K265" s="11"/>
      <c r="L265" s="11"/>
      <c r="M265" s="11"/>
      <c r="N265" s="11"/>
    </row>
    <row r="266" customFormat="false" ht="12.75" hidden="false" customHeight="true" outlineLevel="0" collapsed="false">
      <c r="A266" s="11"/>
      <c r="B266" s="11"/>
      <c r="C266" s="11"/>
      <c r="D266" s="11"/>
      <c r="E266" s="11"/>
      <c r="F266" s="11"/>
      <c r="G266" s="11"/>
      <c r="H266" s="11"/>
      <c r="I266" s="11"/>
      <c r="J266" s="11"/>
      <c r="K266" s="11"/>
      <c r="L266" s="11"/>
      <c r="M266" s="11"/>
      <c r="N266" s="11"/>
    </row>
    <row r="267" customFormat="false" ht="12.75" hidden="false" customHeight="true" outlineLevel="0" collapsed="false">
      <c r="A267" s="11"/>
      <c r="B267" s="11"/>
      <c r="C267" s="11"/>
      <c r="D267" s="11"/>
      <c r="E267" s="11"/>
      <c r="F267" s="11"/>
      <c r="G267" s="11"/>
      <c r="H267" s="11"/>
      <c r="I267" s="11"/>
      <c r="J267" s="11"/>
      <c r="K267" s="11"/>
      <c r="L267" s="11"/>
      <c r="M267" s="11"/>
      <c r="N267" s="11"/>
    </row>
    <row r="268" customFormat="false" ht="12.75" hidden="false" customHeight="true" outlineLevel="0" collapsed="false">
      <c r="A268" s="11"/>
      <c r="B268" s="11"/>
      <c r="C268" s="11"/>
      <c r="D268" s="11"/>
      <c r="E268" s="11"/>
      <c r="F268" s="11"/>
      <c r="G268" s="11"/>
      <c r="H268" s="11"/>
      <c r="I268" s="11"/>
      <c r="J268" s="11"/>
      <c r="K268" s="11"/>
      <c r="L268" s="11"/>
      <c r="M268" s="11"/>
      <c r="N268" s="11"/>
    </row>
    <row r="269" customFormat="false" ht="12.75" hidden="false" customHeight="true" outlineLevel="0" collapsed="false">
      <c r="A269" s="11"/>
      <c r="B269" s="11"/>
      <c r="C269" s="11"/>
      <c r="D269" s="11"/>
      <c r="E269" s="11"/>
      <c r="F269" s="11"/>
      <c r="G269" s="11"/>
      <c r="H269" s="11"/>
      <c r="I269" s="11"/>
      <c r="J269" s="11"/>
      <c r="K269" s="11"/>
      <c r="L269" s="11"/>
      <c r="M269" s="11"/>
      <c r="N269" s="11"/>
    </row>
    <row r="270" customFormat="false" ht="12.75" hidden="false" customHeight="true" outlineLevel="0" collapsed="false">
      <c r="A270" s="11"/>
      <c r="B270" s="11"/>
      <c r="C270" s="11"/>
      <c r="D270" s="11"/>
      <c r="E270" s="11"/>
      <c r="F270" s="11"/>
      <c r="G270" s="11"/>
      <c r="H270" s="11"/>
      <c r="I270" s="11"/>
      <c r="J270" s="11"/>
      <c r="K270" s="11"/>
      <c r="L270" s="11"/>
      <c r="M270" s="11"/>
      <c r="N270" s="11"/>
    </row>
    <row r="271" customFormat="false" ht="12.75" hidden="false" customHeight="true" outlineLevel="0" collapsed="false">
      <c r="A271" s="11"/>
      <c r="B271" s="11"/>
      <c r="C271" s="11"/>
      <c r="D271" s="11"/>
      <c r="E271" s="11"/>
      <c r="F271" s="11"/>
      <c r="G271" s="11"/>
      <c r="H271" s="11"/>
      <c r="I271" s="11"/>
      <c r="J271" s="11"/>
      <c r="K271" s="11"/>
      <c r="L271" s="11"/>
      <c r="M271" s="11"/>
      <c r="N271" s="11"/>
    </row>
    <row r="272" customFormat="false" ht="12.75" hidden="false" customHeight="true" outlineLevel="0" collapsed="false">
      <c r="A272" s="11"/>
      <c r="B272" s="11"/>
      <c r="C272" s="11"/>
      <c r="D272" s="11"/>
      <c r="E272" s="11"/>
      <c r="F272" s="11"/>
      <c r="G272" s="11"/>
      <c r="H272" s="11"/>
      <c r="I272" s="11"/>
      <c r="J272" s="11"/>
      <c r="K272" s="11"/>
      <c r="L272" s="11"/>
      <c r="M272" s="11"/>
      <c r="N272" s="11"/>
    </row>
    <row r="273" customFormat="false" ht="12.75" hidden="false" customHeight="true" outlineLevel="0" collapsed="false">
      <c r="A273" s="11"/>
      <c r="B273" s="11"/>
      <c r="C273" s="11"/>
      <c r="D273" s="11"/>
      <c r="E273" s="11"/>
      <c r="F273" s="11"/>
      <c r="G273" s="11"/>
      <c r="H273" s="11"/>
      <c r="I273" s="11"/>
      <c r="J273" s="11"/>
      <c r="K273" s="11"/>
      <c r="L273" s="11"/>
      <c r="M273" s="11"/>
      <c r="N273" s="11"/>
    </row>
    <row r="274" customFormat="false" ht="12.75" hidden="false" customHeight="true" outlineLevel="0" collapsed="false">
      <c r="A274" s="11"/>
      <c r="B274" s="11"/>
      <c r="C274" s="11"/>
      <c r="D274" s="11"/>
      <c r="E274" s="11"/>
      <c r="F274" s="11"/>
      <c r="G274" s="11"/>
      <c r="H274" s="11"/>
      <c r="I274" s="11"/>
      <c r="J274" s="11"/>
      <c r="K274" s="11"/>
      <c r="L274" s="11"/>
      <c r="M274" s="11"/>
      <c r="N274" s="11"/>
    </row>
    <row r="275" customFormat="false" ht="12.75" hidden="false" customHeight="true" outlineLevel="0" collapsed="false">
      <c r="A275" s="11"/>
      <c r="B275" s="11"/>
      <c r="C275" s="11"/>
      <c r="D275" s="11"/>
      <c r="E275" s="11"/>
      <c r="F275" s="11"/>
      <c r="G275" s="11"/>
      <c r="H275" s="11"/>
      <c r="I275" s="11"/>
      <c r="J275" s="11"/>
      <c r="K275" s="11"/>
      <c r="L275" s="11"/>
      <c r="M275" s="11"/>
      <c r="N275" s="11"/>
    </row>
    <row r="276" customFormat="false" ht="12.75" hidden="false" customHeight="true" outlineLevel="0" collapsed="false">
      <c r="A276" s="11"/>
      <c r="B276" s="11"/>
      <c r="C276" s="11"/>
      <c r="D276" s="11"/>
      <c r="E276" s="11"/>
      <c r="F276" s="11"/>
      <c r="G276" s="11"/>
      <c r="H276" s="11"/>
      <c r="I276" s="11"/>
      <c r="J276" s="11"/>
      <c r="K276" s="11"/>
      <c r="L276" s="11"/>
      <c r="M276" s="11"/>
      <c r="N276" s="11"/>
    </row>
    <row r="277" customFormat="false" ht="12.75" hidden="false" customHeight="true" outlineLevel="0" collapsed="false">
      <c r="A277" s="11"/>
      <c r="B277" s="11"/>
      <c r="C277" s="11"/>
      <c r="D277" s="11"/>
      <c r="E277" s="11"/>
      <c r="F277" s="11"/>
      <c r="G277" s="11"/>
      <c r="H277" s="11"/>
      <c r="I277" s="11"/>
      <c r="J277" s="11"/>
      <c r="K277" s="11"/>
      <c r="L277" s="11"/>
      <c r="M277" s="11"/>
      <c r="N277" s="11"/>
    </row>
    <row r="278" customFormat="false" ht="12.75" hidden="false" customHeight="true" outlineLevel="0" collapsed="false">
      <c r="A278" s="11"/>
      <c r="B278" s="11"/>
      <c r="C278" s="11"/>
      <c r="D278" s="11"/>
      <c r="E278" s="11"/>
      <c r="F278" s="11"/>
      <c r="G278" s="11"/>
      <c r="H278" s="11"/>
      <c r="I278" s="11"/>
      <c r="J278" s="11"/>
      <c r="K278" s="11"/>
      <c r="L278" s="11"/>
      <c r="M278" s="11"/>
      <c r="N278" s="11"/>
    </row>
    <row r="279" customFormat="false" ht="12.75" hidden="false" customHeight="true" outlineLevel="0" collapsed="false">
      <c r="A279" s="11"/>
      <c r="B279" s="11"/>
      <c r="C279" s="11"/>
      <c r="D279" s="11"/>
      <c r="E279" s="11"/>
      <c r="F279" s="11"/>
      <c r="G279" s="11"/>
      <c r="H279" s="11"/>
      <c r="I279" s="11"/>
      <c r="J279" s="11"/>
      <c r="K279" s="11"/>
      <c r="L279" s="11"/>
      <c r="M279" s="11"/>
      <c r="N279" s="11"/>
    </row>
    <row r="280" customFormat="false" ht="12.75" hidden="false" customHeight="true" outlineLevel="0" collapsed="false">
      <c r="A280" s="11"/>
      <c r="B280" s="11"/>
      <c r="C280" s="11"/>
      <c r="D280" s="11"/>
      <c r="E280" s="11"/>
      <c r="F280" s="11"/>
      <c r="G280" s="11"/>
      <c r="H280" s="11"/>
      <c r="I280" s="11"/>
      <c r="J280" s="11"/>
      <c r="K280" s="11"/>
      <c r="L280" s="11"/>
      <c r="M280" s="11"/>
      <c r="N280" s="11"/>
    </row>
    <row r="281" customFormat="false" ht="12.75" hidden="false" customHeight="true" outlineLevel="0" collapsed="false">
      <c r="A281" s="11"/>
      <c r="B281" s="11"/>
      <c r="C281" s="11"/>
      <c r="D281" s="11"/>
      <c r="E281" s="11"/>
      <c r="F281" s="11"/>
      <c r="G281" s="11"/>
      <c r="H281" s="11"/>
      <c r="I281" s="11"/>
      <c r="J281" s="11"/>
      <c r="K281" s="11"/>
      <c r="L281" s="11"/>
      <c r="M281" s="11"/>
      <c r="N281" s="11"/>
    </row>
    <row r="282" customFormat="false" ht="12.75" hidden="false" customHeight="true" outlineLevel="0" collapsed="false">
      <c r="A282" s="11"/>
      <c r="B282" s="11"/>
      <c r="C282" s="11"/>
      <c r="D282" s="11"/>
      <c r="E282" s="11"/>
      <c r="F282" s="11"/>
      <c r="G282" s="11"/>
      <c r="H282" s="11"/>
      <c r="I282" s="11"/>
      <c r="J282" s="11"/>
      <c r="K282" s="11"/>
      <c r="L282" s="11"/>
      <c r="M282" s="11"/>
      <c r="N282" s="11"/>
    </row>
    <row r="283" customFormat="false" ht="12.75" hidden="false" customHeight="true" outlineLevel="0" collapsed="false">
      <c r="A283" s="11"/>
      <c r="B283" s="11"/>
      <c r="C283" s="11"/>
      <c r="D283" s="11"/>
      <c r="E283" s="11"/>
      <c r="F283" s="11"/>
      <c r="G283" s="11"/>
      <c r="H283" s="11"/>
      <c r="I283" s="11"/>
      <c r="J283" s="11"/>
      <c r="K283" s="11"/>
      <c r="L283" s="11"/>
      <c r="M283" s="11"/>
      <c r="N283" s="11"/>
    </row>
    <row r="284" customFormat="false" ht="12.75" hidden="false" customHeight="true" outlineLevel="0" collapsed="false">
      <c r="A284" s="11"/>
      <c r="B284" s="11"/>
      <c r="C284" s="11"/>
      <c r="D284" s="11"/>
      <c r="E284" s="11"/>
      <c r="F284" s="11"/>
      <c r="G284" s="11"/>
      <c r="H284" s="11"/>
      <c r="I284" s="11"/>
      <c r="J284" s="11"/>
      <c r="K284" s="11"/>
      <c r="L284" s="11"/>
      <c r="M284" s="11"/>
      <c r="N284" s="11"/>
    </row>
    <row r="285" customFormat="false" ht="12.75" hidden="false" customHeight="true" outlineLevel="0" collapsed="false">
      <c r="A285" s="11"/>
      <c r="B285" s="11"/>
      <c r="C285" s="11"/>
      <c r="D285" s="11"/>
      <c r="E285" s="11"/>
      <c r="F285" s="11"/>
      <c r="G285" s="11"/>
      <c r="H285" s="11"/>
      <c r="I285" s="11"/>
      <c r="J285" s="11"/>
      <c r="K285" s="11"/>
      <c r="L285" s="11"/>
      <c r="M285" s="11"/>
      <c r="N285" s="11"/>
    </row>
    <row r="286" customFormat="false" ht="12.75" hidden="false" customHeight="true" outlineLevel="0" collapsed="false">
      <c r="A286" s="11"/>
      <c r="B286" s="11"/>
      <c r="C286" s="11"/>
      <c r="D286" s="11"/>
      <c r="E286" s="11"/>
      <c r="F286" s="11"/>
      <c r="G286" s="11"/>
      <c r="H286" s="11"/>
      <c r="I286" s="11"/>
      <c r="J286" s="11"/>
      <c r="K286" s="11"/>
      <c r="L286" s="11"/>
      <c r="M286" s="11"/>
      <c r="N286" s="11"/>
    </row>
    <row r="287" customFormat="false" ht="12.75" hidden="false" customHeight="true" outlineLevel="0" collapsed="false">
      <c r="A287" s="11"/>
      <c r="B287" s="11"/>
      <c r="C287" s="11"/>
      <c r="D287" s="11"/>
      <c r="E287" s="11"/>
      <c r="F287" s="11"/>
      <c r="G287" s="11"/>
      <c r="H287" s="11"/>
      <c r="I287" s="11"/>
      <c r="J287" s="11"/>
      <c r="K287" s="11"/>
      <c r="L287" s="11"/>
      <c r="M287" s="11"/>
      <c r="N287" s="11"/>
    </row>
    <row r="288" customFormat="false" ht="12.75" hidden="false" customHeight="true" outlineLevel="0" collapsed="false">
      <c r="A288" s="11"/>
      <c r="B288" s="11"/>
      <c r="C288" s="11"/>
      <c r="D288" s="11"/>
      <c r="E288" s="11"/>
      <c r="F288" s="11"/>
      <c r="G288" s="11"/>
      <c r="H288" s="11"/>
      <c r="I288" s="11"/>
      <c r="J288" s="11"/>
      <c r="K288" s="11"/>
      <c r="L288" s="11"/>
      <c r="M288" s="11"/>
      <c r="N288" s="11"/>
    </row>
    <row r="289" customFormat="false" ht="12.75" hidden="false" customHeight="true" outlineLevel="0" collapsed="false">
      <c r="A289" s="11"/>
      <c r="B289" s="11"/>
      <c r="C289" s="11"/>
      <c r="D289" s="11"/>
      <c r="E289" s="11"/>
      <c r="F289" s="11"/>
      <c r="G289" s="11"/>
      <c r="H289" s="11"/>
      <c r="I289" s="11"/>
      <c r="J289" s="11"/>
      <c r="K289" s="11"/>
      <c r="L289" s="11"/>
      <c r="M289" s="11"/>
      <c r="N289" s="11"/>
    </row>
    <row r="290" customFormat="false" ht="12.75" hidden="false" customHeight="true" outlineLevel="0" collapsed="false">
      <c r="A290" s="11"/>
      <c r="B290" s="11"/>
      <c r="C290" s="11"/>
      <c r="D290" s="11"/>
      <c r="E290" s="11"/>
      <c r="F290" s="11"/>
      <c r="G290" s="11"/>
      <c r="H290" s="11"/>
      <c r="I290" s="11"/>
      <c r="J290" s="11"/>
      <c r="K290" s="11"/>
      <c r="L290" s="11"/>
      <c r="M290" s="11"/>
      <c r="N290" s="11"/>
    </row>
    <row r="291" customFormat="false" ht="12.75" hidden="false" customHeight="true" outlineLevel="0" collapsed="false">
      <c r="A291" s="11"/>
      <c r="B291" s="11"/>
      <c r="C291" s="11"/>
      <c r="D291" s="11"/>
      <c r="E291" s="11"/>
      <c r="F291" s="11"/>
      <c r="G291" s="11"/>
      <c r="H291" s="11"/>
      <c r="I291" s="11"/>
      <c r="J291" s="11"/>
      <c r="K291" s="11"/>
      <c r="L291" s="11"/>
      <c r="M291" s="11"/>
      <c r="N291" s="11"/>
    </row>
    <row r="292" customFormat="false" ht="12.75" hidden="false" customHeight="true" outlineLevel="0" collapsed="false">
      <c r="A292" s="11"/>
      <c r="B292" s="11"/>
      <c r="C292" s="11"/>
      <c r="D292" s="11"/>
      <c r="E292" s="11"/>
      <c r="F292" s="11"/>
      <c r="G292" s="11"/>
      <c r="H292" s="11"/>
      <c r="I292" s="11"/>
      <c r="J292" s="11"/>
      <c r="K292" s="11"/>
      <c r="L292" s="11"/>
      <c r="M292" s="11"/>
      <c r="N292" s="11"/>
    </row>
    <row r="293" customFormat="false" ht="12.75" hidden="false" customHeight="true" outlineLevel="0" collapsed="false">
      <c r="A293" s="11"/>
      <c r="B293" s="11"/>
      <c r="C293" s="11"/>
      <c r="D293" s="11"/>
      <c r="E293" s="11"/>
      <c r="F293" s="11"/>
      <c r="G293" s="11"/>
      <c r="H293" s="11"/>
      <c r="I293" s="11"/>
      <c r="J293" s="11"/>
      <c r="K293" s="11"/>
      <c r="L293" s="11"/>
      <c r="M293" s="11"/>
      <c r="N293" s="11"/>
    </row>
    <row r="294" customFormat="false" ht="12.75" hidden="false" customHeight="true" outlineLevel="0" collapsed="false">
      <c r="A294" s="11"/>
      <c r="B294" s="11"/>
      <c r="C294" s="11"/>
      <c r="D294" s="11"/>
      <c r="E294" s="11"/>
      <c r="F294" s="11"/>
      <c r="G294" s="11"/>
      <c r="H294" s="11"/>
      <c r="I294" s="11"/>
      <c r="J294" s="11"/>
      <c r="K294" s="11"/>
      <c r="L294" s="11"/>
      <c r="M294" s="11"/>
      <c r="N294" s="11"/>
    </row>
    <row r="295" customFormat="false" ht="12.75" hidden="false" customHeight="true" outlineLevel="0" collapsed="false">
      <c r="A295" s="11"/>
      <c r="B295" s="11"/>
      <c r="C295" s="11"/>
      <c r="D295" s="11"/>
      <c r="E295" s="11"/>
      <c r="F295" s="11"/>
      <c r="G295" s="11"/>
      <c r="H295" s="11"/>
      <c r="I295" s="11"/>
      <c r="J295" s="11"/>
      <c r="K295" s="11"/>
      <c r="L295" s="11"/>
      <c r="M295" s="11"/>
      <c r="N295" s="11"/>
    </row>
    <row r="296" customFormat="false" ht="12.75" hidden="false" customHeight="true" outlineLevel="0" collapsed="false">
      <c r="A296" s="11"/>
      <c r="B296" s="11"/>
      <c r="C296" s="11"/>
      <c r="D296" s="11"/>
      <c r="E296" s="11"/>
      <c r="F296" s="11"/>
      <c r="G296" s="11"/>
      <c r="H296" s="11"/>
      <c r="I296" s="11"/>
      <c r="J296" s="11"/>
      <c r="K296" s="11"/>
      <c r="L296" s="11"/>
      <c r="M296" s="11"/>
      <c r="N296" s="11"/>
    </row>
    <row r="297" customFormat="false" ht="12.75" hidden="false" customHeight="true" outlineLevel="0" collapsed="false">
      <c r="A297" s="11"/>
      <c r="B297" s="11"/>
      <c r="C297" s="11"/>
      <c r="D297" s="11"/>
      <c r="E297" s="11"/>
      <c r="F297" s="11"/>
      <c r="G297" s="11"/>
      <c r="H297" s="11"/>
      <c r="I297" s="11"/>
      <c r="J297" s="11"/>
      <c r="K297" s="11"/>
      <c r="L297" s="11"/>
      <c r="M297" s="11"/>
      <c r="N297" s="11"/>
    </row>
    <row r="298" customFormat="false" ht="12.75" hidden="false" customHeight="true" outlineLevel="0" collapsed="false">
      <c r="A298" s="11"/>
      <c r="B298" s="11"/>
      <c r="C298" s="11"/>
      <c r="D298" s="11"/>
      <c r="E298" s="11"/>
      <c r="F298" s="11"/>
      <c r="G298" s="11"/>
      <c r="H298" s="11"/>
      <c r="I298" s="11"/>
      <c r="J298" s="11"/>
      <c r="K298" s="11"/>
      <c r="L298" s="11"/>
      <c r="M298" s="11"/>
      <c r="N298" s="11"/>
    </row>
    <row r="299" customFormat="false" ht="12.75" hidden="false" customHeight="true" outlineLevel="0" collapsed="false">
      <c r="A299" s="11"/>
      <c r="B299" s="11"/>
      <c r="C299" s="11"/>
      <c r="D299" s="11"/>
      <c r="E299" s="11"/>
      <c r="F299" s="11"/>
      <c r="G299" s="11"/>
      <c r="H299" s="11"/>
      <c r="I299" s="11"/>
      <c r="J299" s="11"/>
      <c r="K299" s="11"/>
      <c r="L299" s="11"/>
      <c r="M299" s="11"/>
      <c r="N299" s="11"/>
    </row>
    <row r="300" customFormat="false" ht="12.75" hidden="false" customHeight="true" outlineLevel="0" collapsed="false">
      <c r="A300" s="11"/>
      <c r="B300" s="11"/>
      <c r="C300" s="11"/>
      <c r="D300" s="11"/>
      <c r="E300" s="11"/>
      <c r="F300" s="11"/>
      <c r="G300" s="11"/>
      <c r="H300" s="11"/>
      <c r="I300" s="11"/>
      <c r="J300" s="11"/>
      <c r="K300" s="11"/>
      <c r="L300" s="11"/>
      <c r="M300" s="11"/>
      <c r="N300" s="11"/>
    </row>
    <row r="301" customFormat="false" ht="12.75" hidden="false" customHeight="true" outlineLevel="0" collapsed="false">
      <c r="A301" s="11"/>
      <c r="B301" s="11"/>
      <c r="C301" s="11"/>
      <c r="D301" s="11"/>
      <c r="E301" s="11"/>
      <c r="F301" s="11"/>
      <c r="G301" s="11"/>
      <c r="H301" s="11"/>
      <c r="I301" s="11"/>
      <c r="J301" s="11"/>
      <c r="K301" s="11"/>
      <c r="L301" s="11"/>
      <c r="M301" s="11"/>
      <c r="N301" s="11"/>
    </row>
    <row r="302" customFormat="false" ht="12.75" hidden="false" customHeight="true" outlineLevel="0" collapsed="false">
      <c r="A302" s="11"/>
      <c r="B302" s="11"/>
      <c r="C302" s="11"/>
      <c r="D302" s="11"/>
      <c r="E302" s="11"/>
      <c r="F302" s="11"/>
      <c r="G302" s="11"/>
      <c r="H302" s="11"/>
      <c r="I302" s="11"/>
      <c r="J302" s="11"/>
      <c r="K302" s="11"/>
      <c r="L302" s="11"/>
      <c r="M302" s="11"/>
      <c r="N302" s="11"/>
    </row>
    <row r="303" customFormat="false" ht="12.75" hidden="false" customHeight="true" outlineLevel="0" collapsed="false">
      <c r="A303" s="11"/>
      <c r="B303" s="11"/>
      <c r="C303" s="11"/>
      <c r="D303" s="11"/>
      <c r="E303" s="11"/>
      <c r="F303" s="11"/>
      <c r="G303" s="11"/>
      <c r="H303" s="11"/>
      <c r="I303" s="11"/>
      <c r="J303" s="11"/>
      <c r="K303" s="11"/>
      <c r="L303" s="11"/>
      <c r="M303" s="11"/>
      <c r="N303" s="11"/>
    </row>
    <row r="304" customFormat="false" ht="12.75" hidden="false" customHeight="true" outlineLevel="0" collapsed="false">
      <c r="A304" s="11"/>
      <c r="B304" s="11"/>
      <c r="C304" s="11"/>
      <c r="D304" s="11"/>
      <c r="E304" s="11"/>
      <c r="F304" s="11"/>
      <c r="G304" s="11"/>
      <c r="H304" s="11"/>
      <c r="I304" s="11"/>
      <c r="J304" s="11"/>
      <c r="K304" s="11"/>
      <c r="L304" s="11"/>
      <c r="M304" s="11"/>
      <c r="N304" s="11"/>
    </row>
    <row r="305" customFormat="false" ht="12.75" hidden="false" customHeight="true" outlineLevel="0" collapsed="false">
      <c r="A305" s="11"/>
      <c r="B305" s="11"/>
      <c r="C305" s="11"/>
      <c r="D305" s="11"/>
      <c r="E305" s="11"/>
      <c r="F305" s="11"/>
      <c r="G305" s="11"/>
      <c r="H305" s="11"/>
      <c r="I305" s="11"/>
      <c r="J305" s="11"/>
      <c r="K305" s="11"/>
      <c r="L305" s="11"/>
      <c r="M305" s="11"/>
      <c r="N305" s="11"/>
    </row>
    <row r="306" customFormat="false" ht="12.75" hidden="false" customHeight="true" outlineLevel="0" collapsed="false">
      <c r="A306" s="11"/>
      <c r="B306" s="11"/>
      <c r="C306" s="11"/>
      <c r="D306" s="11"/>
      <c r="E306" s="11"/>
      <c r="F306" s="11"/>
      <c r="G306" s="11"/>
      <c r="H306" s="11"/>
      <c r="I306" s="11"/>
      <c r="J306" s="11"/>
      <c r="K306" s="11"/>
      <c r="L306" s="11"/>
      <c r="M306" s="11"/>
      <c r="N306" s="11"/>
    </row>
    <row r="307" customFormat="false" ht="12.75" hidden="false" customHeight="true" outlineLevel="0" collapsed="false">
      <c r="A307" s="11"/>
      <c r="B307" s="11"/>
      <c r="C307" s="11"/>
      <c r="D307" s="11"/>
      <c r="E307" s="11"/>
      <c r="F307" s="11"/>
      <c r="G307" s="11"/>
      <c r="H307" s="11"/>
      <c r="I307" s="11"/>
      <c r="J307" s="11"/>
      <c r="K307" s="11"/>
      <c r="L307" s="11"/>
      <c r="M307" s="11"/>
      <c r="N307" s="11"/>
    </row>
    <row r="308" customFormat="false" ht="12.75" hidden="false" customHeight="true" outlineLevel="0" collapsed="false">
      <c r="A308" s="11"/>
      <c r="B308" s="11"/>
      <c r="C308" s="11"/>
      <c r="D308" s="11"/>
      <c r="E308" s="11"/>
      <c r="F308" s="11"/>
      <c r="G308" s="11"/>
      <c r="H308" s="11"/>
      <c r="I308" s="11"/>
      <c r="J308" s="11"/>
      <c r="K308" s="11"/>
      <c r="L308" s="11"/>
      <c r="M308" s="11"/>
      <c r="N308" s="11"/>
    </row>
    <row r="309" customFormat="false" ht="12.75" hidden="false" customHeight="true" outlineLevel="0" collapsed="false">
      <c r="A309" s="11"/>
      <c r="B309" s="11"/>
      <c r="C309" s="11"/>
      <c r="D309" s="11"/>
      <c r="E309" s="11"/>
      <c r="F309" s="11"/>
      <c r="G309" s="11"/>
      <c r="H309" s="11"/>
      <c r="I309" s="11"/>
      <c r="J309" s="11"/>
      <c r="K309" s="11"/>
      <c r="L309" s="11"/>
      <c r="M309" s="11"/>
      <c r="N309" s="11"/>
    </row>
    <row r="310" customFormat="false" ht="12.75" hidden="false" customHeight="true" outlineLevel="0" collapsed="false">
      <c r="A310" s="11"/>
      <c r="B310" s="11"/>
      <c r="C310" s="11"/>
      <c r="D310" s="11"/>
      <c r="E310" s="11"/>
      <c r="F310" s="11"/>
      <c r="G310" s="11"/>
      <c r="H310" s="11"/>
      <c r="I310" s="11"/>
      <c r="J310" s="11"/>
      <c r="K310" s="11"/>
      <c r="L310" s="11"/>
      <c r="M310" s="11"/>
      <c r="N310" s="11"/>
    </row>
    <row r="311" customFormat="false" ht="12.75" hidden="false" customHeight="true" outlineLevel="0" collapsed="false">
      <c r="A311" s="11"/>
      <c r="B311" s="11"/>
      <c r="C311" s="11"/>
      <c r="D311" s="11"/>
      <c r="E311" s="11"/>
      <c r="F311" s="11"/>
      <c r="G311" s="11"/>
      <c r="H311" s="11"/>
      <c r="I311" s="11"/>
      <c r="J311" s="11"/>
      <c r="K311" s="11"/>
      <c r="L311" s="11"/>
      <c r="M311" s="11"/>
      <c r="N311" s="11"/>
    </row>
    <row r="312" customFormat="false" ht="12.75" hidden="false" customHeight="true" outlineLevel="0" collapsed="false">
      <c r="A312" s="11"/>
      <c r="B312" s="11"/>
      <c r="C312" s="11"/>
      <c r="D312" s="11"/>
      <c r="E312" s="11"/>
      <c r="F312" s="11"/>
      <c r="G312" s="11"/>
      <c r="H312" s="11"/>
      <c r="I312" s="11"/>
      <c r="J312" s="11"/>
      <c r="K312" s="11"/>
      <c r="L312" s="11"/>
      <c r="M312" s="11"/>
      <c r="N312" s="11"/>
    </row>
    <row r="313" customFormat="false" ht="12.75" hidden="false" customHeight="true" outlineLevel="0" collapsed="false">
      <c r="A313" s="11"/>
      <c r="B313" s="11"/>
      <c r="C313" s="11"/>
      <c r="D313" s="11"/>
      <c r="E313" s="11"/>
      <c r="F313" s="11"/>
      <c r="G313" s="11"/>
      <c r="H313" s="11"/>
      <c r="I313" s="11"/>
      <c r="J313" s="11"/>
      <c r="K313" s="11"/>
      <c r="L313" s="11"/>
      <c r="M313" s="11"/>
      <c r="N313" s="11"/>
    </row>
    <row r="314" customFormat="false" ht="12.75" hidden="false" customHeight="true" outlineLevel="0" collapsed="false">
      <c r="A314" s="11"/>
      <c r="B314" s="11"/>
      <c r="C314" s="11"/>
      <c r="D314" s="11"/>
      <c r="E314" s="11"/>
      <c r="F314" s="11"/>
      <c r="G314" s="11"/>
      <c r="H314" s="11"/>
      <c r="I314" s="11"/>
      <c r="J314" s="11"/>
      <c r="K314" s="11"/>
      <c r="L314" s="11"/>
      <c r="M314" s="11"/>
      <c r="N314" s="11"/>
    </row>
    <row r="315" customFormat="false" ht="12.75" hidden="false" customHeight="true" outlineLevel="0" collapsed="false">
      <c r="A315" s="11"/>
      <c r="B315" s="11"/>
      <c r="C315" s="11"/>
      <c r="D315" s="11"/>
      <c r="E315" s="11"/>
      <c r="F315" s="11"/>
      <c r="G315" s="11"/>
      <c r="H315" s="11"/>
      <c r="I315" s="11"/>
      <c r="J315" s="11"/>
      <c r="K315" s="11"/>
      <c r="L315" s="11"/>
      <c r="M315" s="11"/>
      <c r="N315" s="11"/>
    </row>
    <row r="316" customFormat="false" ht="12.75" hidden="false" customHeight="true" outlineLevel="0" collapsed="false">
      <c r="A316" s="11"/>
      <c r="B316" s="11"/>
      <c r="C316" s="11"/>
      <c r="D316" s="11"/>
      <c r="E316" s="11"/>
      <c r="F316" s="11"/>
      <c r="G316" s="11"/>
      <c r="H316" s="11"/>
      <c r="I316" s="11"/>
      <c r="J316" s="11"/>
      <c r="K316" s="11"/>
      <c r="L316" s="11"/>
      <c r="M316" s="11"/>
      <c r="N316" s="11"/>
    </row>
    <row r="317" customFormat="false" ht="12.75" hidden="false" customHeight="true" outlineLevel="0" collapsed="false">
      <c r="A317" s="11"/>
      <c r="B317" s="11"/>
      <c r="C317" s="11"/>
      <c r="D317" s="11"/>
      <c r="E317" s="11"/>
      <c r="F317" s="11"/>
      <c r="G317" s="11"/>
      <c r="H317" s="11"/>
      <c r="I317" s="11"/>
      <c r="J317" s="11"/>
      <c r="K317" s="11"/>
      <c r="L317" s="11"/>
      <c r="M317" s="11"/>
      <c r="N317" s="11"/>
    </row>
    <row r="318" customFormat="false" ht="12.75" hidden="false" customHeight="true" outlineLevel="0" collapsed="false">
      <c r="A318" s="11"/>
      <c r="B318" s="11"/>
      <c r="C318" s="11"/>
      <c r="D318" s="11"/>
      <c r="E318" s="11"/>
      <c r="F318" s="11"/>
      <c r="G318" s="11"/>
      <c r="H318" s="11"/>
      <c r="I318" s="11"/>
      <c r="J318" s="11"/>
      <c r="K318" s="11"/>
      <c r="L318" s="11"/>
      <c r="M318" s="11"/>
      <c r="N318" s="11"/>
    </row>
    <row r="319" customFormat="false" ht="12.75" hidden="false" customHeight="true" outlineLevel="0" collapsed="false">
      <c r="A319" s="11"/>
      <c r="B319" s="11"/>
      <c r="C319" s="11"/>
      <c r="D319" s="11"/>
      <c r="E319" s="11"/>
      <c r="F319" s="11"/>
      <c r="G319" s="11"/>
      <c r="H319" s="11"/>
      <c r="I319" s="11"/>
      <c r="J319" s="11"/>
      <c r="K319" s="11"/>
      <c r="L319" s="11"/>
      <c r="M319" s="11"/>
      <c r="N319" s="11"/>
    </row>
    <row r="320" customFormat="false" ht="12.75" hidden="false" customHeight="true" outlineLevel="0" collapsed="false">
      <c r="A320" s="11"/>
      <c r="B320" s="11"/>
      <c r="C320" s="11"/>
      <c r="D320" s="11"/>
      <c r="E320" s="11"/>
      <c r="F320" s="11"/>
      <c r="G320" s="11"/>
      <c r="H320" s="11"/>
      <c r="I320" s="11"/>
      <c r="J320" s="11"/>
      <c r="K320" s="11"/>
      <c r="L320" s="11"/>
      <c r="M320" s="11"/>
      <c r="N320" s="11"/>
    </row>
    <row r="321" customFormat="false" ht="12.75" hidden="false" customHeight="true" outlineLevel="0" collapsed="false">
      <c r="A321" s="11"/>
      <c r="B321" s="11"/>
      <c r="C321" s="11"/>
      <c r="D321" s="11"/>
      <c r="E321" s="11"/>
      <c r="F321" s="11"/>
      <c r="G321" s="11"/>
      <c r="H321" s="11"/>
      <c r="I321" s="11"/>
      <c r="J321" s="11"/>
      <c r="K321" s="11"/>
      <c r="L321" s="11"/>
      <c r="M321" s="11"/>
      <c r="N321" s="11"/>
    </row>
    <row r="322" customFormat="false" ht="12.75" hidden="false" customHeight="true" outlineLevel="0" collapsed="false">
      <c r="A322" s="11"/>
      <c r="B322" s="11"/>
      <c r="C322" s="11"/>
      <c r="D322" s="11"/>
      <c r="E322" s="11"/>
      <c r="F322" s="11"/>
      <c r="G322" s="11"/>
      <c r="H322" s="11"/>
      <c r="I322" s="11"/>
      <c r="J322" s="11"/>
      <c r="K322" s="11"/>
      <c r="L322" s="11"/>
      <c r="M322" s="11"/>
      <c r="N322" s="11"/>
    </row>
    <row r="323" customFormat="false" ht="12.75" hidden="false" customHeight="true" outlineLevel="0" collapsed="false">
      <c r="A323" s="11"/>
      <c r="B323" s="11"/>
      <c r="C323" s="11"/>
      <c r="D323" s="11"/>
      <c r="E323" s="11"/>
      <c r="F323" s="11"/>
      <c r="G323" s="11"/>
      <c r="H323" s="11"/>
      <c r="I323" s="11"/>
      <c r="J323" s="11"/>
      <c r="K323" s="11"/>
      <c r="L323" s="11"/>
      <c r="M323" s="11"/>
      <c r="N323" s="11"/>
    </row>
    <row r="324" customFormat="false" ht="12.75" hidden="false" customHeight="true" outlineLevel="0" collapsed="false">
      <c r="A324" s="11"/>
      <c r="B324" s="11"/>
      <c r="C324" s="11"/>
      <c r="D324" s="11"/>
      <c r="E324" s="11"/>
      <c r="F324" s="11"/>
      <c r="G324" s="11"/>
      <c r="H324" s="11"/>
      <c r="I324" s="11"/>
      <c r="J324" s="11"/>
      <c r="K324" s="11"/>
      <c r="L324" s="11"/>
      <c r="M324" s="11"/>
      <c r="N324" s="11"/>
    </row>
    <row r="325" customFormat="false" ht="12.75" hidden="false" customHeight="true" outlineLevel="0" collapsed="false">
      <c r="A325" s="11"/>
      <c r="B325" s="11"/>
      <c r="C325" s="11"/>
      <c r="D325" s="11"/>
      <c r="E325" s="11"/>
      <c r="F325" s="11"/>
      <c r="G325" s="11"/>
      <c r="H325" s="11"/>
      <c r="I325" s="11"/>
      <c r="J325" s="11"/>
      <c r="K325" s="11"/>
      <c r="L325" s="11"/>
      <c r="M325" s="11"/>
      <c r="N325" s="11"/>
    </row>
    <row r="326" customFormat="false" ht="12.75" hidden="false" customHeight="true" outlineLevel="0" collapsed="false">
      <c r="A326" s="11"/>
      <c r="B326" s="11"/>
      <c r="C326" s="11"/>
      <c r="D326" s="11"/>
      <c r="E326" s="11"/>
      <c r="F326" s="11"/>
      <c r="G326" s="11"/>
      <c r="H326" s="11"/>
      <c r="I326" s="11"/>
      <c r="J326" s="11"/>
      <c r="K326" s="11"/>
      <c r="L326" s="11"/>
      <c r="M326" s="11"/>
      <c r="N326" s="11"/>
    </row>
    <row r="327" customFormat="false" ht="12.75" hidden="false" customHeight="true" outlineLevel="0" collapsed="false">
      <c r="A327" s="11"/>
      <c r="B327" s="11"/>
      <c r="C327" s="11"/>
      <c r="D327" s="11"/>
      <c r="E327" s="11"/>
      <c r="F327" s="11"/>
      <c r="G327" s="11"/>
      <c r="H327" s="11"/>
      <c r="I327" s="11"/>
      <c r="J327" s="11"/>
      <c r="K327" s="11"/>
      <c r="L327" s="11"/>
      <c r="M327" s="11"/>
      <c r="N327" s="11"/>
    </row>
    <row r="328" customFormat="false" ht="12.75" hidden="false" customHeight="true" outlineLevel="0" collapsed="false">
      <c r="A328" s="11"/>
      <c r="B328" s="11"/>
      <c r="C328" s="11"/>
      <c r="D328" s="11"/>
      <c r="E328" s="11"/>
      <c r="F328" s="11"/>
      <c r="G328" s="11"/>
      <c r="H328" s="11"/>
      <c r="I328" s="11"/>
      <c r="J328" s="11"/>
      <c r="K328" s="11"/>
      <c r="L328" s="11"/>
      <c r="M328" s="11"/>
      <c r="N328" s="11"/>
    </row>
    <row r="329" customFormat="false" ht="12.75" hidden="false" customHeight="true" outlineLevel="0" collapsed="false">
      <c r="A329" s="11"/>
      <c r="B329" s="11"/>
      <c r="C329" s="11"/>
      <c r="D329" s="11"/>
      <c r="E329" s="11"/>
      <c r="F329" s="11"/>
      <c r="G329" s="11"/>
      <c r="H329" s="11"/>
      <c r="I329" s="11"/>
      <c r="J329" s="11"/>
      <c r="K329" s="11"/>
      <c r="L329" s="11"/>
      <c r="M329" s="11"/>
      <c r="N329" s="11"/>
    </row>
    <row r="330" customFormat="false" ht="12.75" hidden="false" customHeight="true" outlineLevel="0" collapsed="false">
      <c r="A330" s="11"/>
      <c r="B330" s="11"/>
      <c r="C330" s="11"/>
      <c r="D330" s="11"/>
      <c r="E330" s="11"/>
      <c r="F330" s="11"/>
      <c r="G330" s="11"/>
      <c r="H330" s="11"/>
      <c r="I330" s="11"/>
      <c r="J330" s="11"/>
      <c r="K330" s="11"/>
      <c r="L330" s="11"/>
      <c r="M330" s="11"/>
      <c r="N330" s="11"/>
    </row>
    <row r="331" customFormat="false" ht="12.75" hidden="false" customHeight="true" outlineLevel="0" collapsed="false">
      <c r="A331" s="11"/>
      <c r="B331" s="11"/>
      <c r="C331" s="11"/>
      <c r="D331" s="11"/>
      <c r="E331" s="11"/>
      <c r="F331" s="11"/>
      <c r="G331" s="11"/>
      <c r="H331" s="11"/>
      <c r="I331" s="11"/>
      <c r="J331" s="11"/>
      <c r="K331" s="11"/>
      <c r="L331" s="11"/>
      <c r="M331" s="11"/>
      <c r="N331" s="11"/>
    </row>
    <row r="332" customFormat="false" ht="12.75" hidden="false" customHeight="true" outlineLevel="0" collapsed="false">
      <c r="A332" s="11"/>
      <c r="B332" s="11"/>
      <c r="C332" s="11"/>
      <c r="D332" s="11"/>
      <c r="E332" s="11"/>
      <c r="F332" s="11"/>
      <c r="G332" s="11"/>
      <c r="H332" s="11"/>
      <c r="I332" s="11"/>
      <c r="J332" s="11"/>
      <c r="K332" s="11"/>
      <c r="L332" s="11"/>
      <c r="M332" s="11"/>
      <c r="N332" s="11"/>
    </row>
    <row r="333" customFormat="false" ht="12.75" hidden="false" customHeight="true" outlineLevel="0" collapsed="false">
      <c r="A333" s="11"/>
      <c r="B333" s="11"/>
      <c r="C333" s="11"/>
      <c r="D333" s="11"/>
      <c r="E333" s="11"/>
      <c r="F333" s="11"/>
      <c r="G333" s="11"/>
      <c r="H333" s="11"/>
      <c r="I333" s="11"/>
      <c r="J333" s="11"/>
      <c r="K333" s="11"/>
      <c r="L333" s="11"/>
      <c r="M333" s="11"/>
      <c r="N333" s="11"/>
    </row>
    <row r="334" customFormat="false" ht="12.75" hidden="false" customHeight="true" outlineLevel="0" collapsed="false">
      <c r="A334" s="11"/>
      <c r="B334" s="11"/>
      <c r="C334" s="11"/>
      <c r="D334" s="11"/>
      <c r="E334" s="11"/>
      <c r="F334" s="11"/>
      <c r="G334" s="11"/>
      <c r="H334" s="11"/>
      <c r="I334" s="11"/>
      <c r="J334" s="11"/>
      <c r="K334" s="11"/>
      <c r="L334" s="11"/>
      <c r="M334" s="11"/>
      <c r="N334" s="11"/>
    </row>
    <row r="335" customFormat="false" ht="12.75" hidden="false" customHeight="true" outlineLevel="0" collapsed="false">
      <c r="A335" s="11"/>
      <c r="B335" s="11"/>
      <c r="C335" s="11"/>
      <c r="D335" s="11"/>
      <c r="E335" s="11"/>
      <c r="F335" s="11"/>
      <c r="G335" s="11"/>
      <c r="H335" s="11"/>
      <c r="I335" s="11"/>
      <c r="J335" s="11"/>
      <c r="K335" s="11"/>
      <c r="L335" s="11"/>
      <c r="M335" s="11"/>
      <c r="N335" s="11"/>
    </row>
    <row r="336" customFormat="false" ht="12.75" hidden="false" customHeight="true" outlineLevel="0" collapsed="false">
      <c r="A336" s="11"/>
      <c r="B336" s="11"/>
      <c r="C336" s="11"/>
      <c r="D336" s="11"/>
      <c r="E336" s="11"/>
      <c r="F336" s="11"/>
      <c r="G336" s="11"/>
      <c r="H336" s="11"/>
      <c r="I336" s="11"/>
      <c r="J336" s="11"/>
      <c r="K336" s="11"/>
      <c r="L336" s="11"/>
      <c r="M336" s="11"/>
      <c r="N336" s="11"/>
    </row>
    <row r="337" customFormat="false" ht="12.75" hidden="false" customHeight="true" outlineLevel="0" collapsed="false">
      <c r="A337" s="11"/>
      <c r="B337" s="11"/>
      <c r="C337" s="11"/>
      <c r="D337" s="11"/>
      <c r="E337" s="11"/>
      <c r="F337" s="11"/>
      <c r="G337" s="11"/>
      <c r="H337" s="11"/>
      <c r="I337" s="11"/>
      <c r="J337" s="11"/>
      <c r="K337" s="11"/>
      <c r="L337" s="11"/>
      <c r="M337" s="11"/>
      <c r="N337" s="11"/>
    </row>
    <row r="338" customFormat="false" ht="12.75" hidden="false" customHeight="true" outlineLevel="0" collapsed="false">
      <c r="A338" s="11"/>
      <c r="B338" s="11"/>
      <c r="C338" s="11"/>
      <c r="D338" s="11"/>
      <c r="E338" s="11"/>
      <c r="F338" s="11"/>
      <c r="G338" s="11"/>
      <c r="H338" s="11"/>
      <c r="I338" s="11"/>
      <c r="J338" s="11"/>
      <c r="K338" s="11"/>
      <c r="L338" s="11"/>
      <c r="M338" s="11"/>
      <c r="N338" s="11"/>
    </row>
    <row r="339" customFormat="false" ht="12.75" hidden="false" customHeight="true" outlineLevel="0" collapsed="false">
      <c r="A339" s="11"/>
      <c r="B339" s="11"/>
      <c r="C339" s="11"/>
      <c r="D339" s="11"/>
      <c r="E339" s="11"/>
      <c r="F339" s="11"/>
      <c r="G339" s="11"/>
      <c r="H339" s="11"/>
      <c r="I339" s="11"/>
      <c r="J339" s="11"/>
      <c r="K339" s="11"/>
      <c r="L339" s="11"/>
      <c r="M339" s="11"/>
      <c r="N339" s="11"/>
    </row>
    <row r="340" customFormat="false" ht="12.75" hidden="false" customHeight="true" outlineLevel="0" collapsed="false">
      <c r="A340" s="11"/>
      <c r="B340" s="11"/>
      <c r="C340" s="11"/>
      <c r="D340" s="11"/>
      <c r="E340" s="11"/>
      <c r="F340" s="11"/>
      <c r="G340" s="11"/>
      <c r="H340" s="11"/>
      <c r="I340" s="11"/>
      <c r="J340" s="11"/>
      <c r="K340" s="11"/>
      <c r="L340" s="11"/>
      <c r="M340" s="11"/>
      <c r="N340" s="11"/>
    </row>
    <row r="341" customFormat="false" ht="12.75" hidden="false" customHeight="true" outlineLevel="0" collapsed="false">
      <c r="A341" s="11"/>
      <c r="B341" s="11"/>
      <c r="C341" s="11"/>
      <c r="D341" s="11"/>
      <c r="E341" s="11"/>
      <c r="F341" s="11"/>
      <c r="G341" s="11"/>
      <c r="H341" s="11"/>
      <c r="I341" s="11"/>
      <c r="J341" s="11"/>
      <c r="K341" s="11"/>
      <c r="L341" s="11"/>
      <c r="M341" s="11"/>
      <c r="N341" s="11"/>
    </row>
    <row r="342" customFormat="false" ht="12.75" hidden="false" customHeight="true" outlineLevel="0" collapsed="false">
      <c r="A342" s="11"/>
      <c r="B342" s="11"/>
      <c r="C342" s="11"/>
      <c r="D342" s="11"/>
      <c r="E342" s="11"/>
      <c r="F342" s="11"/>
      <c r="G342" s="11"/>
      <c r="H342" s="11"/>
      <c r="I342" s="11"/>
      <c r="J342" s="11"/>
      <c r="K342" s="11"/>
      <c r="L342" s="11"/>
      <c r="M342" s="11"/>
      <c r="N342" s="11"/>
    </row>
    <row r="343" customFormat="false" ht="12.75" hidden="false" customHeight="true" outlineLevel="0" collapsed="false">
      <c r="A343" s="11"/>
      <c r="B343" s="11"/>
      <c r="C343" s="11"/>
      <c r="D343" s="11"/>
      <c r="E343" s="11"/>
      <c r="F343" s="11"/>
      <c r="G343" s="11"/>
      <c r="H343" s="11"/>
      <c r="I343" s="11"/>
      <c r="J343" s="11"/>
      <c r="K343" s="11"/>
      <c r="L343" s="11"/>
      <c r="M343" s="11"/>
      <c r="N343" s="11"/>
    </row>
    <row r="344" customFormat="false" ht="12.75" hidden="false" customHeight="true" outlineLevel="0" collapsed="false">
      <c r="A344" s="11"/>
      <c r="B344" s="11"/>
      <c r="C344" s="11"/>
      <c r="D344" s="11"/>
      <c r="E344" s="11"/>
      <c r="F344" s="11"/>
      <c r="G344" s="11"/>
      <c r="H344" s="11"/>
      <c r="I344" s="11"/>
      <c r="J344" s="11"/>
      <c r="K344" s="11"/>
      <c r="L344" s="11"/>
      <c r="M344" s="11"/>
      <c r="N344" s="11"/>
    </row>
    <row r="345" customFormat="false" ht="12.75" hidden="false" customHeight="true" outlineLevel="0" collapsed="false">
      <c r="A345" s="11"/>
      <c r="B345" s="11"/>
      <c r="C345" s="11"/>
      <c r="D345" s="11"/>
      <c r="E345" s="11"/>
      <c r="F345" s="11"/>
      <c r="G345" s="11"/>
      <c r="H345" s="11"/>
      <c r="I345" s="11"/>
      <c r="J345" s="11"/>
      <c r="K345" s="11"/>
      <c r="L345" s="11"/>
      <c r="M345" s="11"/>
      <c r="N345" s="11"/>
    </row>
    <row r="346" customFormat="false" ht="12.75" hidden="false" customHeight="true" outlineLevel="0" collapsed="false">
      <c r="A346" s="11"/>
      <c r="B346" s="11"/>
      <c r="C346" s="11"/>
      <c r="D346" s="11"/>
      <c r="E346" s="11"/>
      <c r="F346" s="11"/>
      <c r="G346" s="11"/>
      <c r="H346" s="11"/>
      <c r="I346" s="11"/>
      <c r="J346" s="11"/>
      <c r="K346" s="11"/>
      <c r="L346" s="11"/>
      <c r="M346" s="11"/>
      <c r="N346" s="11"/>
    </row>
    <row r="347" customFormat="false" ht="12.75" hidden="false" customHeight="true" outlineLevel="0" collapsed="false">
      <c r="A347" s="11"/>
      <c r="B347" s="11"/>
      <c r="C347" s="11"/>
      <c r="D347" s="11"/>
      <c r="E347" s="11"/>
      <c r="F347" s="11"/>
      <c r="G347" s="11"/>
      <c r="H347" s="11"/>
      <c r="I347" s="11"/>
      <c r="J347" s="11"/>
      <c r="K347" s="11"/>
      <c r="L347" s="11"/>
      <c r="M347" s="11"/>
      <c r="N347" s="11"/>
    </row>
    <row r="348" customFormat="false" ht="12.75" hidden="false" customHeight="true" outlineLevel="0" collapsed="false">
      <c r="A348" s="11"/>
      <c r="B348" s="11"/>
      <c r="C348" s="11"/>
      <c r="D348" s="11"/>
      <c r="E348" s="11"/>
      <c r="F348" s="11"/>
      <c r="G348" s="11"/>
      <c r="H348" s="11"/>
      <c r="I348" s="11"/>
      <c r="J348" s="11"/>
      <c r="K348" s="11"/>
      <c r="L348" s="11"/>
      <c r="M348" s="11"/>
      <c r="N348" s="11"/>
    </row>
    <row r="349" customFormat="false" ht="12.75" hidden="false" customHeight="true" outlineLevel="0" collapsed="false">
      <c r="A349" s="11"/>
      <c r="B349" s="11"/>
      <c r="C349" s="11"/>
      <c r="D349" s="11"/>
      <c r="E349" s="11"/>
      <c r="F349" s="11"/>
      <c r="G349" s="11"/>
      <c r="H349" s="11"/>
      <c r="I349" s="11"/>
      <c r="J349" s="11"/>
      <c r="K349" s="11"/>
      <c r="L349" s="11"/>
      <c r="M349" s="11"/>
      <c r="N349" s="11"/>
    </row>
    <row r="350" customFormat="false" ht="12.75" hidden="false" customHeight="true" outlineLevel="0" collapsed="false">
      <c r="A350" s="11"/>
      <c r="B350" s="11"/>
      <c r="C350" s="11"/>
      <c r="D350" s="11"/>
      <c r="E350" s="11"/>
      <c r="F350" s="11"/>
      <c r="G350" s="11"/>
      <c r="H350" s="11"/>
      <c r="I350" s="11"/>
      <c r="J350" s="11"/>
      <c r="K350" s="11"/>
      <c r="L350" s="11"/>
      <c r="M350" s="11"/>
      <c r="N350" s="11"/>
    </row>
    <row r="351" customFormat="false" ht="12.75" hidden="false" customHeight="true" outlineLevel="0" collapsed="false">
      <c r="A351" s="11"/>
      <c r="B351" s="11"/>
      <c r="C351" s="11"/>
      <c r="D351" s="11"/>
      <c r="E351" s="11"/>
      <c r="F351" s="11"/>
      <c r="G351" s="11"/>
      <c r="H351" s="11"/>
      <c r="I351" s="11"/>
      <c r="J351" s="11"/>
      <c r="K351" s="11"/>
      <c r="L351" s="11"/>
      <c r="M351" s="11"/>
      <c r="N351" s="11"/>
    </row>
    <row r="352" customFormat="false" ht="12.75" hidden="false" customHeight="true" outlineLevel="0" collapsed="false">
      <c r="A352" s="11"/>
      <c r="B352" s="11"/>
      <c r="C352" s="11"/>
      <c r="D352" s="11"/>
      <c r="E352" s="11"/>
      <c r="F352" s="11"/>
      <c r="G352" s="11"/>
      <c r="H352" s="11"/>
      <c r="I352" s="11"/>
      <c r="J352" s="11"/>
      <c r="K352" s="11"/>
      <c r="L352" s="11"/>
      <c r="M352" s="11"/>
      <c r="N352" s="11"/>
    </row>
    <row r="353" customFormat="false" ht="12.75" hidden="false" customHeight="true" outlineLevel="0" collapsed="false">
      <c r="A353" s="11"/>
      <c r="B353" s="11"/>
      <c r="C353" s="11"/>
      <c r="D353" s="11"/>
      <c r="E353" s="11"/>
      <c r="F353" s="11"/>
      <c r="G353" s="11"/>
      <c r="H353" s="11"/>
      <c r="I353" s="11"/>
      <c r="J353" s="11"/>
      <c r="K353" s="11"/>
      <c r="L353" s="11"/>
      <c r="M353" s="11"/>
      <c r="N353" s="11"/>
    </row>
    <row r="354" customFormat="false" ht="12.75" hidden="false" customHeight="true" outlineLevel="0" collapsed="false">
      <c r="A354" s="11"/>
      <c r="B354" s="11"/>
      <c r="C354" s="11"/>
      <c r="D354" s="11"/>
      <c r="E354" s="11"/>
      <c r="F354" s="11"/>
      <c r="G354" s="11"/>
      <c r="H354" s="11"/>
      <c r="I354" s="11"/>
      <c r="J354" s="11"/>
      <c r="K354" s="11"/>
      <c r="L354" s="11"/>
      <c r="M354" s="11"/>
      <c r="N354" s="11"/>
    </row>
    <row r="355" customFormat="false" ht="12.75" hidden="false" customHeight="true" outlineLevel="0" collapsed="false">
      <c r="A355" s="11"/>
      <c r="B355" s="11"/>
      <c r="C355" s="11"/>
      <c r="D355" s="11"/>
      <c r="E355" s="11"/>
      <c r="F355" s="11"/>
      <c r="G355" s="11"/>
      <c r="H355" s="11"/>
      <c r="I355" s="11"/>
      <c r="J355" s="11"/>
      <c r="K355" s="11"/>
      <c r="L355" s="11"/>
      <c r="M355" s="11"/>
      <c r="N355" s="11"/>
    </row>
    <row r="356" customFormat="false" ht="12.75" hidden="false" customHeight="true" outlineLevel="0" collapsed="false">
      <c r="A356" s="11"/>
      <c r="B356" s="11"/>
      <c r="C356" s="11"/>
      <c r="D356" s="11"/>
      <c r="E356" s="11"/>
      <c r="F356" s="11"/>
      <c r="G356" s="11"/>
      <c r="H356" s="11"/>
      <c r="I356" s="11"/>
      <c r="J356" s="11"/>
      <c r="K356" s="11"/>
      <c r="L356" s="11"/>
      <c r="M356" s="11"/>
      <c r="N356" s="11"/>
    </row>
    <row r="357" customFormat="false" ht="12.75" hidden="false" customHeight="true" outlineLevel="0" collapsed="false">
      <c r="A357" s="11"/>
      <c r="B357" s="11"/>
      <c r="C357" s="11"/>
      <c r="D357" s="11"/>
      <c r="E357" s="11"/>
      <c r="F357" s="11"/>
      <c r="G357" s="11"/>
      <c r="H357" s="11"/>
      <c r="I357" s="11"/>
      <c r="J357" s="11"/>
      <c r="K357" s="11"/>
      <c r="L357" s="11"/>
      <c r="M357" s="11"/>
      <c r="N357" s="11"/>
    </row>
    <row r="358" customFormat="false" ht="12.75" hidden="false" customHeight="true" outlineLevel="0" collapsed="false">
      <c r="A358" s="11"/>
      <c r="B358" s="11"/>
      <c r="C358" s="11"/>
      <c r="D358" s="11"/>
      <c r="E358" s="11"/>
      <c r="F358" s="11"/>
      <c r="G358" s="11"/>
      <c r="H358" s="11"/>
      <c r="I358" s="11"/>
      <c r="J358" s="11"/>
      <c r="K358" s="11"/>
      <c r="L358" s="11"/>
      <c r="M358" s="11"/>
      <c r="N358" s="11"/>
    </row>
    <row r="359" customFormat="false" ht="12.75" hidden="false" customHeight="true" outlineLevel="0" collapsed="false">
      <c r="A359" s="11"/>
      <c r="B359" s="11"/>
      <c r="C359" s="11"/>
      <c r="D359" s="11"/>
      <c r="E359" s="11"/>
      <c r="F359" s="11"/>
      <c r="G359" s="11"/>
      <c r="H359" s="11"/>
      <c r="I359" s="11"/>
      <c r="J359" s="11"/>
      <c r="K359" s="11"/>
      <c r="L359" s="11"/>
      <c r="M359" s="11"/>
      <c r="N359" s="11"/>
    </row>
    <row r="360" customFormat="false" ht="12.75" hidden="false" customHeight="true" outlineLevel="0" collapsed="false">
      <c r="A360" s="11"/>
      <c r="B360" s="11"/>
      <c r="C360" s="11"/>
      <c r="D360" s="11"/>
      <c r="E360" s="11"/>
      <c r="F360" s="11"/>
      <c r="G360" s="11"/>
      <c r="H360" s="11"/>
      <c r="I360" s="11"/>
      <c r="J360" s="11"/>
      <c r="K360" s="11"/>
      <c r="L360" s="11"/>
      <c r="M360" s="11"/>
      <c r="N360" s="11"/>
    </row>
    <row r="361" customFormat="false" ht="12.75" hidden="false" customHeight="true" outlineLevel="0" collapsed="false">
      <c r="A361" s="11"/>
      <c r="B361" s="11"/>
      <c r="C361" s="11"/>
      <c r="D361" s="11"/>
      <c r="E361" s="11"/>
      <c r="F361" s="11"/>
      <c r="G361" s="11"/>
      <c r="H361" s="11"/>
      <c r="I361" s="11"/>
      <c r="J361" s="11"/>
      <c r="K361" s="11"/>
      <c r="L361" s="11"/>
      <c r="M361" s="11"/>
      <c r="N361" s="11"/>
    </row>
    <row r="362" customFormat="false" ht="12.75" hidden="false" customHeight="true" outlineLevel="0" collapsed="false">
      <c r="A362" s="11"/>
      <c r="B362" s="11"/>
      <c r="C362" s="11"/>
      <c r="D362" s="11"/>
      <c r="E362" s="11"/>
      <c r="F362" s="11"/>
      <c r="G362" s="11"/>
      <c r="H362" s="11"/>
      <c r="I362" s="11"/>
      <c r="J362" s="11"/>
      <c r="K362" s="11"/>
      <c r="L362" s="11"/>
      <c r="M362" s="11"/>
      <c r="N362" s="11"/>
    </row>
    <row r="363" customFormat="false" ht="12.75" hidden="false" customHeight="true" outlineLevel="0" collapsed="false">
      <c r="A363" s="11"/>
      <c r="B363" s="11"/>
      <c r="C363" s="11"/>
      <c r="D363" s="11"/>
      <c r="E363" s="11"/>
      <c r="F363" s="11"/>
      <c r="G363" s="11"/>
      <c r="H363" s="11"/>
      <c r="I363" s="11"/>
      <c r="J363" s="11"/>
      <c r="K363" s="11"/>
      <c r="L363" s="11"/>
      <c r="M363" s="11"/>
      <c r="N363" s="11"/>
    </row>
    <row r="364" customFormat="false" ht="12.75" hidden="false" customHeight="true" outlineLevel="0" collapsed="false">
      <c r="A364" s="11"/>
      <c r="B364" s="11"/>
      <c r="C364" s="11"/>
      <c r="D364" s="11"/>
      <c r="E364" s="11"/>
      <c r="F364" s="11"/>
      <c r="G364" s="11"/>
      <c r="H364" s="11"/>
      <c r="I364" s="11"/>
      <c r="J364" s="11"/>
      <c r="K364" s="11"/>
      <c r="L364" s="11"/>
      <c r="M364" s="11"/>
      <c r="N364" s="11"/>
    </row>
    <row r="365" customFormat="false" ht="12.75" hidden="false" customHeight="true" outlineLevel="0" collapsed="false">
      <c r="A365" s="11"/>
      <c r="B365" s="11"/>
      <c r="C365" s="11"/>
      <c r="D365" s="11"/>
      <c r="E365" s="11"/>
      <c r="F365" s="11"/>
      <c r="G365" s="11"/>
      <c r="H365" s="11"/>
      <c r="I365" s="11"/>
      <c r="J365" s="11"/>
      <c r="K365" s="11"/>
      <c r="L365" s="11"/>
      <c r="M365" s="11"/>
      <c r="N365" s="11"/>
    </row>
    <row r="366" customFormat="false" ht="12.75" hidden="false" customHeight="true" outlineLevel="0" collapsed="false">
      <c r="A366" s="11"/>
      <c r="B366" s="11"/>
      <c r="C366" s="11"/>
      <c r="D366" s="11"/>
      <c r="E366" s="11"/>
      <c r="F366" s="11"/>
      <c r="G366" s="11"/>
      <c r="H366" s="11"/>
      <c r="I366" s="11"/>
      <c r="J366" s="11"/>
      <c r="K366" s="11"/>
      <c r="L366" s="11"/>
      <c r="M366" s="11"/>
      <c r="N366" s="11"/>
    </row>
    <row r="367" customFormat="false" ht="12.75" hidden="false" customHeight="true" outlineLevel="0" collapsed="false">
      <c r="A367" s="11"/>
      <c r="B367" s="11"/>
      <c r="C367" s="11"/>
      <c r="D367" s="11"/>
      <c r="E367" s="11"/>
      <c r="F367" s="11"/>
      <c r="G367" s="11"/>
      <c r="H367" s="11"/>
      <c r="I367" s="11"/>
      <c r="J367" s="11"/>
      <c r="K367" s="11"/>
      <c r="L367" s="11"/>
      <c r="M367" s="11"/>
      <c r="N367" s="11"/>
    </row>
    <row r="368" customFormat="false" ht="12.75" hidden="false" customHeight="true" outlineLevel="0" collapsed="false">
      <c r="A368" s="11"/>
      <c r="B368" s="11"/>
      <c r="C368" s="11"/>
      <c r="D368" s="11"/>
      <c r="E368" s="11"/>
      <c r="F368" s="11"/>
      <c r="G368" s="11"/>
      <c r="H368" s="11"/>
      <c r="I368" s="11"/>
      <c r="J368" s="11"/>
      <c r="K368" s="11"/>
      <c r="L368" s="11"/>
      <c r="M368" s="11"/>
      <c r="N368" s="11"/>
    </row>
    <row r="369" customFormat="false" ht="12.75" hidden="false" customHeight="true" outlineLevel="0" collapsed="false">
      <c r="A369" s="11"/>
      <c r="B369" s="11"/>
      <c r="C369" s="11"/>
      <c r="D369" s="11"/>
      <c r="E369" s="11"/>
      <c r="F369" s="11"/>
      <c r="G369" s="11"/>
      <c r="H369" s="11"/>
      <c r="I369" s="11"/>
      <c r="J369" s="11"/>
      <c r="K369" s="11"/>
      <c r="L369" s="11"/>
      <c r="M369" s="11"/>
      <c r="N369" s="11"/>
    </row>
    <row r="370" customFormat="false" ht="12.75" hidden="false" customHeight="true" outlineLevel="0" collapsed="false">
      <c r="A370" s="11"/>
      <c r="B370" s="11"/>
      <c r="C370" s="11"/>
      <c r="D370" s="11"/>
      <c r="E370" s="11"/>
      <c r="F370" s="11"/>
      <c r="G370" s="11"/>
      <c r="H370" s="11"/>
      <c r="I370" s="11"/>
      <c r="J370" s="11"/>
      <c r="K370" s="11"/>
      <c r="L370" s="11"/>
      <c r="M370" s="11"/>
      <c r="N370" s="11"/>
    </row>
    <row r="371" customFormat="false" ht="12.75" hidden="false" customHeight="true" outlineLevel="0" collapsed="false">
      <c r="A371" s="11"/>
      <c r="B371" s="11"/>
      <c r="C371" s="11"/>
      <c r="D371" s="11"/>
      <c r="E371" s="11"/>
      <c r="F371" s="11"/>
      <c r="G371" s="11"/>
      <c r="H371" s="11"/>
      <c r="I371" s="11"/>
      <c r="J371" s="11"/>
      <c r="K371" s="11"/>
      <c r="L371" s="11"/>
      <c r="M371" s="11"/>
      <c r="N371" s="11"/>
    </row>
    <row r="372" customFormat="false" ht="12.75" hidden="false" customHeight="true" outlineLevel="0" collapsed="false">
      <c r="A372" s="11"/>
      <c r="B372" s="11"/>
      <c r="C372" s="11"/>
      <c r="D372" s="11"/>
      <c r="E372" s="11"/>
      <c r="F372" s="11"/>
      <c r="G372" s="11"/>
      <c r="H372" s="11"/>
      <c r="I372" s="11"/>
      <c r="J372" s="11"/>
      <c r="K372" s="11"/>
      <c r="L372" s="11"/>
      <c r="M372" s="11"/>
      <c r="N372" s="11"/>
    </row>
    <row r="373" customFormat="false" ht="12.75" hidden="false" customHeight="true" outlineLevel="0" collapsed="false">
      <c r="A373" s="11"/>
      <c r="B373" s="11"/>
      <c r="C373" s="11"/>
      <c r="D373" s="11"/>
      <c r="E373" s="11"/>
      <c r="F373" s="11"/>
      <c r="G373" s="11"/>
      <c r="H373" s="11"/>
      <c r="I373" s="11"/>
      <c r="J373" s="11"/>
      <c r="K373" s="11"/>
      <c r="L373" s="11"/>
      <c r="M373" s="11"/>
      <c r="N373" s="11"/>
    </row>
    <row r="374" customFormat="false" ht="12.75" hidden="false" customHeight="true" outlineLevel="0" collapsed="false">
      <c r="A374" s="11"/>
      <c r="B374" s="11"/>
      <c r="C374" s="11"/>
      <c r="D374" s="11"/>
      <c r="E374" s="11"/>
      <c r="F374" s="11"/>
      <c r="G374" s="11"/>
      <c r="H374" s="11"/>
      <c r="I374" s="11"/>
      <c r="J374" s="11"/>
      <c r="K374" s="11"/>
      <c r="L374" s="11"/>
      <c r="M374" s="11"/>
      <c r="N374" s="11"/>
    </row>
    <row r="375" customFormat="false" ht="12.75" hidden="false" customHeight="true" outlineLevel="0" collapsed="false">
      <c r="A375" s="11"/>
      <c r="B375" s="11"/>
      <c r="C375" s="11"/>
      <c r="D375" s="11"/>
      <c r="E375" s="11"/>
      <c r="F375" s="11"/>
      <c r="G375" s="11"/>
      <c r="H375" s="11"/>
      <c r="I375" s="11"/>
      <c r="J375" s="11"/>
      <c r="K375" s="11"/>
      <c r="L375" s="11"/>
      <c r="M375" s="11"/>
      <c r="N375" s="11"/>
    </row>
    <row r="376" customFormat="false" ht="12.75" hidden="false" customHeight="true" outlineLevel="0" collapsed="false">
      <c r="A376" s="11"/>
      <c r="B376" s="11"/>
      <c r="C376" s="11"/>
      <c r="D376" s="11"/>
      <c r="E376" s="11"/>
      <c r="F376" s="11"/>
      <c r="G376" s="11"/>
      <c r="H376" s="11"/>
      <c r="I376" s="11"/>
      <c r="J376" s="11"/>
      <c r="K376" s="11"/>
      <c r="L376" s="11"/>
      <c r="M376" s="11"/>
      <c r="N376" s="11"/>
    </row>
    <row r="377" customFormat="false" ht="12.75" hidden="false" customHeight="true" outlineLevel="0" collapsed="false">
      <c r="A377" s="11"/>
      <c r="B377" s="11"/>
      <c r="C377" s="11"/>
      <c r="D377" s="11"/>
      <c r="E377" s="11"/>
      <c r="F377" s="11"/>
      <c r="G377" s="11"/>
      <c r="H377" s="11"/>
      <c r="I377" s="11"/>
      <c r="J377" s="11"/>
      <c r="K377" s="11"/>
      <c r="L377" s="11"/>
      <c r="M377" s="11"/>
      <c r="N377" s="11"/>
    </row>
    <row r="378" customFormat="false" ht="12.75" hidden="false" customHeight="true" outlineLevel="0" collapsed="false">
      <c r="A378" s="11"/>
      <c r="B378" s="11"/>
      <c r="C378" s="11"/>
      <c r="D378" s="11"/>
      <c r="E378" s="11"/>
      <c r="F378" s="11"/>
      <c r="G378" s="11"/>
      <c r="H378" s="11"/>
      <c r="I378" s="11"/>
      <c r="J378" s="11"/>
      <c r="K378" s="11"/>
      <c r="L378" s="11"/>
      <c r="M378" s="11"/>
      <c r="N378" s="11"/>
    </row>
    <row r="379" customFormat="false" ht="12.75" hidden="false" customHeight="true" outlineLevel="0" collapsed="false">
      <c r="A379" s="11"/>
      <c r="B379" s="11"/>
      <c r="C379" s="11"/>
      <c r="D379" s="11"/>
      <c r="E379" s="11"/>
      <c r="F379" s="11"/>
      <c r="G379" s="11"/>
      <c r="H379" s="11"/>
      <c r="I379" s="11"/>
      <c r="J379" s="11"/>
      <c r="K379" s="11"/>
      <c r="L379" s="11"/>
      <c r="M379" s="11"/>
      <c r="N379" s="11"/>
    </row>
    <row r="380" customFormat="false" ht="12.75" hidden="false" customHeight="true" outlineLevel="0" collapsed="false">
      <c r="A380" s="11"/>
      <c r="B380" s="11"/>
      <c r="C380" s="11"/>
      <c r="D380" s="11"/>
      <c r="E380" s="11"/>
      <c r="F380" s="11"/>
      <c r="G380" s="11"/>
      <c r="H380" s="11"/>
      <c r="I380" s="11"/>
      <c r="J380" s="11"/>
      <c r="K380" s="11"/>
      <c r="L380" s="11"/>
      <c r="M380" s="11"/>
      <c r="N380" s="11"/>
    </row>
    <row r="381" customFormat="false" ht="12.75" hidden="false" customHeight="true" outlineLevel="0" collapsed="false">
      <c r="A381" s="11"/>
      <c r="B381" s="11"/>
      <c r="C381" s="11"/>
      <c r="D381" s="11"/>
      <c r="E381" s="11"/>
      <c r="F381" s="11"/>
      <c r="G381" s="11"/>
      <c r="H381" s="11"/>
      <c r="I381" s="11"/>
      <c r="J381" s="11"/>
      <c r="K381" s="11"/>
      <c r="L381" s="11"/>
      <c r="M381" s="11"/>
      <c r="N381" s="11"/>
    </row>
    <row r="382" customFormat="false" ht="12.75" hidden="false" customHeight="true" outlineLevel="0" collapsed="false">
      <c r="A382" s="11"/>
      <c r="B382" s="11"/>
      <c r="C382" s="11"/>
      <c r="D382" s="11"/>
      <c r="E382" s="11"/>
      <c r="F382" s="11"/>
      <c r="G382" s="11"/>
      <c r="H382" s="11"/>
      <c r="I382" s="11"/>
      <c r="J382" s="11"/>
      <c r="K382" s="11"/>
      <c r="L382" s="11"/>
      <c r="M382" s="11"/>
      <c r="N382" s="11"/>
    </row>
    <row r="383" customFormat="false" ht="12.75" hidden="false" customHeight="true" outlineLevel="0" collapsed="false">
      <c r="A383" s="11"/>
      <c r="B383" s="11"/>
      <c r="C383" s="11"/>
      <c r="D383" s="11"/>
      <c r="E383" s="11"/>
      <c r="F383" s="11"/>
      <c r="G383" s="11"/>
      <c r="H383" s="11"/>
      <c r="I383" s="11"/>
      <c r="J383" s="11"/>
      <c r="K383" s="11"/>
      <c r="L383" s="11"/>
      <c r="M383" s="11"/>
      <c r="N383" s="11"/>
    </row>
    <row r="384" customFormat="false" ht="12.75" hidden="false" customHeight="true" outlineLevel="0" collapsed="false">
      <c r="A384" s="11"/>
      <c r="B384" s="11"/>
      <c r="C384" s="11"/>
      <c r="D384" s="11"/>
      <c r="E384" s="11"/>
      <c r="F384" s="11"/>
      <c r="G384" s="11"/>
      <c r="H384" s="11"/>
      <c r="I384" s="11"/>
      <c r="J384" s="11"/>
      <c r="K384" s="11"/>
      <c r="L384" s="11"/>
      <c r="M384" s="11"/>
      <c r="N384" s="11"/>
    </row>
    <row r="385" customFormat="false" ht="12.75" hidden="false" customHeight="true" outlineLevel="0" collapsed="false">
      <c r="A385" s="11"/>
      <c r="B385" s="11"/>
      <c r="C385" s="11"/>
      <c r="D385" s="11"/>
      <c r="E385" s="11"/>
      <c r="F385" s="11"/>
      <c r="G385" s="11"/>
      <c r="H385" s="11"/>
      <c r="I385" s="11"/>
      <c r="J385" s="11"/>
      <c r="K385" s="11"/>
      <c r="L385" s="11"/>
      <c r="M385" s="11"/>
      <c r="N385" s="11"/>
    </row>
    <row r="386" customFormat="false" ht="12.75" hidden="false" customHeight="true" outlineLevel="0" collapsed="false">
      <c r="A386" s="11"/>
      <c r="B386" s="11"/>
      <c r="C386" s="11"/>
      <c r="D386" s="11"/>
      <c r="E386" s="11"/>
      <c r="F386" s="11"/>
      <c r="G386" s="11"/>
      <c r="H386" s="11"/>
      <c r="I386" s="11"/>
      <c r="J386" s="11"/>
      <c r="K386" s="11"/>
      <c r="L386" s="11"/>
      <c r="M386" s="11"/>
      <c r="N386" s="11"/>
    </row>
    <row r="387" customFormat="false" ht="12.75" hidden="false" customHeight="true" outlineLevel="0" collapsed="false">
      <c r="A387" s="11"/>
      <c r="B387" s="11"/>
      <c r="C387" s="11"/>
      <c r="D387" s="11"/>
      <c r="E387" s="11"/>
      <c r="F387" s="11"/>
      <c r="G387" s="11"/>
      <c r="H387" s="11"/>
      <c r="I387" s="11"/>
      <c r="J387" s="11"/>
      <c r="K387" s="11"/>
      <c r="L387" s="11"/>
      <c r="M387" s="11"/>
      <c r="N387" s="11"/>
    </row>
    <row r="388" customFormat="false" ht="12.75" hidden="false" customHeight="true" outlineLevel="0" collapsed="false">
      <c r="A388" s="11"/>
      <c r="B388" s="11"/>
      <c r="C388" s="11"/>
      <c r="D388" s="11"/>
      <c r="E388" s="11"/>
      <c r="F388" s="11"/>
      <c r="G388" s="11"/>
      <c r="H388" s="11"/>
      <c r="I388" s="11"/>
      <c r="J388" s="11"/>
      <c r="K388" s="11"/>
      <c r="L388" s="11"/>
      <c r="M388" s="11"/>
      <c r="N388" s="11"/>
    </row>
    <row r="389" customFormat="false" ht="12.75" hidden="false" customHeight="true" outlineLevel="0" collapsed="false">
      <c r="A389" s="11"/>
      <c r="B389" s="11"/>
      <c r="C389" s="11"/>
      <c r="D389" s="11"/>
      <c r="E389" s="11"/>
      <c r="F389" s="11"/>
      <c r="G389" s="11"/>
      <c r="H389" s="11"/>
      <c r="I389" s="11"/>
      <c r="J389" s="11"/>
      <c r="K389" s="11"/>
      <c r="L389" s="11"/>
      <c r="M389" s="11"/>
      <c r="N389" s="11"/>
    </row>
    <row r="390" customFormat="false" ht="12.75" hidden="false" customHeight="true" outlineLevel="0" collapsed="false">
      <c r="A390" s="11"/>
      <c r="B390" s="11"/>
      <c r="C390" s="11"/>
      <c r="D390" s="11"/>
      <c r="E390" s="11"/>
      <c r="F390" s="11"/>
      <c r="G390" s="11"/>
      <c r="H390" s="11"/>
      <c r="I390" s="11"/>
      <c r="J390" s="11"/>
      <c r="K390" s="11"/>
      <c r="L390" s="11"/>
      <c r="M390" s="11"/>
      <c r="N390" s="11"/>
    </row>
    <row r="391" customFormat="false" ht="12.75" hidden="false" customHeight="true" outlineLevel="0" collapsed="false">
      <c r="A391" s="11"/>
      <c r="B391" s="11"/>
      <c r="C391" s="11"/>
      <c r="D391" s="11"/>
      <c r="E391" s="11"/>
      <c r="F391" s="11"/>
      <c r="G391" s="11"/>
      <c r="H391" s="11"/>
      <c r="I391" s="11"/>
      <c r="J391" s="11"/>
      <c r="K391" s="11"/>
      <c r="L391" s="11"/>
      <c r="M391" s="11"/>
      <c r="N391" s="11"/>
    </row>
    <row r="392" customFormat="false" ht="12.75" hidden="false" customHeight="true" outlineLevel="0" collapsed="false">
      <c r="A392" s="11"/>
      <c r="B392" s="11"/>
      <c r="C392" s="11"/>
      <c r="D392" s="11"/>
      <c r="E392" s="11"/>
      <c r="F392" s="11"/>
      <c r="G392" s="11"/>
      <c r="H392" s="11"/>
      <c r="I392" s="11"/>
      <c r="J392" s="11"/>
      <c r="K392" s="11"/>
      <c r="L392" s="11"/>
      <c r="M392" s="11"/>
      <c r="N392" s="11"/>
    </row>
    <row r="393" customFormat="false" ht="12.75" hidden="false" customHeight="true" outlineLevel="0" collapsed="false">
      <c r="A393" s="11"/>
      <c r="B393" s="11"/>
      <c r="C393" s="11"/>
      <c r="D393" s="11"/>
      <c r="E393" s="11"/>
      <c r="F393" s="11"/>
      <c r="G393" s="11"/>
      <c r="H393" s="11"/>
      <c r="I393" s="11"/>
      <c r="J393" s="11"/>
      <c r="K393" s="11"/>
      <c r="L393" s="11"/>
      <c r="M393" s="11"/>
      <c r="N393" s="11"/>
    </row>
    <row r="394" customFormat="false" ht="12.75" hidden="false" customHeight="true" outlineLevel="0" collapsed="false">
      <c r="A394" s="11"/>
      <c r="B394" s="11"/>
      <c r="C394" s="11"/>
      <c r="D394" s="11"/>
      <c r="E394" s="11"/>
      <c r="F394" s="11"/>
      <c r="G394" s="11"/>
      <c r="H394" s="11"/>
      <c r="I394" s="11"/>
      <c r="J394" s="11"/>
      <c r="K394" s="11"/>
      <c r="L394" s="11"/>
      <c r="M394" s="11"/>
      <c r="N394" s="11"/>
    </row>
    <row r="395" customFormat="false" ht="12.75" hidden="false" customHeight="true" outlineLevel="0" collapsed="false">
      <c r="A395" s="11"/>
      <c r="B395" s="11"/>
      <c r="C395" s="11"/>
      <c r="D395" s="11"/>
      <c r="E395" s="11"/>
      <c r="F395" s="11"/>
      <c r="G395" s="11"/>
      <c r="H395" s="11"/>
      <c r="I395" s="11"/>
      <c r="J395" s="11"/>
      <c r="K395" s="11"/>
      <c r="L395" s="11"/>
      <c r="M395" s="11"/>
      <c r="N395" s="11"/>
    </row>
    <row r="396" customFormat="false" ht="12.75" hidden="false" customHeight="true" outlineLevel="0" collapsed="false">
      <c r="A396" s="11"/>
      <c r="B396" s="11"/>
      <c r="C396" s="11"/>
      <c r="D396" s="11"/>
      <c r="E396" s="11"/>
      <c r="F396" s="11"/>
      <c r="G396" s="11"/>
      <c r="H396" s="11"/>
      <c r="I396" s="11"/>
      <c r="J396" s="11"/>
      <c r="K396" s="11"/>
      <c r="L396" s="11"/>
      <c r="M396" s="11"/>
      <c r="N396" s="11"/>
    </row>
    <row r="397" customFormat="false" ht="12.75" hidden="false" customHeight="true" outlineLevel="0" collapsed="false">
      <c r="A397" s="11"/>
      <c r="B397" s="11"/>
      <c r="C397" s="11"/>
      <c r="D397" s="11"/>
      <c r="E397" s="11"/>
      <c r="F397" s="11"/>
      <c r="G397" s="11"/>
      <c r="H397" s="11"/>
      <c r="I397" s="11"/>
      <c r="J397" s="11"/>
      <c r="K397" s="11"/>
      <c r="L397" s="11"/>
      <c r="M397" s="11"/>
      <c r="N397" s="11"/>
    </row>
    <row r="398" customFormat="false" ht="12.75" hidden="false" customHeight="true" outlineLevel="0" collapsed="false">
      <c r="A398" s="11"/>
      <c r="B398" s="11"/>
      <c r="C398" s="11"/>
      <c r="D398" s="11"/>
      <c r="E398" s="11"/>
      <c r="F398" s="11"/>
      <c r="G398" s="11"/>
      <c r="H398" s="11"/>
      <c r="I398" s="11"/>
      <c r="J398" s="11"/>
      <c r="K398" s="11"/>
      <c r="L398" s="11"/>
      <c r="M398" s="11"/>
      <c r="N398" s="11"/>
    </row>
    <row r="399" customFormat="false" ht="12.75" hidden="false" customHeight="true" outlineLevel="0" collapsed="false">
      <c r="A399" s="11"/>
      <c r="B399" s="11"/>
      <c r="C399" s="11"/>
      <c r="D399" s="11"/>
      <c r="E399" s="11"/>
      <c r="F399" s="11"/>
      <c r="G399" s="11"/>
      <c r="H399" s="11"/>
      <c r="I399" s="11"/>
      <c r="J399" s="11"/>
      <c r="K399" s="11"/>
      <c r="L399" s="11"/>
      <c r="M399" s="11"/>
      <c r="N399" s="11"/>
    </row>
    <row r="400" customFormat="false" ht="12.75" hidden="false" customHeight="true" outlineLevel="0" collapsed="false">
      <c r="A400" s="11"/>
      <c r="B400" s="11"/>
      <c r="C400" s="11"/>
      <c r="D400" s="11"/>
      <c r="E400" s="11"/>
      <c r="F400" s="11"/>
      <c r="G400" s="11"/>
      <c r="H400" s="11"/>
      <c r="I400" s="11"/>
      <c r="J400" s="11"/>
      <c r="K400" s="11"/>
      <c r="L400" s="11"/>
      <c r="M400" s="11"/>
      <c r="N400" s="11"/>
    </row>
    <row r="401" customFormat="false" ht="12.75" hidden="false" customHeight="true" outlineLevel="0" collapsed="false">
      <c r="A401" s="11"/>
      <c r="B401" s="11"/>
      <c r="C401" s="11"/>
      <c r="D401" s="11"/>
      <c r="E401" s="11"/>
      <c r="F401" s="11"/>
      <c r="G401" s="11"/>
      <c r="H401" s="11"/>
      <c r="I401" s="11"/>
      <c r="J401" s="11"/>
      <c r="K401" s="11"/>
      <c r="L401" s="11"/>
      <c r="M401" s="11"/>
      <c r="N401" s="11"/>
    </row>
    <row r="402" customFormat="false" ht="12.75" hidden="false" customHeight="true" outlineLevel="0" collapsed="false">
      <c r="A402" s="11"/>
      <c r="B402" s="11"/>
      <c r="C402" s="11"/>
      <c r="D402" s="11"/>
      <c r="E402" s="11"/>
      <c r="F402" s="11"/>
      <c r="G402" s="11"/>
      <c r="H402" s="11"/>
      <c r="I402" s="11"/>
      <c r="J402" s="11"/>
      <c r="K402" s="11"/>
      <c r="L402" s="11"/>
      <c r="M402" s="11"/>
      <c r="N402" s="11"/>
    </row>
    <row r="403" customFormat="false" ht="12.75" hidden="false" customHeight="true" outlineLevel="0" collapsed="false">
      <c r="A403" s="11"/>
      <c r="B403" s="11"/>
      <c r="C403" s="11"/>
      <c r="D403" s="11"/>
      <c r="E403" s="11"/>
      <c r="F403" s="11"/>
      <c r="G403" s="11"/>
      <c r="H403" s="11"/>
      <c r="I403" s="11"/>
      <c r="J403" s="11"/>
      <c r="K403" s="11"/>
      <c r="L403" s="11"/>
      <c r="M403" s="11"/>
      <c r="N403" s="11"/>
    </row>
    <row r="404" customFormat="false" ht="12.75" hidden="false" customHeight="true" outlineLevel="0" collapsed="false">
      <c r="A404" s="11"/>
      <c r="B404" s="11"/>
      <c r="C404" s="11"/>
      <c r="D404" s="11"/>
      <c r="E404" s="11"/>
      <c r="F404" s="11"/>
      <c r="G404" s="11"/>
      <c r="H404" s="11"/>
      <c r="I404" s="11"/>
      <c r="J404" s="11"/>
      <c r="K404" s="11"/>
      <c r="L404" s="11"/>
      <c r="M404" s="11"/>
      <c r="N404" s="11"/>
    </row>
    <row r="405" customFormat="false" ht="12.75" hidden="false" customHeight="true" outlineLevel="0" collapsed="false">
      <c r="A405" s="11"/>
      <c r="B405" s="11"/>
      <c r="C405" s="11"/>
      <c r="D405" s="11"/>
      <c r="E405" s="11"/>
      <c r="F405" s="11"/>
      <c r="G405" s="11"/>
      <c r="H405" s="11"/>
      <c r="I405" s="11"/>
      <c r="J405" s="11"/>
      <c r="K405" s="11"/>
      <c r="L405" s="11"/>
      <c r="M405" s="11"/>
      <c r="N405" s="11"/>
    </row>
    <row r="406" customFormat="false" ht="12.75" hidden="false" customHeight="true" outlineLevel="0" collapsed="false">
      <c r="A406" s="11"/>
      <c r="B406" s="11"/>
      <c r="C406" s="11"/>
      <c r="D406" s="11"/>
      <c r="E406" s="11"/>
      <c r="F406" s="11"/>
      <c r="G406" s="11"/>
      <c r="H406" s="11"/>
      <c r="I406" s="11"/>
      <c r="J406" s="11"/>
      <c r="K406" s="11"/>
      <c r="L406" s="11"/>
      <c r="M406" s="11"/>
      <c r="N406" s="11"/>
    </row>
    <row r="407" customFormat="false" ht="12.75" hidden="false" customHeight="true" outlineLevel="0" collapsed="false">
      <c r="A407" s="11"/>
      <c r="B407" s="11"/>
      <c r="C407" s="11"/>
      <c r="D407" s="11"/>
      <c r="E407" s="11"/>
      <c r="F407" s="11"/>
      <c r="G407" s="11"/>
      <c r="H407" s="11"/>
      <c r="I407" s="11"/>
      <c r="J407" s="11"/>
      <c r="K407" s="11"/>
      <c r="L407" s="11"/>
      <c r="M407" s="11"/>
      <c r="N407" s="11"/>
    </row>
    <row r="408" customFormat="false" ht="12.75" hidden="false" customHeight="true" outlineLevel="0" collapsed="false">
      <c r="A408" s="11"/>
      <c r="B408" s="11"/>
      <c r="C408" s="11"/>
      <c r="D408" s="11"/>
      <c r="E408" s="11"/>
      <c r="F408" s="11"/>
      <c r="G408" s="11"/>
      <c r="H408" s="11"/>
      <c r="I408" s="11"/>
      <c r="J408" s="11"/>
      <c r="K408" s="11"/>
      <c r="L408" s="11"/>
      <c r="M408" s="11"/>
      <c r="N408" s="11"/>
    </row>
    <row r="409" customFormat="false" ht="12.75" hidden="false" customHeight="true" outlineLevel="0" collapsed="false">
      <c r="A409" s="11"/>
      <c r="B409" s="11"/>
      <c r="C409" s="11"/>
      <c r="D409" s="11"/>
      <c r="E409" s="11"/>
      <c r="F409" s="11"/>
      <c r="G409" s="11"/>
      <c r="H409" s="11"/>
      <c r="I409" s="11"/>
      <c r="J409" s="11"/>
      <c r="K409" s="11"/>
      <c r="L409" s="11"/>
      <c r="M409" s="11"/>
      <c r="N409" s="11"/>
    </row>
    <row r="410" customFormat="false" ht="12.75" hidden="false" customHeight="true" outlineLevel="0" collapsed="false">
      <c r="A410" s="11"/>
      <c r="B410" s="11"/>
      <c r="C410" s="11"/>
      <c r="D410" s="11"/>
      <c r="E410" s="11"/>
      <c r="F410" s="11"/>
      <c r="G410" s="11"/>
      <c r="H410" s="11"/>
      <c r="I410" s="11"/>
      <c r="J410" s="11"/>
      <c r="K410" s="11"/>
      <c r="L410" s="11"/>
      <c r="M410" s="11"/>
      <c r="N410" s="11"/>
    </row>
    <row r="411" customFormat="false" ht="12.75" hidden="false" customHeight="true" outlineLevel="0" collapsed="false">
      <c r="A411" s="11"/>
      <c r="B411" s="11"/>
      <c r="C411" s="11"/>
      <c r="D411" s="11"/>
      <c r="E411" s="11"/>
      <c r="F411" s="11"/>
      <c r="G411" s="11"/>
      <c r="H411" s="11"/>
      <c r="I411" s="11"/>
      <c r="J411" s="11"/>
      <c r="K411" s="11"/>
      <c r="L411" s="11"/>
      <c r="M411" s="11"/>
      <c r="N411" s="11"/>
    </row>
    <row r="412" customFormat="false" ht="12.75" hidden="false" customHeight="true" outlineLevel="0" collapsed="false">
      <c r="A412" s="11"/>
      <c r="B412" s="11"/>
      <c r="C412" s="11"/>
      <c r="D412" s="11"/>
      <c r="E412" s="11"/>
      <c r="F412" s="11"/>
      <c r="G412" s="11"/>
      <c r="H412" s="11"/>
      <c r="I412" s="11"/>
      <c r="J412" s="11"/>
      <c r="K412" s="11"/>
      <c r="L412" s="11"/>
      <c r="M412" s="11"/>
      <c r="N412" s="11"/>
    </row>
    <row r="413" customFormat="false" ht="12.75" hidden="false" customHeight="true" outlineLevel="0" collapsed="false">
      <c r="A413" s="11"/>
      <c r="B413" s="11"/>
      <c r="C413" s="11"/>
      <c r="D413" s="11"/>
      <c r="E413" s="11"/>
      <c r="F413" s="11"/>
      <c r="G413" s="11"/>
      <c r="H413" s="11"/>
      <c r="I413" s="11"/>
      <c r="J413" s="11"/>
      <c r="K413" s="11"/>
      <c r="L413" s="11"/>
      <c r="M413" s="11"/>
      <c r="N413" s="11"/>
    </row>
    <row r="414" customFormat="false" ht="12.75" hidden="false" customHeight="true" outlineLevel="0" collapsed="false">
      <c r="A414" s="11"/>
      <c r="B414" s="11"/>
      <c r="C414" s="11"/>
      <c r="D414" s="11"/>
      <c r="E414" s="11"/>
      <c r="F414" s="11"/>
      <c r="G414" s="11"/>
      <c r="H414" s="11"/>
      <c r="I414" s="11"/>
      <c r="J414" s="11"/>
      <c r="K414" s="11"/>
      <c r="L414" s="11"/>
      <c r="M414" s="11"/>
      <c r="N414" s="11"/>
    </row>
    <row r="415" customFormat="false" ht="12.75" hidden="false" customHeight="true" outlineLevel="0" collapsed="false">
      <c r="A415" s="11"/>
      <c r="B415" s="11"/>
      <c r="C415" s="11"/>
      <c r="D415" s="11"/>
      <c r="E415" s="11"/>
      <c r="F415" s="11"/>
      <c r="G415" s="11"/>
      <c r="H415" s="11"/>
      <c r="I415" s="11"/>
      <c r="J415" s="11"/>
      <c r="K415" s="11"/>
      <c r="L415" s="11"/>
      <c r="M415" s="11"/>
      <c r="N415" s="11"/>
    </row>
    <row r="416" customFormat="false" ht="12.75" hidden="false" customHeight="true" outlineLevel="0" collapsed="false">
      <c r="A416" s="11"/>
      <c r="B416" s="11"/>
      <c r="C416" s="11"/>
      <c r="D416" s="11"/>
      <c r="E416" s="11"/>
      <c r="F416" s="11"/>
      <c r="G416" s="11"/>
      <c r="H416" s="11"/>
      <c r="I416" s="11"/>
      <c r="J416" s="11"/>
      <c r="K416" s="11"/>
      <c r="L416" s="11"/>
      <c r="M416" s="11"/>
      <c r="N416" s="11"/>
    </row>
    <row r="417" customFormat="false" ht="12.75" hidden="false" customHeight="true" outlineLevel="0" collapsed="false">
      <c r="A417" s="11"/>
      <c r="B417" s="11"/>
      <c r="C417" s="11"/>
      <c r="D417" s="11"/>
      <c r="E417" s="11"/>
      <c r="F417" s="11"/>
      <c r="G417" s="11"/>
      <c r="H417" s="11"/>
      <c r="I417" s="11"/>
      <c r="J417" s="11"/>
      <c r="K417" s="11"/>
      <c r="L417" s="11"/>
      <c r="M417" s="11"/>
      <c r="N417" s="11"/>
    </row>
    <row r="418" customFormat="false" ht="12.75" hidden="false" customHeight="true" outlineLevel="0" collapsed="false">
      <c r="A418" s="11"/>
      <c r="B418" s="11"/>
      <c r="C418" s="11"/>
      <c r="D418" s="11"/>
      <c r="E418" s="11"/>
      <c r="F418" s="11"/>
      <c r="G418" s="11"/>
      <c r="H418" s="11"/>
      <c r="I418" s="11"/>
      <c r="J418" s="11"/>
      <c r="K418" s="11"/>
      <c r="L418" s="11"/>
      <c r="M418" s="11"/>
      <c r="N418" s="11"/>
    </row>
    <row r="419" customFormat="false" ht="12.75" hidden="false" customHeight="true" outlineLevel="0" collapsed="false">
      <c r="A419" s="11"/>
      <c r="B419" s="11"/>
      <c r="C419" s="11"/>
      <c r="D419" s="11"/>
      <c r="E419" s="11"/>
      <c r="F419" s="11"/>
      <c r="G419" s="11"/>
      <c r="H419" s="11"/>
      <c r="I419" s="11"/>
      <c r="J419" s="11"/>
      <c r="K419" s="11"/>
      <c r="L419" s="11"/>
      <c r="M419" s="11"/>
      <c r="N419" s="11"/>
    </row>
    <row r="420" customFormat="false" ht="12.75" hidden="false" customHeight="true" outlineLevel="0" collapsed="false">
      <c r="A420" s="11"/>
      <c r="B420" s="11"/>
      <c r="C420" s="11"/>
      <c r="D420" s="11"/>
      <c r="E420" s="11"/>
      <c r="F420" s="11"/>
      <c r="G420" s="11"/>
      <c r="H420" s="11"/>
      <c r="I420" s="11"/>
      <c r="J420" s="11"/>
      <c r="K420" s="11"/>
      <c r="L420" s="11"/>
      <c r="M420" s="11"/>
      <c r="N420" s="11"/>
    </row>
    <row r="421" customFormat="false" ht="12.75" hidden="false" customHeight="true" outlineLevel="0" collapsed="false">
      <c r="A421" s="11"/>
      <c r="B421" s="11"/>
      <c r="C421" s="11"/>
      <c r="D421" s="11"/>
      <c r="E421" s="11"/>
      <c r="F421" s="11"/>
      <c r="G421" s="11"/>
      <c r="H421" s="11"/>
      <c r="I421" s="11"/>
      <c r="J421" s="11"/>
      <c r="K421" s="11"/>
      <c r="L421" s="11"/>
      <c r="M421" s="11"/>
      <c r="N421" s="11"/>
    </row>
    <row r="422" customFormat="false" ht="12.75" hidden="false" customHeight="true" outlineLevel="0" collapsed="false">
      <c r="A422" s="11"/>
      <c r="B422" s="11"/>
      <c r="C422" s="11"/>
      <c r="D422" s="11"/>
      <c r="E422" s="11"/>
      <c r="F422" s="11"/>
      <c r="G422" s="11"/>
      <c r="H422" s="11"/>
      <c r="I422" s="11"/>
      <c r="J422" s="11"/>
      <c r="K422" s="11"/>
      <c r="L422" s="11"/>
      <c r="M422" s="11"/>
      <c r="N422" s="11"/>
    </row>
    <row r="423" customFormat="false" ht="12.75" hidden="false" customHeight="true" outlineLevel="0" collapsed="false">
      <c r="A423" s="11"/>
      <c r="B423" s="11"/>
      <c r="C423" s="11"/>
      <c r="D423" s="11"/>
      <c r="E423" s="11"/>
      <c r="F423" s="11"/>
      <c r="G423" s="11"/>
      <c r="H423" s="11"/>
      <c r="I423" s="11"/>
      <c r="J423" s="11"/>
      <c r="K423" s="11"/>
      <c r="L423" s="11"/>
      <c r="M423" s="11"/>
      <c r="N423" s="11"/>
    </row>
    <row r="424" customFormat="false" ht="12.75" hidden="false" customHeight="true" outlineLevel="0" collapsed="false">
      <c r="A424" s="11"/>
      <c r="B424" s="11"/>
      <c r="C424" s="11"/>
      <c r="D424" s="11"/>
      <c r="E424" s="11"/>
      <c r="F424" s="11"/>
      <c r="G424" s="11"/>
      <c r="H424" s="11"/>
      <c r="I424" s="11"/>
      <c r="J424" s="11"/>
      <c r="K424" s="11"/>
      <c r="L424" s="11"/>
      <c r="M424" s="11"/>
      <c r="N424" s="11"/>
    </row>
    <row r="425" customFormat="false" ht="12.75" hidden="false" customHeight="true" outlineLevel="0" collapsed="false">
      <c r="A425" s="11"/>
      <c r="B425" s="11"/>
      <c r="C425" s="11"/>
      <c r="D425" s="11"/>
      <c r="E425" s="11"/>
      <c r="F425" s="11"/>
      <c r="G425" s="11"/>
      <c r="H425" s="11"/>
      <c r="I425" s="11"/>
      <c r="J425" s="11"/>
      <c r="K425" s="11"/>
      <c r="L425" s="11"/>
      <c r="M425" s="11"/>
      <c r="N425" s="11"/>
    </row>
    <row r="426" customFormat="false" ht="12.75" hidden="false" customHeight="true" outlineLevel="0" collapsed="false">
      <c r="A426" s="11"/>
      <c r="B426" s="11"/>
      <c r="C426" s="11"/>
      <c r="D426" s="11"/>
      <c r="E426" s="11"/>
      <c r="F426" s="11"/>
      <c r="G426" s="11"/>
      <c r="H426" s="11"/>
      <c r="I426" s="11"/>
      <c r="J426" s="11"/>
      <c r="K426" s="11"/>
      <c r="L426" s="11"/>
      <c r="M426" s="11"/>
      <c r="N426" s="11"/>
    </row>
    <row r="427" customFormat="false" ht="12.75" hidden="false" customHeight="true" outlineLevel="0" collapsed="false">
      <c r="A427" s="11"/>
      <c r="B427" s="11"/>
      <c r="C427" s="11"/>
      <c r="D427" s="11"/>
      <c r="E427" s="11"/>
      <c r="F427" s="11"/>
      <c r="G427" s="11"/>
      <c r="H427" s="11"/>
      <c r="I427" s="11"/>
      <c r="J427" s="11"/>
      <c r="K427" s="11"/>
      <c r="L427" s="11"/>
      <c r="M427" s="11"/>
      <c r="N427" s="11"/>
    </row>
    <row r="428" customFormat="false" ht="12.75" hidden="false" customHeight="true" outlineLevel="0" collapsed="false">
      <c r="A428" s="11"/>
      <c r="B428" s="11"/>
      <c r="C428" s="11"/>
      <c r="D428" s="11"/>
      <c r="E428" s="11"/>
      <c r="F428" s="11"/>
      <c r="G428" s="11"/>
      <c r="H428" s="11"/>
      <c r="I428" s="11"/>
      <c r="J428" s="11"/>
      <c r="K428" s="11"/>
      <c r="L428" s="11"/>
      <c r="M428" s="11"/>
      <c r="N428" s="11"/>
    </row>
    <row r="429" customFormat="false" ht="12.75" hidden="false" customHeight="true" outlineLevel="0" collapsed="false">
      <c r="A429" s="11"/>
      <c r="B429" s="11"/>
      <c r="C429" s="11"/>
      <c r="D429" s="11"/>
      <c r="E429" s="11"/>
      <c r="F429" s="11"/>
      <c r="G429" s="11"/>
      <c r="H429" s="11"/>
      <c r="I429" s="11"/>
      <c r="J429" s="11"/>
      <c r="K429" s="11"/>
      <c r="L429" s="11"/>
      <c r="M429" s="11"/>
      <c r="N429" s="11"/>
    </row>
    <row r="430" customFormat="false" ht="12.75" hidden="false" customHeight="true" outlineLevel="0" collapsed="false">
      <c r="A430" s="11"/>
      <c r="B430" s="11"/>
      <c r="C430" s="11"/>
      <c r="D430" s="11"/>
      <c r="E430" s="11"/>
      <c r="F430" s="11"/>
      <c r="G430" s="11"/>
      <c r="H430" s="11"/>
      <c r="I430" s="11"/>
      <c r="J430" s="11"/>
      <c r="K430" s="11"/>
      <c r="L430" s="11"/>
      <c r="M430" s="11"/>
      <c r="N430" s="11"/>
    </row>
    <row r="431" customFormat="false" ht="12.75" hidden="false" customHeight="true" outlineLevel="0" collapsed="false">
      <c r="A431" s="11"/>
      <c r="B431" s="11"/>
      <c r="C431" s="11"/>
      <c r="D431" s="11"/>
      <c r="E431" s="11"/>
      <c r="F431" s="11"/>
      <c r="G431" s="11"/>
      <c r="H431" s="11"/>
      <c r="I431" s="11"/>
      <c r="J431" s="11"/>
      <c r="K431" s="11"/>
      <c r="L431" s="11"/>
      <c r="M431" s="11"/>
      <c r="N431" s="11"/>
    </row>
    <row r="432" customFormat="false" ht="12.75" hidden="false" customHeight="true" outlineLevel="0" collapsed="false">
      <c r="A432" s="11"/>
      <c r="B432" s="11"/>
      <c r="C432" s="11"/>
      <c r="D432" s="11"/>
      <c r="E432" s="11"/>
      <c r="F432" s="11"/>
      <c r="G432" s="11"/>
      <c r="H432" s="11"/>
      <c r="I432" s="11"/>
      <c r="J432" s="11"/>
      <c r="K432" s="11"/>
      <c r="L432" s="11"/>
      <c r="M432" s="11"/>
      <c r="N432" s="11"/>
    </row>
    <row r="433" customFormat="false" ht="12.75" hidden="false" customHeight="true" outlineLevel="0" collapsed="false">
      <c r="A433" s="11"/>
      <c r="B433" s="11"/>
      <c r="C433" s="11"/>
      <c r="D433" s="11"/>
      <c r="E433" s="11"/>
      <c r="F433" s="11"/>
      <c r="G433" s="11"/>
      <c r="H433" s="11"/>
      <c r="I433" s="11"/>
      <c r="J433" s="11"/>
      <c r="K433" s="11"/>
      <c r="L433" s="11"/>
      <c r="M433" s="11"/>
      <c r="N433" s="11"/>
    </row>
    <row r="434" customFormat="false" ht="12.75" hidden="false" customHeight="true" outlineLevel="0" collapsed="false">
      <c r="A434" s="11"/>
      <c r="B434" s="11"/>
      <c r="C434" s="11"/>
      <c r="D434" s="11"/>
      <c r="E434" s="11"/>
      <c r="F434" s="11"/>
      <c r="G434" s="11"/>
      <c r="H434" s="11"/>
      <c r="I434" s="11"/>
      <c r="J434" s="11"/>
      <c r="K434" s="11"/>
      <c r="L434" s="11"/>
      <c r="M434" s="11"/>
      <c r="N434" s="11"/>
    </row>
    <row r="435" customFormat="false" ht="12.75" hidden="false" customHeight="true" outlineLevel="0" collapsed="false">
      <c r="A435" s="11"/>
      <c r="B435" s="11"/>
      <c r="C435" s="11"/>
      <c r="D435" s="11"/>
      <c r="E435" s="11"/>
      <c r="F435" s="11"/>
      <c r="G435" s="11"/>
      <c r="H435" s="11"/>
      <c r="I435" s="11"/>
      <c r="J435" s="11"/>
      <c r="K435" s="11"/>
      <c r="L435" s="11"/>
      <c r="M435" s="11"/>
      <c r="N435" s="11"/>
    </row>
    <row r="436" customFormat="false" ht="12.75" hidden="false" customHeight="true" outlineLevel="0" collapsed="false">
      <c r="A436" s="11"/>
      <c r="B436" s="11"/>
      <c r="C436" s="11"/>
      <c r="D436" s="11"/>
      <c r="E436" s="11"/>
      <c r="F436" s="11"/>
      <c r="G436" s="11"/>
      <c r="H436" s="11"/>
      <c r="I436" s="11"/>
      <c r="J436" s="11"/>
      <c r="K436" s="11"/>
      <c r="L436" s="11"/>
      <c r="M436" s="11"/>
      <c r="N436" s="11"/>
    </row>
    <row r="437" customFormat="false" ht="12.75" hidden="false" customHeight="true" outlineLevel="0" collapsed="false">
      <c r="A437" s="11"/>
      <c r="B437" s="11"/>
      <c r="C437" s="11"/>
      <c r="D437" s="11"/>
      <c r="E437" s="11"/>
      <c r="F437" s="11"/>
      <c r="G437" s="11"/>
      <c r="H437" s="11"/>
      <c r="I437" s="11"/>
      <c r="J437" s="11"/>
      <c r="K437" s="11"/>
      <c r="L437" s="11"/>
      <c r="M437" s="11"/>
      <c r="N437" s="11"/>
    </row>
    <row r="438" customFormat="false" ht="12.75" hidden="false" customHeight="true" outlineLevel="0" collapsed="false">
      <c r="A438" s="11"/>
      <c r="B438" s="11"/>
      <c r="C438" s="11"/>
      <c r="D438" s="11"/>
      <c r="E438" s="11"/>
      <c r="F438" s="11"/>
      <c r="G438" s="11"/>
      <c r="H438" s="11"/>
      <c r="I438" s="11"/>
      <c r="J438" s="11"/>
      <c r="K438" s="11"/>
      <c r="L438" s="11"/>
      <c r="M438" s="11"/>
      <c r="N438" s="11"/>
    </row>
    <row r="439" customFormat="false" ht="12.75" hidden="false" customHeight="true" outlineLevel="0" collapsed="false">
      <c r="A439" s="11"/>
      <c r="B439" s="11"/>
      <c r="C439" s="11"/>
      <c r="D439" s="11"/>
      <c r="E439" s="11"/>
      <c r="F439" s="11"/>
      <c r="G439" s="11"/>
      <c r="H439" s="11"/>
      <c r="I439" s="11"/>
      <c r="J439" s="11"/>
      <c r="K439" s="11"/>
      <c r="L439" s="11"/>
      <c r="M439" s="11"/>
      <c r="N439" s="11"/>
    </row>
    <row r="440" customFormat="false" ht="12.75" hidden="false" customHeight="true" outlineLevel="0" collapsed="false">
      <c r="A440" s="11"/>
      <c r="B440" s="11"/>
      <c r="C440" s="11"/>
      <c r="D440" s="11"/>
      <c r="E440" s="11"/>
      <c r="F440" s="11"/>
      <c r="G440" s="11"/>
      <c r="H440" s="11"/>
      <c r="I440" s="11"/>
      <c r="J440" s="11"/>
      <c r="K440" s="11"/>
      <c r="L440" s="11"/>
      <c r="M440" s="11"/>
      <c r="N440" s="11"/>
    </row>
    <row r="441" customFormat="false" ht="12.75" hidden="false" customHeight="true" outlineLevel="0" collapsed="false">
      <c r="A441" s="11"/>
      <c r="B441" s="11"/>
      <c r="C441" s="11"/>
      <c r="D441" s="11"/>
      <c r="E441" s="11"/>
      <c r="F441" s="11"/>
      <c r="G441" s="11"/>
      <c r="H441" s="11"/>
      <c r="I441" s="11"/>
      <c r="J441" s="11"/>
      <c r="K441" s="11"/>
      <c r="L441" s="11"/>
      <c r="M441" s="11"/>
      <c r="N441" s="11"/>
    </row>
    <row r="442" customFormat="false" ht="12.75" hidden="false" customHeight="true" outlineLevel="0" collapsed="false">
      <c r="A442" s="11"/>
      <c r="B442" s="11"/>
      <c r="C442" s="11"/>
      <c r="D442" s="11"/>
      <c r="E442" s="11"/>
      <c r="F442" s="11"/>
      <c r="G442" s="11"/>
      <c r="H442" s="11"/>
      <c r="I442" s="11"/>
      <c r="J442" s="11"/>
      <c r="K442" s="11"/>
      <c r="L442" s="11"/>
      <c r="M442" s="11"/>
      <c r="N442" s="11"/>
    </row>
    <row r="443" customFormat="false" ht="12.75" hidden="false" customHeight="true" outlineLevel="0" collapsed="false">
      <c r="A443" s="11"/>
      <c r="B443" s="11"/>
      <c r="C443" s="11"/>
      <c r="D443" s="11"/>
      <c r="E443" s="11"/>
      <c r="F443" s="11"/>
      <c r="G443" s="11"/>
      <c r="H443" s="11"/>
      <c r="I443" s="11"/>
      <c r="J443" s="11"/>
      <c r="K443" s="11"/>
      <c r="L443" s="11"/>
      <c r="M443" s="11"/>
      <c r="N443" s="11"/>
    </row>
    <row r="444" customFormat="false" ht="12.75" hidden="false" customHeight="true" outlineLevel="0" collapsed="false">
      <c r="A444" s="11"/>
      <c r="B444" s="11"/>
      <c r="C444" s="11"/>
      <c r="D444" s="11"/>
      <c r="E444" s="11"/>
      <c r="F444" s="11"/>
      <c r="G444" s="11"/>
      <c r="H444" s="11"/>
      <c r="I444" s="11"/>
      <c r="J444" s="11"/>
      <c r="K444" s="11"/>
      <c r="L444" s="11"/>
      <c r="M444" s="11"/>
      <c r="N444" s="11"/>
    </row>
    <row r="445" customFormat="false" ht="12.75" hidden="false" customHeight="true" outlineLevel="0" collapsed="false">
      <c r="A445" s="11"/>
      <c r="B445" s="11"/>
      <c r="C445" s="11"/>
      <c r="D445" s="11"/>
      <c r="E445" s="11"/>
      <c r="F445" s="11"/>
      <c r="G445" s="11"/>
      <c r="H445" s="11"/>
      <c r="I445" s="11"/>
      <c r="J445" s="11"/>
      <c r="K445" s="11"/>
      <c r="L445" s="11"/>
      <c r="M445" s="11"/>
      <c r="N445" s="11"/>
    </row>
    <row r="446" customFormat="false" ht="12.75" hidden="false" customHeight="true" outlineLevel="0" collapsed="false">
      <c r="A446" s="11"/>
      <c r="B446" s="11"/>
      <c r="C446" s="11"/>
      <c r="D446" s="11"/>
      <c r="E446" s="11"/>
      <c r="F446" s="11"/>
      <c r="G446" s="11"/>
      <c r="H446" s="11"/>
      <c r="I446" s="11"/>
      <c r="J446" s="11"/>
      <c r="K446" s="11"/>
      <c r="L446" s="11"/>
      <c r="M446" s="11"/>
      <c r="N446" s="11"/>
    </row>
    <row r="447" customFormat="false" ht="12.75" hidden="false" customHeight="true" outlineLevel="0" collapsed="false">
      <c r="A447" s="11"/>
      <c r="B447" s="11"/>
      <c r="C447" s="11"/>
      <c r="D447" s="11"/>
      <c r="E447" s="11"/>
      <c r="F447" s="11"/>
      <c r="G447" s="11"/>
      <c r="H447" s="11"/>
      <c r="I447" s="11"/>
      <c r="J447" s="11"/>
      <c r="K447" s="11"/>
      <c r="L447" s="11"/>
      <c r="M447" s="11"/>
      <c r="N447" s="11"/>
    </row>
    <row r="448" customFormat="false" ht="12.75" hidden="false" customHeight="true" outlineLevel="0" collapsed="false">
      <c r="A448" s="11"/>
      <c r="B448" s="11"/>
      <c r="C448" s="11"/>
      <c r="D448" s="11"/>
      <c r="E448" s="11"/>
      <c r="F448" s="11"/>
      <c r="G448" s="11"/>
      <c r="H448" s="11"/>
      <c r="I448" s="11"/>
      <c r="J448" s="11"/>
      <c r="K448" s="11"/>
      <c r="L448" s="11"/>
      <c r="M448" s="11"/>
      <c r="N448" s="11"/>
    </row>
    <row r="449" customFormat="false" ht="12.75" hidden="false" customHeight="true" outlineLevel="0" collapsed="false">
      <c r="A449" s="11"/>
      <c r="B449" s="11"/>
      <c r="C449" s="11"/>
      <c r="D449" s="11"/>
      <c r="E449" s="11"/>
      <c r="F449" s="11"/>
      <c r="G449" s="11"/>
      <c r="H449" s="11"/>
      <c r="I449" s="11"/>
      <c r="J449" s="11"/>
      <c r="K449" s="11"/>
      <c r="L449" s="11"/>
      <c r="M449" s="11"/>
      <c r="N449" s="11"/>
    </row>
    <row r="450" customFormat="false" ht="12.75" hidden="false" customHeight="true" outlineLevel="0" collapsed="false">
      <c r="A450" s="11"/>
      <c r="B450" s="11"/>
      <c r="C450" s="11"/>
      <c r="D450" s="11"/>
      <c r="E450" s="11"/>
      <c r="F450" s="11"/>
      <c r="G450" s="11"/>
      <c r="H450" s="11"/>
      <c r="I450" s="11"/>
      <c r="J450" s="11"/>
      <c r="K450" s="11"/>
      <c r="L450" s="11"/>
      <c r="M450" s="11"/>
      <c r="N450" s="11"/>
    </row>
    <row r="451" customFormat="false" ht="12.75" hidden="false" customHeight="true" outlineLevel="0" collapsed="false">
      <c r="A451" s="11"/>
      <c r="B451" s="11"/>
      <c r="C451" s="11"/>
      <c r="D451" s="11"/>
      <c r="E451" s="11"/>
      <c r="F451" s="11"/>
      <c r="G451" s="11"/>
      <c r="H451" s="11"/>
      <c r="I451" s="11"/>
      <c r="J451" s="11"/>
      <c r="K451" s="11"/>
      <c r="L451" s="11"/>
      <c r="M451" s="11"/>
      <c r="N451" s="11"/>
    </row>
    <row r="452" customFormat="false" ht="12.75" hidden="false" customHeight="true" outlineLevel="0" collapsed="false">
      <c r="A452" s="11"/>
      <c r="B452" s="11"/>
      <c r="C452" s="11"/>
      <c r="D452" s="11"/>
      <c r="E452" s="11"/>
      <c r="F452" s="11"/>
      <c r="G452" s="11"/>
      <c r="H452" s="11"/>
      <c r="I452" s="11"/>
      <c r="J452" s="11"/>
      <c r="K452" s="11"/>
      <c r="L452" s="11"/>
      <c r="M452" s="11"/>
      <c r="N452" s="11"/>
    </row>
    <row r="453" customFormat="false" ht="12.75" hidden="false" customHeight="true" outlineLevel="0" collapsed="false">
      <c r="A453" s="11"/>
      <c r="B453" s="11"/>
      <c r="C453" s="11"/>
      <c r="D453" s="11"/>
      <c r="E453" s="11"/>
      <c r="F453" s="11"/>
      <c r="G453" s="11"/>
      <c r="H453" s="11"/>
      <c r="I453" s="11"/>
      <c r="J453" s="11"/>
      <c r="K453" s="11"/>
      <c r="L453" s="11"/>
      <c r="M453" s="11"/>
      <c r="N453" s="11"/>
    </row>
    <row r="454" customFormat="false" ht="12.75" hidden="false" customHeight="true" outlineLevel="0" collapsed="false">
      <c r="A454" s="11"/>
      <c r="B454" s="11"/>
      <c r="C454" s="11"/>
      <c r="D454" s="11"/>
      <c r="E454" s="11"/>
      <c r="F454" s="11"/>
      <c r="G454" s="11"/>
      <c r="H454" s="11"/>
      <c r="I454" s="11"/>
      <c r="J454" s="11"/>
      <c r="K454" s="11"/>
      <c r="L454" s="11"/>
      <c r="M454" s="11"/>
      <c r="N454" s="11"/>
    </row>
    <row r="455" customFormat="false" ht="12.75" hidden="false" customHeight="true" outlineLevel="0" collapsed="false">
      <c r="A455" s="11"/>
      <c r="B455" s="11"/>
      <c r="C455" s="11"/>
      <c r="D455" s="11"/>
      <c r="E455" s="11"/>
      <c r="F455" s="11"/>
      <c r="G455" s="11"/>
      <c r="H455" s="11"/>
      <c r="I455" s="11"/>
      <c r="J455" s="11"/>
      <c r="K455" s="11"/>
      <c r="L455" s="11"/>
      <c r="M455" s="11"/>
      <c r="N455" s="11"/>
    </row>
    <row r="456" customFormat="false" ht="12.75" hidden="false" customHeight="true" outlineLevel="0" collapsed="false">
      <c r="A456" s="11"/>
      <c r="B456" s="11"/>
      <c r="C456" s="11"/>
      <c r="D456" s="11"/>
      <c r="E456" s="11"/>
      <c r="F456" s="11"/>
      <c r="G456" s="11"/>
      <c r="H456" s="11"/>
      <c r="I456" s="11"/>
      <c r="J456" s="11"/>
      <c r="K456" s="11"/>
      <c r="L456" s="11"/>
      <c r="M456" s="11"/>
      <c r="N456" s="11"/>
    </row>
    <row r="457" customFormat="false" ht="12.75" hidden="false" customHeight="true" outlineLevel="0" collapsed="false">
      <c r="A457" s="11"/>
      <c r="B457" s="11"/>
      <c r="C457" s="11"/>
      <c r="D457" s="11"/>
      <c r="E457" s="11"/>
      <c r="F457" s="11"/>
      <c r="G457" s="11"/>
      <c r="H457" s="11"/>
      <c r="I457" s="11"/>
      <c r="J457" s="11"/>
      <c r="K457" s="11"/>
      <c r="L457" s="11"/>
      <c r="M457" s="11"/>
      <c r="N457" s="11"/>
    </row>
    <row r="458" customFormat="false" ht="12.75" hidden="false" customHeight="true" outlineLevel="0" collapsed="false">
      <c r="A458" s="11"/>
      <c r="B458" s="11"/>
      <c r="C458" s="11"/>
      <c r="D458" s="11"/>
      <c r="E458" s="11"/>
      <c r="F458" s="11"/>
      <c r="G458" s="11"/>
      <c r="H458" s="11"/>
      <c r="I458" s="11"/>
      <c r="J458" s="11"/>
      <c r="K458" s="11"/>
      <c r="L458" s="11"/>
      <c r="M458" s="11"/>
      <c r="N458" s="11"/>
    </row>
    <row r="459" customFormat="false" ht="12.75" hidden="false" customHeight="true" outlineLevel="0" collapsed="false">
      <c r="A459" s="11"/>
      <c r="B459" s="11"/>
      <c r="C459" s="11"/>
      <c r="D459" s="11"/>
      <c r="E459" s="11"/>
      <c r="F459" s="11"/>
      <c r="G459" s="11"/>
      <c r="H459" s="11"/>
      <c r="I459" s="11"/>
      <c r="J459" s="11"/>
      <c r="K459" s="11"/>
      <c r="L459" s="11"/>
      <c r="M459" s="11"/>
      <c r="N459" s="11"/>
    </row>
    <row r="460" customFormat="false" ht="12.75" hidden="false" customHeight="true" outlineLevel="0" collapsed="false">
      <c r="A460" s="11"/>
      <c r="B460" s="11"/>
      <c r="C460" s="11"/>
      <c r="D460" s="11"/>
      <c r="E460" s="11"/>
      <c r="F460" s="11"/>
      <c r="G460" s="11"/>
      <c r="H460" s="11"/>
      <c r="I460" s="11"/>
      <c r="J460" s="11"/>
      <c r="K460" s="11"/>
      <c r="L460" s="11"/>
      <c r="M460" s="11"/>
      <c r="N460" s="11"/>
    </row>
    <row r="461" customFormat="false" ht="12.75" hidden="false" customHeight="true" outlineLevel="0" collapsed="false">
      <c r="A461" s="11"/>
      <c r="B461" s="11"/>
      <c r="C461" s="11"/>
      <c r="D461" s="11"/>
      <c r="E461" s="11"/>
      <c r="F461" s="11"/>
      <c r="G461" s="11"/>
      <c r="H461" s="11"/>
      <c r="I461" s="11"/>
      <c r="J461" s="11"/>
      <c r="K461" s="11"/>
      <c r="L461" s="11"/>
      <c r="M461" s="11"/>
      <c r="N461" s="11"/>
    </row>
    <row r="462" customFormat="false" ht="12.75" hidden="false" customHeight="true" outlineLevel="0" collapsed="false">
      <c r="A462" s="11"/>
      <c r="B462" s="11"/>
      <c r="C462" s="11"/>
      <c r="D462" s="11"/>
      <c r="E462" s="11"/>
      <c r="F462" s="11"/>
      <c r="G462" s="11"/>
      <c r="H462" s="11"/>
      <c r="I462" s="11"/>
      <c r="J462" s="11"/>
      <c r="K462" s="11"/>
      <c r="L462" s="11"/>
      <c r="M462" s="11"/>
      <c r="N462" s="11"/>
    </row>
    <row r="463" customFormat="false" ht="12.75" hidden="false" customHeight="true" outlineLevel="0" collapsed="false">
      <c r="A463" s="11"/>
      <c r="B463" s="11"/>
      <c r="C463" s="11"/>
      <c r="D463" s="11"/>
      <c r="E463" s="11"/>
      <c r="F463" s="11"/>
      <c r="G463" s="11"/>
      <c r="H463" s="11"/>
      <c r="I463" s="11"/>
      <c r="J463" s="11"/>
      <c r="K463" s="11"/>
      <c r="L463" s="11"/>
      <c r="M463" s="11"/>
      <c r="N463" s="11"/>
    </row>
    <row r="464" customFormat="false" ht="12.75" hidden="false" customHeight="true" outlineLevel="0" collapsed="false">
      <c r="A464" s="11"/>
      <c r="B464" s="11"/>
      <c r="C464" s="11"/>
      <c r="D464" s="11"/>
      <c r="E464" s="11"/>
      <c r="F464" s="11"/>
      <c r="G464" s="11"/>
      <c r="H464" s="11"/>
      <c r="I464" s="11"/>
      <c r="J464" s="11"/>
      <c r="K464" s="11"/>
      <c r="L464" s="11"/>
      <c r="M464" s="11"/>
      <c r="N464" s="11"/>
    </row>
    <row r="465" customFormat="false" ht="12.75" hidden="false" customHeight="true" outlineLevel="0" collapsed="false">
      <c r="A465" s="11"/>
      <c r="B465" s="11"/>
      <c r="C465" s="11"/>
      <c r="D465" s="11"/>
      <c r="E465" s="11"/>
      <c r="F465" s="11"/>
      <c r="G465" s="11"/>
      <c r="H465" s="11"/>
      <c r="I465" s="11"/>
      <c r="J465" s="11"/>
      <c r="K465" s="11"/>
      <c r="L465" s="11"/>
      <c r="M465" s="11"/>
      <c r="N465" s="11"/>
    </row>
    <row r="466" customFormat="false" ht="12.75" hidden="false" customHeight="true" outlineLevel="0" collapsed="false">
      <c r="A466" s="11"/>
      <c r="B466" s="11"/>
      <c r="C466" s="11"/>
      <c r="D466" s="11"/>
      <c r="E466" s="11"/>
      <c r="F466" s="11"/>
      <c r="G466" s="11"/>
      <c r="H466" s="11"/>
      <c r="I466" s="11"/>
      <c r="J466" s="11"/>
      <c r="K466" s="11"/>
      <c r="L466" s="11"/>
      <c r="M466" s="11"/>
      <c r="N466" s="11"/>
    </row>
    <row r="467" customFormat="false" ht="12.75" hidden="false" customHeight="true" outlineLevel="0" collapsed="false">
      <c r="A467" s="11"/>
      <c r="B467" s="11"/>
      <c r="C467" s="11"/>
      <c r="D467" s="11"/>
      <c r="E467" s="11"/>
      <c r="F467" s="11"/>
      <c r="G467" s="11"/>
      <c r="H467" s="11"/>
      <c r="I467" s="11"/>
      <c r="J467" s="11"/>
      <c r="K467" s="11"/>
      <c r="L467" s="11"/>
      <c r="M467" s="11"/>
      <c r="N467" s="11"/>
    </row>
    <row r="468" customFormat="false" ht="12.75" hidden="false" customHeight="true" outlineLevel="0" collapsed="false">
      <c r="A468" s="11"/>
      <c r="B468" s="11"/>
      <c r="C468" s="11"/>
      <c r="D468" s="11"/>
      <c r="E468" s="11"/>
      <c r="F468" s="11"/>
      <c r="G468" s="11"/>
      <c r="H468" s="11"/>
      <c r="I468" s="11"/>
      <c r="J468" s="11"/>
      <c r="K468" s="11"/>
      <c r="L468" s="11"/>
      <c r="M468" s="11"/>
      <c r="N468" s="11"/>
    </row>
    <row r="469" customFormat="false" ht="12.75" hidden="false" customHeight="true" outlineLevel="0" collapsed="false">
      <c r="A469" s="11"/>
      <c r="B469" s="11"/>
      <c r="C469" s="11"/>
      <c r="D469" s="11"/>
      <c r="E469" s="11"/>
      <c r="F469" s="11"/>
      <c r="G469" s="11"/>
      <c r="H469" s="11"/>
      <c r="I469" s="11"/>
      <c r="J469" s="11"/>
      <c r="K469" s="11"/>
      <c r="L469" s="11"/>
      <c r="M469" s="11"/>
      <c r="N469" s="11"/>
    </row>
    <row r="470" customFormat="false" ht="12.75" hidden="false" customHeight="true" outlineLevel="0" collapsed="false">
      <c r="A470" s="11"/>
      <c r="B470" s="11"/>
      <c r="C470" s="11"/>
      <c r="D470" s="11"/>
      <c r="E470" s="11"/>
      <c r="F470" s="11"/>
      <c r="G470" s="11"/>
      <c r="H470" s="11"/>
      <c r="I470" s="11"/>
      <c r="J470" s="11"/>
      <c r="K470" s="11"/>
      <c r="L470" s="11"/>
      <c r="M470" s="11"/>
      <c r="N470" s="11"/>
    </row>
    <row r="471" customFormat="false" ht="12.75" hidden="false" customHeight="true" outlineLevel="0" collapsed="false">
      <c r="A471" s="11"/>
      <c r="B471" s="11"/>
      <c r="C471" s="11"/>
      <c r="D471" s="11"/>
      <c r="E471" s="11"/>
      <c r="F471" s="11"/>
      <c r="G471" s="11"/>
      <c r="H471" s="11"/>
      <c r="I471" s="11"/>
      <c r="J471" s="11"/>
      <c r="K471" s="11"/>
      <c r="L471" s="11"/>
      <c r="M471" s="11"/>
      <c r="N471" s="11"/>
    </row>
    <row r="472" customFormat="false" ht="12.75" hidden="false" customHeight="true" outlineLevel="0" collapsed="false">
      <c r="A472" s="11"/>
      <c r="B472" s="11"/>
      <c r="C472" s="11"/>
      <c r="D472" s="11"/>
      <c r="E472" s="11"/>
      <c r="F472" s="11"/>
      <c r="G472" s="11"/>
      <c r="H472" s="11"/>
      <c r="I472" s="11"/>
      <c r="J472" s="11"/>
      <c r="K472" s="11"/>
      <c r="L472" s="11"/>
      <c r="M472" s="11"/>
      <c r="N472" s="11"/>
    </row>
    <row r="473" customFormat="false" ht="12.75" hidden="false" customHeight="true" outlineLevel="0" collapsed="false">
      <c r="A473" s="11"/>
      <c r="B473" s="11"/>
      <c r="C473" s="11"/>
      <c r="D473" s="11"/>
      <c r="E473" s="11"/>
      <c r="F473" s="11"/>
      <c r="G473" s="11"/>
      <c r="H473" s="11"/>
      <c r="I473" s="11"/>
      <c r="J473" s="11"/>
      <c r="K473" s="11"/>
      <c r="L473" s="11"/>
      <c r="M473" s="11"/>
      <c r="N473" s="11"/>
    </row>
    <row r="474" customFormat="false" ht="12.75" hidden="false" customHeight="true" outlineLevel="0" collapsed="false">
      <c r="A474" s="11"/>
      <c r="B474" s="11"/>
      <c r="C474" s="11"/>
      <c r="D474" s="11"/>
      <c r="E474" s="11"/>
      <c r="F474" s="11"/>
      <c r="G474" s="11"/>
      <c r="H474" s="11"/>
      <c r="I474" s="11"/>
      <c r="J474" s="11"/>
      <c r="K474" s="11"/>
      <c r="L474" s="11"/>
      <c r="M474" s="11"/>
      <c r="N474" s="11"/>
    </row>
    <row r="475" customFormat="false" ht="12.75" hidden="false" customHeight="true" outlineLevel="0" collapsed="false">
      <c r="A475" s="11"/>
      <c r="B475" s="11"/>
      <c r="C475" s="11"/>
      <c r="D475" s="11"/>
      <c r="E475" s="11"/>
      <c r="F475" s="11"/>
      <c r="G475" s="11"/>
      <c r="H475" s="11"/>
      <c r="I475" s="11"/>
      <c r="J475" s="11"/>
      <c r="K475" s="11"/>
      <c r="L475" s="11"/>
      <c r="M475" s="11"/>
      <c r="N475" s="11"/>
    </row>
    <row r="476" customFormat="false" ht="12.75" hidden="false" customHeight="true" outlineLevel="0" collapsed="false">
      <c r="A476" s="11"/>
      <c r="B476" s="11"/>
      <c r="C476" s="11"/>
      <c r="D476" s="11"/>
      <c r="E476" s="11"/>
      <c r="F476" s="11"/>
      <c r="G476" s="11"/>
      <c r="H476" s="11"/>
      <c r="I476" s="11"/>
      <c r="J476" s="11"/>
      <c r="K476" s="11"/>
      <c r="L476" s="11"/>
      <c r="M476" s="11"/>
      <c r="N476" s="11"/>
    </row>
    <row r="477" customFormat="false" ht="12.75" hidden="false" customHeight="true" outlineLevel="0" collapsed="false">
      <c r="A477" s="11"/>
      <c r="B477" s="11"/>
      <c r="C477" s="11"/>
      <c r="D477" s="11"/>
      <c r="E477" s="11"/>
      <c r="F477" s="11"/>
      <c r="G477" s="11"/>
      <c r="H477" s="11"/>
      <c r="I477" s="11"/>
      <c r="J477" s="11"/>
      <c r="K477" s="11"/>
      <c r="L477" s="11"/>
      <c r="M477" s="11"/>
      <c r="N477" s="11"/>
    </row>
    <row r="478" customFormat="false" ht="12.75" hidden="false" customHeight="true" outlineLevel="0" collapsed="false">
      <c r="A478" s="11"/>
      <c r="B478" s="11"/>
      <c r="C478" s="11"/>
      <c r="D478" s="11"/>
      <c r="E478" s="11"/>
      <c r="F478" s="11"/>
      <c r="G478" s="11"/>
      <c r="H478" s="11"/>
      <c r="I478" s="11"/>
      <c r="J478" s="11"/>
      <c r="K478" s="11"/>
      <c r="L478" s="11"/>
      <c r="M478" s="11"/>
      <c r="N478" s="11"/>
    </row>
    <row r="479" customFormat="false" ht="12.75" hidden="false" customHeight="true" outlineLevel="0" collapsed="false">
      <c r="A479" s="11"/>
      <c r="B479" s="11"/>
      <c r="C479" s="11"/>
      <c r="D479" s="11"/>
      <c r="E479" s="11"/>
      <c r="F479" s="11"/>
      <c r="G479" s="11"/>
      <c r="H479" s="11"/>
      <c r="I479" s="11"/>
      <c r="J479" s="11"/>
      <c r="K479" s="11"/>
      <c r="L479" s="11"/>
      <c r="M479" s="11"/>
      <c r="N479" s="11"/>
    </row>
    <row r="480" customFormat="false" ht="12.75" hidden="false" customHeight="true" outlineLevel="0" collapsed="false">
      <c r="A480" s="11"/>
      <c r="B480" s="11"/>
      <c r="C480" s="11"/>
      <c r="D480" s="11"/>
      <c r="E480" s="11"/>
      <c r="F480" s="11"/>
      <c r="G480" s="11"/>
      <c r="H480" s="11"/>
      <c r="I480" s="11"/>
      <c r="J480" s="11"/>
      <c r="K480" s="11"/>
      <c r="L480" s="11"/>
      <c r="M480" s="11"/>
      <c r="N480" s="11"/>
    </row>
    <row r="481" customFormat="false" ht="12.75" hidden="false" customHeight="true" outlineLevel="0" collapsed="false">
      <c r="A481" s="11"/>
      <c r="B481" s="11"/>
      <c r="C481" s="11"/>
      <c r="D481" s="11"/>
      <c r="E481" s="11"/>
      <c r="F481" s="11"/>
      <c r="G481" s="11"/>
      <c r="H481" s="11"/>
      <c r="I481" s="11"/>
      <c r="J481" s="11"/>
      <c r="K481" s="11"/>
      <c r="L481" s="11"/>
      <c r="M481" s="11"/>
      <c r="N481" s="11"/>
    </row>
    <row r="482" customFormat="false" ht="12.75" hidden="false" customHeight="true" outlineLevel="0" collapsed="false">
      <c r="A482" s="11"/>
      <c r="B482" s="11"/>
      <c r="C482" s="11"/>
      <c r="D482" s="11"/>
      <c r="E482" s="11"/>
      <c r="F482" s="11"/>
      <c r="G482" s="11"/>
      <c r="H482" s="11"/>
      <c r="I482" s="11"/>
      <c r="J482" s="11"/>
      <c r="K482" s="11"/>
      <c r="L482" s="11"/>
      <c r="M482" s="11"/>
      <c r="N482" s="11"/>
    </row>
    <row r="483" customFormat="false" ht="12.75" hidden="false" customHeight="true" outlineLevel="0" collapsed="false">
      <c r="A483" s="11"/>
      <c r="B483" s="11"/>
      <c r="C483" s="11"/>
      <c r="D483" s="11"/>
      <c r="E483" s="11"/>
      <c r="F483" s="11"/>
      <c r="G483" s="11"/>
      <c r="H483" s="11"/>
      <c r="I483" s="11"/>
      <c r="J483" s="11"/>
      <c r="K483" s="11"/>
      <c r="L483" s="11"/>
      <c r="M483" s="11"/>
      <c r="N483" s="11"/>
    </row>
    <row r="484" customFormat="false" ht="12.75" hidden="false" customHeight="true" outlineLevel="0" collapsed="false">
      <c r="A484" s="11"/>
      <c r="B484" s="11"/>
      <c r="C484" s="11"/>
      <c r="D484" s="11"/>
      <c r="E484" s="11"/>
      <c r="F484" s="11"/>
      <c r="G484" s="11"/>
      <c r="H484" s="11"/>
      <c r="I484" s="11"/>
      <c r="J484" s="11"/>
      <c r="K484" s="11"/>
      <c r="L484" s="11"/>
      <c r="M484" s="11"/>
      <c r="N484" s="11"/>
    </row>
    <row r="485" customFormat="false" ht="12.75" hidden="false" customHeight="true" outlineLevel="0" collapsed="false">
      <c r="A485" s="11"/>
      <c r="B485" s="11"/>
      <c r="C485" s="11"/>
      <c r="D485" s="11"/>
      <c r="E485" s="11"/>
      <c r="F485" s="11"/>
      <c r="G485" s="11"/>
      <c r="H485" s="11"/>
      <c r="I485" s="11"/>
      <c r="J485" s="11"/>
      <c r="K485" s="11"/>
      <c r="L485" s="11"/>
      <c r="M485" s="11"/>
      <c r="N485" s="11"/>
    </row>
    <row r="486" customFormat="false" ht="12.75" hidden="false" customHeight="true" outlineLevel="0" collapsed="false">
      <c r="A486" s="11"/>
      <c r="B486" s="11"/>
      <c r="C486" s="11"/>
      <c r="D486" s="11"/>
      <c r="E486" s="11"/>
      <c r="F486" s="11"/>
      <c r="G486" s="11"/>
      <c r="H486" s="11"/>
      <c r="I486" s="11"/>
      <c r="J486" s="11"/>
      <c r="K486" s="11"/>
      <c r="L486" s="11"/>
      <c r="M486" s="11"/>
      <c r="N486" s="11"/>
    </row>
    <row r="487" customFormat="false" ht="12.75" hidden="false" customHeight="true" outlineLevel="0" collapsed="false">
      <c r="A487" s="11"/>
      <c r="B487" s="11"/>
      <c r="C487" s="11"/>
      <c r="D487" s="11"/>
      <c r="E487" s="11"/>
      <c r="F487" s="11"/>
      <c r="G487" s="11"/>
      <c r="H487" s="11"/>
      <c r="I487" s="11"/>
      <c r="J487" s="11"/>
      <c r="K487" s="11"/>
      <c r="L487" s="11"/>
      <c r="M487" s="11"/>
      <c r="N487" s="11"/>
    </row>
    <row r="488" customFormat="false" ht="12.75" hidden="false" customHeight="true" outlineLevel="0" collapsed="false">
      <c r="A488" s="11"/>
      <c r="B488" s="11"/>
      <c r="C488" s="11"/>
      <c r="D488" s="11"/>
      <c r="E488" s="11"/>
      <c r="F488" s="11"/>
      <c r="G488" s="11"/>
      <c r="H488" s="11"/>
      <c r="I488" s="11"/>
      <c r="J488" s="11"/>
      <c r="K488" s="11"/>
      <c r="L488" s="11"/>
      <c r="M488" s="11"/>
      <c r="N488" s="11"/>
    </row>
    <row r="489" customFormat="false" ht="12.75" hidden="false" customHeight="true" outlineLevel="0" collapsed="false">
      <c r="A489" s="11"/>
      <c r="B489" s="11"/>
      <c r="C489" s="11"/>
      <c r="D489" s="11"/>
      <c r="E489" s="11"/>
      <c r="F489" s="11"/>
      <c r="G489" s="11"/>
      <c r="H489" s="11"/>
      <c r="I489" s="11"/>
      <c r="J489" s="11"/>
      <c r="K489" s="11"/>
      <c r="L489" s="11"/>
      <c r="M489" s="11"/>
      <c r="N489" s="11"/>
    </row>
    <row r="490" customFormat="false" ht="12.75" hidden="false" customHeight="true" outlineLevel="0" collapsed="false">
      <c r="A490" s="11"/>
      <c r="B490" s="11"/>
      <c r="C490" s="11"/>
      <c r="D490" s="11"/>
      <c r="E490" s="11"/>
      <c r="F490" s="11"/>
      <c r="G490" s="11"/>
      <c r="H490" s="11"/>
      <c r="I490" s="11"/>
      <c r="J490" s="11"/>
      <c r="K490" s="11"/>
      <c r="L490" s="11"/>
      <c r="M490" s="11"/>
      <c r="N490" s="11"/>
    </row>
    <row r="491" customFormat="false" ht="12.75" hidden="false" customHeight="true" outlineLevel="0" collapsed="false">
      <c r="A491" s="11"/>
      <c r="B491" s="11"/>
      <c r="C491" s="11"/>
      <c r="D491" s="11"/>
      <c r="E491" s="11"/>
      <c r="F491" s="11"/>
      <c r="G491" s="11"/>
      <c r="H491" s="11"/>
      <c r="I491" s="11"/>
      <c r="J491" s="11"/>
      <c r="K491" s="11"/>
      <c r="L491" s="11"/>
      <c r="M491" s="11"/>
      <c r="N491" s="11"/>
    </row>
    <row r="492" customFormat="false" ht="12.75" hidden="false" customHeight="true" outlineLevel="0" collapsed="false">
      <c r="A492" s="11"/>
      <c r="B492" s="11"/>
      <c r="C492" s="11"/>
      <c r="D492" s="11"/>
      <c r="E492" s="11"/>
      <c r="F492" s="11"/>
      <c r="G492" s="11"/>
      <c r="H492" s="11"/>
      <c r="I492" s="11"/>
      <c r="J492" s="11"/>
      <c r="K492" s="11"/>
      <c r="L492" s="11"/>
      <c r="M492" s="11"/>
      <c r="N492" s="11"/>
    </row>
    <row r="493" customFormat="false" ht="12.75" hidden="false" customHeight="true" outlineLevel="0" collapsed="false">
      <c r="A493" s="11"/>
      <c r="B493" s="11"/>
      <c r="C493" s="11"/>
      <c r="D493" s="11"/>
      <c r="E493" s="11"/>
      <c r="F493" s="11"/>
      <c r="G493" s="11"/>
      <c r="H493" s="11"/>
      <c r="I493" s="11"/>
      <c r="J493" s="11"/>
      <c r="K493" s="11"/>
      <c r="L493" s="11"/>
      <c r="M493" s="11"/>
      <c r="N493" s="11"/>
    </row>
    <row r="494" customFormat="false" ht="12.75" hidden="false" customHeight="true" outlineLevel="0" collapsed="false">
      <c r="A494" s="11"/>
      <c r="B494" s="11"/>
      <c r="C494" s="11"/>
      <c r="D494" s="11"/>
      <c r="E494" s="11"/>
      <c r="F494" s="11"/>
      <c r="G494" s="11"/>
      <c r="H494" s="11"/>
      <c r="I494" s="11"/>
      <c r="J494" s="11"/>
      <c r="K494" s="11"/>
      <c r="L494" s="11"/>
      <c r="M494" s="11"/>
      <c r="N494" s="11"/>
    </row>
    <row r="495" customFormat="false" ht="12.75" hidden="false" customHeight="true" outlineLevel="0" collapsed="false">
      <c r="A495" s="11"/>
      <c r="B495" s="11"/>
      <c r="C495" s="11"/>
      <c r="D495" s="11"/>
      <c r="E495" s="11"/>
      <c r="F495" s="11"/>
      <c r="G495" s="11"/>
      <c r="H495" s="11"/>
      <c r="I495" s="11"/>
      <c r="J495" s="11"/>
      <c r="K495" s="11"/>
      <c r="L495" s="11"/>
      <c r="M495" s="11"/>
      <c r="N495" s="11"/>
    </row>
    <row r="496" customFormat="false" ht="12.75" hidden="false" customHeight="true" outlineLevel="0" collapsed="false">
      <c r="A496" s="11"/>
      <c r="B496" s="11"/>
      <c r="C496" s="11"/>
      <c r="D496" s="11"/>
      <c r="E496" s="11"/>
      <c r="F496" s="11"/>
      <c r="G496" s="11"/>
      <c r="H496" s="11"/>
      <c r="I496" s="11"/>
      <c r="J496" s="11"/>
      <c r="K496" s="11"/>
      <c r="L496" s="11"/>
      <c r="M496" s="11"/>
      <c r="N496" s="11"/>
    </row>
    <row r="497" customFormat="false" ht="12.75" hidden="false" customHeight="true" outlineLevel="0" collapsed="false">
      <c r="A497" s="11"/>
      <c r="B497" s="11"/>
      <c r="C497" s="11"/>
      <c r="D497" s="11"/>
      <c r="E497" s="11"/>
      <c r="F497" s="11"/>
      <c r="G497" s="11"/>
      <c r="H497" s="11"/>
      <c r="I497" s="11"/>
      <c r="J497" s="11"/>
      <c r="K497" s="11"/>
      <c r="L497" s="11"/>
      <c r="M497" s="11"/>
      <c r="N497" s="11"/>
    </row>
    <row r="498" customFormat="false" ht="12.75" hidden="false" customHeight="true" outlineLevel="0" collapsed="false">
      <c r="A498" s="11"/>
      <c r="B498" s="11"/>
      <c r="C498" s="11"/>
      <c r="D498" s="11"/>
      <c r="E498" s="11"/>
      <c r="F498" s="11"/>
      <c r="G498" s="11"/>
      <c r="H498" s="11"/>
      <c r="I498" s="11"/>
      <c r="J498" s="11"/>
      <c r="K498" s="11"/>
      <c r="L498" s="11"/>
      <c r="M498" s="11"/>
      <c r="N498" s="11"/>
    </row>
    <row r="499" customFormat="false" ht="12.75" hidden="false" customHeight="true" outlineLevel="0" collapsed="false">
      <c r="A499" s="11"/>
      <c r="B499" s="11"/>
      <c r="C499" s="11"/>
      <c r="D499" s="11"/>
      <c r="E499" s="11"/>
      <c r="F499" s="11"/>
      <c r="G499" s="11"/>
      <c r="H499" s="11"/>
      <c r="I499" s="11"/>
      <c r="J499" s="11"/>
      <c r="K499" s="11"/>
      <c r="L499" s="11"/>
      <c r="M499" s="11"/>
      <c r="N499" s="11"/>
    </row>
    <row r="500" customFormat="false" ht="12.75" hidden="false" customHeight="true" outlineLevel="0" collapsed="false">
      <c r="A500" s="11"/>
      <c r="B500" s="11"/>
      <c r="C500" s="11"/>
      <c r="D500" s="11"/>
      <c r="E500" s="11"/>
      <c r="F500" s="11"/>
      <c r="G500" s="11"/>
      <c r="H500" s="11"/>
      <c r="I500" s="11"/>
      <c r="J500" s="11"/>
      <c r="K500" s="11"/>
      <c r="L500" s="11"/>
      <c r="M500" s="11"/>
      <c r="N500" s="11"/>
    </row>
    <row r="501" customFormat="false" ht="12.75" hidden="false" customHeight="true" outlineLevel="0" collapsed="false">
      <c r="A501" s="11"/>
      <c r="B501" s="11"/>
      <c r="C501" s="11"/>
      <c r="D501" s="11"/>
      <c r="E501" s="11"/>
      <c r="F501" s="11"/>
      <c r="G501" s="11"/>
      <c r="H501" s="11"/>
      <c r="I501" s="11"/>
      <c r="J501" s="11"/>
      <c r="K501" s="11"/>
      <c r="L501" s="11"/>
      <c r="M501" s="11"/>
      <c r="N501" s="11"/>
    </row>
    <row r="502" customFormat="false" ht="12.75" hidden="false" customHeight="true" outlineLevel="0" collapsed="false">
      <c r="A502" s="11"/>
      <c r="B502" s="11"/>
      <c r="C502" s="11"/>
      <c r="D502" s="11"/>
      <c r="E502" s="11"/>
      <c r="F502" s="11"/>
      <c r="G502" s="11"/>
      <c r="H502" s="11"/>
      <c r="I502" s="11"/>
      <c r="J502" s="11"/>
      <c r="K502" s="11"/>
      <c r="L502" s="11"/>
      <c r="M502" s="11"/>
      <c r="N502" s="11"/>
    </row>
    <row r="503" customFormat="false" ht="12.75" hidden="false" customHeight="true" outlineLevel="0" collapsed="false">
      <c r="A503" s="11"/>
      <c r="B503" s="11"/>
      <c r="C503" s="11"/>
      <c r="D503" s="11"/>
      <c r="E503" s="11"/>
      <c r="F503" s="11"/>
      <c r="G503" s="11"/>
      <c r="H503" s="11"/>
      <c r="I503" s="11"/>
      <c r="J503" s="11"/>
      <c r="K503" s="11"/>
      <c r="L503" s="11"/>
      <c r="M503" s="11"/>
      <c r="N503" s="11"/>
    </row>
    <row r="504" customFormat="false" ht="12.75" hidden="false" customHeight="true" outlineLevel="0" collapsed="false">
      <c r="A504" s="11"/>
      <c r="B504" s="11"/>
      <c r="C504" s="11"/>
      <c r="D504" s="11"/>
      <c r="E504" s="11"/>
      <c r="F504" s="11"/>
      <c r="G504" s="11"/>
      <c r="H504" s="11"/>
      <c r="I504" s="11"/>
      <c r="J504" s="11"/>
      <c r="K504" s="11"/>
      <c r="L504" s="11"/>
      <c r="M504" s="11"/>
      <c r="N504" s="11"/>
    </row>
    <row r="505" customFormat="false" ht="12.75" hidden="false" customHeight="true" outlineLevel="0" collapsed="false">
      <c r="A505" s="11"/>
      <c r="B505" s="11"/>
      <c r="C505" s="11"/>
      <c r="D505" s="11"/>
      <c r="E505" s="11"/>
      <c r="F505" s="11"/>
      <c r="G505" s="11"/>
      <c r="H505" s="11"/>
      <c r="I505" s="11"/>
      <c r="J505" s="11"/>
      <c r="K505" s="11"/>
      <c r="L505" s="11"/>
      <c r="M505" s="11"/>
      <c r="N505" s="11"/>
    </row>
    <row r="506" customFormat="false" ht="12.75" hidden="false" customHeight="true" outlineLevel="0" collapsed="false">
      <c r="A506" s="11"/>
      <c r="B506" s="11"/>
      <c r="C506" s="11"/>
      <c r="D506" s="11"/>
      <c r="E506" s="11"/>
      <c r="F506" s="11"/>
      <c r="G506" s="11"/>
      <c r="H506" s="11"/>
      <c r="I506" s="11"/>
      <c r="J506" s="11"/>
      <c r="K506" s="11"/>
      <c r="L506" s="11"/>
      <c r="M506" s="11"/>
      <c r="N506" s="11"/>
    </row>
    <row r="507" customFormat="false" ht="12.75" hidden="false" customHeight="true" outlineLevel="0" collapsed="false">
      <c r="A507" s="11"/>
      <c r="B507" s="11"/>
      <c r="C507" s="11"/>
      <c r="D507" s="11"/>
      <c r="E507" s="11"/>
      <c r="F507" s="11"/>
      <c r="G507" s="11"/>
      <c r="H507" s="11"/>
      <c r="I507" s="11"/>
      <c r="J507" s="11"/>
      <c r="K507" s="11"/>
      <c r="L507" s="11"/>
      <c r="M507" s="11"/>
      <c r="N507" s="11"/>
    </row>
    <row r="508" customFormat="false" ht="12.75" hidden="false" customHeight="true" outlineLevel="0" collapsed="false">
      <c r="A508" s="11"/>
      <c r="B508" s="11"/>
      <c r="C508" s="11"/>
      <c r="D508" s="11"/>
      <c r="E508" s="11"/>
      <c r="F508" s="11"/>
      <c r="G508" s="11"/>
      <c r="H508" s="11"/>
      <c r="I508" s="11"/>
      <c r="J508" s="11"/>
      <c r="K508" s="11"/>
      <c r="L508" s="11"/>
      <c r="M508" s="11"/>
      <c r="N508" s="11"/>
    </row>
    <row r="509" customFormat="false" ht="12.75" hidden="false" customHeight="true" outlineLevel="0" collapsed="false">
      <c r="A509" s="11"/>
      <c r="B509" s="11"/>
      <c r="C509" s="11"/>
      <c r="D509" s="11"/>
      <c r="E509" s="11"/>
      <c r="F509" s="11"/>
      <c r="G509" s="11"/>
      <c r="H509" s="11"/>
      <c r="I509" s="11"/>
      <c r="J509" s="11"/>
      <c r="K509" s="11"/>
      <c r="L509" s="11"/>
      <c r="M509" s="11"/>
      <c r="N509" s="11"/>
    </row>
    <row r="510" customFormat="false" ht="12.75" hidden="false" customHeight="true" outlineLevel="0" collapsed="false">
      <c r="A510" s="11"/>
      <c r="B510" s="11"/>
      <c r="C510" s="11"/>
      <c r="D510" s="11"/>
      <c r="E510" s="11"/>
      <c r="F510" s="11"/>
      <c r="G510" s="11"/>
      <c r="H510" s="11"/>
      <c r="I510" s="11"/>
      <c r="J510" s="11"/>
      <c r="K510" s="11"/>
      <c r="L510" s="11"/>
      <c r="M510" s="11"/>
      <c r="N510" s="11"/>
    </row>
    <row r="511" customFormat="false" ht="12.75" hidden="false" customHeight="true" outlineLevel="0" collapsed="false">
      <c r="A511" s="11"/>
      <c r="B511" s="11"/>
      <c r="C511" s="11"/>
      <c r="D511" s="11"/>
      <c r="E511" s="11"/>
      <c r="F511" s="11"/>
      <c r="G511" s="11"/>
      <c r="H511" s="11"/>
      <c r="I511" s="11"/>
      <c r="J511" s="11"/>
      <c r="K511" s="11"/>
      <c r="L511" s="11"/>
      <c r="M511" s="11"/>
      <c r="N511" s="11"/>
    </row>
    <row r="512" customFormat="false" ht="12.75" hidden="false" customHeight="true" outlineLevel="0" collapsed="false">
      <c r="A512" s="11"/>
      <c r="B512" s="11"/>
      <c r="C512" s="11"/>
      <c r="D512" s="11"/>
      <c r="E512" s="11"/>
      <c r="F512" s="11"/>
      <c r="G512" s="11"/>
      <c r="H512" s="11"/>
      <c r="I512" s="11"/>
      <c r="J512" s="11"/>
      <c r="K512" s="11"/>
      <c r="L512" s="11"/>
      <c r="M512" s="11"/>
      <c r="N512" s="11"/>
    </row>
    <row r="513" customFormat="false" ht="12.75" hidden="false" customHeight="true" outlineLevel="0" collapsed="false">
      <c r="A513" s="11"/>
      <c r="B513" s="11"/>
      <c r="C513" s="11"/>
      <c r="D513" s="11"/>
      <c r="E513" s="11"/>
      <c r="F513" s="11"/>
      <c r="G513" s="11"/>
      <c r="H513" s="11"/>
      <c r="I513" s="11"/>
      <c r="J513" s="11"/>
      <c r="K513" s="11"/>
      <c r="L513" s="11"/>
      <c r="M513" s="11"/>
      <c r="N513" s="11"/>
    </row>
    <row r="514" customFormat="false" ht="12.75" hidden="false" customHeight="true" outlineLevel="0" collapsed="false">
      <c r="A514" s="11"/>
      <c r="B514" s="11"/>
      <c r="C514" s="11"/>
      <c r="D514" s="11"/>
      <c r="E514" s="11"/>
      <c r="F514" s="11"/>
      <c r="G514" s="11"/>
      <c r="H514" s="11"/>
      <c r="I514" s="11"/>
      <c r="J514" s="11"/>
      <c r="K514" s="11"/>
      <c r="L514" s="11"/>
      <c r="M514" s="11"/>
      <c r="N514" s="11"/>
    </row>
    <row r="515" customFormat="false" ht="12.75" hidden="false" customHeight="true" outlineLevel="0" collapsed="false">
      <c r="A515" s="11"/>
      <c r="B515" s="11"/>
      <c r="C515" s="11"/>
      <c r="D515" s="11"/>
      <c r="E515" s="11"/>
      <c r="F515" s="11"/>
      <c r="G515" s="11"/>
      <c r="H515" s="11"/>
      <c r="I515" s="11"/>
      <c r="J515" s="11"/>
      <c r="K515" s="11"/>
      <c r="L515" s="11"/>
      <c r="M515" s="11"/>
      <c r="N515" s="11"/>
    </row>
    <row r="516" customFormat="false" ht="12.75" hidden="false" customHeight="true" outlineLevel="0" collapsed="false">
      <c r="A516" s="11"/>
      <c r="B516" s="11"/>
      <c r="C516" s="11"/>
      <c r="D516" s="11"/>
      <c r="E516" s="11"/>
      <c r="F516" s="11"/>
      <c r="G516" s="11"/>
      <c r="H516" s="11"/>
      <c r="I516" s="11"/>
      <c r="J516" s="11"/>
      <c r="K516" s="11"/>
      <c r="L516" s="11"/>
      <c r="M516" s="11"/>
      <c r="N516" s="11"/>
    </row>
    <row r="517" customFormat="false" ht="12.75" hidden="false" customHeight="true" outlineLevel="0" collapsed="false">
      <c r="A517" s="11"/>
      <c r="B517" s="11"/>
      <c r="C517" s="11"/>
      <c r="D517" s="11"/>
      <c r="E517" s="11"/>
      <c r="F517" s="11"/>
      <c r="G517" s="11"/>
      <c r="H517" s="11"/>
      <c r="I517" s="11"/>
      <c r="J517" s="11"/>
      <c r="K517" s="11"/>
      <c r="L517" s="11"/>
      <c r="M517" s="11"/>
      <c r="N517" s="11"/>
    </row>
    <row r="518" customFormat="false" ht="12.75" hidden="false" customHeight="true" outlineLevel="0" collapsed="false">
      <c r="A518" s="11"/>
      <c r="B518" s="11"/>
      <c r="C518" s="11"/>
      <c r="D518" s="11"/>
      <c r="E518" s="11"/>
      <c r="F518" s="11"/>
      <c r="G518" s="11"/>
      <c r="H518" s="11"/>
      <c r="I518" s="11"/>
      <c r="J518" s="11"/>
      <c r="K518" s="11"/>
      <c r="L518" s="11"/>
      <c r="M518" s="11"/>
      <c r="N518" s="11"/>
    </row>
    <row r="519" customFormat="false" ht="12.75" hidden="false" customHeight="true" outlineLevel="0" collapsed="false">
      <c r="A519" s="11"/>
      <c r="B519" s="11"/>
      <c r="C519" s="11"/>
      <c r="D519" s="11"/>
      <c r="E519" s="11"/>
      <c r="F519" s="11"/>
      <c r="G519" s="11"/>
      <c r="H519" s="11"/>
      <c r="I519" s="11"/>
      <c r="J519" s="11"/>
      <c r="K519" s="11"/>
      <c r="L519" s="11"/>
      <c r="M519" s="11"/>
      <c r="N519" s="11"/>
    </row>
    <row r="520" customFormat="false" ht="12.75" hidden="false" customHeight="true" outlineLevel="0" collapsed="false">
      <c r="A520" s="11"/>
      <c r="B520" s="11"/>
      <c r="C520" s="11"/>
      <c r="D520" s="11"/>
      <c r="E520" s="11"/>
      <c r="F520" s="11"/>
      <c r="G520" s="11"/>
      <c r="H520" s="11"/>
      <c r="I520" s="11"/>
      <c r="J520" s="11"/>
      <c r="K520" s="11"/>
      <c r="L520" s="11"/>
      <c r="M520" s="11"/>
      <c r="N520" s="11"/>
    </row>
    <row r="521" customFormat="false" ht="12.75" hidden="false" customHeight="true" outlineLevel="0" collapsed="false">
      <c r="A521" s="11"/>
      <c r="B521" s="11"/>
      <c r="C521" s="11"/>
      <c r="D521" s="11"/>
      <c r="E521" s="11"/>
      <c r="F521" s="11"/>
      <c r="G521" s="11"/>
      <c r="H521" s="11"/>
      <c r="I521" s="11"/>
      <c r="J521" s="11"/>
      <c r="K521" s="11"/>
      <c r="L521" s="11"/>
      <c r="M521" s="11"/>
      <c r="N521" s="11"/>
    </row>
    <row r="522" customFormat="false" ht="12.75" hidden="false" customHeight="true" outlineLevel="0" collapsed="false">
      <c r="A522" s="11"/>
      <c r="B522" s="11"/>
      <c r="C522" s="11"/>
      <c r="D522" s="11"/>
      <c r="E522" s="11"/>
      <c r="F522" s="11"/>
      <c r="G522" s="11"/>
      <c r="H522" s="11"/>
      <c r="I522" s="11"/>
      <c r="J522" s="11"/>
      <c r="K522" s="11"/>
      <c r="L522" s="11"/>
      <c r="M522" s="11"/>
      <c r="N522" s="11"/>
    </row>
    <row r="523" customFormat="false" ht="12.75" hidden="false" customHeight="true" outlineLevel="0" collapsed="false">
      <c r="A523" s="11"/>
      <c r="B523" s="11"/>
      <c r="C523" s="11"/>
      <c r="D523" s="11"/>
      <c r="E523" s="11"/>
      <c r="F523" s="11"/>
      <c r="G523" s="11"/>
      <c r="H523" s="11"/>
      <c r="I523" s="11"/>
      <c r="J523" s="11"/>
      <c r="K523" s="11"/>
      <c r="L523" s="11"/>
      <c r="M523" s="11"/>
      <c r="N523" s="11"/>
    </row>
    <row r="524" customFormat="false" ht="12.75" hidden="false" customHeight="true" outlineLevel="0" collapsed="false">
      <c r="A524" s="11"/>
      <c r="B524" s="11"/>
      <c r="C524" s="11"/>
      <c r="D524" s="11"/>
      <c r="E524" s="11"/>
      <c r="F524" s="11"/>
      <c r="G524" s="11"/>
      <c r="H524" s="11"/>
      <c r="I524" s="11"/>
      <c r="J524" s="11"/>
      <c r="K524" s="11"/>
      <c r="L524" s="11"/>
      <c r="M524" s="11"/>
      <c r="N524" s="11"/>
    </row>
    <row r="525" customFormat="false" ht="12.75" hidden="false" customHeight="true" outlineLevel="0" collapsed="false">
      <c r="A525" s="11"/>
      <c r="B525" s="11"/>
      <c r="C525" s="11"/>
      <c r="D525" s="11"/>
      <c r="E525" s="11"/>
      <c r="F525" s="11"/>
      <c r="G525" s="11"/>
      <c r="H525" s="11"/>
      <c r="I525" s="11"/>
      <c r="J525" s="11"/>
      <c r="K525" s="11"/>
      <c r="L525" s="11"/>
      <c r="M525" s="11"/>
      <c r="N525" s="11"/>
    </row>
    <row r="526" customFormat="false" ht="12.75" hidden="false" customHeight="true" outlineLevel="0" collapsed="false">
      <c r="A526" s="11"/>
      <c r="B526" s="11"/>
      <c r="C526" s="11"/>
      <c r="D526" s="11"/>
      <c r="E526" s="11"/>
      <c r="F526" s="11"/>
      <c r="G526" s="11"/>
      <c r="H526" s="11"/>
      <c r="I526" s="11"/>
      <c r="J526" s="11"/>
      <c r="K526" s="11"/>
      <c r="L526" s="11"/>
      <c r="M526" s="11"/>
      <c r="N526" s="11"/>
    </row>
    <row r="527" customFormat="false" ht="12.75" hidden="false" customHeight="true" outlineLevel="0" collapsed="false">
      <c r="A527" s="11"/>
      <c r="B527" s="11"/>
      <c r="C527" s="11"/>
      <c r="D527" s="11"/>
      <c r="E527" s="11"/>
      <c r="F527" s="11"/>
      <c r="G527" s="11"/>
      <c r="H527" s="11"/>
      <c r="I527" s="11"/>
      <c r="J527" s="11"/>
      <c r="K527" s="11"/>
      <c r="L527" s="11"/>
      <c r="M527" s="11"/>
      <c r="N527" s="11"/>
    </row>
    <row r="528" customFormat="false" ht="12.75" hidden="false" customHeight="true" outlineLevel="0" collapsed="false">
      <c r="A528" s="11"/>
      <c r="B528" s="11"/>
      <c r="C528" s="11"/>
      <c r="D528" s="11"/>
      <c r="E528" s="11"/>
      <c r="F528" s="11"/>
      <c r="G528" s="11"/>
      <c r="H528" s="11"/>
      <c r="I528" s="11"/>
      <c r="J528" s="11"/>
      <c r="K528" s="11"/>
      <c r="L528" s="11"/>
      <c r="M528" s="11"/>
      <c r="N528" s="11"/>
    </row>
    <row r="529" customFormat="false" ht="12.75" hidden="false" customHeight="true" outlineLevel="0" collapsed="false">
      <c r="A529" s="11"/>
      <c r="B529" s="11"/>
      <c r="C529" s="11"/>
      <c r="D529" s="11"/>
      <c r="E529" s="11"/>
      <c r="F529" s="11"/>
      <c r="G529" s="11"/>
      <c r="H529" s="11"/>
      <c r="I529" s="11"/>
      <c r="J529" s="11"/>
      <c r="K529" s="11"/>
      <c r="L529" s="11"/>
      <c r="M529" s="11"/>
      <c r="N529" s="11"/>
    </row>
    <row r="530" customFormat="false" ht="12.75" hidden="false" customHeight="true" outlineLevel="0" collapsed="false">
      <c r="A530" s="11"/>
      <c r="B530" s="11"/>
      <c r="C530" s="11"/>
      <c r="D530" s="11"/>
      <c r="E530" s="11"/>
      <c r="F530" s="11"/>
      <c r="G530" s="11"/>
      <c r="H530" s="11"/>
      <c r="I530" s="11"/>
      <c r="J530" s="11"/>
      <c r="K530" s="11"/>
      <c r="L530" s="11"/>
      <c r="M530" s="11"/>
      <c r="N530" s="11"/>
    </row>
    <row r="531" customFormat="false" ht="12.75" hidden="false" customHeight="true" outlineLevel="0" collapsed="false">
      <c r="A531" s="11"/>
      <c r="B531" s="11"/>
      <c r="C531" s="11"/>
      <c r="D531" s="11"/>
      <c r="E531" s="11"/>
      <c r="F531" s="11"/>
      <c r="G531" s="11"/>
      <c r="H531" s="11"/>
      <c r="I531" s="11"/>
      <c r="J531" s="11"/>
      <c r="K531" s="11"/>
      <c r="L531" s="11"/>
      <c r="M531" s="11"/>
      <c r="N531" s="11"/>
    </row>
    <row r="532" customFormat="false" ht="12.75" hidden="false" customHeight="true" outlineLevel="0" collapsed="false">
      <c r="A532" s="11"/>
      <c r="B532" s="11"/>
      <c r="C532" s="11"/>
      <c r="D532" s="11"/>
      <c r="E532" s="11"/>
      <c r="F532" s="11"/>
      <c r="G532" s="11"/>
      <c r="H532" s="11"/>
      <c r="I532" s="11"/>
      <c r="J532" s="11"/>
      <c r="K532" s="11"/>
      <c r="L532" s="11"/>
      <c r="M532" s="11"/>
      <c r="N532" s="11"/>
    </row>
    <row r="533" customFormat="false" ht="12.75" hidden="false" customHeight="true" outlineLevel="0" collapsed="false">
      <c r="A533" s="11"/>
      <c r="B533" s="11"/>
      <c r="C533" s="11"/>
      <c r="D533" s="11"/>
      <c r="E533" s="11"/>
      <c r="F533" s="11"/>
      <c r="G533" s="11"/>
      <c r="H533" s="11"/>
      <c r="I533" s="11"/>
      <c r="J533" s="11"/>
      <c r="K533" s="11"/>
      <c r="L533" s="11"/>
      <c r="M533" s="11"/>
      <c r="N533" s="11"/>
    </row>
    <row r="534" customFormat="false" ht="12.75" hidden="false" customHeight="true" outlineLevel="0" collapsed="false">
      <c r="A534" s="11"/>
      <c r="B534" s="11"/>
      <c r="C534" s="11"/>
      <c r="D534" s="11"/>
      <c r="E534" s="11"/>
      <c r="F534" s="11"/>
      <c r="G534" s="11"/>
      <c r="H534" s="11"/>
      <c r="I534" s="11"/>
      <c r="J534" s="11"/>
      <c r="K534" s="11"/>
      <c r="L534" s="11"/>
      <c r="M534" s="11"/>
      <c r="N534" s="11"/>
    </row>
    <row r="535" customFormat="false" ht="12.75" hidden="false" customHeight="true" outlineLevel="0" collapsed="false">
      <c r="A535" s="11"/>
      <c r="B535" s="11"/>
      <c r="C535" s="11"/>
      <c r="D535" s="11"/>
      <c r="E535" s="11"/>
      <c r="F535" s="11"/>
      <c r="G535" s="11"/>
      <c r="H535" s="11"/>
      <c r="I535" s="11"/>
      <c r="J535" s="11"/>
      <c r="K535" s="11"/>
      <c r="L535" s="11"/>
      <c r="M535" s="11"/>
      <c r="N535" s="11"/>
    </row>
    <row r="536" customFormat="false" ht="12.75" hidden="false" customHeight="true" outlineLevel="0" collapsed="false">
      <c r="A536" s="11"/>
      <c r="B536" s="11"/>
      <c r="C536" s="11"/>
      <c r="D536" s="11"/>
      <c r="E536" s="11"/>
      <c r="F536" s="11"/>
      <c r="G536" s="11"/>
      <c r="H536" s="11"/>
      <c r="I536" s="11"/>
      <c r="J536" s="11"/>
      <c r="K536" s="11"/>
      <c r="L536" s="11"/>
      <c r="M536" s="11"/>
      <c r="N536" s="11"/>
    </row>
    <row r="537" customFormat="false" ht="12.75" hidden="false" customHeight="true" outlineLevel="0" collapsed="false">
      <c r="A537" s="11"/>
      <c r="B537" s="11"/>
      <c r="C537" s="11"/>
      <c r="D537" s="11"/>
      <c r="E537" s="11"/>
      <c r="F537" s="11"/>
      <c r="G537" s="11"/>
      <c r="H537" s="11"/>
      <c r="I537" s="11"/>
      <c r="J537" s="11"/>
      <c r="K537" s="11"/>
      <c r="L537" s="11"/>
      <c r="M537" s="11"/>
      <c r="N537" s="11"/>
    </row>
    <row r="538" customFormat="false" ht="12.75" hidden="false" customHeight="true" outlineLevel="0" collapsed="false">
      <c r="A538" s="11"/>
      <c r="B538" s="11"/>
      <c r="C538" s="11"/>
      <c r="D538" s="11"/>
      <c r="E538" s="11"/>
      <c r="F538" s="11"/>
      <c r="G538" s="11"/>
      <c r="H538" s="11"/>
      <c r="I538" s="11"/>
      <c r="J538" s="11"/>
      <c r="K538" s="11"/>
      <c r="L538" s="11"/>
      <c r="M538" s="11"/>
      <c r="N538" s="11"/>
    </row>
    <row r="539" customFormat="false" ht="12.75" hidden="false" customHeight="true" outlineLevel="0" collapsed="false">
      <c r="A539" s="11"/>
      <c r="B539" s="11"/>
      <c r="C539" s="11"/>
      <c r="D539" s="11"/>
      <c r="E539" s="11"/>
      <c r="F539" s="11"/>
      <c r="G539" s="11"/>
      <c r="H539" s="11"/>
      <c r="I539" s="11"/>
      <c r="J539" s="11"/>
      <c r="K539" s="11"/>
      <c r="L539" s="11"/>
      <c r="M539" s="11"/>
      <c r="N539" s="11"/>
    </row>
    <row r="540" customFormat="false" ht="12.75" hidden="false" customHeight="true" outlineLevel="0" collapsed="false">
      <c r="A540" s="11"/>
      <c r="B540" s="11"/>
      <c r="C540" s="11"/>
      <c r="D540" s="11"/>
      <c r="E540" s="11"/>
      <c r="F540" s="11"/>
      <c r="G540" s="11"/>
      <c r="H540" s="11"/>
      <c r="I540" s="11"/>
      <c r="J540" s="11"/>
      <c r="K540" s="11"/>
      <c r="L540" s="11"/>
      <c r="M540" s="11"/>
      <c r="N540" s="11"/>
    </row>
    <row r="541" customFormat="false" ht="12.75" hidden="false" customHeight="true" outlineLevel="0" collapsed="false">
      <c r="A541" s="11"/>
      <c r="B541" s="11"/>
      <c r="C541" s="11"/>
      <c r="D541" s="11"/>
      <c r="E541" s="11"/>
      <c r="F541" s="11"/>
      <c r="G541" s="11"/>
      <c r="H541" s="11"/>
      <c r="I541" s="11"/>
      <c r="J541" s="11"/>
      <c r="K541" s="11"/>
      <c r="L541" s="11"/>
      <c r="M541" s="11"/>
      <c r="N541" s="11"/>
    </row>
    <row r="542" customFormat="false" ht="12.75" hidden="false" customHeight="true" outlineLevel="0" collapsed="false">
      <c r="A542" s="11"/>
      <c r="B542" s="11"/>
      <c r="C542" s="11"/>
      <c r="D542" s="11"/>
      <c r="E542" s="11"/>
      <c r="F542" s="11"/>
      <c r="G542" s="11"/>
      <c r="H542" s="11"/>
      <c r="I542" s="11"/>
      <c r="J542" s="11"/>
      <c r="K542" s="11"/>
      <c r="L542" s="11"/>
      <c r="M542" s="11"/>
      <c r="N542" s="11"/>
    </row>
    <row r="543" customFormat="false" ht="12.75" hidden="false" customHeight="true" outlineLevel="0" collapsed="false">
      <c r="A543" s="11"/>
      <c r="B543" s="11"/>
      <c r="C543" s="11"/>
      <c r="D543" s="11"/>
      <c r="E543" s="11"/>
      <c r="F543" s="11"/>
      <c r="G543" s="11"/>
      <c r="H543" s="11"/>
      <c r="I543" s="11"/>
      <c r="J543" s="11"/>
      <c r="K543" s="11"/>
      <c r="L543" s="11"/>
      <c r="M543" s="11"/>
      <c r="N543" s="11"/>
    </row>
    <row r="544" customFormat="false" ht="12.75" hidden="false" customHeight="true" outlineLevel="0" collapsed="false">
      <c r="A544" s="11"/>
      <c r="B544" s="11"/>
      <c r="C544" s="11"/>
      <c r="D544" s="11"/>
      <c r="E544" s="11"/>
      <c r="F544" s="11"/>
      <c r="G544" s="11"/>
      <c r="H544" s="11"/>
      <c r="I544" s="11"/>
      <c r="J544" s="11"/>
      <c r="K544" s="11"/>
      <c r="L544" s="11"/>
      <c r="M544" s="11"/>
      <c r="N544" s="11"/>
    </row>
    <row r="545" customFormat="false" ht="12.75" hidden="false" customHeight="true" outlineLevel="0" collapsed="false">
      <c r="A545" s="11"/>
      <c r="B545" s="11"/>
      <c r="C545" s="11"/>
      <c r="D545" s="11"/>
      <c r="E545" s="11"/>
      <c r="F545" s="11"/>
      <c r="G545" s="11"/>
      <c r="H545" s="11"/>
      <c r="I545" s="11"/>
      <c r="J545" s="11"/>
      <c r="K545" s="11"/>
      <c r="L545" s="11"/>
      <c r="M545" s="11"/>
      <c r="N545" s="11"/>
    </row>
    <row r="546" customFormat="false" ht="12.75" hidden="false" customHeight="true" outlineLevel="0" collapsed="false">
      <c r="A546" s="11"/>
      <c r="B546" s="11"/>
      <c r="C546" s="11"/>
      <c r="D546" s="11"/>
      <c r="E546" s="11"/>
      <c r="F546" s="11"/>
      <c r="G546" s="11"/>
      <c r="H546" s="11"/>
      <c r="I546" s="11"/>
      <c r="J546" s="11"/>
      <c r="K546" s="11"/>
      <c r="L546" s="11"/>
      <c r="M546" s="11"/>
      <c r="N546" s="11"/>
    </row>
    <row r="547" customFormat="false" ht="12.75" hidden="false" customHeight="true" outlineLevel="0" collapsed="false">
      <c r="A547" s="11"/>
      <c r="B547" s="11"/>
      <c r="C547" s="11"/>
      <c r="D547" s="11"/>
      <c r="E547" s="11"/>
      <c r="F547" s="11"/>
      <c r="G547" s="11"/>
      <c r="H547" s="11"/>
      <c r="I547" s="11"/>
      <c r="J547" s="11"/>
      <c r="K547" s="11"/>
      <c r="L547" s="11"/>
      <c r="M547" s="11"/>
      <c r="N547" s="11"/>
    </row>
    <row r="548" customFormat="false" ht="12.75" hidden="false" customHeight="true" outlineLevel="0" collapsed="false">
      <c r="A548" s="11"/>
      <c r="B548" s="11"/>
      <c r="C548" s="11"/>
      <c r="D548" s="11"/>
      <c r="E548" s="11"/>
      <c r="F548" s="11"/>
      <c r="G548" s="11"/>
      <c r="H548" s="11"/>
      <c r="I548" s="11"/>
      <c r="J548" s="11"/>
      <c r="K548" s="11"/>
      <c r="L548" s="11"/>
      <c r="M548" s="11"/>
      <c r="N548" s="11"/>
    </row>
    <row r="549" customFormat="false" ht="12.75" hidden="false" customHeight="true" outlineLevel="0" collapsed="false">
      <c r="A549" s="11"/>
      <c r="B549" s="11"/>
      <c r="C549" s="11"/>
      <c r="D549" s="11"/>
      <c r="E549" s="11"/>
      <c r="F549" s="11"/>
      <c r="G549" s="11"/>
      <c r="H549" s="11"/>
      <c r="I549" s="11"/>
      <c r="J549" s="11"/>
      <c r="K549" s="11"/>
      <c r="L549" s="11"/>
      <c r="M549" s="11"/>
      <c r="N549" s="11"/>
    </row>
    <row r="550" customFormat="false" ht="12.75" hidden="false" customHeight="true" outlineLevel="0" collapsed="false">
      <c r="A550" s="11"/>
      <c r="B550" s="11"/>
      <c r="C550" s="11"/>
      <c r="D550" s="11"/>
      <c r="E550" s="11"/>
      <c r="F550" s="11"/>
      <c r="G550" s="11"/>
      <c r="H550" s="11"/>
      <c r="I550" s="11"/>
      <c r="J550" s="11"/>
      <c r="K550" s="11"/>
      <c r="L550" s="11"/>
      <c r="M550" s="11"/>
      <c r="N550" s="11"/>
    </row>
    <row r="551" customFormat="false" ht="12.75" hidden="false" customHeight="true" outlineLevel="0" collapsed="false">
      <c r="A551" s="11"/>
      <c r="B551" s="11"/>
      <c r="C551" s="11"/>
      <c r="D551" s="11"/>
      <c r="E551" s="11"/>
      <c r="F551" s="11"/>
      <c r="G551" s="11"/>
      <c r="H551" s="11"/>
      <c r="I551" s="11"/>
      <c r="J551" s="11"/>
      <c r="K551" s="11"/>
      <c r="L551" s="11"/>
      <c r="M551" s="11"/>
      <c r="N551" s="11"/>
    </row>
    <row r="552" customFormat="false" ht="12.75" hidden="false" customHeight="true" outlineLevel="0" collapsed="false">
      <c r="A552" s="11"/>
      <c r="B552" s="11"/>
      <c r="C552" s="11"/>
      <c r="D552" s="11"/>
      <c r="E552" s="11"/>
      <c r="F552" s="11"/>
      <c r="G552" s="11"/>
      <c r="H552" s="11"/>
      <c r="I552" s="11"/>
      <c r="J552" s="11"/>
      <c r="K552" s="11"/>
      <c r="L552" s="11"/>
      <c r="M552" s="11"/>
      <c r="N552" s="11"/>
    </row>
    <row r="553" customFormat="false" ht="12.75" hidden="false" customHeight="true" outlineLevel="0" collapsed="false">
      <c r="A553" s="11"/>
      <c r="B553" s="11"/>
      <c r="C553" s="11"/>
      <c r="D553" s="11"/>
      <c r="E553" s="11"/>
      <c r="F553" s="11"/>
      <c r="G553" s="11"/>
      <c r="H553" s="11"/>
      <c r="I553" s="11"/>
      <c r="J553" s="11"/>
      <c r="K553" s="11"/>
      <c r="L553" s="11"/>
      <c r="M553" s="11"/>
      <c r="N553" s="11"/>
    </row>
    <row r="554" customFormat="false" ht="12.75" hidden="false" customHeight="true" outlineLevel="0" collapsed="false">
      <c r="A554" s="11"/>
      <c r="B554" s="11"/>
      <c r="C554" s="11"/>
      <c r="D554" s="11"/>
      <c r="E554" s="11"/>
      <c r="F554" s="11"/>
      <c r="G554" s="11"/>
      <c r="H554" s="11"/>
      <c r="I554" s="11"/>
      <c r="J554" s="11"/>
      <c r="K554" s="11"/>
      <c r="L554" s="11"/>
      <c r="M554" s="11"/>
      <c r="N554" s="11"/>
    </row>
    <row r="555" customFormat="false" ht="12.75" hidden="false" customHeight="true" outlineLevel="0" collapsed="false">
      <c r="A555" s="11"/>
      <c r="B555" s="11"/>
      <c r="C555" s="11"/>
      <c r="D555" s="11"/>
      <c r="E555" s="11"/>
      <c r="F555" s="11"/>
      <c r="G555" s="11"/>
      <c r="H555" s="11"/>
      <c r="I555" s="11"/>
      <c r="J555" s="11"/>
      <c r="K555" s="11"/>
      <c r="L555" s="11"/>
      <c r="M555" s="11"/>
      <c r="N555" s="11"/>
    </row>
    <row r="556" customFormat="false" ht="12.75" hidden="false" customHeight="true" outlineLevel="0" collapsed="false">
      <c r="A556" s="11"/>
      <c r="B556" s="11"/>
      <c r="C556" s="11"/>
      <c r="D556" s="11"/>
      <c r="E556" s="11"/>
      <c r="F556" s="11"/>
      <c r="G556" s="11"/>
      <c r="H556" s="11"/>
      <c r="I556" s="11"/>
      <c r="J556" s="11"/>
      <c r="K556" s="11"/>
      <c r="L556" s="11"/>
      <c r="M556" s="11"/>
      <c r="N556" s="11"/>
    </row>
    <row r="557" customFormat="false" ht="12.75" hidden="false" customHeight="true" outlineLevel="0" collapsed="false">
      <c r="A557" s="11"/>
      <c r="B557" s="11"/>
      <c r="C557" s="11"/>
      <c r="D557" s="11"/>
      <c r="E557" s="11"/>
      <c r="F557" s="11"/>
      <c r="G557" s="11"/>
      <c r="H557" s="11"/>
      <c r="I557" s="11"/>
      <c r="J557" s="11"/>
      <c r="K557" s="11"/>
      <c r="L557" s="11"/>
      <c r="M557" s="11"/>
      <c r="N557" s="11"/>
    </row>
    <row r="558" customFormat="false" ht="12.75" hidden="false" customHeight="true" outlineLevel="0" collapsed="false">
      <c r="A558" s="11"/>
      <c r="B558" s="11"/>
      <c r="C558" s="11"/>
      <c r="D558" s="11"/>
      <c r="E558" s="11"/>
      <c r="F558" s="11"/>
      <c r="G558" s="11"/>
      <c r="H558" s="11"/>
      <c r="I558" s="11"/>
      <c r="J558" s="11"/>
      <c r="K558" s="11"/>
      <c r="L558" s="11"/>
      <c r="M558" s="11"/>
      <c r="N558" s="11"/>
    </row>
    <row r="559" customFormat="false" ht="12.75" hidden="false" customHeight="true" outlineLevel="0" collapsed="false">
      <c r="A559" s="11"/>
      <c r="B559" s="11"/>
      <c r="C559" s="11"/>
      <c r="D559" s="11"/>
      <c r="E559" s="11"/>
      <c r="F559" s="11"/>
      <c r="G559" s="11"/>
      <c r="H559" s="11"/>
      <c r="I559" s="11"/>
      <c r="J559" s="11"/>
      <c r="K559" s="11"/>
      <c r="L559" s="11"/>
      <c r="M559" s="11"/>
      <c r="N559" s="11"/>
    </row>
    <row r="560" customFormat="false" ht="12.75" hidden="false" customHeight="true" outlineLevel="0" collapsed="false">
      <c r="A560" s="11"/>
      <c r="B560" s="11"/>
      <c r="C560" s="11"/>
      <c r="D560" s="11"/>
      <c r="E560" s="11"/>
      <c r="F560" s="11"/>
      <c r="G560" s="11"/>
      <c r="H560" s="11"/>
      <c r="I560" s="11"/>
      <c r="J560" s="11"/>
      <c r="K560" s="11"/>
      <c r="L560" s="11"/>
      <c r="M560" s="11"/>
      <c r="N560" s="11"/>
    </row>
    <row r="561" customFormat="false" ht="12.75" hidden="false" customHeight="true" outlineLevel="0" collapsed="false">
      <c r="A561" s="11"/>
      <c r="B561" s="11"/>
      <c r="C561" s="11"/>
      <c r="D561" s="11"/>
      <c r="E561" s="11"/>
      <c r="F561" s="11"/>
      <c r="G561" s="11"/>
      <c r="H561" s="11"/>
      <c r="I561" s="11"/>
      <c r="J561" s="11"/>
      <c r="K561" s="11"/>
      <c r="L561" s="11"/>
      <c r="M561" s="11"/>
      <c r="N561" s="11"/>
    </row>
    <row r="562" customFormat="false" ht="12.75" hidden="false" customHeight="true" outlineLevel="0" collapsed="false">
      <c r="A562" s="11"/>
      <c r="B562" s="11"/>
      <c r="C562" s="11"/>
      <c r="D562" s="11"/>
      <c r="E562" s="11"/>
      <c r="F562" s="11"/>
      <c r="G562" s="11"/>
      <c r="H562" s="11"/>
      <c r="I562" s="11"/>
      <c r="J562" s="11"/>
      <c r="K562" s="11"/>
      <c r="L562" s="11"/>
      <c r="M562" s="11"/>
      <c r="N562" s="11"/>
    </row>
    <row r="563" customFormat="false" ht="12.75" hidden="false" customHeight="true" outlineLevel="0" collapsed="false">
      <c r="A563" s="11"/>
      <c r="B563" s="11"/>
      <c r="C563" s="11"/>
      <c r="D563" s="11"/>
      <c r="E563" s="11"/>
      <c r="F563" s="11"/>
      <c r="G563" s="11"/>
      <c r="H563" s="11"/>
      <c r="I563" s="11"/>
      <c r="J563" s="11"/>
      <c r="K563" s="11"/>
      <c r="L563" s="11"/>
      <c r="M563" s="11"/>
      <c r="N563" s="11"/>
    </row>
    <row r="564" customFormat="false" ht="12.75" hidden="false" customHeight="true" outlineLevel="0" collapsed="false">
      <c r="A564" s="11"/>
      <c r="B564" s="11"/>
      <c r="C564" s="11"/>
      <c r="D564" s="11"/>
      <c r="E564" s="11"/>
      <c r="F564" s="11"/>
      <c r="G564" s="11"/>
      <c r="H564" s="11"/>
      <c r="I564" s="11"/>
      <c r="J564" s="11"/>
      <c r="K564" s="11"/>
      <c r="L564" s="11"/>
      <c r="M564" s="11"/>
      <c r="N564" s="11"/>
    </row>
    <row r="565" customFormat="false" ht="12.75" hidden="false" customHeight="true" outlineLevel="0" collapsed="false">
      <c r="A565" s="11"/>
      <c r="B565" s="11"/>
      <c r="C565" s="11"/>
      <c r="D565" s="11"/>
      <c r="E565" s="11"/>
      <c r="F565" s="11"/>
      <c r="G565" s="11"/>
      <c r="H565" s="11"/>
      <c r="I565" s="11"/>
      <c r="J565" s="11"/>
      <c r="K565" s="11"/>
      <c r="L565" s="11"/>
      <c r="M565" s="11"/>
      <c r="N565" s="11"/>
    </row>
    <row r="566" customFormat="false" ht="12.75" hidden="false" customHeight="true" outlineLevel="0" collapsed="false">
      <c r="A566" s="11"/>
      <c r="B566" s="11"/>
      <c r="C566" s="11"/>
      <c r="D566" s="11"/>
      <c r="E566" s="11"/>
      <c r="F566" s="11"/>
      <c r="G566" s="11"/>
      <c r="H566" s="11"/>
      <c r="I566" s="11"/>
      <c r="J566" s="11"/>
      <c r="K566" s="11"/>
      <c r="L566" s="11"/>
      <c r="M566" s="11"/>
      <c r="N566" s="11"/>
    </row>
    <row r="567" customFormat="false" ht="12.75" hidden="false" customHeight="true" outlineLevel="0" collapsed="false">
      <c r="A567" s="11"/>
      <c r="B567" s="11"/>
      <c r="C567" s="11"/>
      <c r="D567" s="11"/>
      <c r="E567" s="11"/>
      <c r="F567" s="11"/>
      <c r="G567" s="11"/>
      <c r="H567" s="11"/>
      <c r="I567" s="11"/>
      <c r="J567" s="11"/>
      <c r="K567" s="11"/>
      <c r="L567" s="11"/>
      <c r="M567" s="11"/>
      <c r="N567" s="11"/>
    </row>
    <row r="568" customFormat="false" ht="12.75" hidden="false" customHeight="true" outlineLevel="0" collapsed="false">
      <c r="A568" s="11"/>
      <c r="B568" s="11"/>
      <c r="C568" s="11"/>
      <c r="D568" s="11"/>
      <c r="E568" s="11"/>
      <c r="F568" s="11"/>
      <c r="G568" s="11"/>
      <c r="H568" s="11"/>
      <c r="I568" s="11"/>
      <c r="J568" s="11"/>
      <c r="K568" s="11"/>
      <c r="L568" s="11"/>
      <c r="M568" s="11"/>
      <c r="N568" s="11"/>
    </row>
    <row r="569" customFormat="false" ht="12.75" hidden="false" customHeight="true" outlineLevel="0" collapsed="false">
      <c r="A569" s="11"/>
      <c r="B569" s="11"/>
      <c r="C569" s="11"/>
      <c r="D569" s="11"/>
      <c r="E569" s="11"/>
      <c r="F569" s="11"/>
      <c r="G569" s="11"/>
      <c r="H569" s="11"/>
      <c r="I569" s="11"/>
      <c r="J569" s="11"/>
      <c r="K569" s="11"/>
      <c r="L569" s="11"/>
      <c r="M569" s="11"/>
      <c r="N569" s="11"/>
    </row>
    <row r="570" customFormat="false" ht="12.75" hidden="false" customHeight="true" outlineLevel="0" collapsed="false">
      <c r="A570" s="11"/>
      <c r="B570" s="11"/>
      <c r="C570" s="11"/>
      <c r="D570" s="11"/>
      <c r="E570" s="11"/>
      <c r="F570" s="11"/>
      <c r="G570" s="11"/>
      <c r="H570" s="11"/>
      <c r="I570" s="11"/>
      <c r="J570" s="11"/>
      <c r="K570" s="11"/>
      <c r="L570" s="11"/>
      <c r="M570" s="11"/>
      <c r="N570" s="11"/>
    </row>
    <row r="571" customFormat="false" ht="12.75" hidden="false" customHeight="true" outlineLevel="0" collapsed="false">
      <c r="A571" s="11"/>
      <c r="B571" s="11"/>
      <c r="C571" s="11"/>
      <c r="D571" s="11"/>
      <c r="E571" s="11"/>
      <c r="F571" s="11"/>
      <c r="G571" s="11"/>
      <c r="H571" s="11"/>
      <c r="I571" s="11"/>
      <c r="J571" s="11"/>
      <c r="K571" s="11"/>
      <c r="L571" s="11"/>
      <c r="M571" s="11"/>
      <c r="N571" s="11"/>
    </row>
    <row r="572" customFormat="false" ht="12.75" hidden="false" customHeight="true" outlineLevel="0" collapsed="false">
      <c r="A572" s="11"/>
      <c r="B572" s="11"/>
      <c r="C572" s="11"/>
      <c r="D572" s="11"/>
      <c r="E572" s="11"/>
      <c r="F572" s="11"/>
      <c r="G572" s="11"/>
      <c r="H572" s="11"/>
      <c r="I572" s="11"/>
      <c r="J572" s="11"/>
      <c r="K572" s="11"/>
      <c r="L572" s="11"/>
      <c r="M572" s="11"/>
      <c r="N572" s="11"/>
    </row>
    <row r="573" customFormat="false" ht="12.75" hidden="false" customHeight="true" outlineLevel="0" collapsed="false">
      <c r="A573" s="11"/>
      <c r="B573" s="11"/>
      <c r="C573" s="11"/>
      <c r="D573" s="11"/>
      <c r="E573" s="11"/>
      <c r="F573" s="11"/>
      <c r="G573" s="11"/>
      <c r="H573" s="11"/>
      <c r="I573" s="11"/>
      <c r="J573" s="11"/>
      <c r="K573" s="11"/>
      <c r="L573" s="11"/>
      <c r="M573" s="11"/>
      <c r="N573" s="11"/>
    </row>
    <row r="574" customFormat="false" ht="12.75" hidden="false" customHeight="true" outlineLevel="0" collapsed="false">
      <c r="A574" s="11"/>
      <c r="B574" s="11"/>
      <c r="C574" s="11"/>
      <c r="D574" s="11"/>
      <c r="E574" s="11"/>
      <c r="F574" s="11"/>
      <c r="G574" s="11"/>
      <c r="H574" s="11"/>
      <c r="I574" s="11"/>
      <c r="J574" s="11"/>
      <c r="K574" s="11"/>
      <c r="L574" s="11"/>
      <c r="M574" s="11"/>
      <c r="N574" s="11"/>
    </row>
    <row r="575" customFormat="false" ht="12.75" hidden="false" customHeight="true" outlineLevel="0" collapsed="false">
      <c r="A575" s="11"/>
      <c r="B575" s="11"/>
      <c r="C575" s="11"/>
      <c r="D575" s="11"/>
      <c r="E575" s="11"/>
      <c r="F575" s="11"/>
      <c r="G575" s="11"/>
      <c r="H575" s="11"/>
      <c r="I575" s="11"/>
      <c r="J575" s="11"/>
      <c r="K575" s="11"/>
      <c r="L575" s="11"/>
      <c r="M575" s="11"/>
      <c r="N575" s="11"/>
    </row>
    <row r="576" customFormat="false" ht="12.75" hidden="false" customHeight="true" outlineLevel="0" collapsed="false">
      <c r="A576" s="11"/>
      <c r="B576" s="11"/>
      <c r="C576" s="11"/>
      <c r="D576" s="11"/>
      <c r="E576" s="11"/>
      <c r="F576" s="11"/>
      <c r="G576" s="11"/>
      <c r="H576" s="11"/>
      <c r="I576" s="11"/>
      <c r="J576" s="11"/>
      <c r="K576" s="11"/>
      <c r="L576" s="11"/>
      <c r="M576" s="11"/>
      <c r="N576" s="11"/>
    </row>
    <row r="577" customFormat="false" ht="12.75" hidden="false" customHeight="true" outlineLevel="0" collapsed="false">
      <c r="A577" s="11"/>
      <c r="B577" s="11"/>
      <c r="C577" s="11"/>
      <c r="D577" s="11"/>
      <c r="E577" s="11"/>
      <c r="F577" s="11"/>
      <c r="G577" s="11"/>
      <c r="H577" s="11"/>
      <c r="I577" s="11"/>
      <c r="J577" s="11"/>
      <c r="K577" s="11"/>
      <c r="L577" s="11"/>
      <c r="M577" s="11"/>
      <c r="N577" s="11"/>
    </row>
    <row r="578" customFormat="false" ht="12.75" hidden="false" customHeight="true" outlineLevel="0" collapsed="false">
      <c r="A578" s="11"/>
      <c r="B578" s="11"/>
      <c r="C578" s="11"/>
      <c r="D578" s="11"/>
      <c r="E578" s="11"/>
      <c r="F578" s="11"/>
      <c r="G578" s="11"/>
      <c r="H578" s="11"/>
      <c r="I578" s="11"/>
      <c r="J578" s="11"/>
      <c r="K578" s="11"/>
      <c r="L578" s="11"/>
      <c r="M578" s="11"/>
      <c r="N578" s="11"/>
    </row>
    <row r="579" customFormat="false" ht="12.75" hidden="false" customHeight="true" outlineLevel="0" collapsed="false">
      <c r="A579" s="11"/>
      <c r="B579" s="11"/>
      <c r="C579" s="11"/>
      <c r="D579" s="11"/>
      <c r="E579" s="11"/>
      <c r="F579" s="11"/>
      <c r="G579" s="11"/>
      <c r="H579" s="11"/>
      <c r="I579" s="11"/>
      <c r="J579" s="11"/>
      <c r="K579" s="11"/>
      <c r="L579" s="11"/>
      <c r="M579" s="11"/>
      <c r="N579" s="11"/>
    </row>
    <row r="580" customFormat="false" ht="12.75" hidden="false" customHeight="true" outlineLevel="0" collapsed="false">
      <c r="A580" s="11"/>
      <c r="B580" s="11"/>
      <c r="C580" s="11"/>
      <c r="D580" s="11"/>
      <c r="E580" s="11"/>
      <c r="F580" s="11"/>
      <c r="G580" s="11"/>
      <c r="H580" s="11"/>
      <c r="I580" s="11"/>
      <c r="J580" s="11"/>
      <c r="K580" s="11"/>
      <c r="L580" s="11"/>
      <c r="M580" s="11"/>
      <c r="N580" s="11"/>
    </row>
    <row r="581" customFormat="false" ht="12.75" hidden="false" customHeight="true" outlineLevel="0" collapsed="false">
      <c r="A581" s="11"/>
      <c r="B581" s="11"/>
      <c r="C581" s="11"/>
      <c r="D581" s="11"/>
      <c r="E581" s="11"/>
      <c r="F581" s="11"/>
      <c r="G581" s="11"/>
      <c r="H581" s="11"/>
      <c r="I581" s="11"/>
      <c r="J581" s="11"/>
      <c r="K581" s="11"/>
      <c r="L581" s="11"/>
      <c r="M581" s="11"/>
      <c r="N581" s="11"/>
    </row>
    <row r="582" customFormat="false" ht="12.75" hidden="false" customHeight="true" outlineLevel="0" collapsed="false">
      <c r="A582" s="11"/>
      <c r="B582" s="11"/>
      <c r="C582" s="11"/>
      <c r="D582" s="11"/>
      <c r="E582" s="11"/>
      <c r="F582" s="11"/>
      <c r="G582" s="11"/>
      <c r="H582" s="11"/>
      <c r="I582" s="11"/>
      <c r="J582" s="11"/>
      <c r="K582" s="11"/>
      <c r="L582" s="11"/>
      <c r="M582" s="11"/>
      <c r="N582" s="11"/>
    </row>
    <row r="583" customFormat="false" ht="12.75" hidden="false" customHeight="true" outlineLevel="0" collapsed="false">
      <c r="A583" s="11"/>
      <c r="B583" s="11"/>
      <c r="C583" s="11"/>
      <c r="D583" s="11"/>
      <c r="E583" s="11"/>
      <c r="F583" s="11"/>
      <c r="G583" s="11"/>
      <c r="H583" s="11"/>
      <c r="I583" s="11"/>
      <c r="J583" s="11"/>
      <c r="K583" s="11"/>
      <c r="L583" s="11"/>
      <c r="M583" s="11"/>
      <c r="N583" s="11"/>
    </row>
    <row r="584" customFormat="false" ht="12.75" hidden="false" customHeight="true" outlineLevel="0" collapsed="false">
      <c r="A584" s="11"/>
      <c r="B584" s="11"/>
      <c r="C584" s="11"/>
      <c r="D584" s="11"/>
      <c r="E584" s="11"/>
      <c r="F584" s="11"/>
      <c r="G584" s="11"/>
      <c r="H584" s="11"/>
      <c r="I584" s="11"/>
      <c r="J584" s="11"/>
      <c r="K584" s="11"/>
      <c r="L584" s="11"/>
      <c r="M584" s="11"/>
      <c r="N584" s="11"/>
    </row>
    <row r="585" customFormat="false" ht="12.75" hidden="false" customHeight="true" outlineLevel="0" collapsed="false">
      <c r="A585" s="11"/>
      <c r="B585" s="11"/>
      <c r="C585" s="11"/>
      <c r="D585" s="11"/>
      <c r="E585" s="11"/>
      <c r="F585" s="11"/>
      <c r="G585" s="11"/>
      <c r="H585" s="11"/>
      <c r="I585" s="11"/>
      <c r="J585" s="11"/>
      <c r="K585" s="11"/>
      <c r="L585" s="11"/>
      <c r="M585" s="11"/>
      <c r="N585" s="11"/>
    </row>
    <row r="586" customFormat="false" ht="12.75" hidden="false" customHeight="true" outlineLevel="0" collapsed="false">
      <c r="A586" s="11"/>
      <c r="B586" s="11"/>
      <c r="C586" s="11"/>
      <c r="D586" s="11"/>
      <c r="E586" s="11"/>
      <c r="F586" s="11"/>
      <c r="G586" s="11"/>
      <c r="H586" s="11"/>
      <c r="I586" s="11"/>
      <c r="J586" s="11"/>
      <c r="K586" s="11"/>
      <c r="L586" s="11"/>
      <c r="M586" s="11"/>
      <c r="N586" s="11"/>
    </row>
    <row r="587" customFormat="false" ht="12.75" hidden="false" customHeight="true" outlineLevel="0" collapsed="false">
      <c r="A587" s="11"/>
      <c r="B587" s="11"/>
      <c r="C587" s="11"/>
      <c r="D587" s="11"/>
      <c r="E587" s="11"/>
      <c r="F587" s="11"/>
      <c r="G587" s="11"/>
      <c r="H587" s="11"/>
      <c r="I587" s="11"/>
      <c r="J587" s="11"/>
      <c r="K587" s="11"/>
      <c r="L587" s="11"/>
      <c r="M587" s="11"/>
      <c r="N587" s="11"/>
    </row>
    <row r="588" customFormat="false" ht="12.75" hidden="false" customHeight="true" outlineLevel="0" collapsed="false">
      <c r="A588" s="11"/>
      <c r="B588" s="11"/>
      <c r="C588" s="11"/>
      <c r="D588" s="11"/>
      <c r="E588" s="11"/>
      <c r="F588" s="11"/>
      <c r="G588" s="11"/>
      <c r="H588" s="11"/>
      <c r="I588" s="11"/>
      <c r="J588" s="11"/>
      <c r="K588" s="11"/>
      <c r="L588" s="11"/>
      <c r="M588" s="11"/>
      <c r="N588" s="11"/>
    </row>
    <row r="589" customFormat="false" ht="12.75" hidden="false" customHeight="true" outlineLevel="0" collapsed="false">
      <c r="A589" s="11"/>
      <c r="B589" s="11"/>
      <c r="C589" s="11"/>
      <c r="D589" s="11"/>
      <c r="E589" s="11"/>
      <c r="F589" s="11"/>
      <c r="G589" s="11"/>
      <c r="H589" s="11"/>
      <c r="I589" s="11"/>
      <c r="J589" s="11"/>
      <c r="K589" s="11"/>
      <c r="L589" s="11"/>
      <c r="M589" s="11"/>
      <c r="N589" s="11"/>
    </row>
    <row r="590" customFormat="false" ht="12.75" hidden="false" customHeight="true" outlineLevel="0" collapsed="false">
      <c r="A590" s="11"/>
      <c r="B590" s="11"/>
      <c r="C590" s="11"/>
      <c r="D590" s="11"/>
      <c r="E590" s="11"/>
      <c r="F590" s="11"/>
      <c r="G590" s="11"/>
      <c r="H590" s="11"/>
      <c r="I590" s="11"/>
      <c r="J590" s="11"/>
      <c r="K590" s="11"/>
      <c r="L590" s="11"/>
      <c r="M590" s="11"/>
      <c r="N590" s="11"/>
    </row>
    <row r="591" customFormat="false" ht="12.75" hidden="false" customHeight="true" outlineLevel="0" collapsed="false">
      <c r="A591" s="11"/>
      <c r="B591" s="11"/>
      <c r="C591" s="11"/>
      <c r="D591" s="11"/>
      <c r="E591" s="11"/>
      <c r="F591" s="11"/>
      <c r="G591" s="11"/>
      <c r="H591" s="11"/>
      <c r="I591" s="11"/>
      <c r="J591" s="11"/>
      <c r="K591" s="11"/>
      <c r="L591" s="11"/>
      <c r="M591" s="11"/>
      <c r="N591" s="11"/>
    </row>
    <row r="592" customFormat="false" ht="12.75" hidden="false" customHeight="true" outlineLevel="0" collapsed="false">
      <c r="A592" s="11"/>
      <c r="B592" s="11"/>
      <c r="C592" s="11"/>
      <c r="D592" s="11"/>
      <c r="E592" s="11"/>
      <c r="F592" s="11"/>
      <c r="G592" s="11"/>
      <c r="H592" s="11"/>
      <c r="I592" s="11"/>
      <c r="J592" s="11"/>
      <c r="K592" s="11"/>
      <c r="L592" s="11"/>
      <c r="M592" s="11"/>
      <c r="N592" s="11"/>
    </row>
    <row r="593" customFormat="false" ht="12.75" hidden="false" customHeight="true" outlineLevel="0" collapsed="false">
      <c r="A593" s="11"/>
      <c r="B593" s="11"/>
      <c r="C593" s="11"/>
      <c r="D593" s="11"/>
      <c r="E593" s="11"/>
      <c r="F593" s="11"/>
      <c r="G593" s="11"/>
      <c r="H593" s="11"/>
      <c r="I593" s="11"/>
      <c r="J593" s="11"/>
      <c r="K593" s="11"/>
      <c r="L593" s="11"/>
      <c r="M593" s="11"/>
      <c r="N593" s="11"/>
    </row>
    <row r="594" customFormat="false" ht="12.75" hidden="false" customHeight="true" outlineLevel="0" collapsed="false">
      <c r="A594" s="11"/>
      <c r="B594" s="11"/>
      <c r="C594" s="11"/>
      <c r="D594" s="11"/>
      <c r="E594" s="11"/>
      <c r="F594" s="11"/>
      <c r="G594" s="11"/>
      <c r="H594" s="11"/>
      <c r="I594" s="11"/>
      <c r="J594" s="11"/>
      <c r="K594" s="11"/>
      <c r="L594" s="11"/>
      <c r="M594" s="11"/>
      <c r="N594" s="11"/>
    </row>
    <row r="595" customFormat="false" ht="12.75" hidden="false" customHeight="true" outlineLevel="0" collapsed="false">
      <c r="A595" s="11"/>
      <c r="B595" s="11"/>
      <c r="C595" s="11"/>
      <c r="D595" s="11"/>
      <c r="E595" s="11"/>
      <c r="F595" s="11"/>
      <c r="G595" s="11"/>
      <c r="H595" s="11"/>
      <c r="I595" s="11"/>
      <c r="J595" s="11"/>
      <c r="K595" s="11"/>
      <c r="L595" s="11"/>
      <c r="M595" s="11"/>
      <c r="N595" s="11"/>
    </row>
    <row r="596" customFormat="false" ht="12.75" hidden="false" customHeight="true" outlineLevel="0" collapsed="false">
      <c r="A596" s="11"/>
      <c r="B596" s="11"/>
      <c r="C596" s="11"/>
      <c r="D596" s="11"/>
      <c r="E596" s="11"/>
      <c r="F596" s="11"/>
      <c r="G596" s="11"/>
      <c r="H596" s="11"/>
      <c r="I596" s="11"/>
      <c r="J596" s="11"/>
      <c r="K596" s="11"/>
      <c r="L596" s="11"/>
      <c r="M596" s="11"/>
      <c r="N596" s="11"/>
    </row>
    <row r="597" customFormat="false" ht="12.75" hidden="false" customHeight="true" outlineLevel="0" collapsed="false">
      <c r="A597" s="11"/>
      <c r="B597" s="11"/>
      <c r="C597" s="11"/>
      <c r="D597" s="11"/>
      <c r="E597" s="11"/>
      <c r="F597" s="11"/>
      <c r="G597" s="11"/>
      <c r="H597" s="11"/>
      <c r="I597" s="11"/>
      <c r="J597" s="11"/>
      <c r="K597" s="11"/>
      <c r="L597" s="11"/>
      <c r="M597" s="11"/>
      <c r="N597" s="11"/>
    </row>
    <row r="598" customFormat="false" ht="12.75" hidden="false" customHeight="true" outlineLevel="0" collapsed="false">
      <c r="A598" s="11"/>
      <c r="B598" s="11"/>
      <c r="C598" s="11"/>
      <c r="D598" s="11"/>
      <c r="E598" s="11"/>
      <c r="F598" s="11"/>
      <c r="G598" s="11"/>
      <c r="H598" s="11"/>
      <c r="I598" s="11"/>
      <c r="J598" s="11"/>
      <c r="K598" s="11"/>
      <c r="L598" s="11"/>
      <c r="M598" s="11"/>
      <c r="N598" s="11"/>
    </row>
    <row r="599" customFormat="false" ht="12.75" hidden="false" customHeight="true" outlineLevel="0" collapsed="false">
      <c r="A599" s="11"/>
      <c r="B599" s="11"/>
      <c r="C599" s="11"/>
      <c r="D599" s="11"/>
      <c r="E599" s="11"/>
      <c r="F599" s="11"/>
      <c r="G599" s="11"/>
      <c r="H599" s="11"/>
      <c r="I599" s="11"/>
      <c r="J599" s="11"/>
      <c r="K599" s="11"/>
      <c r="L599" s="11"/>
      <c r="M599" s="11"/>
      <c r="N599" s="11"/>
    </row>
    <row r="600" customFormat="false" ht="12.75" hidden="false" customHeight="true" outlineLevel="0" collapsed="false">
      <c r="A600" s="11"/>
      <c r="B600" s="11"/>
      <c r="C600" s="11"/>
      <c r="D600" s="11"/>
      <c r="E600" s="11"/>
      <c r="F600" s="11"/>
      <c r="G600" s="11"/>
      <c r="H600" s="11"/>
      <c r="I600" s="11"/>
      <c r="J600" s="11"/>
      <c r="K600" s="11"/>
      <c r="L600" s="11"/>
      <c r="M600" s="11"/>
      <c r="N600" s="11"/>
    </row>
    <row r="601" customFormat="false" ht="12.75" hidden="false" customHeight="true" outlineLevel="0" collapsed="false">
      <c r="A601" s="11"/>
      <c r="B601" s="11"/>
      <c r="C601" s="11"/>
      <c r="D601" s="11"/>
      <c r="E601" s="11"/>
      <c r="F601" s="11"/>
      <c r="G601" s="11"/>
      <c r="H601" s="11"/>
      <c r="I601" s="11"/>
      <c r="J601" s="11"/>
      <c r="K601" s="11"/>
      <c r="L601" s="11"/>
      <c r="M601" s="11"/>
      <c r="N601" s="11"/>
    </row>
    <row r="602" customFormat="false" ht="12.75" hidden="false" customHeight="true" outlineLevel="0" collapsed="false">
      <c r="A602" s="11"/>
      <c r="B602" s="11"/>
      <c r="C602" s="11"/>
      <c r="D602" s="11"/>
      <c r="E602" s="11"/>
      <c r="F602" s="11"/>
      <c r="G602" s="11"/>
      <c r="H602" s="11"/>
      <c r="I602" s="11"/>
      <c r="J602" s="11"/>
      <c r="K602" s="11"/>
      <c r="L602" s="11"/>
      <c r="M602" s="11"/>
      <c r="N602" s="11"/>
    </row>
    <row r="603" customFormat="false" ht="12.75" hidden="false" customHeight="true" outlineLevel="0" collapsed="false">
      <c r="A603" s="11"/>
      <c r="B603" s="11"/>
      <c r="C603" s="11"/>
      <c r="D603" s="11"/>
      <c r="E603" s="11"/>
      <c r="F603" s="11"/>
      <c r="G603" s="11"/>
      <c r="H603" s="11"/>
      <c r="I603" s="11"/>
      <c r="J603" s="11"/>
      <c r="K603" s="11"/>
      <c r="L603" s="11"/>
      <c r="M603" s="11"/>
      <c r="N603" s="11"/>
    </row>
    <row r="604" customFormat="false" ht="12.75" hidden="false" customHeight="true" outlineLevel="0" collapsed="false">
      <c r="A604" s="11"/>
      <c r="B604" s="11"/>
      <c r="C604" s="11"/>
      <c r="D604" s="11"/>
      <c r="E604" s="11"/>
      <c r="F604" s="11"/>
      <c r="G604" s="11"/>
      <c r="H604" s="11"/>
      <c r="I604" s="11"/>
      <c r="J604" s="11"/>
      <c r="K604" s="11"/>
      <c r="L604" s="11"/>
      <c r="M604" s="11"/>
      <c r="N604" s="11"/>
    </row>
    <row r="605" customFormat="false" ht="12.75" hidden="false" customHeight="true" outlineLevel="0" collapsed="false">
      <c r="A605" s="11"/>
      <c r="B605" s="11"/>
      <c r="C605" s="11"/>
      <c r="D605" s="11"/>
      <c r="E605" s="11"/>
      <c r="F605" s="11"/>
      <c r="G605" s="11"/>
      <c r="H605" s="11"/>
      <c r="I605" s="11"/>
      <c r="J605" s="11"/>
      <c r="K605" s="11"/>
      <c r="L605" s="11"/>
      <c r="M605" s="11"/>
      <c r="N605" s="11"/>
    </row>
    <row r="606" customFormat="false" ht="12.75" hidden="false" customHeight="true" outlineLevel="0" collapsed="false">
      <c r="A606" s="11"/>
      <c r="B606" s="11"/>
      <c r="C606" s="11"/>
      <c r="D606" s="11"/>
      <c r="E606" s="11"/>
      <c r="F606" s="11"/>
      <c r="G606" s="11"/>
      <c r="H606" s="11"/>
      <c r="I606" s="11"/>
      <c r="J606" s="11"/>
      <c r="K606" s="11"/>
      <c r="L606" s="11"/>
      <c r="M606" s="11"/>
      <c r="N606" s="11"/>
    </row>
    <row r="607" customFormat="false" ht="12.75" hidden="false" customHeight="true" outlineLevel="0" collapsed="false">
      <c r="A607" s="11"/>
      <c r="B607" s="11"/>
      <c r="C607" s="11"/>
      <c r="D607" s="11"/>
      <c r="E607" s="11"/>
      <c r="F607" s="11"/>
      <c r="G607" s="11"/>
      <c r="H607" s="11"/>
      <c r="I607" s="11"/>
      <c r="J607" s="11"/>
      <c r="K607" s="11"/>
      <c r="L607" s="11"/>
      <c r="M607" s="11"/>
      <c r="N607" s="11"/>
    </row>
    <row r="608" customFormat="false" ht="12.75" hidden="false" customHeight="true" outlineLevel="0" collapsed="false">
      <c r="A608" s="11"/>
      <c r="B608" s="11"/>
      <c r="C608" s="11"/>
      <c r="D608" s="11"/>
      <c r="E608" s="11"/>
      <c r="F608" s="11"/>
      <c r="G608" s="11"/>
      <c r="H608" s="11"/>
      <c r="I608" s="11"/>
      <c r="J608" s="11"/>
      <c r="K608" s="11"/>
      <c r="L608" s="11"/>
      <c r="M608" s="11"/>
      <c r="N608" s="11"/>
    </row>
    <row r="609" customFormat="false" ht="12.75" hidden="false" customHeight="true" outlineLevel="0" collapsed="false">
      <c r="A609" s="11"/>
      <c r="B609" s="11"/>
      <c r="C609" s="11"/>
      <c r="D609" s="11"/>
      <c r="E609" s="11"/>
      <c r="F609" s="11"/>
      <c r="G609" s="11"/>
      <c r="H609" s="11"/>
      <c r="I609" s="11"/>
      <c r="J609" s="11"/>
      <c r="K609" s="11"/>
      <c r="L609" s="11"/>
      <c r="M609" s="11"/>
      <c r="N609" s="11"/>
    </row>
    <row r="610" customFormat="false" ht="12.75" hidden="false" customHeight="true" outlineLevel="0" collapsed="false">
      <c r="A610" s="11"/>
      <c r="B610" s="11"/>
      <c r="C610" s="11"/>
      <c r="D610" s="11"/>
      <c r="E610" s="11"/>
      <c r="F610" s="11"/>
      <c r="G610" s="11"/>
      <c r="H610" s="11"/>
      <c r="I610" s="11"/>
      <c r="J610" s="11"/>
      <c r="K610" s="11"/>
      <c r="L610" s="11"/>
      <c r="M610" s="11"/>
      <c r="N610" s="11"/>
    </row>
    <row r="611" customFormat="false" ht="12.75" hidden="false" customHeight="true" outlineLevel="0" collapsed="false">
      <c r="A611" s="11"/>
      <c r="B611" s="11"/>
      <c r="C611" s="11"/>
      <c r="D611" s="11"/>
      <c r="E611" s="11"/>
      <c r="F611" s="11"/>
      <c r="G611" s="11"/>
      <c r="H611" s="11"/>
      <c r="I611" s="11"/>
      <c r="J611" s="11"/>
      <c r="K611" s="11"/>
      <c r="L611" s="11"/>
      <c r="M611" s="11"/>
      <c r="N611" s="11"/>
    </row>
    <row r="612" customFormat="false" ht="12.75" hidden="false" customHeight="true" outlineLevel="0" collapsed="false">
      <c r="A612" s="11"/>
      <c r="B612" s="11"/>
      <c r="C612" s="11"/>
      <c r="D612" s="11"/>
      <c r="E612" s="11"/>
      <c r="F612" s="11"/>
      <c r="G612" s="11"/>
      <c r="H612" s="11"/>
      <c r="I612" s="11"/>
      <c r="J612" s="11"/>
      <c r="K612" s="11"/>
      <c r="L612" s="11"/>
      <c r="M612" s="11"/>
      <c r="N612" s="11"/>
    </row>
    <row r="613" customFormat="false" ht="12.75" hidden="false" customHeight="true" outlineLevel="0" collapsed="false">
      <c r="A613" s="11"/>
      <c r="B613" s="11"/>
      <c r="C613" s="11"/>
      <c r="D613" s="11"/>
      <c r="E613" s="11"/>
      <c r="F613" s="11"/>
      <c r="G613" s="11"/>
      <c r="H613" s="11"/>
      <c r="I613" s="11"/>
      <c r="J613" s="11"/>
      <c r="K613" s="11"/>
      <c r="L613" s="11"/>
      <c r="M613" s="11"/>
      <c r="N613" s="11"/>
    </row>
    <row r="614" customFormat="false" ht="12.75" hidden="false" customHeight="true" outlineLevel="0" collapsed="false">
      <c r="A614" s="11"/>
      <c r="B614" s="11"/>
      <c r="C614" s="11"/>
      <c r="D614" s="11"/>
      <c r="E614" s="11"/>
      <c r="F614" s="11"/>
      <c r="G614" s="11"/>
      <c r="H614" s="11"/>
      <c r="I614" s="11"/>
      <c r="J614" s="11"/>
      <c r="K614" s="11"/>
      <c r="L614" s="11"/>
      <c r="M614" s="11"/>
      <c r="N614" s="11"/>
    </row>
    <row r="615" customFormat="false" ht="12.75" hidden="false" customHeight="true" outlineLevel="0" collapsed="false">
      <c r="A615" s="11"/>
      <c r="B615" s="11"/>
      <c r="C615" s="11"/>
      <c r="D615" s="11"/>
      <c r="E615" s="11"/>
      <c r="F615" s="11"/>
      <c r="G615" s="11"/>
      <c r="H615" s="11"/>
      <c r="I615" s="11"/>
      <c r="J615" s="11"/>
      <c r="K615" s="11"/>
      <c r="L615" s="11"/>
      <c r="M615" s="11"/>
      <c r="N615" s="11"/>
    </row>
    <row r="616" customFormat="false" ht="12.75" hidden="false" customHeight="true" outlineLevel="0" collapsed="false">
      <c r="A616" s="11"/>
      <c r="B616" s="11"/>
      <c r="C616" s="11"/>
      <c r="D616" s="11"/>
      <c r="E616" s="11"/>
      <c r="F616" s="11"/>
      <c r="G616" s="11"/>
      <c r="H616" s="11"/>
      <c r="I616" s="11"/>
      <c r="J616" s="11"/>
      <c r="K616" s="11"/>
      <c r="L616" s="11"/>
      <c r="M616" s="11"/>
      <c r="N616" s="11"/>
    </row>
    <row r="617" customFormat="false" ht="12.75" hidden="false" customHeight="true" outlineLevel="0" collapsed="false">
      <c r="A617" s="11"/>
      <c r="B617" s="11"/>
      <c r="C617" s="11"/>
      <c r="D617" s="11"/>
      <c r="E617" s="11"/>
      <c r="F617" s="11"/>
      <c r="G617" s="11"/>
      <c r="H617" s="11"/>
      <c r="I617" s="11"/>
      <c r="J617" s="11"/>
      <c r="K617" s="11"/>
      <c r="L617" s="11"/>
      <c r="M617" s="11"/>
      <c r="N617" s="11"/>
    </row>
    <row r="618" customFormat="false" ht="12.75" hidden="false" customHeight="true" outlineLevel="0" collapsed="false">
      <c r="A618" s="11"/>
      <c r="B618" s="11"/>
      <c r="C618" s="11"/>
      <c r="D618" s="11"/>
      <c r="E618" s="11"/>
      <c r="F618" s="11"/>
      <c r="G618" s="11"/>
      <c r="H618" s="11"/>
      <c r="I618" s="11"/>
      <c r="J618" s="11"/>
      <c r="K618" s="11"/>
      <c r="L618" s="11"/>
      <c r="M618" s="11"/>
      <c r="N618" s="11"/>
    </row>
    <row r="619" customFormat="false" ht="12.75" hidden="false" customHeight="true" outlineLevel="0" collapsed="false">
      <c r="A619" s="11"/>
      <c r="B619" s="11"/>
      <c r="C619" s="11"/>
      <c r="D619" s="11"/>
      <c r="E619" s="11"/>
      <c r="F619" s="11"/>
      <c r="G619" s="11"/>
      <c r="H619" s="11"/>
      <c r="I619" s="11"/>
      <c r="J619" s="11"/>
      <c r="K619" s="11"/>
      <c r="L619" s="11"/>
      <c r="M619" s="11"/>
      <c r="N619" s="11"/>
    </row>
    <row r="620" customFormat="false" ht="12.75" hidden="false" customHeight="true" outlineLevel="0" collapsed="false">
      <c r="A620" s="11"/>
      <c r="B620" s="11"/>
      <c r="C620" s="11"/>
      <c r="D620" s="11"/>
      <c r="E620" s="11"/>
      <c r="F620" s="11"/>
      <c r="G620" s="11"/>
      <c r="H620" s="11"/>
      <c r="I620" s="11"/>
      <c r="J620" s="11"/>
      <c r="K620" s="11"/>
      <c r="L620" s="11"/>
      <c r="M620" s="11"/>
      <c r="N620" s="11"/>
    </row>
    <row r="621" customFormat="false" ht="12.75" hidden="false" customHeight="true" outlineLevel="0" collapsed="false">
      <c r="A621" s="11"/>
      <c r="B621" s="11"/>
      <c r="C621" s="11"/>
      <c r="D621" s="11"/>
      <c r="E621" s="11"/>
      <c r="F621" s="11"/>
      <c r="G621" s="11"/>
      <c r="H621" s="11"/>
      <c r="I621" s="11"/>
      <c r="J621" s="11"/>
      <c r="K621" s="11"/>
      <c r="L621" s="11"/>
      <c r="M621" s="11"/>
      <c r="N621" s="11"/>
    </row>
    <row r="622" customFormat="false" ht="12.75" hidden="false" customHeight="true" outlineLevel="0" collapsed="false">
      <c r="A622" s="11"/>
      <c r="B622" s="11"/>
      <c r="C622" s="11"/>
      <c r="D622" s="11"/>
      <c r="E622" s="11"/>
      <c r="F622" s="11"/>
      <c r="G622" s="11"/>
      <c r="H622" s="11"/>
      <c r="I622" s="11"/>
      <c r="J622" s="11"/>
      <c r="K622" s="11"/>
      <c r="L622" s="11"/>
      <c r="M622" s="11"/>
      <c r="N622" s="11"/>
    </row>
    <row r="623" customFormat="false" ht="12.75" hidden="false" customHeight="true" outlineLevel="0" collapsed="false">
      <c r="A623" s="11"/>
      <c r="B623" s="11"/>
      <c r="C623" s="11"/>
      <c r="D623" s="11"/>
      <c r="E623" s="11"/>
      <c r="F623" s="11"/>
      <c r="G623" s="11"/>
      <c r="H623" s="11"/>
      <c r="I623" s="11"/>
      <c r="J623" s="11"/>
      <c r="K623" s="11"/>
      <c r="L623" s="11"/>
      <c r="M623" s="11"/>
      <c r="N623" s="11"/>
    </row>
    <row r="624" customFormat="false" ht="12.75" hidden="false" customHeight="true" outlineLevel="0" collapsed="false">
      <c r="A624" s="11"/>
      <c r="B624" s="11"/>
      <c r="C624" s="11"/>
      <c r="D624" s="11"/>
      <c r="E624" s="11"/>
      <c r="F624" s="11"/>
      <c r="G624" s="11"/>
      <c r="H624" s="11"/>
      <c r="I624" s="11"/>
      <c r="J624" s="11"/>
      <c r="K624" s="11"/>
      <c r="L624" s="11"/>
      <c r="M624" s="11"/>
      <c r="N624" s="11"/>
    </row>
    <row r="625" customFormat="false" ht="12.75" hidden="false" customHeight="true" outlineLevel="0" collapsed="false">
      <c r="A625" s="11"/>
      <c r="B625" s="11"/>
      <c r="C625" s="11"/>
      <c r="D625" s="11"/>
      <c r="E625" s="11"/>
      <c r="F625" s="11"/>
      <c r="G625" s="11"/>
      <c r="H625" s="11"/>
      <c r="I625" s="11"/>
      <c r="J625" s="11"/>
      <c r="K625" s="11"/>
      <c r="L625" s="11"/>
      <c r="M625" s="11"/>
      <c r="N625" s="11"/>
    </row>
    <row r="626" customFormat="false" ht="12.75" hidden="false" customHeight="true" outlineLevel="0" collapsed="false">
      <c r="A626" s="11"/>
      <c r="B626" s="11"/>
      <c r="C626" s="11"/>
      <c r="D626" s="11"/>
      <c r="E626" s="11"/>
      <c r="F626" s="11"/>
      <c r="G626" s="11"/>
      <c r="H626" s="11"/>
      <c r="I626" s="11"/>
      <c r="J626" s="11"/>
      <c r="K626" s="11"/>
      <c r="L626" s="11"/>
      <c r="M626" s="11"/>
      <c r="N626" s="11"/>
    </row>
    <row r="627" customFormat="false" ht="12.75" hidden="false" customHeight="true" outlineLevel="0" collapsed="false">
      <c r="A627" s="11"/>
      <c r="B627" s="11"/>
      <c r="C627" s="11"/>
      <c r="D627" s="11"/>
      <c r="E627" s="11"/>
      <c r="F627" s="11"/>
      <c r="G627" s="11"/>
      <c r="H627" s="11"/>
      <c r="I627" s="11"/>
      <c r="J627" s="11"/>
      <c r="K627" s="11"/>
      <c r="L627" s="11"/>
      <c r="M627" s="11"/>
      <c r="N627" s="11"/>
    </row>
    <row r="628" customFormat="false" ht="12.75" hidden="false" customHeight="true" outlineLevel="0" collapsed="false">
      <c r="A628" s="11"/>
      <c r="B628" s="11"/>
      <c r="C628" s="11"/>
      <c r="D628" s="11"/>
      <c r="E628" s="11"/>
      <c r="F628" s="11"/>
      <c r="G628" s="11"/>
      <c r="H628" s="11"/>
      <c r="I628" s="11"/>
      <c r="J628" s="11"/>
      <c r="K628" s="11"/>
      <c r="L628" s="11"/>
      <c r="M628" s="11"/>
      <c r="N628" s="11"/>
    </row>
    <row r="629" customFormat="false" ht="12.75" hidden="false" customHeight="true" outlineLevel="0" collapsed="false">
      <c r="A629" s="11"/>
      <c r="B629" s="11"/>
      <c r="C629" s="11"/>
      <c r="D629" s="11"/>
      <c r="E629" s="11"/>
      <c r="F629" s="11"/>
      <c r="G629" s="11"/>
      <c r="H629" s="11"/>
      <c r="I629" s="11"/>
      <c r="J629" s="11"/>
      <c r="K629" s="11"/>
      <c r="L629" s="11"/>
      <c r="M629" s="11"/>
      <c r="N629" s="11"/>
    </row>
    <row r="630" customFormat="false" ht="12.75" hidden="false" customHeight="true" outlineLevel="0" collapsed="false">
      <c r="A630" s="11"/>
      <c r="B630" s="11"/>
      <c r="C630" s="11"/>
      <c r="D630" s="11"/>
      <c r="E630" s="11"/>
      <c r="F630" s="11"/>
      <c r="G630" s="11"/>
      <c r="H630" s="11"/>
      <c r="I630" s="11"/>
      <c r="J630" s="11"/>
      <c r="K630" s="11"/>
      <c r="L630" s="11"/>
      <c r="M630" s="11"/>
      <c r="N630" s="11"/>
    </row>
    <row r="631" customFormat="false" ht="12.75" hidden="false" customHeight="true" outlineLevel="0" collapsed="false">
      <c r="A631" s="11"/>
      <c r="B631" s="11"/>
      <c r="C631" s="11"/>
      <c r="D631" s="11"/>
      <c r="E631" s="11"/>
      <c r="F631" s="11"/>
      <c r="G631" s="11"/>
      <c r="H631" s="11"/>
      <c r="I631" s="11"/>
      <c r="J631" s="11"/>
      <c r="K631" s="11"/>
      <c r="L631" s="11"/>
      <c r="M631" s="11"/>
      <c r="N631" s="11"/>
    </row>
    <row r="632" customFormat="false" ht="12.75" hidden="false" customHeight="true" outlineLevel="0" collapsed="false">
      <c r="A632" s="11"/>
      <c r="B632" s="11"/>
      <c r="C632" s="11"/>
      <c r="D632" s="11"/>
      <c r="E632" s="11"/>
      <c r="F632" s="11"/>
      <c r="G632" s="11"/>
      <c r="H632" s="11"/>
      <c r="I632" s="11"/>
      <c r="J632" s="11"/>
      <c r="K632" s="11"/>
      <c r="L632" s="11"/>
      <c r="M632" s="11"/>
      <c r="N632" s="11"/>
    </row>
    <row r="633" customFormat="false" ht="12.75" hidden="false" customHeight="true" outlineLevel="0" collapsed="false">
      <c r="A633" s="11"/>
      <c r="B633" s="11"/>
      <c r="C633" s="11"/>
      <c r="D633" s="11"/>
      <c r="E633" s="11"/>
      <c r="F633" s="11"/>
      <c r="G633" s="11"/>
      <c r="H633" s="11"/>
      <c r="I633" s="11"/>
      <c r="J633" s="11"/>
      <c r="K633" s="11"/>
      <c r="L633" s="11"/>
      <c r="M633" s="11"/>
      <c r="N633" s="11"/>
    </row>
    <row r="634" customFormat="false" ht="12.75" hidden="false" customHeight="true" outlineLevel="0" collapsed="false">
      <c r="A634" s="11"/>
      <c r="B634" s="11"/>
      <c r="C634" s="11"/>
      <c r="D634" s="11"/>
      <c r="E634" s="11"/>
      <c r="F634" s="11"/>
      <c r="G634" s="11"/>
      <c r="H634" s="11"/>
      <c r="I634" s="11"/>
      <c r="J634" s="11"/>
      <c r="K634" s="11"/>
      <c r="L634" s="11"/>
      <c r="M634" s="11"/>
      <c r="N634" s="11"/>
    </row>
    <row r="635" customFormat="false" ht="12.75" hidden="false" customHeight="true" outlineLevel="0" collapsed="false">
      <c r="A635" s="11"/>
      <c r="B635" s="11"/>
      <c r="C635" s="11"/>
      <c r="D635" s="11"/>
      <c r="E635" s="11"/>
      <c r="F635" s="11"/>
      <c r="G635" s="11"/>
      <c r="H635" s="11"/>
      <c r="I635" s="11"/>
      <c r="J635" s="11"/>
      <c r="K635" s="11"/>
      <c r="L635" s="11"/>
      <c r="M635" s="11"/>
      <c r="N635" s="11"/>
    </row>
    <row r="636" customFormat="false" ht="12.75" hidden="false" customHeight="true" outlineLevel="0" collapsed="false">
      <c r="A636" s="11"/>
      <c r="B636" s="11"/>
      <c r="C636" s="11"/>
      <c r="D636" s="11"/>
      <c r="E636" s="11"/>
      <c r="F636" s="11"/>
      <c r="G636" s="11"/>
      <c r="H636" s="11"/>
      <c r="I636" s="11"/>
      <c r="J636" s="11"/>
      <c r="K636" s="11"/>
      <c r="L636" s="11"/>
      <c r="M636" s="11"/>
      <c r="N636" s="11"/>
    </row>
    <row r="637" customFormat="false" ht="12.75" hidden="false" customHeight="true" outlineLevel="0" collapsed="false">
      <c r="A637" s="11"/>
      <c r="B637" s="11"/>
      <c r="C637" s="11"/>
      <c r="D637" s="11"/>
      <c r="E637" s="11"/>
      <c r="F637" s="11"/>
      <c r="G637" s="11"/>
      <c r="H637" s="11"/>
      <c r="I637" s="11"/>
      <c r="J637" s="11"/>
      <c r="K637" s="11"/>
      <c r="L637" s="11"/>
      <c r="M637" s="11"/>
      <c r="N637" s="11"/>
    </row>
    <row r="638" customFormat="false" ht="12.75" hidden="false" customHeight="true" outlineLevel="0" collapsed="false">
      <c r="A638" s="11"/>
      <c r="B638" s="11"/>
      <c r="C638" s="11"/>
      <c r="D638" s="11"/>
      <c r="E638" s="11"/>
      <c r="F638" s="11"/>
      <c r="G638" s="11"/>
      <c r="H638" s="11"/>
      <c r="I638" s="11"/>
      <c r="J638" s="11"/>
      <c r="K638" s="11"/>
      <c r="L638" s="11"/>
      <c r="M638" s="11"/>
      <c r="N638" s="11"/>
    </row>
    <row r="639" customFormat="false" ht="12.75" hidden="false" customHeight="true" outlineLevel="0" collapsed="false">
      <c r="A639" s="11"/>
      <c r="B639" s="11"/>
      <c r="C639" s="11"/>
      <c r="D639" s="11"/>
      <c r="E639" s="11"/>
      <c r="F639" s="11"/>
      <c r="G639" s="11"/>
      <c r="H639" s="11"/>
      <c r="I639" s="11"/>
      <c r="J639" s="11"/>
      <c r="K639" s="11"/>
      <c r="L639" s="11"/>
      <c r="M639" s="11"/>
      <c r="N639" s="11"/>
    </row>
    <row r="640" customFormat="false" ht="12.75" hidden="false" customHeight="true" outlineLevel="0" collapsed="false">
      <c r="A640" s="11"/>
      <c r="B640" s="11"/>
      <c r="C640" s="11"/>
      <c r="D640" s="11"/>
      <c r="E640" s="11"/>
      <c r="F640" s="11"/>
      <c r="G640" s="11"/>
      <c r="H640" s="11"/>
      <c r="I640" s="11"/>
      <c r="J640" s="11"/>
      <c r="K640" s="11"/>
      <c r="L640" s="11"/>
      <c r="M640" s="11"/>
      <c r="N640" s="11"/>
    </row>
    <row r="641" customFormat="false" ht="12.75" hidden="false" customHeight="true" outlineLevel="0" collapsed="false">
      <c r="A641" s="11"/>
      <c r="B641" s="11"/>
      <c r="C641" s="11"/>
      <c r="D641" s="11"/>
      <c r="E641" s="11"/>
      <c r="F641" s="11"/>
      <c r="G641" s="11"/>
      <c r="H641" s="11"/>
      <c r="I641" s="11"/>
      <c r="J641" s="11"/>
      <c r="K641" s="11"/>
      <c r="L641" s="11"/>
      <c r="M641" s="11"/>
      <c r="N641" s="11"/>
    </row>
    <row r="642" customFormat="false" ht="12.75" hidden="false" customHeight="true" outlineLevel="0" collapsed="false">
      <c r="A642" s="11"/>
      <c r="B642" s="11"/>
      <c r="C642" s="11"/>
      <c r="D642" s="11"/>
      <c r="E642" s="11"/>
      <c r="F642" s="11"/>
      <c r="G642" s="11"/>
      <c r="H642" s="11"/>
      <c r="I642" s="11"/>
      <c r="J642" s="11"/>
      <c r="K642" s="11"/>
      <c r="L642" s="11"/>
      <c r="M642" s="11"/>
      <c r="N642" s="11"/>
    </row>
    <row r="643" customFormat="false" ht="12.75" hidden="false" customHeight="true" outlineLevel="0" collapsed="false">
      <c r="A643" s="11"/>
      <c r="B643" s="11"/>
      <c r="C643" s="11"/>
      <c r="D643" s="11"/>
      <c r="E643" s="11"/>
      <c r="F643" s="11"/>
      <c r="G643" s="11"/>
      <c r="H643" s="11"/>
      <c r="I643" s="11"/>
      <c r="J643" s="11"/>
      <c r="K643" s="11"/>
      <c r="L643" s="11"/>
      <c r="M643" s="11"/>
      <c r="N643" s="11"/>
    </row>
    <row r="644" customFormat="false" ht="12.75" hidden="false" customHeight="true" outlineLevel="0" collapsed="false">
      <c r="A644" s="11"/>
      <c r="B644" s="11"/>
      <c r="C644" s="11"/>
      <c r="D644" s="11"/>
      <c r="E644" s="11"/>
      <c r="F644" s="11"/>
      <c r="G644" s="11"/>
      <c r="H644" s="11"/>
      <c r="I644" s="11"/>
      <c r="J644" s="11"/>
      <c r="K644" s="11"/>
      <c r="L644" s="11"/>
      <c r="M644" s="11"/>
      <c r="N644" s="11"/>
    </row>
    <row r="645" customFormat="false" ht="12.75" hidden="false" customHeight="true" outlineLevel="0" collapsed="false">
      <c r="A645" s="11"/>
      <c r="B645" s="11"/>
      <c r="C645" s="11"/>
      <c r="D645" s="11"/>
      <c r="E645" s="11"/>
      <c r="F645" s="11"/>
      <c r="G645" s="11"/>
      <c r="H645" s="11"/>
      <c r="I645" s="11"/>
      <c r="J645" s="11"/>
      <c r="K645" s="11"/>
      <c r="L645" s="11"/>
      <c r="M645" s="11"/>
      <c r="N645" s="11"/>
    </row>
    <row r="646" customFormat="false" ht="12.75" hidden="false" customHeight="true" outlineLevel="0" collapsed="false">
      <c r="A646" s="11"/>
      <c r="B646" s="11"/>
      <c r="C646" s="11"/>
      <c r="D646" s="11"/>
      <c r="E646" s="11"/>
      <c r="F646" s="11"/>
      <c r="G646" s="11"/>
      <c r="H646" s="11"/>
      <c r="I646" s="11"/>
      <c r="J646" s="11"/>
      <c r="K646" s="11"/>
      <c r="L646" s="11"/>
      <c r="M646" s="11"/>
      <c r="N646" s="11"/>
    </row>
    <row r="647" customFormat="false" ht="12.75" hidden="false" customHeight="true" outlineLevel="0" collapsed="false">
      <c r="A647" s="11"/>
      <c r="B647" s="11"/>
      <c r="C647" s="11"/>
      <c r="D647" s="11"/>
      <c r="E647" s="11"/>
      <c r="F647" s="11"/>
      <c r="G647" s="11"/>
      <c r="H647" s="11"/>
      <c r="I647" s="11"/>
      <c r="J647" s="11"/>
      <c r="K647" s="11"/>
      <c r="L647" s="11"/>
      <c r="M647" s="11"/>
      <c r="N647" s="11"/>
    </row>
    <row r="648" customFormat="false" ht="12.75" hidden="false" customHeight="true" outlineLevel="0" collapsed="false">
      <c r="A648" s="11"/>
      <c r="B648" s="11"/>
      <c r="C648" s="11"/>
      <c r="D648" s="11"/>
      <c r="E648" s="11"/>
      <c r="F648" s="11"/>
      <c r="G648" s="11"/>
      <c r="H648" s="11"/>
      <c r="I648" s="11"/>
      <c r="J648" s="11"/>
      <c r="K648" s="11"/>
      <c r="L648" s="11"/>
      <c r="M648" s="11"/>
      <c r="N648" s="11"/>
    </row>
    <row r="649" customFormat="false" ht="12.75" hidden="false" customHeight="true" outlineLevel="0" collapsed="false">
      <c r="A649" s="11"/>
      <c r="B649" s="11"/>
      <c r="C649" s="11"/>
      <c r="D649" s="11"/>
      <c r="E649" s="11"/>
      <c r="F649" s="11"/>
      <c r="G649" s="11"/>
      <c r="H649" s="11"/>
      <c r="I649" s="11"/>
      <c r="J649" s="11"/>
      <c r="K649" s="11"/>
      <c r="L649" s="11"/>
      <c r="M649" s="11"/>
      <c r="N649" s="11"/>
    </row>
    <row r="650" customFormat="false" ht="12.75" hidden="false" customHeight="true" outlineLevel="0" collapsed="false">
      <c r="A650" s="11"/>
      <c r="B650" s="11"/>
      <c r="C650" s="11"/>
      <c r="D650" s="11"/>
      <c r="E650" s="11"/>
      <c r="F650" s="11"/>
      <c r="G650" s="11"/>
      <c r="H650" s="11"/>
      <c r="I650" s="11"/>
      <c r="J650" s="11"/>
      <c r="K650" s="11"/>
      <c r="L650" s="11"/>
      <c r="M650" s="11"/>
      <c r="N650" s="11"/>
    </row>
    <row r="651" customFormat="false" ht="12.75" hidden="false" customHeight="true" outlineLevel="0" collapsed="false">
      <c r="A651" s="11"/>
      <c r="B651" s="11"/>
      <c r="C651" s="11"/>
      <c r="D651" s="11"/>
      <c r="E651" s="11"/>
      <c r="F651" s="11"/>
      <c r="G651" s="11"/>
      <c r="H651" s="11"/>
      <c r="I651" s="11"/>
      <c r="J651" s="11"/>
      <c r="K651" s="11"/>
      <c r="L651" s="11"/>
      <c r="M651" s="11"/>
      <c r="N651" s="11"/>
    </row>
    <row r="652" customFormat="false" ht="12.75" hidden="false" customHeight="true" outlineLevel="0" collapsed="false">
      <c r="A652" s="11"/>
      <c r="B652" s="11"/>
      <c r="C652" s="11"/>
      <c r="D652" s="11"/>
      <c r="E652" s="11"/>
      <c r="F652" s="11"/>
      <c r="G652" s="11"/>
      <c r="H652" s="11"/>
      <c r="I652" s="11"/>
      <c r="J652" s="11"/>
      <c r="K652" s="11"/>
      <c r="L652" s="11"/>
      <c r="M652" s="11"/>
      <c r="N652" s="11"/>
    </row>
    <row r="653" customFormat="false" ht="12.75" hidden="false" customHeight="true" outlineLevel="0" collapsed="false">
      <c r="A653" s="11"/>
      <c r="B653" s="11"/>
      <c r="C653" s="11"/>
      <c r="D653" s="11"/>
      <c r="E653" s="11"/>
      <c r="F653" s="11"/>
      <c r="G653" s="11"/>
      <c r="H653" s="11"/>
      <c r="I653" s="11"/>
      <c r="J653" s="11"/>
      <c r="K653" s="11"/>
      <c r="L653" s="11"/>
      <c r="M653" s="11"/>
      <c r="N653" s="11"/>
    </row>
    <row r="654" customFormat="false" ht="12.75" hidden="false" customHeight="true" outlineLevel="0" collapsed="false">
      <c r="A654" s="11"/>
      <c r="B654" s="11"/>
      <c r="C654" s="11"/>
      <c r="D654" s="11"/>
      <c r="E654" s="11"/>
      <c r="F654" s="11"/>
      <c r="G654" s="11"/>
      <c r="H654" s="11"/>
      <c r="I654" s="11"/>
      <c r="J654" s="11"/>
      <c r="K654" s="11"/>
      <c r="L654" s="11"/>
      <c r="M654" s="11"/>
      <c r="N654" s="11"/>
    </row>
    <row r="655" customFormat="false" ht="12.75" hidden="false" customHeight="true" outlineLevel="0" collapsed="false">
      <c r="A655" s="11"/>
      <c r="B655" s="11"/>
      <c r="C655" s="11"/>
      <c r="D655" s="11"/>
      <c r="E655" s="11"/>
      <c r="F655" s="11"/>
      <c r="G655" s="11"/>
      <c r="H655" s="11"/>
      <c r="I655" s="11"/>
      <c r="J655" s="11"/>
      <c r="K655" s="11"/>
      <c r="L655" s="11"/>
      <c r="M655" s="11"/>
      <c r="N655" s="11"/>
    </row>
    <row r="656" customFormat="false" ht="12.75" hidden="false" customHeight="true" outlineLevel="0" collapsed="false">
      <c r="A656" s="11"/>
      <c r="B656" s="11"/>
      <c r="C656" s="11"/>
      <c r="D656" s="11"/>
      <c r="E656" s="11"/>
      <c r="F656" s="11"/>
      <c r="G656" s="11"/>
      <c r="H656" s="11"/>
      <c r="I656" s="11"/>
      <c r="J656" s="11"/>
      <c r="K656" s="11"/>
      <c r="L656" s="11"/>
      <c r="M656" s="11"/>
      <c r="N656" s="11"/>
    </row>
    <row r="657" customFormat="false" ht="12.75" hidden="false" customHeight="true" outlineLevel="0" collapsed="false">
      <c r="A657" s="11"/>
      <c r="B657" s="11"/>
      <c r="C657" s="11"/>
      <c r="D657" s="11"/>
      <c r="E657" s="11"/>
      <c r="F657" s="11"/>
      <c r="G657" s="11"/>
      <c r="H657" s="11"/>
      <c r="I657" s="11"/>
      <c r="J657" s="11"/>
      <c r="K657" s="11"/>
      <c r="L657" s="11"/>
      <c r="M657" s="11"/>
      <c r="N657" s="11"/>
    </row>
    <row r="658" customFormat="false" ht="12.75" hidden="false" customHeight="true" outlineLevel="0" collapsed="false">
      <c r="A658" s="11"/>
      <c r="B658" s="11"/>
      <c r="C658" s="11"/>
      <c r="D658" s="11"/>
      <c r="E658" s="11"/>
      <c r="F658" s="11"/>
      <c r="G658" s="11"/>
      <c r="H658" s="11"/>
      <c r="I658" s="11"/>
      <c r="J658" s="11"/>
      <c r="K658" s="11"/>
      <c r="L658" s="11"/>
      <c r="M658" s="11"/>
      <c r="N658" s="11"/>
    </row>
    <row r="659" customFormat="false" ht="12.75" hidden="false" customHeight="true" outlineLevel="0" collapsed="false">
      <c r="A659" s="11"/>
      <c r="B659" s="11"/>
      <c r="C659" s="11"/>
      <c r="D659" s="11"/>
      <c r="E659" s="11"/>
      <c r="F659" s="11"/>
      <c r="G659" s="11"/>
      <c r="H659" s="11"/>
      <c r="I659" s="11"/>
      <c r="J659" s="11"/>
      <c r="K659" s="11"/>
      <c r="L659" s="11"/>
      <c r="M659" s="11"/>
      <c r="N659" s="11"/>
    </row>
    <row r="660" customFormat="false" ht="12.75" hidden="false" customHeight="true" outlineLevel="0" collapsed="false">
      <c r="A660" s="11"/>
      <c r="B660" s="11"/>
      <c r="C660" s="11"/>
      <c r="D660" s="11"/>
      <c r="E660" s="11"/>
      <c r="F660" s="11"/>
      <c r="G660" s="11"/>
      <c r="H660" s="11"/>
      <c r="I660" s="11"/>
      <c r="J660" s="11"/>
      <c r="K660" s="11"/>
      <c r="L660" s="11"/>
      <c r="M660" s="11"/>
      <c r="N660" s="11"/>
    </row>
    <row r="661" customFormat="false" ht="12.75" hidden="false" customHeight="true" outlineLevel="0" collapsed="false">
      <c r="A661" s="11"/>
      <c r="B661" s="11"/>
      <c r="C661" s="11"/>
      <c r="D661" s="11"/>
      <c r="E661" s="11"/>
      <c r="F661" s="11"/>
      <c r="G661" s="11"/>
      <c r="H661" s="11"/>
      <c r="I661" s="11"/>
      <c r="J661" s="11"/>
      <c r="K661" s="11"/>
      <c r="L661" s="11"/>
      <c r="M661" s="11"/>
      <c r="N661" s="11"/>
    </row>
    <row r="662" customFormat="false" ht="12.75" hidden="false" customHeight="true" outlineLevel="0" collapsed="false">
      <c r="A662" s="11"/>
      <c r="B662" s="11"/>
      <c r="C662" s="11"/>
      <c r="D662" s="11"/>
      <c r="E662" s="11"/>
      <c r="F662" s="11"/>
      <c r="G662" s="11"/>
      <c r="H662" s="11"/>
      <c r="I662" s="11"/>
      <c r="J662" s="11"/>
      <c r="K662" s="11"/>
      <c r="L662" s="11"/>
      <c r="M662" s="11"/>
      <c r="N662" s="11"/>
    </row>
    <row r="663" customFormat="false" ht="12.75" hidden="false" customHeight="true" outlineLevel="0" collapsed="false">
      <c r="A663" s="11"/>
      <c r="B663" s="11"/>
      <c r="C663" s="11"/>
      <c r="D663" s="11"/>
      <c r="E663" s="11"/>
      <c r="F663" s="11"/>
      <c r="G663" s="11"/>
      <c r="H663" s="11"/>
      <c r="I663" s="11"/>
      <c r="J663" s="11"/>
      <c r="K663" s="11"/>
      <c r="L663" s="11"/>
      <c r="M663" s="11"/>
      <c r="N663" s="11"/>
    </row>
    <row r="664" customFormat="false" ht="12.75" hidden="false" customHeight="true" outlineLevel="0" collapsed="false">
      <c r="A664" s="11"/>
      <c r="B664" s="11"/>
      <c r="C664" s="11"/>
      <c r="D664" s="11"/>
      <c r="E664" s="11"/>
      <c r="F664" s="11"/>
      <c r="G664" s="11"/>
      <c r="H664" s="11"/>
      <c r="I664" s="11"/>
      <c r="J664" s="11"/>
      <c r="K664" s="11"/>
      <c r="L664" s="11"/>
      <c r="M664" s="11"/>
      <c r="N664" s="11"/>
    </row>
    <row r="665" customFormat="false" ht="12.75" hidden="false" customHeight="true" outlineLevel="0" collapsed="false">
      <c r="A665" s="11"/>
      <c r="B665" s="11"/>
      <c r="C665" s="11"/>
      <c r="D665" s="11"/>
      <c r="E665" s="11"/>
      <c r="F665" s="11"/>
      <c r="G665" s="11"/>
      <c r="H665" s="11"/>
      <c r="I665" s="11"/>
      <c r="J665" s="11"/>
      <c r="K665" s="11"/>
      <c r="L665" s="11"/>
      <c r="M665" s="11"/>
      <c r="N665" s="11"/>
    </row>
    <row r="666" customFormat="false" ht="12.75" hidden="false" customHeight="true" outlineLevel="0" collapsed="false">
      <c r="A666" s="11"/>
      <c r="B666" s="11"/>
      <c r="C666" s="11"/>
      <c r="D666" s="11"/>
      <c r="E666" s="11"/>
      <c r="F666" s="11"/>
      <c r="G666" s="11"/>
      <c r="H666" s="11"/>
      <c r="I666" s="11"/>
      <c r="J666" s="11"/>
      <c r="K666" s="11"/>
      <c r="L666" s="11"/>
      <c r="M666" s="11"/>
      <c r="N666" s="11"/>
    </row>
    <row r="667" customFormat="false" ht="12.75" hidden="false" customHeight="true" outlineLevel="0" collapsed="false">
      <c r="A667" s="11"/>
      <c r="B667" s="11"/>
      <c r="C667" s="11"/>
      <c r="D667" s="11"/>
      <c r="E667" s="11"/>
      <c r="F667" s="11"/>
      <c r="G667" s="11"/>
      <c r="H667" s="11"/>
      <c r="I667" s="11"/>
      <c r="J667" s="11"/>
      <c r="K667" s="11"/>
      <c r="L667" s="11"/>
      <c r="M667" s="11"/>
      <c r="N667" s="11"/>
    </row>
    <row r="668" customFormat="false" ht="12.75" hidden="false" customHeight="true" outlineLevel="0" collapsed="false">
      <c r="A668" s="11"/>
      <c r="B668" s="11"/>
      <c r="C668" s="11"/>
      <c r="D668" s="11"/>
      <c r="E668" s="11"/>
      <c r="F668" s="11"/>
      <c r="G668" s="11"/>
      <c r="H668" s="11"/>
      <c r="I668" s="11"/>
      <c r="J668" s="11"/>
      <c r="K668" s="11"/>
      <c r="L668" s="11"/>
      <c r="M668" s="11"/>
      <c r="N668" s="11"/>
    </row>
    <row r="669" customFormat="false" ht="12.75" hidden="false" customHeight="true" outlineLevel="0" collapsed="false">
      <c r="A669" s="11"/>
      <c r="B669" s="11"/>
      <c r="C669" s="11"/>
      <c r="D669" s="11"/>
      <c r="E669" s="11"/>
      <c r="F669" s="11"/>
      <c r="G669" s="11"/>
      <c r="H669" s="11"/>
      <c r="I669" s="11"/>
      <c r="J669" s="11"/>
      <c r="K669" s="11"/>
      <c r="L669" s="11"/>
      <c r="M669" s="11"/>
      <c r="N669" s="11"/>
    </row>
    <row r="670" customFormat="false" ht="12.75" hidden="false" customHeight="true" outlineLevel="0" collapsed="false">
      <c r="A670" s="11"/>
      <c r="B670" s="11"/>
      <c r="C670" s="11"/>
      <c r="D670" s="11"/>
      <c r="E670" s="11"/>
      <c r="F670" s="11"/>
      <c r="G670" s="11"/>
      <c r="H670" s="11"/>
      <c r="I670" s="11"/>
      <c r="J670" s="11"/>
      <c r="K670" s="11"/>
      <c r="L670" s="11"/>
      <c r="M670" s="11"/>
      <c r="N670" s="11"/>
    </row>
    <row r="671" customFormat="false" ht="12.75" hidden="false" customHeight="true" outlineLevel="0" collapsed="false">
      <c r="A671" s="11"/>
      <c r="B671" s="11"/>
      <c r="C671" s="11"/>
      <c r="D671" s="11"/>
      <c r="E671" s="11"/>
      <c r="F671" s="11"/>
      <c r="G671" s="11"/>
      <c r="H671" s="11"/>
      <c r="I671" s="11"/>
      <c r="J671" s="11"/>
      <c r="K671" s="11"/>
      <c r="L671" s="11"/>
      <c r="M671" s="11"/>
      <c r="N671" s="11"/>
    </row>
    <row r="672" customFormat="false" ht="12.75" hidden="false" customHeight="true" outlineLevel="0" collapsed="false">
      <c r="A672" s="11"/>
      <c r="B672" s="11"/>
      <c r="C672" s="11"/>
      <c r="D672" s="11"/>
      <c r="E672" s="11"/>
      <c r="F672" s="11"/>
      <c r="G672" s="11"/>
      <c r="H672" s="11"/>
      <c r="I672" s="11"/>
      <c r="J672" s="11"/>
      <c r="K672" s="11"/>
      <c r="L672" s="11"/>
      <c r="M672" s="11"/>
      <c r="N672" s="11"/>
    </row>
    <row r="673" customFormat="false" ht="12.75" hidden="false" customHeight="true" outlineLevel="0" collapsed="false">
      <c r="A673" s="11"/>
      <c r="B673" s="11"/>
      <c r="C673" s="11"/>
      <c r="D673" s="11"/>
      <c r="E673" s="11"/>
      <c r="F673" s="11"/>
      <c r="G673" s="11"/>
      <c r="H673" s="11"/>
      <c r="I673" s="11"/>
      <c r="J673" s="11"/>
      <c r="K673" s="11"/>
      <c r="L673" s="11"/>
      <c r="M673" s="11"/>
      <c r="N673" s="11"/>
    </row>
    <row r="674" customFormat="false" ht="12.75" hidden="false" customHeight="true" outlineLevel="0" collapsed="false">
      <c r="A674" s="11"/>
      <c r="B674" s="11"/>
      <c r="C674" s="11"/>
      <c r="D674" s="11"/>
      <c r="E674" s="11"/>
      <c r="F674" s="11"/>
      <c r="G674" s="11"/>
      <c r="H674" s="11"/>
      <c r="I674" s="11"/>
      <c r="J674" s="11"/>
      <c r="K674" s="11"/>
      <c r="L674" s="11"/>
      <c r="M674" s="11"/>
      <c r="N674" s="11"/>
    </row>
    <row r="675" customFormat="false" ht="12.75" hidden="false" customHeight="true" outlineLevel="0" collapsed="false">
      <c r="A675" s="11"/>
      <c r="B675" s="11"/>
      <c r="C675" s="11"/>
      <c r="D675" s="11"/>
      <c r="E675" s="11"/>
      <c r="F675" s="11"/>
      <c r="G675" s="11"/>
      <c r="H675" s="11"/>
      <c r="I675" s="11"/>
      <c r="J675" s="11"/>
      <c r="K675" s="11"/>
      <c r="L675" s="11"/>
      <c r="M675" s="11"/>
      <c r="N675" s="11"/>
    </row>
    <row r="676" customFormat="false" ht="12.75" hidden="false" customHeight="true" outlineLevel="0" collapsed="false">
      <c r="A676" s="11"/>
      <c r="B676" s="11"/>
      <c r="C676" s="11"/>
      <c r="D676" s="11"/>
      <c r="E676" s="11"/>
      <c r="F676" s="11"/>
      <c r="G676" s="11"/>
      <c r="H676" s="11"/>
      <c r="I676" s="11"/>
      <c r="J676" s="11"/>
      <c r="K676" s="11"/>
      <c r="L676" s="11"/>
      <c r="M676" s="11"/>
      <c r="N676" s="11"/>
    </row>
    <row r="677" customFormat="false" ht="12.75" hidden="false" customHeight="true" outlineLevel="0" collapsed="false">
      <c r="A677" s="11"/>
      <c r="B677" s="11"/>
      <c r="C677" s="11"/>
      <c r="D677" s="11"/>
      <c r="E677" s="11"/>
      <c r="F677" s="11"/>
      <c r="G677" s="11"/>
      <c r="H677" s="11"/>
      <c r="I677" s="11"/>
      <c r="J677" s="11"/>
      <c r="K677" s="11"/>
      <c r="L677" s="11"/>
      <c r="M677" s="11"/>
      <c r="N677" s="11"/>
    </row>
    <row r="678" customFormat="false" ht="12.75" hidden="false" customHeight="true" outlineLevel="0" collapsed="false">
      <c r="A678" s="11"/>
      <c r="B678" s="11"/>
      <c r="C678" s="11"/>
      <c r="D678" s="11"/>
      <c r="E678" s="11"/>
      <c r="F678" s="11"/>
      <c r="G678" s="11"/>
      <c r="H678" s="11"/>
      <c r="I678" s="11"/>
      <c r="J678" s="11"/>
      <c r="K678" s="11"/>
      <c r="L678" s="11"/>
      <c r="M678" s="11"/>
      <c r="N678" s="11"/>
    </row>
    <row r="679" customFormat="false" ht="12.75" hidden="false" customHeight="true" outlineLevel="0" collapsed="false">
      <c r="A679" s="11"/>
      <c r="B679" s="11"/>
      <c r="C679" s="11"/>
      <c r="D679" s="11"/>
      <c r="E679" s="11"/>
      <c r="F679" s="11"/>
      <c r="G679" s="11"/>
      <c r="H679" s="11"/>
      <c r="I679" s="11"/>
      <c r="J679" s="11"/>
      <c r="K679" s="11"/>
      <c r="L679" s="11"/>
      <c r="M679" s="11"/>
      <c r="N679" s="11"/>
    </row>
    <row r="680" customFormat="false" ht="12.75" hidden="false" customHeight="true" outlineLevel="0" collapsed="false">
      <c r="A680" s="11"/>
      <c r="B680" s="11"/>
      <c r="C680" s="11"/>
      <c r="D680" s="11"/>
      <c r="E680" s="11"/>
      <c r="F680" s="11"/>
      <c r="G680" s="11"/>
      <c r="H680" s="11"/>
      <c r="I680" s="11"/>
      <c r="J680" s="11"/>
      <c r="K680" s="11"/>
      <c r="L680" s="11"/>
      <c r="M680" s="11"/>
      <c r="N680" s="11"/>
    </row>
    <row r="681" customFormat="false" ht="12.75" hidden="false" customHeight="true" outlineLevel="0" collapsed="false">
      <c r="A681" s="11"/>
      <c r="B681" s="11"/>
      <c r="C681" s="11"/>
      <c r="D681" s="11"/>
      <c r="E681" s="11"/>
      <c r="F681" s="11"/>
      <c r="G681" s="11"/>
      <c r="H681" s="11"/>
      <c r="I681" s="11"/>
      <c r="J681" s="11"/>
      <c r="K681" s="11"/>
      <c r="L681" s="11"/>
      <c r="M681" s="11"/>
      <c r="N681" s="11"/>
    </row>
    <row r="682" customFormat="false" ht="12.75" hidden="false" customHeight="true" outlineLevel="0" collapsed="false">
      <c r="A682" s="11"/>
      <c r="B682" s="11"/>
      <c r="C682" s="11"/>
      <c r="D682" s="11"/>
      <c r="E682" s="11"/>
      <c r="F682" s="11"/>
      <c r="G682" s="11"/>
      <c r="H682" s="11"/>
      <c r="I682" s="11"/>
      <c r="J682" s="11"/>
      <c r="K682" s="11"/>
      <c r="L682" s="11"/>
      <c r="M682" s="11"/>
      <c r="N682" s="11"/>
    </row>
    <row r="683" customFormat="false" ht="12.75" hidden="false" customHeight="true" outlineLevel="0" collapsed="false">
      <c r="A683" s="11"/>
      <c r="B683" s="11"/>
      <c r="C683" s="11"/>
      <c r="D683" s="11"/>
      <c r="E683" s="11"/>
      <c r="F683" s="11"/>
      <c r="G683" s="11"/>
      <c r="H683" s="11"/>
      <c r="I683" s="11"/>
      <c r="J683" s="11"/>
      <c r="K683" s="11"/>
      <c r="L683" s="11"/>
      <c r="M683" s="11"/>
      <c r="N683" s="11"/>
    </row>
    <row r="684" customFormat="false" ht="12.75" hidden="false" customHeight="true" outlineLevel="0" collapsed="false">
      <c r="A684" s="11"/>
      <c r="B684" s="11"/>
      <c r="C684" s="11"/>
      <c r="D684" s="11"/>
      <c r="E684" s="11"/>
      <c r="F684" s="11"/>
      <c r="G684" s="11"/>
      <c r="H684" s="11"/>
      <c r="I684" s="11"/>
      <c r="J684" s="11"/>
      <c r="K684" s="11"/>
      <c r="L684" s="11"/>
      <c r="M684" s="11"/>
      <c r="N684" s="11"/>
    </row>
    <row r="685" customFormat="false" ht="12.75" hidden="false" customHeight="true" outlineLevel="0" collapsed="false">
      <c r="A685" s="11"/>
      <c r="B685" s="11"/>
      <c r="C685" s="11"/>
      <c r="D685" s="11"/>
      <c r="E685" s="11"/>
      <c r="F685" s="11"/>
      <c r="G685" s="11"/>
      <c r="H685" s="11"/>
      <c r="I685" s="11"/>
      <c r="J685" s="11"/>
      <c r="K685" s="11"/>
      <c r="L685" s="11"/>
      <c r="M685" s="11"/>
      <c r="N685" s="11"/>
    </row>
    <row r="686" customFormat="false" ht="12.75" hidden="false" customHeight="true" outlineLevel="0" collapsed="false">
      <c r="A686" s="11"/>
      <c r="B686" s="11"/>
      <c r="C686" s="11"/>
      <c r="D686" s="11"/>
      <c r="E686" s="11"/>
      <c r="F686" s="11"/>
      <c r="G686" s="11"/>
      <c r="H686" s="11"/>
      <c r="I686" s="11"/>
      <c r="J686" s="11"/>
      <c r="K686" s="11"/>
      <c r="L686" s="11"/>
      <c r="M686" s="11"/>
      <c r="N686" s="11"/>
    </row>
    <row r="687" customFormat="false" ht="12.75" hidden="false" customHeight="true" outlineLevel="0" collapsed="false">
      <c r="A687" s="11"/>
      <c r="B687" s="11"/>
      <c r="C687" s="11"/>
      <c r="D687" s="11"/>
      <c r="E687" s="11"/>
      <c r="F687" s="11"/>
      <c r="G687" s="11"/>
      <c r="H687" s="11"/>
      <c r="I687" s="11"/>
      <c r="J687" s="11"/>
      <c r="K687" s="11"/>
      <c r="L687" s="11"/>
      <c r="M687" s="11"/>
      <c r="N687" s="11"/>
    </row>
    <row r="688" customFormat="false" ht="12.75" hidden="false" customHeight="true" outlineLevel="0" collapsed="false">
      <c r="A688" s="11"/>
      <c r="B688" s="11"/>
      <c r="C688" s="11"/>
      <c r="D688" s="11"/>
      <c r="E688" s="11"/>
      <c r="F688" s="11"/>
      <c r="G688" s="11"/>
      <c r="H688" s="11"/>
      <c r="I688" s="11"/>
      <c r="J688" s="11"/>
      <c r="K688" s="11"/>
      <c r="L688" s="11"/>
      <c r="M688" s="11"/>
      <c r="N688" s="11"/>
    </row>
    <row r="689" customFormat="false" ht="12.75" hidden="false" customHeight="true" outlineLevel="0" collapsed="false">
      <c r="A689" s="11"/>
      <c r="B689" s="11"/>
      <c r="C689" s="11"/>
      <c r="D689" s="11"/>
      <c r="E689" s="11"/>
      <c r="F689" s="11"/>
      <c r="G689" s="11"/>
      <c r="H689" s="11"/>
      <c r="I689" s="11"/>
      <c r="J689" s="11"/>
      <c r="K689" s="11"/>
      <c r="L689" s="11"/>
      <c r="M689" s="11"/>
      <c r="N689" s="11"/>
    </row>
    <row r="690" customFormat="false" ht="12.75" hidden="false" customHeight="true" outlineLevel="0" collapsed="false">
      <c r="A690" s="11"/>
      <c r="B690" s="11"/>
      <c r="C690" s="11"/>
      <c r="D690" s="11"/>
      <c r="E690" s="11"/>
      <c r="F690" s="11"/>
      <c r="G690" s="11"/>
      <c r="H690" s="11"/>
      <c r="I690" s="11"/>
      <c r="J690" s="11"/>
      <c r="K690" s="11"/>
      <c r="L690" s="11"/>
      <c r="M690" s="11"/>
      <c r="N690" s="11"/>
    </row>
    <row r="691" customFormat="false" ht="12.75" hidden="false" customHeight="true" outlineLevel="0" collapsed="false">
      <c r="A691" s="11"/>
      <c r="B691" s="11"/>
      <c r="C691" s="11"/>
      <c r="D691" s="11"/>
      <c r="E691" s="11"/>
      <c r="F691" s="11"/>
      <c r="G691" s="11"/>
      <c r="H691" s="11"/>
      <c r="I691" s="11"/>
      <c r="J691" s="11"/>
      <c r="K691" s="11"/>
      <c r="L691" s="11"/>
      <c r="M691" s="11"/>
      <c r="N691" s="11"/>
    </row>
    <row r="692" customFormat="false" ht="12.75" hidden="false" customHeight="true" outlineLevel="0" collapsed="false">
      <c r="A692" s="11"/>
      <c r="B692" s="11"/>
      <c r="C692" s="11"/>
      <c r="D692" s="11"/>
      <c r="E692" s="11"/>
      <c r="F692" s="11"/>
      <c r="G692" s="11"/>
      <c r="H692" s="11"/>
      <c r="I692" s="11"/>
      <c r="J692" s="11"/>
      <c r="K692" s="11"/>
      <c r="L692" s="11"/>
      <c r="M692" s="11"/>
      <c r="N692" s="11"/>
    </row>
    <row r="693" customFormat="false" ht="12.75" hidden="false" customHeight="true" outlineLevel="0" collapsed="false">
      <c r="A693" s="11"/>
      <c r="B693" s="11"/>
      <c r="C693" s="11"/>
      <c r="D693" s="11"/>
      <c r="E693" s="11"/>
      <c r="F693" s="11"/>
      <c r="G693" s="11"/>
      <c r="H693" s="11"/>
      <c r="I693" s="11"/>
      <c r="J693" s="11"/>
      <c r="K693" s="11"/>
      <c r="L693" s="11"/>
      <c r="M693" s="11"/>
      <c r="N693" s="11"/>
    </row>
    <row r="694" customFormat="false" ht="12.75" hidden="false" customHeight="true" outlineLevel="0" collapsed="false">
      <c r="A694" s="11"/>
      <c r="B694" s="11"/>
      <c r="C694" s="11"/>
      <c r="D694" s="11"/>
      <c r="E694" s="11"/>
      <c r="F694" s="11"/>
      <c r="G694" s="11"/>
      <c r="H694" s="11"/>
      <c r="I694" s="11"/>
      <c r="J694" s="11"/>
      <c r="K694" s="11"/>
      <c r="L694" s="11"/>
      <c r="M694" s="11"/>
      <c r="N694" s="11"/>
    </row>
    <row r="695" customFormat="false" ht="12.75" hidden="false" customHeight="true" outlineLevel="0" collapsed="false">
      <c r="A695" s="11"/>
      <c r="B695" s="11"/>
      <c r="C695" s="11"/>
      <c r="D695" s="11"/>
      <c r="E695" s="11"/>
      <c r="F695" s="11"/>
      <c r="G695" s="11"/>
      <c r="H695" s="11"/>
      <c r="I695" s="11"/>
      <c r="J695" s="11"/>
      <c r="K695" s="11"/>
      <c r="L695" s="11"/>
      <c r="M695" s="11"/>
      <c r="N695" s="11"/>
    </row>
    <row r="696" customFormat="false" ht="12.75" hidden="false" customHeight="true" outlineLevel="0" collapsed="false">
      <c r="A696" s="11"/>
      <c r="B696" s="11"/>
      <c r="C696" s="11"/>
      <c r="D696" s="11"/>
      <c r="E696" s="11"/>
      <c r="F696" s="11"/>
      <c r="G696" s="11"/>
      <c r="H696" s="11"/>
      <c r="I696" s="11"/>
      <c r="J696" s="11"/>
      <c r="K696" s="11"/>
      <c r="L696" s="11"/>
      <c r="M696" s="11"/>
      <c r="N696" s="11"/>
    </row>
    <row r="697" customFormat="false" ht="12.75" hidden="false" customHeight="true" outlineLevel="0" collapsed="false">
      <c r="A697" s="11"/>
      <c r="B697" s="11"/>
      <c r="C697" s="11"/>
      <c r="D697" s="11"/>
      <c r="E697" s="11"/>
      <c r="F697" s="11"/>
      <c r="G697" s="11"/>
      <c r="H697" s="11"/>
      <c r="I697" s="11"/>
      <c r="J697" s="11"/>
      <c r="K697" s="11"/>
      <c r="L697" s="11"/>
      <c r="M697" s="11"/>
      <c r="N697" s="11"/>
    </row>
    <row r="698" customFormat="false" ht="12.75" hidden="false" customHeight="true" outlineLevel="0" collapsed="false">
      <c r="A698" s="11"/>
      <c r="B698" s="11"/>
      <c r="C698" s="11"/>
      <c r="D698" s="11"/>
      <c r="E698" s="11"/>
      <c r="F698" s="11"/>
      <c r="G698" s="11"/>
      <c r="H698" s="11"/>
      <c r="I698" s="11"/>
      <c r="J698" s="11"/>
      <c r="K698" s="11"/>
      <c r="L698" s="11"/>
      <c r="M698" s="11"/>
      <c r="N698" s="11"/>
    </row>
    <row r="699" customFormat="false" ht="12.75" hidden="false" customHeight="true" outlineLevel="0" collapsed="false">
      <c r="A699" s="11"/>
      <c r="B699" s="11"/>
      <c r="C699" s="11"/>
      <c r="D699" s="11"/>
      <c r="E699" s="11"/>
      <c r="F699" s="11"/>
      <c r="G699" s="11"/>
      <c r="H699" s="11"/>
      <c r="I699" s="11"/>
      <c r="J699" s="11"/>
      <c r="K699" s="11"/>
      <c r="L699" s="11"/>
      <c r="M699" s="11"/>
      <c r="N699" s="11"/>
    </row>
    <row r="700" customFormat="false" ht="12.75" hidden="false" customHeight="true" outlineLevel="0" collapsed="false">
      <c r="A700" s="11"/>
      <c r="B700" s="11"/>
      <c r="C700" s="11"/>
      <c r="D700" s="11"/>
      <c r="E700" s="11"/>
      <c r="F700" s="11"/>
      <c r="G700" s="11"/>
      <c r="H700" s="11"/>
      <c r="I700" s="11"/>
      <c r="J700" s="11"/>
      <c r="K700" s="11"/>
      <c r="L700" s="11"/>
      <c r="M700" s="11"/>
      <c r="N700" s="11"/>
    </row>
    <row r="701" customFormat="false" ht="12.75" hidden="false" customHeight="true" outlineLevel="0" collapsed="false">
      <c r="A701" s="11"/>
      <c r="B701" s="11"/>
      <c r="C701" s="11"/>
      <c r="D701" s="11"/>
      <c r="E701" s="11"/>
      <c r="F701" s="11"/>
      <c r="G701" s="11"/>
      <c r="H701" s="11"/>
      <c r="I701" s="11"/>
      <c r="J701" s="11"/>
      <c r="K701" s="11"/>
      <c r="L701" s="11"/>
      <c r="M701" s="11"/>
      <c r="N701" s="11"/>
    </row>
    <row r="702" customFormat="false" ht="12.75" hidden="false" customHeight="true" outlineLevel="0" collapsed="false">
      <c r="A702" s="11"/>
      <c r="B702" s="11"/>
      <c r="C702" s="11"/>
      <c r="D702" s="11"/>
      <c r="E702" s="11"/>
      <c r="F702" s="11"/>
      <c r="G702" s="11"/>
      <c r="H702" s="11"/>
      <c r="I702" s="11"/>
      <c r="J702" s="11"/>
      <c r="K702" s="11"/>
      <c r="L702" s="11"/>
      <c r="M702" s="11"/>
      <c r="N702" s="11"/>
    </row>
    <row r="703" customFormat="false" ht="12.75" hidden="false" customHeight="true" outlineLevel="0" collapsed="false">
      <c r="A703" s="11"/>
      <c r="B703" s="11"/>
      <c r="C703" s="11"/>
      <c r="D703" s="11"/>
      <c r="E703" s="11"/>
      <c r="F703" s="11"/>
      <c r="G703" s="11"/>
      <c r="H703" s="11"/>
      <c r="I703" s="11"/>
      <c r="J703" s="11"/>
      <c r="K703" s="11"/>
      <c r="L703" s="11"/>
      <c r="M703" s="11"/>
      <c r="N703" s="11"/>
    </row>
    <row r="704" customFormat="false" ht="12.75" hidden="false" customHeight="true" outlineLevel="0" collapsed="false">
      <c r="A704" s="11"/>
      <c r="B704" s="11"/>
      <c r="C704" s="11"/>
      <c r="D704" s="11"/>
      <c r="E704" s="11"/>
      <c r="F704" s="11"/>
      <c r="G704" s="11"/>
      <c r="H704" s="11"/>
      <c r="I704" s="11"/>
      <c r="J704" s="11"/>
      <c r="K704" s="11"/>
      <c r="L704" s="11"/>
      <c r="M704" s="11"/>
      <c r="N704" s="11"/>
    </row>
    <row r="705" customFormat="false" ht="12.75" hidden="false" customHeight="true" outlineLevel="0" collapsed="false">
      <c r="A705" s="11"/>
      <c r="B705" s="11"/>
      <c r="C705" s="11"/>
      <c r="D705" s="11"/>
      <c r="E705" s="11"/>
      <c r="F705" s="11"/>
      <c r="G705" s="11"/>
      <c r="H705" s="11"/>
      <c r="I705" s="11"/>
      <c r="J705" s="11"/>
      <c r="K705" s="11"/>
      <c r="L705" s="11"/>
      <c r="M705" s="11"/>
      <c r="N705" s="11"/>
    </row>
    <row r="706" customFormat="false" ht="12.75" hidden="false" customHeight="true" outlineLevel="0" collapsed="false">
      <c r="A706" s="11"/>
      <c r="B706" s="11"/>
      <c r="C706" s="11"/>
      <c r="D706" s="11"/>
      <c r="E706" s="11"/>
      <c r="F706" s="11"/>
      <c r="G706" s="11"/>
      <c r="H706" s="11"/>
      <c r="I706" s="11"/>
      <c r="J706" s="11"/>
      <c r="K706" s="11"/>
      <c r="L706" s="11"/>
      <c r="M706" s="11"/>
      <c r="N706" s="11"/>
    </row>
    <row r="707" customFormat="false" ht="12.75" hidden="false" customHeight="true" outlineLevel="0" collapsed="false">
      <c r="A707" s="11"/>
      <c r="B707" s="11"/>
      <c r="C707" s="11"/>
      <c r="D707" s="11"/>
      <c r="E707" s="11"/>
      <c r="F707" s="11"/>
      <c r="G707" s="11"/>
      <c r="H707" s="11"/>
      <c r="I707" s="11"/>
      <c r="J707" s="11"/>
      <c r="K707" s="11"/>
      <c r="L707" s="11"/>
      <c r="M707" s="11"/>
      <c r="N707" s="11"/>
    </row>
    <row r="708" customFormat="false" ht="12.75" hidden="false" customHeight="true" outlineLevel="0" collapsed="false">
      <c r="A708" s="11"/>
      <c r="B708" s="11"/>
      <c r="C708" s="11"/>
      <c r="D708" s="11"/>
      <c r="E708" s="11"/>
      <c r="F708" s="11"/>
      <c r="G708" s="11"/>
      <c r="H708" s="11"/>
      <c r="I708" s="11"/>
      <c r="J708" s="11"/>
      <c r="K708" s="11"/>
      <c r="L708" s="11"/>
      <c r="M708" s="11"/>
      <c r="N708" s="11"/>
    </row>
    <row r="709" customFormat="false" ht="12.75" hidden="false" customHeight="true" outlineLevel="0" collapsed="false">
      <c r="A709" s="11"/>
      <c r="B709" s="11"/>
      <c r="C709" s="11"/>
      <c r="D709" s="11"/>
      <c r="E709" s="11"/>
      <c r="F709" s="11"/>
      <c r="G709" s="11"/>
      <c r="H709" s="11"/>
      <c r="I709" s="11"/>
      <c r="J709" s="11"/>
      <c r="K709" s="11"/>
      <c r="L709" s="11"/>
      <c r="M709" s="11"/>
      <c r="N709" s="11"/>
    </row>
    <row r="710" customFormat="false" ht="12.75" hidden="false" customHeight="true" outlineLevel="0" collapsed="false">
      <c r="A710" s="11"/>
      <c r="B710" s="11"/>
      <c r="C710" s="11"/>
      <c r="D710" s="11"/>
      <c r="E710" s="11"/>
      <c r="F710" s="11"/>
      <c r="G710" s="11"/>
      <c r="H710" s="11"/>
      <c r="I710" s="11"/>
      <c r="J710" s="11"/>
      <c r="K710" s="11"/>
      <c r="L710" s="11"/>
      <c r="M710" s="11"/>
      <c r="N710" s="11"/>
    </row>
    <row r="711" customFormat="false" ht="12.75" hidden="false" customHeight="true" outlineLevel="0" collapsed="false">
      <c r="A711" s="11"/>
      <c r="B711" s="11"/>
      <c r="C711" s="11"/>
      <c r="D711" s="11"/>
      <c r="E711" s="11"/>
      <c r="F711" s="11"/>
      <c r="G711" s="11"/>
      <c r="H711" s="11"/>
      <c r="I711" s="11"/>
      <c r="J711" s="11"/>
      <c r="K711" s="11"/>
      <c r="L711" s="11"/>
      <c r="M711" s="11"/>
      <c r="N711" s="11"/>
    </row>
    <row r="712" customFormat="false" ht="12.75" hidden="false" customHeight="true" outlineLevel="0" collapsed="false">
      <c r="A712" s="11"/>
      <c r="B712" s="11"/>
      <c r="C712" s="11"/>
      <c r="D712" s="11"/>
      <c r="E712" s="11"/>
      <c r="F712" s="11"/>
      <c r="G712" s="11"/>
      <c r="H712" s="11"/>
      <c r="I712" s="11"/>
      <c r="J712" s="11"/>
      <c r="K712" s="11"/>
      <c r="L712" s="11"/>
      <c r="M712" s="11"/>
      <c r="N712" s="11"/>
    </row>
    <row r="713" customFormat="false" ht="12.75" hidden="false" customHeight="true" outlineLevel="0" collapsed="false">
      <c r="A713" s="11"/>
      <c r="B713" s="11"/>
      <c r="C713" s="11"/>
      <c r="D713" s="11"/>
      <c r="E713" s="11"/>
      <c r="F713" s="11"/>
      <c r="G713" s="11"/>
      <c r="H713" s="11"/>
      <c r="I713" s="11"/>
      <c r="J713" s="11"/>
      <c r="K713" s="11"/>
      <c r="L713" s="11"/>
      <c r="M713" s="11"/>
      <c r="N713" s="11"/>
    </row>
    <row r="714" customFormat="false" ht="12.75" hidden="false" customHeight="true" outlineLevel="0" collapsed="false">
      <c r="A714" s="11"/>
      <c r="B714" s="11"/>
      <c r="C714" s="11"/>
      <c r="D714" s="11"/>
      <c r="E714" s="11"/>
      <c r="F714" s="11"/>
      <c r="G714" s="11"/>
      <c r="H714" s="11"/>
      <c r="I714" s="11"/>
      <c r="J714" s="11"/>
      <c r="K714" s="11"/>
      <c r="L714" s="11"/>
      <c r="M714" s="11"/>
      <c r="N714" s="11"/>
    </row>
    <row r="715" customFormat="false" ht="12.75" hidden="false" customHeight="true" outlineLevel="0" collapsed="false">
      <c r="A715" s="11"/>
      <c r="B715" s="11"/>
      <c r="C715" s="11"/>
      <c r="D715" s="11"/>
      <c r="E715" s="11"/>
      <c r="F715" s="11"/>
      <c r="G715" s="11"/>
      <c r="H715" s="11"/>
      <c r="I715" s="11"/>
      <c r="J715" s="11"/>
      <c r="K715" s="11"/>
      <c r="L715" s="11"/>
      <c r="M715" s="11"/>
      <c r="N715" s="11"/>
    </row>
    <row r="716" customFormat="false" ht="12.75" hidden="false" customHeight="true" outlineLevel="0" collapsed="false">
      <c r="A716" s="11"/>
      <c r="B716" s="11"/>
      <c r="C716" s="11"/>
      <c r="D716" s="11"/>
      <c r="E716" s="11"/>
      <c r="F716" s="11"/>
      <c r="G716" s="11"/>
      <c r="H716" s="11"/>
      <c r="I716" s="11"/>
      <c r="J716" s="11"/>
      <c r="K716" s="11"/>
      <c r="L716" s="11"/>
      <c r="M716" s="11"/>
      <c r="N716" s="11"/>
    </row>
    <row r="717" customFormat="false" ht="12.75" hidden="false" customHeight="true" outlineLevel="0" collapsed="false">
      <c r="A717" s="11"/>
      <c r="B717" s="11"/>
      <c r="C717" s="11"/>
      <c r="D717" s="11"/>
      <c r="E717" s="11"/>
      <c r="F717" s="11"/>
      <c r="G717" s="11"/>
      <c r="H717" s="11"/>
      <c r="I717" s="11"/>
      <c r="J717" s="11"/>
      <c r="K717" s="11"/>
      <c r="L717" s="11"/>
      <c r="M717" s="11"/>
      <c r="N717" s="11"/>
    </row>
    <row r="718" customFormat="false" ht="12.75" hidden="false" customHeight="true" outlineLevel="0" collapsed="false">
      <c r="A718" s="11"/>
      <c r="B718" s="11"/>
      <c r="C718" s="11"/>
      <c r="D718" s="11"/>
      <c r="E718" s="11"/>
      <c r="F718" s="11"/>
      <c r="G718" s="11"/>
      <c r="H718" s="11"/>
      <c r="I718" s="11"/>
      <c r="J718" s="11"/>
      <c r="K718" s="11"/>
      <c r="L718" s="11"/>
      <c r="M718" s="11"/>
      <c r="N718" s="11"/>
    </row>
    <row r="719" customFormat="false" ht="12.75" hidden="false" customHeight="true" outlineLevel="0" collapsed="false">
      <c r="A719" s="11"/>
      <c r="B719" s="11"/>
      <c r="C719" s="11"/>
      <c r="D719" s="11"/>
      <c r="E719" s="11"/>
      <c r="F719" s="11"/>
      <c r="G719" s="11"/>
      <c r="H719" s="11"/>
      <c r="I719" s="11"/>
      <c r="J719" s="11"/>
      <c r="K719" s="11"/>
      <c r="L719" s="11"/>
      <c r="M719" s="11"/>
      <c r="N719" s="11"/>
    </row>
    <row r="720" customFormat="false" ht="12.75" hidden="false" customHeight="true" outlineLevel="0" collapsed="false">
      <c r="A720" s="11"/>
      <c r="B720" s="11"/>
      <c r="C720" s="11"/>
      <c r="D720" s="11"/>
      <c r="E720" s="11"/>
      <c r="F720" s="11"/>
      <c r="G720" s="11"/>
      <c r="H720" s="11"/>
      <c r="I720" s="11"/>
      <c r="J720" s="11"/>
      <c r="K720" s="11"/>
      <c r="L720" s="11"/>
      <c r="M720" s="11"/>
      <c r="N720" s="11"/>
    </row>
    <row r="721" customFormat="false" ht="12.75" hidden="false" customHeight="true" outlineLevel="0" collapsed="false">
      <c r="A721" s="11"/>
      <c r="B721" s="11"/>
      <c r="C721" s="11"/>
      <c r="D721" s="11"/>
      <c r="E721" s="11"/>
      <c r="F721" s="11"/>
      <c r="G721" s="11"/>
      <c r="H721" s="11"/>
      <c r="I721" s="11"/>
      <c r="J721" s="11"/>
      <c r="K721" s="11"/>
      <c r="L721" s="11"/>
      <c r="M721" s="11"/>
      <c r="N721" s="11"/>
    </row>
    <row r="722" customFormat="false" ht="12.75" hidden="false" customHeight="true" outlineLevel="0" collapsed="false">
      <c r="A722" s="11"/>
      <c r="B722" s="11"/>
      <c r="C722" s="11"/>
      <c r="D722" s="11"/>
      <c r="E722" s="11"/>
      <c r="F722" s="11"/>
      <c r="G722" s="11"/>
      <c r="H722" s="11"/>
      <c r="I722" s="11"/>
      <c r="J722" s="11"/>
      <c r="K722" s="11"/>
      <c r="L722" s="11"/>
      <c r="M722" s="11"/>
      <c r="N722" s="11"/>
    </row>
    <row r="723" customFormat="false" ht="12.75" hidden="false" customHeight="true" outlineLevel="0" collapsed="false">
      <c r="A723" s="11"/>
      <c r="B723" s="11"/>
      <c r="C723" s="11"/>
      <c r="D723" s="11"/>
      <c r="E723" s="11"/>
      <c r="F723" s="11"/>
      <c r="G723" s="11"/>
      <c r="H723" s="11"/>
      <c r="I723" s="11"/>
      <c r="J723" s="11"/>
      <c r="K723" s="11"/>
      <c r="L723" s="11"/>
      <c r="M723" s="11"/>
      <c r="N723" s="11"/>
    </row>
    <row r="724" customFormat="false" ht="12.75" hidden="false" customHeight="true" outlineLevel="0" collapsed="false">
      <c r="A724" s="11"/>
      <c r="B724" s="11"/>
      <c r="C724" s="11"/>
      <c r="D724" s="11"/>
      <c r="E724" s="11"/>
      <c r="F724" s="11"/>
      <c r="G724" s="11"/>
      <c r="H724" s="11"/>
      <c r="I724" s="11"/>
      <c r="J724" s="11"/>
      <c r="K724" s="11"/>
      <c r="L724" s="11"/>
      <c r="M724" s="11"/>
      <c r="N724" s="11"/>
    </row>
    <row r="725" customFormat="false" ht="12.75" hidden="false" customHeight="true" outlineLevel="0" collapsed="false">
      <c r="A725" s="11"/>
      <c r="B725" s="11"/>
      <c r="C725" s="11"/>
      <c r="D725" s="11"/>
      <c r="E725" s="11"/>
      <c r="F725" s="11"/>
      <c r="G725" s="11"/>
      <c r="H725" s="11"/>
      <c r="I725" s="11"/>
      <c r="J725" s="11"/>
      <c r="K725" s="11"/>
      <c r="L725" s="11"/>
      <c r="M725" s="11"/>
      <c r="N725" s="11"/>
    </row>
    <row r="726" customFormat="false" ht="12.75" hidden="false" customHeight="true" outlineLevel="0" collapsed="false">
      <c r="A726" s="11"/>
      <c r="B726" s="11"/>
      <c r="C726" s="11"/>
      <c r="D726" s="11"/>
      <c r="E726" s="11"/>
      <c r="F726" s="11"/>
      <c r="G726" s="11"/>
      <c r="H726" s="11"/>
      <c r="I726" s="11"/>
      <c r="J726" s="11"/>
      <c r="K726" s="11"/>
      <c r="L726" s="11"/>
      <c r="M726" s="11"/>
      <c r="N726" s="11"/>
    </row>
    <row r="727" customFormat="false" ht="12.75" hidden="false" customHeight="true" outlineLevel="0" collapsed="false">
      <c r="A727" s="11"/>
      <c r="B727" s="11"/>
      <c r="C727" s="11"/>
      <c r="D727" s="11"/>
      <c r="E727" s="11"/>
      <c r="F727" s="11"/>
      <c r="G727" s="11"/>
      <c r="H727" s="11"/>
      <c r="I727" s="11"/>
      <c r="J727" s="11"/>
      <c r="K727" s="11"/>
      <c r="L727" s="11"/>
      <c r="M727" s="11"/>
      <c r="N727" s="11"/>
    </row>
    <row r="728" customFormat="false" ht="12.75" hidden="false" customHeight="true" outlineLevel="0" collapsed="false">
      <c r="A728" s="11"/>
      <c r="B728" s="11"/>
      <c r="C728" s="11"/>
      <c r="D728" s="11"/>
      <c r="E728" s="11"/>
      <c r="F728" s="11"/>
      <c r="G728" s="11"/>
      <c r="H728" s="11"/>
      <c r="I728" s="11"/>
      <c r="J728" s="11"/>
      <c r="K728" s="11"/>
      <c r="L728" s="11"/>
      <c r="M728" s="11"/>
      <c r="N728" s="11"/>
    </row>
    <row r="729" customFormat="false" ht="12.75" hidden="false" customHeight="true" outlineLevel="0" collapsed="false">
      <c r="A729" s="11"/>
      <c r="B729" s="11"/>
      <c r="C729" s="11"/>
      <c r="D729" s="11"/>
      <c r="E729" s="11"/>
      <c r="F729" s="11"/>
      <c r="G729" s="11"/>
      <c r="H729" s="11"/>
      <c r="I729" s="11"/>
      <c r="J729" s="11"/>
      <c r="K729" s="11"/>
      <c r="L729" s="11"/>
      <c r="M729" s="11"/>
      <c r="N729" s="11"/>
    </row>
    <row r="730" customFormat="false" ht="12.75" hidden="false" customHeight="true" outlineLevel="0" collapsed="false">
      <c r="A730" s="11"/>
      <c r="B730" s="11"/>
      <c r="C730" s="11"/>
      <c r="D730" s="11"/>
      <c r="E730" s="11"/>
      <c r="F730" s="11"/>
      <c r="G730" s="11"/>
      <c r="H730" s="11"/>
      <c r="I730" s="11"/>
      <c r="J730" s="11"/>
      <c r="K730" s="11"/>
      <c r="L730" s="11"/>
      <c r="M730" s="11"/>
      <c r="N730" s="11"/>
    </row>
    <row r="731" customFormat="false" ht="12.75" hidden="false" customHeight="true" outlineLevel="0" collapsed="false">
      <c r="A731" s="11"/>
      <c r="B731" s="11"/>
      <c r="C731" s="11"/>
      <c r="D731" s="11"/>
      <c r="E731" s="11"/>
      <c r="F731" s="11"/>
      <c r="G731" s="11"/>
      <c r="H731" s="11"/>
      <c r="I731" s="11"/>
      <c r="J731" s="11"/>
      <c r="K731" s="11"/>
      <c r="L731" s="11"/>
      <c r="M731" s="11"/>
      <c r="N731" s="11"/>
    </row>
    <row r="732" customFormat="false" ht="12.75" hidden="false" customHeight="true" outlineLevel="0" collapsed="false">
      <c r="A732" s="11"/>
      <c r="B732" s="11"/>
      <c r="C732" s="11"/>
      <c r="D732" s="11"/>
      <c r="E732" s="11"/>
      <c r="F732" s="11"/>
      <c r="G732" s="11"/>
      <c r="H732" s="11"/>
      <c r="I732" s="11"/>
      <c r="J732" s="11"/>
      <c r="K732" s="11"/>
      <c r="L732" s="11"/>
      <c r="M732" s="11"/>
      <c r="N732" s="11"/>
    </row>
    <row r="733" customFormat="false" ht="12.75" hidden="false" customHeight="true" outlineLevel="0" collapsed="false">
      <c r="A733" s="11"/>
      <c r="B733" s="11"/>
      <c r="C733" s="11"/>
      <c r="D733" s="11"/>
      <c r="E733" s="11"/>
      <c r="F733" s="11"/>
      <c r="G733" s="11"/>
      <c r="H733" s="11"/>
      <c r="I733" s="11"/>
      <c r="J733" s="11"/>
      <c r="K733" s="11"/>
      <c r="L733" s="11"/>
      <c r="M733" s="11"/>
      <c r="N733" s="11"/>
    </row>
    <row r="734" customFormat="false" ht="12.75" hidden="false" customHeight="true" outlineLevel="0" collapsed="false">
      <c r="A734" s="11"/>
      <c r="B734" s="11"/>
      <c r="C734" s="11"/>
      <c r="D734" s="11"/>
      <c r="E734" s="11"/>
      <c r="F734" s="11"/>
      <c r="G734" s="11"/>
      <c r="H734" s="11"/>
      <c r="I734" s="11"/>
      <c r="J734" s="11"/>
      <c r="K734" s="11"/>
      <c r="L734" s="11"/>
      <c r="M734" s="11"/>
      <c r="N734" s="11"/>
    </row>
    <row r="735" customFormat="false" ht="12.75" hidden="false" customHeight="true" outlineLevel="0" collapsed="false">
      <c r="A735" s="11"/>
      <c r="B735" s="11"/>
      <c r="C735" s="11"/>
      <c r="D735" s="11"/>
      <c r="E735" s="11"/>
      <c r="F735" s="11"/>
      <c r="G735" s="11"/>
      <c r="H735" s="11"/>
      <c r="I735" s="11"/>
      <c r="J735" s="11"/>
      <c r="K735" s="11"/>
      <c r="L735" s="11"/>
      <c r="M735" s="11"/>
      <c r="N735" s="11"/>
    </row>
    <row r="736" customFormat="false" ht="12.75" hidden="false" customHeight="true" outlineLevel="0" collapsed="false">
      <c r="A736" s="11"/>
      <c r="B736" s="11"/>
      <c r="C736" s="11"/>
      <c r="D736" s="11"/>
      <c r="E736" s="11"/>
      <c r="F736" s="11"/>
      <c r="G736" s="11"/>
      <c r="H736" s="11"/>
      <c r="I736" s="11"/>
      <c r="J736" s="11"/>
      <c r="K736" s="11"/>
      <c r="L736" s="11"/>
      <c r="M736" s="11"/>
      <c r="N736" s="11"/>
    </row>
    <row r="737" customFormat="false" ht="12.75" hidden="false" customHeight="true" outlineLevel="0" collapsed="false">
      <c r="A737" s="11"/>
      <c r="B737" s="11"/>
      <c r="C737" s="11"/>
      <c r="D737" s="11"/>
      <c r="E737" s="11"/>
      <c r="F737" s="11"/>
      <c r="G737" s="11"/>
      <c r="H737" s="11"/>
      <c r="I737" s="11"/>
      <c r="J737" s="11"/>
      <c r="K737" s="11"/>
      <c r="L737" s="11"/>
      <c r="M737" s="11"/>
      <c r="N737" s="11"/>
    </row>
    <row r="738" customFormat="false" ht="12.75" hidden="false" customHeight="true" outlineLevel="0" collapsed="false">
      <c r="A738" s="11"/>
      <c r="B738" s="11"/>
      <c r="C738" s="11"/>
      <c r="D738" s="11"/>
      <c r="E738" s="11"/>
      <c r="F738" s="11"/>
      <c r="G738" s="11"/>
      <c r="H738" s="11"/>
      <c r="I738" s="11"/>
      <c r="J738" s="11"/>
      <c r="K738" s="11"/>
      <c r="L738" s="11"/>
      <c r="M738" s="11"/>
      <c r="N738" s="11"/>
    </row>
    <row r="739" customFormat="false" ht="12.75" hidden="false" customHeight="true" outlineLevel="0" collapsed="false">
      <c r="A739" s="11"/>
      <c r="B739" s="11"/>
      <c r="C739" s="11"/>
      <c r="D739" s="11"/>
      <c r="E739" s="11"/>
      <c r="F739" s="11"/>
      <c r="G739" s="11"/>
      <c r="H739" s="11"/>
      <c r="I739" s="11"/>
      <c r="J739" s="11"/>
      <c r="K739" s="11"/>
      <c r="L739" s="11"/>
      <c r="M739" s="11"/>
      <c r="N739" s="11"/>
    </row>
    <row r="740" customFormat="false" ht="12.75" hidden="false" customHeight="true" outlineLevel="0" collapsed="false">
      <c r="A740" s="11"/>
      <c r="B740" s="11"/>
      <c r="C740" s="11"/>
      <c r="D740" s="11"/>
      <c r="E740" s="11"/>
      <c r="F740" s="11"/>
      <c r="G740" s="11"/>
      <c r="H740" s="11"/>
      <c r="I740" s="11"/>
      <c r="J740" s="11"/>
      <c r="K740" s="11"/>
      <c r="L740" s="11"/>
      <c r="M740" s="11"/>
      <c r="N740" s="11"/>
    </row>
    <row r="741" customFormat="false" ht="12.75" hidden="false" customHeight="true" outlineLevel="0" collapsed="false">
      <c r="A741" s="11"/>
      <c r="B741" s="11"/>
      <c r="C741" s="11"/>
      <c r="D741" s="11"/>
      <c r="E741" s="11"/>
      <c r="F741" s="11"/>
      <c r="G741" s="11"/>
      <c r="H741" s="11"/>
      <c r="I741" s="11"/>
      <c r="J741" s="11"/>
      <c r="K741" s="11"/>
      <c r="L741" s="11"/>
      <c r="M741" s="11"/>
      <c r="N741" s="11"/>
    </row>
    <row r="742" customFormat="false" ht="12.75" hidden="false" customHeight="true" outlineLevel="0" collapsed="false">
      <c r="A742" s="11"/>
      <c r="B742" s="11"/>
      <c r="C742" s="11"/>
      <c r="D742" s="11"/>
      <c r="E742" s="11"/>
      <c r="F742" s="11"/>
      <c r="G742" s="11"/>
      <c r="H742" s="11"/>
      <c r="I742" s="11"/>
      <c r="J742" s="11"/>
      <c r="K742" s="11"/>
      <c r="L742" s="11"/>
      <c r="M742" s="11"/>
      <c r="N742" s="11"/>
    </row>
    <row r="743" customFormat="false" ht="12.75" hidden="false" customHeight="true" outlineLevel="0" collapsed="false">
      <c r="A743" s="11"/>
      <c r="B743" s="11"/>
      <c r="C743" s="11"/>
      <c r="D743" s="11"/>
      <c r="E743" s="11"/>
      <c r="F743" s="11"/>
      <c r="G743" s="11"/>
      <c r="H743" s="11"/>
      <c r="I743" s="11"/>
      <c r="J743" s="11"/>
      <c r="K743" s="11"/>
      <c r="L743" s="11"/>
      <c r="M743" s="11"/>
      <c r="N743" s="11"/>
    </row>
    <row r="744" customFormat="false" ht="12.75" hidden="false" customHeight="true" outlineLevel="0" collapsed="false">
      <c r="A744" s="11"/>
      <c r="B744" s="11"/>
      <c r="C744" s="11"/>
      <c r="D744" s="11"/>
      <c r="E744" s="11"/>
      <c r="F744" s="11"/>
      <c r="G744" s="11"/>
      <c r="H744" s="11"/>
      <c r="I744" s="11"/>
      <c r="J744" s="11"/>
      <c r="K744" s="11"/>
      <c r="L744" s="11"/>
      <c r="M744" s="11"/>
      <c r="N744" s="11"/>
    </row>
    <row r="745" customFormat="false" ht="12.75" hidden="false" customHeight="true" outlineLevel="0" collapsed="false">
      <c r="A745" s="11"/>
      <c r="B745" s="11"/>
      <c r="C745" s="11"/>
      <c r="D745" s="11"/>
      <c r="E745" s="11"/>
      <c r="F745" s="11"/>
      <c r="G745" s="11"/>
      <c r="H745" s="11"/>
      <c r="I745" s="11"/>
      <c r="J745" s="11"/>
      <c r="K745" s="11"/>
      <c r="L745" s="11"/>
      <c r="M745" s="11"/>
      <c r="N745" s="11"/>
    </row>
    <row r="746" customFormat="false" ht="12.75" hidden="false" customHeight="true" outlineLevel="0" collapsed="false">
      <c r="A746" s="11"/>
      <c r="B746" s="11"/>
      <c r="C746" s="11"/>
      <c r="D746" s="11"/>
      <c r="E746" s="11"/>
      <c r="F746" s="11"/>
      <c r="G746" s="11"/>
      <c r="H746" s="11"/>
      <c r="I746" s="11"/>
      <c r="J746" s="11"/>
      <c r="K746" s="11"/>
      <c r="L746" s="11"/>
      <c r="M746" s="11"/>
      <c r="N746" s="11"/>
    </row>
    <row r="747" customFormat="false" ht="12.75" hidden="false" customHeight="true" outlineLevel="0" collapsed="false">
      <c r="A747" s="11"/>
      <c r="B747" s="11"/>
      <c r="C747" s="11"/>
      <c r="D747" s="11"/>
      <c r="E747" s="11"/>
      <c r="F747" s="11"/>
      <c r="G747" s="11"/>
      <c r="H747" s="11"/>
      <c r="I747" s="11"/>
      <c r="J747" s="11"/>
      <c r="K747" s="11"/>
      <c r="L747" s="11"/>
      <c r="M747" s="11"/>
      <c r="N747" s="11"/>
    </row>
    <row r="748" customFormat="false" ht="12.75" hidden="false" customHeight="true" outlineLevel="0" collapsed="false">
      <c r="A748" s="11"/>
      <c r="B748" s="11"/>
      <c r="C748" s="11"/>
      <c r="D748" s="11"/>
      <c r="E748" s="11"/>
      <c r="F748" s="11"/>
      <c r="G748" s="11"/>
      <c r="H748" s="11"/>
      <c r="I748" s="11"/>
      <c r="J748" s="11"/>
      <c r="K748" s="11"/>
      <c r="L748" s="11"/>
      <c r="M748" s="11"/>
      <c r="N748" s="11"/>
    </row>
    <row r="749" customFormat="false" ht="12.75" hidden="false" customHeight="true" outlineLevel="0" collapsed="false">
      <c r="A749" s="11"/>
      <c r="B749" s="11"/>
      <c r="C749" s="11"/>
      <c r="D749" s="11"/>
      <c r="E749" s="11"/>
      <c r="F749" s="11"/>
      <c r="G749" s="11"/>
      <c r="H749" s="11"/>
      <c r="I749" s="11"/>
      <c r="J749" s="11"/>
      <c r="K749" s="11"/>
      <c r="L749" s="11"/>
      <c r="M749" s="11"/>
      <c r="N749" s="11"/>
    </row>
    <row r="750" customFormat="false" ht="12.75" hidden="false" customHeight="true" outlineLevel="0" collapsed="false">
      <c r="A750" s="11"/>
      <c r="B750" s="11"/>
      <c r="C750" s="11"/>
      <c r="D750" s="11"/>
      <c r="E750" s="11"/>
      <c r="F750" s="11"/>
      <c r="G750" s="11"/>
      <c r="H750" s="11"/>
      <c r="I750" s="11"/>
      <c r="J750" s="11"/>
      <c r="K750" s="11"/>
      <c r="L750" s="11"/>
      <c r="M750" s="11"/>
      <c r="N750" s="11"/>
    </row>
    <row r="751" customFormat="false" ht="12.75" hidden="false" customHeight="true" outlineLevel="0" collapsed="false">
      <c r="A751" s="11"/>
      <c r="B751" s="11"/>
      <c r="C751" s="11"/>
      <c r="D751" s="11"/>
      <c r="E751" s="11"/>
      <c r="F751" s="11"/>
      <c r="G751" s="11"/>
      <c r="H751" s="11"/>
      <c r="I751" s="11"/>
      <c r="J751" s="11"/>
      <c r="K751" s="11"/>
      <c r="L751" s="11"/>
      <c r="M751" s="11"/>
      <c r="N751" s="11"/>
    </row>
    <row r="752" customFormat="false" ht="12.75" hidden="false" customHeight="true" outlineLevel="0" collapsed="false">
      <c r="A752" s="11"/>
      <c r="B752" s="11"/>
      <c r="C752" s="11"/>
      <c r="D752" s="11"/>
      <c r="E752" s="11"/>
      <c r="F752" s="11"/>
      <c r="G752" s="11"/>
      <c r="H752" s="11"/>
      <c r="I752" s="11"/>
      <c r="J752" s="11"/>
      <c r="K752" s="11"/>
      <c r="L752" s="11"/>
      <c r="M752" s="11"/>
      <c r="N752" s="11"/>
    </row>
    <row r="753" customFormat="false" ht="12.75" hidden="false" customHeight="true" outlineLevel="0" collapsed="false">
      <c r="A753" s="11"/>
      <c r="B753" s="11"/>
      <c r="C753" s="11"/>
      <c r="D753" s="11"/>
      <c r="E753" s="11"/>
      <c r="F753" s="11"/>
      <c r="G753" s="11"/>
      <c r="H753" s="11"/>
      <c r="I753" s="11"/>
      <c r="J753" s="11"/>
      <c r="K753" s="11"/>
      <c r="L753" s="11"/>
      <c r="M753" s="11"/>
      <c r="N753" s="11"/>
    </row>
    <row r="754" customFormat="false" ht="12.75" hidden="false" customHeight="true" outlineLevel="0" collapsed="false">
      <c r="A754" s="11"/>
      <c r="B754" s="11"/>
      <c r="C754" s="11"/>
      <c r="D754" s="11"/>
      <c r="E754" s="11"/>
      <c r="F754" s="11"/>
      <c r="G754" s="11"/>
      <c r="H754" s="11"/>
      <c r="I754" s="11"/>
      <c r="J754" s="11"/>
      <c r="K754" s="11"/>
      <c r="L754" s="11"/>
      <c r="M754" s="11"/>
      <c r="N754" s="11"/>
    </row>
    <row r="755" customFormat="false" ht="12.75" hidden="false" customHeight="true" outlineLevel="0" collapsed="false">
      <c r="A755" s="11"/>
      <c r="B755" s="11"/>
      <c r="C755" s="11"/>
      <c r="D755" s="11"/>
      <c r="E755" s="11"/>
      <c r="F755" s="11"/>
      <c r="G755" s="11"/>
      <c r="H755" s="11"/>
      <c r="I755" s="11"/>
      <c r="J755" s="11"/>
      <c r="K755" s="11"/>
      <c r="L755" s="11"/>
      <c r="M755" s="11"/>
      <c r="N755" s="11"/>
    </row>
    <row r="756" customFormat="false" ht="12.75" hidden="false" customHeight="true" outlineLevel="0" collapsed="false">
      <c r="A756" s="11"/>
      <c r="B756" s="11"/>
      <c r="C756" s="11"/>
      <c r="D756" s="11"/>
      <c r="E756" s="11"/>
      <c r="F756" s="11"/>
      <c r="G756" s="11"/>
      <c r="H756" s="11"/>
      <c r="I756" s="11"/>
      <c r="J756" s="11"/>
      <c r="K756" s="11"/>
      <c r="L756" s="11"/>
      <c r="M756" s="11"/>
      <c r="N756" s="11"/>
    </row>
    <row r="757" customFormat="false" ht="12.75" hidden="false" customHeight="true" outlineLevel="0" collapsed="false">
      <c r="A757" s="11"/>
      <c r="B757" s="11"/>
      <c r="C757" s="11"/>
      <c r="D757" s="11"/>
      <c r="E757" s="11"/>
      <c r="F757" s="11"/>
      <c r="G757" s="11"/>
      <c r="H757" s="11"/>
      <c r="I757" s="11"/>
      <c r="J757" s="11"/>
      <c r="K757" s="11"/>
      <c r="L757" s="11"/>
      <c r="M757" s="11"/>
      <c r="N757" s="11"/>
    </row>
    <row r="758" customFormat="false" ht="12.75" hidden="false" customHeight="true" outlineLevel="0" collapsed="false">
      <c r="A758" s="11"/>
      <c r="B758" s="11"/>
      <c r="C758" s="11"/>
      <c r="D758" s="11"/>
      <c r="E758" s="11"/>
      <c r="F758" s="11"/>
      <c r="G758" s="11"/>
      <c r="H758" s="11"/>
      <c r="I758" s="11"/>
      <c r="J758" s="11"/>
      <c r="K758" s="11"/>
      <c r="L758" s="11"/>
      <c r="M758" s="11"/>
      <c r="N758" s="11"/>
    </row>
    <row r="759" customFormat="false" ht="12.75" hidden="false" customHeight="true" outlineLevel="0" collapsed="false">
      <c r="A759" s="11"/>
      <c r="B759" s="11"/>
      <c r="C759" s="11"/>
      <c r="D759" s="11"/>
      <c r="E759" s="11"/>
      <c r="F759" s="11"/>
      <c r="G759" s="11"/>
      <c r="H759" s="11"/>
      <c r="I759" s="11"/>
      <c r="J759" s="11"/>
      <c r="K759" s="11"/>
      <c r="L759" s="11"/>
      <c r="M759" s="11"/>
      <c r="N759" s="11"/>
    </row>
    <row r="760" customFormat="false" ht="12.75" hidden="false" customHeight="true" outlineLevel="0" collapsed="false">
      <c r="A760" s="11"/>
      <c r="B760" s="11"/>
      <c r="C760" s="11"/>
      <c r="D760" s="11"/>
      <c r="E760" s="11"/>
      <c r="F760" s="11"/>
      <c r="G760" s="11"/>
      <c r="H760" s="11"/>
      <c r="I760" s="11"/>
      <c r="J760" s="11"/>
      <c r="K760" s="11"/>
      <c r="L760" s="11"/>
      <c r="M760" s="11"/>
      <c r="N760" s="11"/>
    </row>
    <row r="761" customFormat="false" ht="12.75" hidden="false" customHeight="true" outlineLevel="0" collapsed="false">
      <c r="A761" s="11"/>
      <c r="B761" s="11"/>
      <c r="C761" s="11"/>
      <c r="D761" s="11"/>
      <c r="E761" s="11"/>
      <c r="F761" s="11"/>
      <c r="G761" s="11"/>
      <c r="H761" s="11"/>
      <c r="I761" s="11"/>
      <c r="J761" s="11"/>
      <c r="K761" s="11"/>
      <c r="L761" s="11"/>
      <c r="M761" s="11"/>
      <c r="N761" s="11"/>
    </row>
    <row r="762" customFormat="false" ht="12.75" hidden="false" customHeight="true" outlineLevel="0" collapsed="false">
      <c r="A762" s="11"/>
      <c r="B762" s="11"/>
      <c r="C762" s="11"/>
      <c r="D762" s="11"/>
      <c r="E762" s="11"/>
      <c r="F762" s="11"/>
      <c r="G762" s="11"/>
      <c r="H762" s="11"/>
      <c r="I762" s="11"/>
      <c r="J762" s="11"/>
      <c r="K762" s="11"/>
      <c r="L762" s="11"/>
      <c r="M762" s="11"/>
      <c r="N762" s="11"/>
    </row>
    <row r="763" customFormat="false" ht="12.75" hidden="false" customHeight="true" outlineLevel="0" collapsed="false">
      <c r="A763" s="11"/>
      <c r="B763" s="11"/>
      <c r="C763" s="11"/>
      <c r="D763" s="11"/>
      <c r="E763" s="11"/>
      <c r="F763" s="11"/>
      <c r="G763" s="11"/>
      <c r="H763" s="11"/>
      <c r="I763" s="11"/>
      <c r="J763" s="11"/>
      <c r="K763" s="11"/>
      <c r="L763" s="11"/>
      <c r="M763" s="11"/>
      <c r="N763" s="11"/>
    </row>
    <row r="764" customFormat="false" ht="12.75" hidden="false" customHeight="true" outlineLevel="0" collapsed="false">
      <c r="A764" s="11"/>
      <c r="B764" s="11"/>
      <c r="C764" s="11"/>
      <c r="D764" s="11"/>
      <c r="E764" s="11"/>
      <c r="F764" s="11"/>
      <c r="G764" s="11"/>
      <c r="H764" s="11"/>
      <c r="I764" s="11"/>
      <c r="J764" s="11"/>
      <c r="K764" s="11"/>
      <c r="L764" s="11"/>
      <c r="M764" s="11"/>
      <c r="N764" s="11"/>
    </row>
    <row r="765" customFormat="false" ht="12.75" hidden="false" customHeight="true" outlineLevel="0" collapsed="false">
      <c r="A765" s="11"/>
      <c r="B765" s="11"/>
      <c r="C765" s="11"/>
      <c r="D765" s="11"/>
      <c r="E765" s="11"/>
      <c r="F765" s="11"/>
      <c r="G765" s="11"/>
      <c r="H765" s="11"/>
      <c r="I765" s="11"/>
      <c r="J765" s="11"/>
      <c r="K765" s="11"/>
      <c r="L765" s="11"/>
      <c r="M765" s="11"/>
      <c r="N765" s="11"/>
    </row>
    <row r="766" customFormat="false" ht="12.75" hidden="false" customHeight="true" outlineLevel="0" collapsed="false">
      <c r="A766" s="11"/>
      <c r="B766" s="11"/>
      <c r="C766" s="11"/>
      <c r="D766" s="11"/>
      <c r="E766" s="11"/>
      <c r="F766" s="11"/>
      <c r="G766" s="11"/>
      <c r="H766" s="11"/>
      <c r="I766" s="11"/>
      <c r="J766" s="11"/>
      <c r="K766" s="11"/>
      <c r="L766" s="11"/>
      <c r="M766" s="11"/>
      <c r="N766" s="11"/>
    </row>
    <row r="767" customFormat="false" ht="12.75" hidden="false" customHeight="true" outlineLevel="0" collapsed="false">
      <c r="A767" s="11"/>
      <c r="B767" s="11"/>
      <c r="C767" s="11"/>
      <c r="D767" s="11"/>
      <c r="E767" s="11"/>
      <c r="F767" s="11"/>
      <c r="G767" s="11"/>
      <c r="H767" s="11"/>
      <c r="I767" s="11"/>
      <c r="J767" s="11"/>
      <c r="K767" s="11"/>
      <c r="L767" s="11"/>
      <c r="M767" s="11"/>
      <c r="N767" s="11"/>
    </row>
    <row r="768" customFormat="false" ht="12.75" hidden="false" customHeight="true" outlineLevel="0" collapsed="false">
      <c r="A768" s="11"/>
      <c r="B768" s="11"/>
      <c r="C768" s="11"/>
      <c r="D768" s="11"/>
      <c r="E768" s="11"/>
      <c r="F768" s="11"/>
      <c r="G768" s="11"/>
      <c r="H768" s="11"/>
      <c r="I768" s="11"/>
      <c r="J768" s="11"/>
      <c r="K768" s="11"/>
      <c r="L768" s="11"/>
      <c r="M768" s="11"/>
      <c r="N768" s="11"/>
    </row>
    <row r="769" customFormat="false" ht="12.75" hidden="false" customHeight="true" outlineLevel="0" collapsed="false">
      <c r="A769" s="11"/>
      <c r="B769" s="11"/>
      <c r="C769" s="11"/>
      <c r="D769" s="11"/>
      <c r="E769" s="11"/>
      <c r="F769" s="11"/>
      <c r="G769" s="11"/>
      <c r="H769" s="11"/>
      <c r="I769" s="11"/>
      <c r="J769" s="11"/>
      <c r="K769" s="11"/>
      <c r="L769" s="11"/>
      <c r="M769" s="11"/>
      <c r="N769" s="11"/>
    </row>
    <row r="770" customFormat="false" ht="12.75" hidden="false" customHeight="true" outlineLevel="0" collapsed="false">
      <c r="A770" s="11"/>
      <c r="B770" s="11"/>
      <c r="C770" s="11"/>
      <c r="D770" s="11"/>
      <c r="E770" s="11"/>
      <c r="F770" s="11"/>
      <c r="G770" s="11"/>
      <c r="H770" s="11"/>
      <c r="I770" s="11"/>
      <c r="J770" s="11"/>
      <c r="K770" s="11"/>
      <c r="L770" s="11"/>
      <c r="M770" s="11"/>
      <c r="N770" s="11"/>
    </row>
    <row r="771" customFormat="false" ht="12.75" hidden="false" customHeight="true" outlineLevel="0" collapsed="false">
      <c r="A771" s="11"/>
      <c r="B771" s="11"/>
      <c r="C771" s="11"/>
      <c r="D771" s="11"/>
      <c r="E771" s="11"/>
      <c r="F771" s="11"/>
      <c r="G771" s="11"/>
      <c r="H771" s="11"/>
      <c r="I771" s="11"/>
      <c r="J771" s="11"/>
      <c r="K771" s="11"/>
      <c r="L771" s="11"/>
      <c r="M771" s="11"/>
      <c r="N771" s="11"/>
    </row>
    <row r="772" customFormat="false" ht="12.75" hidden="false" customHeight="true" outlineLevel="0" collapsed="false">
      <c r="A772" s="11"/>
      <c r="B772" s="11"/>
      <c r="C772" s="11"/>
      <c r="D772" s="11"/>
      <c r="E772" s="11"/>
      <c r="F772" s="11"/>
      <c r="G772" s="11"/>
      <c r="H772" s="11"/>
      <c r="I772" s="11"/>
      <c r="J772" s="11"/>
      <c r="K772" s="11"/>
      <c r="L772" s="11"/>
      <c r="M772" s="11"/>
      <c r="N772" s="11"/>
    </row>
    <row r="773" customFormat="false" ht="12.75" hidden="false" customHeight="true" outlineLevel="0" collapsed="false">
      <c r="A773" s="11"/>
      <c r="B773" s="11"/>
      <c r="C773" s="11"/>
      <c r="D773" s="11"/>
      <c r="E773" s="11"/>
      <c r="F773" s="11"/>
      <c r="G773" s="11"/>
      <c r="H773" s="11"/>
      <c r="I773" s="11"/>
      <c r="J773" s="11"/>
      <c r="K773" s="11"/>
      <c r="L773" s="11"/>
      <c r="M773" s="11"/>
      <c r="N773" s="11"/>
    </row>
    <row r="774" customFormat="false" ht="12.75" hidden="false" customHeight="true" outlineLevel="0" collapsed="false">
      <c r="A774" s="11"/>
      <c r="B774" s="11"/>
      <c r="C774" s="11"/>
      <c r="D774" s="11"/>
      <c r="E774" s="11"/>
      <c r="F774" s="11"/>
      <c r="G774" s="11"/>
      <c r="H774" s="11"/>
      <c r="I774" s="11"/>
      <c r="J774" s="11"/>
      <c r="K774" s="11"/>
      <c r="L774" s="11"/>
      <c r="M774" s="11"/>
      <c r="N774" s="11"/>
    </row>
    <row r="775" customFormat="false" ht="12.75" hidden="false" customHeight="true" outlineLevel="0" collapsed="false">
      <c r="A775" s="11"/>
      <c r="B775" s="11"/>
      <c r="C775" s="11"/>
      <c r="D775" s="11"/>
      <c r="E775" s="11"/>
      <c r="F775" s="11"/>
      <c r="G775" s="11"/>
      <c r="H775" s="11"/>
      <c r="I775" s="11"/>
      <c r="J775" s="11"/>
      <c r="K775" s="11"/>
      <c r="L775" s="11"/>
      <c r="M775" s="11"/>
      <c r="N775" s="11"/>
    </row>
    <row r="776" customFormat="false" ht="12.75" hidden="false" customHeight="true" outlineLevel="0" collapsed="false">
      <c r="A776" s="11"/>
      <c r="B776" s="11"/>
      <c r="C776" s="11"/>
      <c r="D776" s="11"/>
      <c r="E776" s="11"/>
      <c r="F776" s="11"/>
      <c r="G776" s="11"/>
      <c r="H776" s="11"/>
      <c r="I776" s="11"/>
      <c r="J776" s="11"/>
      <c r="K776" s="11"/>
      <c r="L776" s="11"/>
      <c r="M776" s="11"/>
      <c r="N776" s="11"/>
    </row>
    <row r="777" customFormat="false" ht="12.75" hidden="false" customHeight="true" outlineLevel="0" collapsed="false">
      <c r="A777" s="11"/>
      <c r="B777" s="11"/>
      <c r="C777" s="11"/>
      <c r="D777" s="11"/>
      <c r="E777" s="11"/>
      <c r="F777" s="11"/>
      <c r="G777" s="11"/>
      <c r="H777" s="11"/>
      <c r="I777" s="11"/>
      <c r="J777" s="11"/>
      <c r="K777" s="11"/>
      <c r="L777" s="11"/>
      <c r="M777" s="11"/>
      <c r="N777" s="11"/>
    </row>
    <row r="778" customFormat="false" ht="12.75" hidden="false" customHeight="true" outlineLevel="0" collapsed="false">
      <c r="A778" s="11"/>
      <c r="B778" s="11"/>
      <c r="C778" s="11"/>
      <c r="D778" s="11"/>
      <c r="E778" s="11"/>
      <c r="F778" s="11"/>
      <c r="G778" s="11"/>
      <c r="H778" s="11"/>
      <c r="I778" s="11"/>
      <c r="J778" s="11"/>
      <c r="K778" s="11"/>
      <c r="L778" s="11"/>
      <c r="M778" s="11"/>
      <c r="N778" s="11"/>
    </row>
    <row r="779" customFormat="false" ht="12.75" hidden="false" customHeight="true" outlineLevel="0" collapsed="false">
      <c r="A779" s="11"/>
      <c r="B779" s="11"/>
      <c r="C779" s="11"/>
      <c r="D779" s="11"/>
      <c r="E779" s="11"/>
      <c r="F779" s="11"/>
      <c r="G779" s="11"/>
      <c r="H779" s="11"/>
      <c r="I779" s="11"/>
      <c r="J779" s="11"/>
      <c r="K779" s="11"/>
      <c r="L779" s="11"/>
      <c r="M779" s="11"/>
      <c r="N779" s="11"/>
    </row>
    <row r="780" customFormat="false" ht="12.75" hidden="false" customHeight="true" outlineLevel="0" collapsed="false">
      <c r="A780" s="11"/>
      <c r="B780" s="11"/>
      <c r="C780" s="11"/>
      <c r="D780" s="11"/>
      <c r="E780" s="11"/>
      <c r="F780" s="11"/>
      <c r="G780" s="11"/>
      <c r="H780" s="11"/>
      <c r="I780" s="11"/>
      <c r="J780" s="11"/>
      <c r="K780" s="11"/>
      <c r="L780" s="11"/>
      <c r="M780" s="11"/>
      <c r="N780" s="11"/>
    </row>
    <row r="781" customFormat="false" ht="12.75" hidden="false" customHeight="true" outlineLevel="0" collapsed="false">
      <c r="A781" s="11"/>
      <c r="B781" s="11"/>
      <c r="C781" s="11"/>
      <c r="D781" s="11"/>
      <c r="E781" s="11"/>
      <c r="F781" s="11"/>
      <c r="G781" s="11"/>
      <c r="H781" s="11"/>
      <c r="I781" s="11"/>
      <c r="J781" s="11"/>
      <c r="K781" s="11"/>
      <c r="L781" s="11"/>
      <c r="M781" s="11"/>
      <c r="N781" s="11"/>
    </row>
    <row r="782" customFormat="false" ht="12.75" hidden="false" customHeight="true" outlineLevel="0" collapsed="false">
      <c r="A782" s="11"/>
      <c r="B782" s="11"/>
      <c r="C782" s="11"/>
      <c r="D782" s="11"/>
      <c r="E782" s="11"/>
      <c r="F782" s="11"/>
      <c r="G782" s="11"/>
      <c r="H782" s="11"/>
      <c r="I782" s="11"/>
      <c r="J782" s="11"/>
      <c r="K782" s="11"/>
      <c r="L782" s="11"/>
      <c r="M782" s="11"/>
      <c r="N782" s="11"/>
    </row>
    <row r="783" customFormat="false" ht="12.75" hidden="false" customHeight="true" outlineLevel="0" collapsed="false">
      <c r="A783" s="11"/>
      <c r="B783" s="11"/>
      <c r="C783" s="11"/>
      <c r="D783" s="11"/>
      <c r="E783" s="11"/>
      <c r="F783" s="11"/>
      <c r="G783" s="11"/>
      <c r="H783" s="11"/>
      <c r="I783" s="11"/>
      <c r="J783" s="11"/>
      <c r="K783" s="11"/>
      <c r="L783" s="11"/>
      <c r="M783" s="11"/>
      <c r="N783" s="11"/>
    </row>
    <row r="784" customFormat="false" ht="12.75" hidden="false" customHeight="true" outlineLevel="0" collapsed="false">
      <c r="A784" s="11"/>
      <c r="B784" s="11"/>
      <c r="C784" s="11"/>
      <c r="D784" s="11"/>
      <c r="E784" s="11"/>
      <c r="F784" s="11"/>
      <c r="G784" s="11"/>
      <c r="H784" s="11"/>
      <c r="I784" s="11"/>
      <c r="J784" s="11"/>
      <c r="K784" s="11"/>
      <c r="L784" s="11"/>
      <c r="M784" s="11"/>
      <c r="N784" s="11"/>
    </row>
    <row r="785" customFormat="false" ht="12.75" hidden="false" customHeight="true" outlineLevel="0" collapsed="false">
      <c r="A785" s="11"/>
      <c r="B785" s="11"/>
      <c r="C785" s="11"/>
      <c r="D785" s="11"/>
      <c r="E785" s="11"/>
      <c r="F785" s="11"/>
      <c r="G785" s="11"/>
      <c r="H785" s="11"/>
      <c r="I785" s="11"/>
      <c r="J785" s="11"/>
      <c r="K785" s="11"/>
      <c r="L785" s="11"/>
      <c r="M785" s="11"/>
      <c r="N785" s="11"/>
    </row>
    <row r="786" customFormat="false" ht="12.75" hidden="false" customHeight="true" outlineLevel="0" collapsed="false">
      <c r="A786" s="11"/>
      <c r="B786" s="11"/>
      <c r="C786" s="11"/>
      <c r="D786" s="11"/>
      <c r="E786" s="11"/>
      <c r="F786" s="11"/>
      <c r="G786" s="11"/>
      <c r="H786" s="11"/>
      <c r="I786" s="11"/>
      <c r="J786" s="11"/>
      <c r="K786" s="11"/>
      <c r="L786" s="11"/>
      <c r="M786" s="11"/>
      <c r="N786" s="11"/>
    </row>
    <row r="787" customFormat="false" ht="12.75" hidden="false" customHeight="true" outlineLevel="0" collapsed="false">
      <c r="A787" s="11"/>
      <c r="B787" s="11"/>
      <c r="C787" s="11"/>
      <c r="D787" s="11"/>
      <c r="E787" s="11"/>
      <c r="F787" s="11"/>
      <c r="G787" s="11"/>
      <c r="H787" s="11"/>
      <c r="I787" s="11"/>
      <c r="J787" s="11"/>
      <c r="K787" s="11"/>
      <c r="L787" s="11"/>
      <c r="M787" s="11"/>
      <c r="N787" s="11"/>
    </row>
    <row r="788" customFormat="false" ht="12.75" hidden="false" customHeight="true" outlineLevel="0" collapsed="false">
      <c r="A788" s="11"/>
      <c r="B788" s="11"/>
      <c r="C788" s="11"/>
      <c r="D788" s="11"/>
      <c r="E788" s="11"/>
      <c r="F788" s="11"/>
      <c r="G788" s="11"/>
      <c r="H788" s="11"/>
      <c r="I788" s="11"/>
      <c r="J788" s="11"/>
      <c r="K788" s="11"/>
      <c r="L788" s="11"/>
      <c r="M788" s="11"/>
      <c r="N788" s="11"/>
    </row>
    <row r="789" customFormat="false" ht="12.75" hidden="false" customHeight="true" outlineLevel="0" collapsed="false">
      <c r="A789" s="11"/>
      <c r="B789" s="11"/>
      <c r="C789" s="11"/>
      <c r="D789" s="11"/>
      <c r="E789" s="11"/>
      <c r="F789" s="11"/>
      <c r="G789" s="11"/>
      <c r="H789" s="11"/>
      <c r="I789" s="11"/>
      <c r="J789" s="11"/>
      <c r="K789" s="11"/>
      <c r="L789" s="11"/>
      <c r="M789" s="11"/>
      <c r="N789" s="11"/>
    </row>
    <row r="790" customFormat="false" ht="12.75" hidden="false" customHeight="true" outlineLevel="0" collapsed="false">
      <c r="A790" s="11"/>
      <c r="B790" s="11"/>
      <c r="C790" s="11"/>
      <c r="D790" s="11"/>
      <c r="E790" s="11"/>
      <c r="F790" s="11"/>
      <c r="G790" s="11"/>
      <c r="H790" s="11"/>
      <c r="I790" s="11"/>
      <c r="J790" s="11"/>
      <c r="K790" s="11"/>
      <c r="L790" s="11"/>
      <c r="M790" s="11"/>
      <c r="N790" s="11"/>
    </row>
    <row r="791" customFormat="false" ht="12.75" hidden="false" customHeight="true" outlineLevel="0" collapsed="false">
      <c r="A791" s="11"/>
      <c r="B791" s="11"/>
      <c r="C791" s="11"/>
      <c r="D791" s="11"/>
      <c r="E791" s="11"/>
      <c r="F791" s="11"/>
      <c r="G791" s="11"/>
      <c r="H791" s="11"/>
      <c r="I791" s="11"/>
      <c r="J791" s="11"/>
      <c r="K791" s="11"/>
      <c r="L791" s="11"/>
      <c r="M791" s="11"/>
      <c r="N791" s="11"/>
    </row>
    <row r="792" customFormat="false" ht="12.75" hidden="false" customHeight="true" outlineLevel="0" collapsed="false">
      <c r="A792" s="11"/>
      <c r="B792" s="11"/>
      <c r="C792" s="11"/>
      <c r="D792" s="11"/>
      <c r="E792" s="11"/>
      <c r="F792" s="11"/>
      <c r="G792" s="11"/>
      <c r="H792" s="11"/>
      <c r="I792" s="11"/>
      <c r="J792" s="11"/>
      <c r="K792" s="11"/>
      <c r="L792" s="11"/>
      <c r="M792" s="11"/>
      <c r="N792" s="11"/>
    </row>
    <row r="793" customFormat="false" ht="12.75" hidden="false" customHeight="true" outlineLevel="0" collapsed="false">
      <c r="A793" s="11"/>
      <c r="B793" s="11"/>
      <c r="C793" s="11"/>
      <c r="D793" s="11"/>
      <c r="E793" s="11"/>
      <c r="F793" s="11"/>
      <c r="G793" s="11"/>
      <c r="H793" s="11"/>
      <c r="I793" s="11"/>
      <c r="J793" s="11"/>
      <c r="K793" s="11"/>
      <c r="L793" s="11"/>
      <c r="M793" s="11"/>
      <c r="N793" s="11"/>
    </row>
    <row r="794" customFormat="false" ht="12.75" hidden="false" customHeight="true" outlineLevel="0" collapsed="false">
      <c r="A794" s="11"/>
      <c r="B794" s="11"/>
      <c r="C794" s="11"/>
      <c r="D794" s="11"/>
      <c r="E794" s="11"/>
      <c r="F794" s="11"/>
      <c r="G794" s="11"/>
      <c r="H794" s="11"/>
      <c r="I794" s="11"/>
      <c r="J794" s="11"/>
      <c r="K794" s="11"/>
      <c r="L794" s="11"/>
      <c r="M794" s="11"/>
      <c r="N794" s="11"/>
    </row>
    <row r="795" customFormat="false" ht="12.75" hidden="false" customHeight="true" outlineLevel="0" collapsed="false">
      <c r="A795" s="11"/>
      <c r="B795" s="11"/>
      <c r="C795" s="11"/>
      <c r="D795" s="11"/>
      <c r="E795" s="11"/>
      <c r="F795" s="11"/>
      <c r="G795" s="11"/>
      <c r="H795" s="11"/>
      <c r="I795" s="11"/>
      <c r="J795" s="11"/>
      <c r="K795" s="11"/>
      <c r="L795" s="11"/>
      <c r="M795" s="11"/>
      <c r="N795" s="11"/>
    </row>
    <row r="796" customFormat="false" ht="12.75" hidden="false" customHeight="true" outlineLevel="0" collapsed="false">
      <c r="A796" s="11"/>
      <c r="B796" s="11"/>
      <c r="C796" s="11"/>
      <c r="D796" s="11"/>
      <c r="E796" s="11"/>
      <c r="F796" s="11"/>
      <c r="G796" s="11"/>
      <c r="H796" s="11"/>
      <c r="I796" s="11"/>
      <c r="J796" s="11"/>
      <c r="K796" s="11"/>
      <c r="L796" s="11"/>
      <c r="M796" s="11"/>
      <c r="N796" s="11"/>
    </row>
    <row r="797" customFormat="false" ht="12.75" hidden="false" customHeight="true" outlineLevel="0" collapsed="false">
      <c r="A797" s="11"/>
      <c r="B797" s="11"/>
      <c r="C797" s="11"/>
      <c r="D797" s="11"/>
      <c r="E797" s="11"/>
      <c r="F797" s="11"/>
      <c r="G797" s="11"/>
      <c r="H797" s="11"/>
      <c r="I797" s="11"/>
      <c r="J797" s="11"/>
      <c r="K797" s="11"/>
      <c r="L797" s="11"/>
      <c r="M797" s="11"/>
      <c r="N797" s="11"/>
    </row>
    <row r="798" customFormat="false" ht="12.75" hidden="false" customHeight="true" outlineLevel="0" collapsed="false">
      <c r="A798" s="11"/>
      <c r="B798" s="11"/>
      <c r="C798" s="11"/>
      <c r="D798" s="11"/>
      <c r="E798" s="11"/>
      <c r="F798" s="11"/>
      <c r="G798" s="11"/>
      <c r="H798" s="11"/>
      <c r="I798" s="11"/>
      <c r="J798" s="11"/>
      <c r="K798" s="11"/>
      <c r="L798" s="11"/>
      <c r="M798" s="11"/>
      <c r="N798" s="11"/>
    </row>
    <row r="799" customFormat="false" ht="12.75" hidden="false" customHeight="true" outlineLevel="0" collapsed="false">
      <c r="A799" s="11"/>
      <c r="B799" s="11"/>
      <c r="C799" s="11"/>
      <c r="D799" s="11"/>
      <c r="E799" s="11"/>
      <c r="F799" s="11"/>
      <c r="G799" s="11"/>
      <c r="H799" s="11"/>
      <c r="I799" s="11"/>
      <c r="J799" s="11"/>
      <c r="K799" s="11"/>
      <c r="L799" s="11"/>
      <c r="M799" s="11"/>
      <c r="N799" s="11"/>
    </row>
    <row r="800" customFormat="false" ht="12.75" hidden="false" customHeight="true" outlineLevel="0" collapsed="false">
      <c r="A800" s="11"/>
      <c r="B800" s="11"/>
      <c r="C800" s="11"/>
      <c r="D800" s="11"/>
      <c r="E800" s="11"/>
      <c r="F800" s="11"/>
      <c r="G800" s="11"/>
      <c r="H800" s="11"/>
      <c r="I800" s="11"/>
      <c r="J800" s="11"/>
      <c r="K800" s="11"/>
      <c r="L800" s="11"/>
      <c r="M800" s="11"/>
      <c r="N800" s="11"/>
    </row>
    <row r="801" customFormat="false" ht="12.75" hidden="false" customHeight="true" outlineLevel="0" collapsed="false">
      <c r="A801" s="11"/>
      <c r="B801" s="11"/>
      <c r="C801" s="11"/>
      <c r="D801" s="11"/>
      <c r="E801" s="11"/>
      <c r="F801" s="11"/>
      <c r="G801" s="11"/>
      <c r="H801" s="11"/>
      <c r="I801" s="11"/>
      <c r="J801" s="11"/>
      <c r="K801" s="11"/>
      <c r="L801" s="11"/>
      <c r="M801" s="11"/>
      <c r="N801" s="11"/>
    </row>
    <row r="802" customFormat="false" ht="12.75" hidden="false" customHeight="true" outlineLevel="0" collapsed="false">
      <c r="A802" s="11"/>
      <c r="B802" s="11"/>
      <c r="C802" s="11"/>
      <c r="D802" s="11"/>
      <c r="E802" s="11"/>
      <c r="F802" s="11"/>
      <c r="G802" s="11"/>
      <c r="H802" s="11"/>
      <c r="I802" s="11"/>
      <c r="J802" s="11"/>
      <c r="K802" s="11"/>
      <c r="L802" s="11"/>
      <c r="M802" s="11"/>
      <c r="N802" s="11"/>
    </row>
    <row r="803" customFormat="false" ht="12.75" hidden="false" customHeight="true" outlineLevel="0" collapsed="false">
      <c r="A803" s="11"/>
      <c r="B803" s="11"/>
      <c r="C803" s="11"/>
      <c r="D803" s="11"/>
      <c r="E803" s="11"/>
      <c r="F803" s="11"/>
      <c r="G803" s="11"/>
      <c r="H803" s="11"/>
      <c r="I803" s="11"/>
      <c r="J803" s="11"/>
      <c r="K803" s="11"/>
      <c r="L803" s="11"/>
      <c r="M803" s="11"/>
      <c r="N803" s="11"/>
    </row>
    <row r="804" customFormat="false" ht="12.75" hidden="false" customHeight="true" outlineLevel="0" collapsed="false">
      <c r="A804" s="11"/>
      <c r="B804" s="11"/>
      <c r="C804" s="11"/>
      <c r="D804" s="11"/>
      <c r="E804" s="11"/>
      <c r="F804" s="11"/>
      <c r="G804" s="11"/>
      <c r="H804" s="11"/>
      <c r="I804" s="11"/>
      <c r="J804" s="11"/>
      <c r="K804" s="11"/>
      <c r="L804" s="11"/>
      <c r="M804" s="11"/>
      <c r="N804" s="11"/>
    </row>
    <row r="805" customFormat="false" ht="12.75" hidden="false" customHeight="true" outlineLevel="0" collapsed="false">
      <c r="A805" s="11"/>
      <c r="B805" s="11"/>
      <c r="C805" s="11"/>
      <c r="D805" s="11"/>
      <c r="E805" s="11"/>
      <c r="F805" s="11"/>
      <c r="G805" s="11"/>
      <c r="H805" s="11"/>
      <c r="I805" s="11"/>
      <c r="J805" s="11"/>
      <c r="K805" s="11"/>
      <c r="L805" s="11"/>
      <c r="M805" s="11"/>
      <c r="N805" s="11"/>
    </row>
    <row r="806" customFormat="false" ht="12.75" hidden="false" customHeight="true" outlineLevel="0" collapsed="false">
      <c r="A806" s="11"/>
      <c r="B806" s="11"/>
      <c r="C806" s="11"/>
      <c r="D806" s="11"/>
      <c r="E806" s="11"/>
      <c r="F806" s="11"/>
      <c r="G806" s="11"/>
      <c r="H806" s="11"/>
      <c r="I806" s="11"/>
      <c r="J806" s="11"/>
      <c r="K806" s="11"/>
      <c r="L806" s="11"/>
      <c r="M806" s="11"/>
      <c r="N806" s="11"/>
    </row>
    <row r="807" customFormat="false" ht="12.75" hidden="false" customHeight="true" outlineLevel="0" collapsed="false">
      <c r="A807" s="11"/>
      <c r="B807" s="11"/>
      <c r="C807" s="11"/>
      <c r="D807" s="11"/>
      <c r="E807" s="11"/>
      <c r="F807" s="11"/>
      <c r="G807" s="11"/>
      <c r="H807" s="11"/>
      <c r="I807" s="11"/>
      <c r="J807" s="11"/>
      <c r="K807" s="11"/>
      <c r="L807" s="11"/>
      <c r="M807" s="11"/>
      <c r="N807" s="11"/>
    </row>
    <row r="808" customFormat="false" ht="12.75" hidden="false" customHeight="true" outlineLevel="0" collapsed="false">
      <c r="A808" s="11"/>
      <c r="B808" s="11"/>
      <c r="C808" s="11"/>
      <c r="D808" s="11"/>
      <c r="E808" s="11"/>
      <c r="F808" s="11"/>
      <c r="G808" s="11"/>
      <c r="H808" s="11"/>
      <c r="I808" s="11"/>
      <c r="J808" s="11"/>
      <c r="K808" s="11"/>
      <c r="L808" s="11"/>
      <c r="M808" s="11"/>
      <c r="N808" s="11"/>
    </row>
    <row r="809" customFormat="false" ht="12.75" hidden="false" customHeight="true" outlineLevel="0" collapsed="false">
      <c r="A809" s="11"/>
      <c r="B809" s="11"/>
      <c r="C809" s="11"/>
      <c r="D809" s="11"/>
      <c r="E809" s="11"/>
      <c r="F809" s="11"/>
      <c r="G809" s="11"/>
      <c r="H809" s="11"/>
      <c r="I809" s="11"/>
      <c r="J809" s="11"/>
      <c r="K809" s="11"/>
      <c r="L809" s="11"/>
      <c r="M809" s="11"/>
      <c r="N809" s="11"/>
    </row>
    <row r="810" customFormat="false" ht="12.75" hidden="false" customHeight="true" outlineLevel="0" collapsed="false">
      <c r="A810" s="11"/>
      <c r="B810" s="11"/>
      <c r="C810" s="11"/>
      <c r="D810" s="11"/>
      <c r="E810" s="11"/>
      <c r="F810" s="11"/>
      <c r="G810" s="11"/>
      <c r="H810" s="11"/>
      <c r="I810" s="11"/>
      <c r="J810" s="11"/>
      <c r="K810" s="11"/>
      <c r="L810" s="11"/>
      <c r="M810" s="11"/>
      <c r="N810" s="11"/>
    </row>
    <row r="811" customFormat="false" ht="12.75" hidden="false" customHeight="true" outlineLevel="0" collapsed="false">
      <c r="A811" s="11"/>
      <c r="B811" s="11"/>
      <c r="C811" s="11"/>
      <c r="D811" s="11"/>
      <c r="E811" s="11"/>
      <c r="F811" s="11"/>
      <c r="G811" s="11"/>
      <c r="H811" s="11"/>
      <c r="I811" s="11"/>
      <c r="J811" s="11"/>
      <c r="K811" s="11"/>
      <c r="L811" s="11"/>
      <c r="M811" s="11"/>
      <c r="N811" s="11"/>
    </row>
    <row r="812" customFormat="false" ht="12.75" hidden="false" customHeight="true" outlineLevel="0" collapsed="false">
      <c r="A812" s="11"/>
      <c r="B812" s="11"/>
      <c r="C812" s="11"/>
      <c r="D812" s="11"/>
      <c r="E812" s="11"/>
      <c r="F812" s="11"/>
      <c r="G812" s="11"/>
      <c r="H812" s="11"/>
      <c r="I812" s="11"/>
      <c r="J812" s="11"/>
      <c r="K812" s="11"/>
      <c r="L812" s="11"/>
      <c r="M812" s="11"/>
      <c r="N812" s="11"/>
    </row>
    <row r="813" customFormat="false" ht="12.75" hidden="false" customHeight="true" outlineLevel="0" collapsed="false">
      <c r="A813" s="11"/>
      <c r="B813" s="11"/>
      <c r="C813" s="11"/>
      <c r="D813" s="11"/>
      <c r="E813" s="11"/>
      <c r="F813" s="11"/>
      <c r="G813" s="11"/>
      <c r="H813" s="11"/>
      <c r="I813" s="11"/>
      <c r="J813" s="11"/>
      <c r="K813" s="11"/>
      <c r="L813" s="11"/>
      <c r="M813" s="11"/>
      <c r="N813" s="11"/>
    </row>
    <row r="814" customFormat="false" ht="12.75" hidden="false" customHeight="true" outlineLevel="0" collapsed="false">
      <c r="A814" s="11"/>
      <c r="B814" s="11"/>
      <c r="C814" s="11"/>
      <c r="D814" s="11"/>
      <c r="E814" s="11"/>
      <c r="F814" s="11"/>
      <c r="G814" s="11"/>
      <c r="H814" s="11"/>
      <c r="I814" s="11"/>
      <c r="J814" s="11"/>
      <c r="K814" s="11"/>
      <c r="L814" s="11"/>
      <c r="M814" s="11"/>
      <c r="N814" s="11"/>
    </row>
    <row r="815" customFormat="false" ht="12.75" hidden="false" customHeight="true" outlineLevel="0" collapsed="false">
      <c r="A815" s="11"/>
      <c r="B815" s="11"/>
      <c r="C815" s="11"/>
      <c r="D815" s="11"/>
      <c r="E815" s="11"/>
      <c r="F815" s="11"/>
      <c r="G815" s="11"/>
      <c r="H815" s="11"/>
      <c r="I815" s="11"/>
      <c r="J815" s="11"/>
      <c r="K815" s="11"/>
      <c r="L815" s="11"/>
      <c r="M815" s="11"/>
      <c r="N815" s="11"/>
    </row>
    <row r="816" customFormat="false" ht="12.75" hidden="false" customHeight="true" outlineLevel="0" collapsed="false">
      <c r="A816" s="11"/>
      <c r="B816" s="11"/>
      <c r="C816" s="11"/>
      <c r="D816" s="11"/>
      <c r="E816" s="11"/>
      <c r="F816" s="11"/>
      <c r="G816" s="11"/>
      <c r="H816" s="11"/>
      <c r="I816" s="11"/>
      <c r="J816" s="11"/>
      <c r="K816" s="11"/>
      <c r="L816" s="11"/>
      <c r="M816" s="11"/>
      <c r="N816" s="11"/>
    </row>
    <row r="817" customFormat="false" ht="12.75" hidden="false" customHeight="true" outlineLevel="0" collapsed="false">
      <c r="A817" s="11"/>
      <c r="B817" s="11"/>
      <c r="C817" s="11"/>
      <c r="D817" s="11"/>
      <c r="E817" s="11"/>
      <c r="F817" s="11"/>
      <c r="G817" s="11"/>
      <c r="H817" s="11"/>
      <c r="I817" s="11"/>
      <c r="J817" s="11"/>
      <c r="K817" s="11"/>
      <c r="L817" s="11"/>
      <c r="M817" s="11"/>
      <c r="N817" s="11"/>
    </row>
    <row r="818" customFormat="false" ht="12.75" hidden="false" customHeight="true" outlineLevel="0" collapsed="false">
      <c r="A818" s="11"/>
      <c r="B818" s="11"/>
      <c r="C818" s="11"/>
      <c r="D818" s="11"/>
      <c r="E818" s="11"/>
      <c r="F818" s="11"/>
      <c r="G818" s="11"/>
      <c r="H818" s="11"/>
      <c r="I818" s="11"/>
      <c r="J818" s="11"/>
      <c r="K818" s="11"/>
      <c r="L818" s="11"/>
      <c r="M818" s="11"/>
      <c r="N818" s="11"/>
    </row>
    <row r="819" customFormat="false" ht="12.75" hidden="false" customHeight="true" outlineLevel="0" collapsed="false">
      <c r="A819" s="11"/>
      <c r="B819" s="11"/>
      <c r="C819" s="11"/>
      <c r="D819" s="11"/>
      <c r="E819" s="11"/>
      <c r="F819" s="11"/>
      <c r="G819" s="11"/>
      <c r="H819" s="11"/>
      <c r="I819" s="11"/>
      <c r="J819" s="11"/>
      <c r="K819" s="11"/>
      <c r="L819" s="11"/>
      <c r="M819" s="11"/>
      <c r="N819" s="11"/>
    </row>
    <row r="820" customFormat="false" ht="12.75" hidden="false" customHeight="true" outlineLevel="0" collapsed="false">
      <c r="A820" s="11"/>
      <c r="B820" s="11"/>
      <c r="C820" s="11"/>
      <c r="D820" s="11"/>
      <c r="E820" s="11"/>
      <c r="F820" s="11"/>
      <c r="G820" s="11"/>
      <c r="H820" s="11"/>
      <c r="I820" s="11"/>
      <c r="J820" s="11"/>
      <c r="K820" s="11"/>
      <c r="L820" s="11"/>
      <c r="M820" s="11"/>
      <c r="N820" s="11"/>
    </row>
    <row r="821" customFormat="false" ht="12.75" hidden="false" customHeight="true" outlineLevel="0" collapsed="false">
      <c r="A821" s="11"/>
      <c r="B821" s="11"/>
      <c r="C821" s="11"/>
      <c r="D821" s="11"/>
      <c r="E821" s="11"/>
      <c r="F821" s="11"/>
      <c r="G821" s="11"/>
      <c r="H821" s="11"/>
      <c r="I821" s="11"/>
      <c r="J821" s="11"/>
      <c r="K821" s="11"/>
      <c r="L821" s="11"/>
      <c r="M821" s="11"/>
      <c r="N821" s="11"/>
    </row>
    <row r="822" customFormat="false" ht="12.75" hidden="false" customHeight="true" outlineLevel="0" collapsed="false">
      <c r="A822" s="11"/>
      <c r="B822" s="11"/>
      <c r="C822" s="11"/>
      <c r="D822" s="11"/>
      <c r="E822" s="11"/>
      <c r="F822" s="11"/>
      <c r="G822" s="11"/>
      <c r="H822" s="11"/>
      <c r="I822" s="11"/>
      <c r="J822" s="11"/>
      <c r="K822" s="11"/>
      <c r="L822" s="11"/>
      <c r="M822" s="11"/>
      <c r="N822" s="11"/>
    </row>
    <row r="823" customFormat="false" ht="12.75" hidden="false" customHeight="true" outlineLevel="0" collapsed="false">
      <c r="A823" s="11"/>
      <c r="B823" s="11"/>
      <c r="C823" s="11"/>
      <c r="D823" s="11"/>
      <c r="E823" s="11"/>
      <c r="F823" s="11"/>
      <c r="G823" s="11"/>
      <c r="H823" s="11"/>
      <c r="I823" s="11"/>
      <c r="J823" s="11"/>
      <c r="K823" s="11"/>
      <c r="L823" s="11"/>
      <c r="M823" s="11"/>
      <c r="N823" s="11"/>
    </row>
    <row r="824" customFormat="false" ht="12.75" hidden="false" customHeight="true" outlineLevel="0" collapsed="false">
      <c r="A824" s="11"/>
      <c r="B824" s="11"/>
      <c r="C824" s="11"/>
      <c r="D824" s="11"/>
      <c r="E824" s="11"/>
      <c r="F824" s="11"/>
      <c r="G824" s="11"/>
      <c r="H824" s="11"/>
      <c r="I824" s="11"/>
      <c r="J824" s="11"/>
      <c r="K824" s="11"/>
      <c r="L824" s="11"/>
      <c r="M824" s="11"/>
      <c r="N824" s="11"/>
    </row>
    <row r="825" customFormat="false" ht="12.75" hidden="false" customHeight="true" outlineLevel="0" collapsed="false">
      <c r="A825" s="11"/>
      <c r="B825" s="11"/>
      <c r="C825" s="11"/>
      <c r="D825" s="11"/>
      <c r="E825" s="11"/>
      <c r="F825" s="11"/>
      <c r="G825" s="11"/>
      <c r="H825" s="11"/>
      <c r="I825" s="11"/>
      <c r="J825" s="11"/>
      <c r="K825" s="11"/>
      <c r="L825" s="11"/>
      <c r="M825" s="11"/>
      <c r="N825" s="11"/>
    </row>
    <row r="826" customFormat="false" ht="12.75" hidden="false" customHeight="true" outlineLevel="0" collapsed="false">
      <c r="A826" s="11"/>
      <c r="B826" s="11"/>
      <c r="C826" s="11"/>
      <c r="D826" s="11"/>
      <c r="E826" s="11"/>
      <c r="F826" s="11"/>
      <c r="G826" s="11"/>
      <c r="H826" s="11"/>
      <c r="I826" s="11"/>
      <c r="J826" s="11"/>
      <c r="K826" s="11"/>
      <c r="L826" s="11"/>
      <c r="M826" s="11"/>
      <c r="N826" s="11"/>
    </row>
    <row r="827" customFormat="false" ht="12.75" hidden="false" customHeight="true" outlineLevel="0" collapsed="false">
      <c r="A827" s="11"/>
      <c r="B827" s="11"/>
      <c r="C827" s="11"/>
      <c r="D827" s="11"/>
      <c r="E827" s="11"/>
      <c r="F827" s="11"/>
      <c r="G827" s="11"/>
      <c r="H827" s="11"/>
      <c r="I827" s="11"/>
      <c r="J827" s="11"/>
      <c r="K827" s="11"/>
      <c r="L827" s="11"/>
      <c r="M827" s="11"/>
      <c r="N827" s="11"/>
    </row>
    <row r="828" customFormat="false" ht="12.75" hidden="false" customHeight="true" outlineLevel="0" collapsed="false">
      <c r="A828" s="11"/>
      <c r="B828" s="11"/>
      <c r="C828" s="11"/>
      <c r="D828" s="11"/>
      <c r="E828" s="11"/>
      <c r="F828" s="11"/>
      <c r="G828" s="11"/>
      <c r="H828" s="11"/>
      <c r="I828" s="11"/>
      <c r="J828" s="11"/>
      <c r="K828" s="11"/>
      <c r="L828" s="11"/>
      <c r="M828" s="11"/>
      <c r="N828" s="11"/>
    </row>
    <row r="829" customFormat="false" ht="12.75" hidden="false" customHeight="true" outlineLevel="0" collapsed="false">
      <c r="A829" s="11"/>
      <c r="B829" s="11"/>
      <c r="C829" s="11"/>
      <c r="D829" s="11"/>
      <c r="E829" s="11"/>
      <c r="F829" s="11"/>
      <c r="G829" s="11"/>
      <c r="H829" s="11"/>
      <c r="I829" s="11"/>
      <c r="J829" s="11"/>
      <c r="K829" s="11"/>
      <c r="L829" s="11"/>
      <c r="M829" s="11"/>
      <c r="N829" s="11"/>
    </row>
    <row r="830" customFormat="false" ht="12.75" hidden="false" customHeight="true" outlineLevel="0" collapsed="false">
      <c r="A830" s="11"/>
      <c r="B830" s="11"/>
      <c r="C830" s="11"/>
      <c r="D830" s="11"/>
      <c r="E830" s="11"/>
      <c r="F830" s="11"/>
      <c r="G830" s="11"/>
      <c r="H830" s="11"/>
      <c r="I830" s="11"/>
      <c r="J830" s="11"/>
      <c r="K830" s="11"/>
      <c r="L830" s="11"/>
      <c r="M830" s="11"/>
      <c r="N830" s="11"/>
    </row>
    <row r="831" customFormat="false" ht="12.75" hidden="false" customHeight="true" outlineLevel="0" collapsed="false">
      <c r="A831" s="11"/>
      <c r="B831" s="11"/>
      <c r="C831" s="11"/>
      <c r="D831" s="11"/>
      <c r="E831" s="11"/>
      <c r="F831" s="11"/>
      <c r="G831" s="11"/>
      <c r="H831" s="11"/>
      <c r="I831" s="11"/>
      <c r="J831" s="11"/>
      <c r="K831" s="11"/>
      <c r="L831" s="11"/>
      <c r="M831" s="11"/>
      <c r="N831" s="11"/>
    </row>
    <row r="832" customFormat="false" ht="12.75" hidden="false" customHeight="true" outlineLevel="0" collapsed="false">
      <c r="A832" s="11"/>
      <c r="B832" s="11"/>
      <c r="C832" s="11"/>
      <c r="D832" s="11"/>
      <c r="E832" s="11"/>
      <c r="F832" s="11"/>
      <c r="G832" s="11"/>
      <c r="H832" s="11"/>
      <c r="I832" s="11"/>
      <c r="J832" s="11"/>
      <c r="K832" s="11"/>
      <c r="L832" s="11"/>
      <c r="M832" s="11"/>
      <c r="N832" s="11"/>
    </row>
    <row r="833" customFormat="false" ht="12.75" hidden="false" customHeight="true" outlineLevel="0" collapsed="false">
      <c r="A833" s="11"/>
      <c r="B833" s="11"/>
      <c r="C833" s="11"/>
      <c r="D833" s="11"/>
      <c r="E833" s="11"/>
      <c r="F833" s="11"/>
      <c r="G833" s="11"/>
      <c r="H833" s="11"/>
      <c r="I833" s="11"/>
      <c r="J833" s="11"/>
      <c r="K833" s="11"/>
      <c r="L833" s="11"/>
      <c r="M833" s="11"/>
      <c r="N833" s="11"/>
    </row>
    <row r="834" customFormat="false" ht="12.75" hidden="false" customHeight="true" outlineLevel="0" collapsed="false">
      <c r="A834" s="11"/>
      <c r="B834" s="11"/>
      <c r="C834" s="11"/>
      <c r="D834" s="11"/>
      <c r="E834" s="11"/>
      <c r="F834" s="11"/>
      <c r="G834" s="11"/>
      <c r="H834" s="11"/>
      <c r="I834" s="11"/>
      <c r="J834" s="11"/>
      <c r="K834" s="11"/>
      <c r="L834" s="11"/>
      <c r="M834" s="11"/>
      <c r="N834" s="11"/>
    </row>
    <row r="835" customFormat="false" ht="12.75" hidden="false" customHeight="true" outlineLevel="0" collapsed="false">
      <c r="A835" s="11"/>
      <c r="B835" s="11"/>
      <c r="C835" s="11"/>
      <c r="D835" s="11"/>
      <c r="E835" s="11"/>
      <c r="F835" s="11"/>
      <c r="G835" s="11"/>
      <c r="H835" s="11"/>
      <c r="I835" s="11"/>
      <c r="J835" s="11"/>
      <c r="K835" s="11"/>
      <c r="L835" s="11"/>
      <c r="M835" s="11"/>
      <c r="N835" s="11"/>
    </row>
    <row r="836" customFormat="false" ht="12.75" hidden="false" customHeight="true" outlineLevel="0" collapsed="false">
      <c r="A836" s="11"/>
      <c r="B836" s="11"/>
      <c r="C836" s="11"/>
      <c r="D836" s="11"/>
      <c r="E836" s="11"/>
      <c r="F836" s="11"/>
      <c r="G836" s="11"/>
      <c r="H836" s="11"/>
      <c r="I836" s="11"/>
      <c r="J836" s="11"/>
      <c r="K836" s="11"/>
      <c r="L836" s="11"/>
      <c r="M836" s="11"/>
      <c r="N836" s="11"/>
    </row>
    <row r="837" customFormat="false" ht="12.75" hidden="false" customHeight="true" outlineLevel="0" collapsed="false">
      <c r="A837" s="11"/>
      <c r="B837" s="11"/>
      <c r="C837" s="11"/>
      <c r="D837" s="11"/>
      <c r="E837" s="11"/>
      <c r="F837" s="11"/>
      <c r="G837" s="11"/>
      <c r="H837" s="11"/>
      <c r="I837" s="11"/>
      <c r="J837" s="11"/>
      <c r="K837" s="11"/>
      <c r="L837" s="11"/>
      <c r="M837" s="11"/>
      <c r="N837" s="11"/>
    </row>
    <row r="838" customFormat="false" ht="12.75" hidden="false" customHeight="true" outlineLevel="0" collapsed="false">
      <c r="A838" s="11"/>
      <c r="B838" s="11"/>
      <c r="C838" s="11"/>
      <c r="D838" s="11"/>
      <c r="E838" s="11"/>
      <c r="F838" s="11"/>
      <c r="G838" s="11"/>
      <c r="H838" s="11"/>
      <c r="I838" s="11"/>
      <c r="J838" s="11"/>
      <c r="K838" s="11"/>
      <c r="L838" s="11"/>
      <c r="M838" s="11"/>
      <c r="N838" s="11"/>
    </row>
    <row r="839" customFormat="false" ht="12.75" hidden="false" customHeight="true" outlineLevel="0" collapsed="false">
      <c r="A839" s="11"/>
      <c r="B839" s="11"/>
      <c r="C839" s="11"/>
      <c r="D839" s="11"/>
      <c r="E839" s="11"/>
      <c r="F839" s="11"/>
      <c r="G839" s="11"/>
      <c r="H839" s="11"/>
      <c r="I839" s="11"/>
      <c r="J839" s="11"/>
      <c r="K839" s="11"/>
      <c r="L839" s="11"/>
      <c r="M839" s="11"/>
      <c r="N839" s="11"/>
    </row>
    <row r="840" customFormat="false" ht="12.75" hidden="false" customHeight="true" outlineLevel="0" collapsed="false">
      <c r="A840" s="11"/>
      <c r="B840" s="11"/>
      <c r="C840" s="11"/>
      <c r="D840" s="11"/>
      <c r="E840" s="11"/>
      <c r="F840" s="11"/>
      <c r="G840" s="11"/>
      <c r="H840" s="11"/>
      <c r="I840" s="11"/>
      <c r="J840" s="11"/>
      <c r="K840" s="11"/>
      <c r="L840" s="11"/>
      <c r="M840" s="11"/>
      <c r="N840" s="11"/>
    </row>
    <row r="841" customFormat="false" ht="12.75" hidden="false" customHeight="true" outlineLevel="0" collapsed="false">
      <c r="A841" s="11"/>
      <c r="B841" s="11"/>
      <c r="C841" s="11"/>
      <c r="D841" s="11"/>
      <c r="E841" s="11"/>
      <c r="F841" s="11"/>
      <c r="G841" s="11"/>
      <c r="H841" s="11"/>
      <c r="I841" s="11"/>
      <c r="J841" s="11"/>
      <c r="K841" s="11"/>
      <c r="L841" s="11"/>
      <c r="M841" s="11"/>
      <c r="N841" s="11"/>
    </row>
    <row r="842" customFormat="false" ht="12.75" hidden="false" customHeight="true" outlineLevel="0" collapsed="false">
      <c r="A842" s="11"/>
      <c r="B842" s="11"/>
      <c r="C842" s="11"/>
      <c r="D842" s="11"/>
      <c r="E842" s="11"/>
      <c r="F842" s="11"/>
      <c r="G842" s="11"/>
      <c r="H842" s="11"/>
      <c r="I842" s="11"/>
      <c r="J842" s="11"/>
      <c r="K842" s="11"/>
      <c r="L842" s="11"/>
      <c r="M842" s="11"/>
      <c r="N842" s="11"/>
    </row>
    <row r="843" customFormat="false" ht="12.75" hidden="false" customHeight="true" outlineLevel="0" collapsed="false">
      <c r="A843" s="11"/>
      <c r="B843" s="11"/>
      <c r="C843" s="11"/>
      <c r="D843" s="11"/>
      <c r="E843" s="11"/>
      <c r="F843" s="11"/>
      <c r="G843" s="11"/>
      <c r="H843" s="11"/>
      <c r="I843" s="11"/>
      <c r="J843" s="11"/>
      <c r="K843" s="11"/>
      <c r="L843" s="11"/>
      <c r="M843" s="11"/>
      <c r="N843" s="11"/>
    </row>
    <row r="844" customFormat="false" ht="12.75" hidden="false" customHeight="true" outlineLevel="0" collapsed="false">
      <c r="A844" s="11"/>
      <c r="B844" s="11"/>
      <c r="C844" s="11"/>
      <c r="D844" s="11"/>
      <c r="E844" s="11"/>
      <c r="F844" s="11"/>
      <c r="G844" s="11"/>
      <c r="H844" s="11"/>
      <c r="I844" s="11"/>
      <c r="J844" s="11"/>
      <c r="K844" s="11"/>
      <c r="L844" s="11"/>
      <c r="M844" s="11"/>
      <c r="N844" s="11"/>
    </row>
    <row r="845" customFormat="false" ht="12.75" hidden="false" customHeight="true" outlineLevel="0" collapsed="false">
      <c r="A845" s="11"/>
      <c r="B845" s="11"/>
      <c r="C845" s="11"/>
      <c r="D845" s="11"/>
      <c r="E845" s="11"/>
      <c r="F845" s="11"/>
      <c r="G845" s="11"/>
      <c r="H845" s="11"/>
      <c r="I845" s="11"/>
      <c r="J845" s="11"/>
      <c r="K845" s="11"/>
      <c r="L845" s="11"/>
      <c r="M845" s="11"/>
      <c r="N845" s="11"/>
    </row>
    <row r="846" customFormat="false" ht="12.75" hidden="false" customHeight="true" outlineLevel="0" collapsed="false">
      <c r="A846" s="11"/>
      <c r="B846" s="11"/>
      <c r="C846" s="11"/>
      <c r="D846" s="11"/>
      <c r="E846" s="11"/>
      <c r="F846" s="11"/>
      <c r="G846" s="11"/>
      <c r="H846" s="11"/>
      <c r="I846" s="11"/>
      <c r="J846" s="11"/>
      <c r="K846" s="11"/>
      <c r="L846" s="11"/>
      <c r="M846" s="11"/>
      <c r="N846" s="11"/>
    </row>
    <row r="847" customFormat="false" ht="12.75" hidden="false" customHeight="true" outlineLevel="0" collapsed="false">
      <c r="A847" s="11"/>
      <c r="B847" s="11"/>
      <c r="C847" s="11"/>
      <c r="D847" s="11"/>
      <c r="E847" s="11"/>
      <c r="F847" s="11"/>
      <c r="G847" s="11"/>
      <c r="H847" s="11"/>
      <c r="I847" s="11"/>
      <c r="J847" s="11"/>
      <c r="K847" s="11"/>
      <c r="L847" s="11"/>
      <c r="M847" s="11"/>
      <c r="N847" s="11"/>
    </row>
    <row r="848" customFormat="false" ht="12.75" hidden="false" customHeight="true" outlineLevel="0" collapsed="false">
      <c r="A848" s="11"/>
      <c r="B848" s="11"/>
      <c r="C848" s="11"/>
      <c r="D848" s="11"/>
      <c r="E848" s="11"/>
      <c r="F848" s="11"/>
      <c r="G848" s="11"/>
      <c r="H848" s="11"/>
      <c r="I848" s="11"/>
      <c r="J848" s="11"/>
      <c r="K848" s="11"/>
      <c r="L848" s="11"/>
      <c r="M848" s="11"/>
      <c r="N848" s="11"/>
    </row>
    <row r="849" customFormat="false" ht="12.75" hidden="false" customHeight="true" outlineLevel="0" collapsed="false">
      <c r="A849" s="11"/>
      <c r="B849" s="11"/>
      <c r="C849" s="11"/>
      <c r="D849" s="11"/>
      <c r="E849" s="11"/>
      <c r="F849" s="11"/>
      <c r="G849" s="11"/>
      <c r="H849" s="11"/>
      <c r="I849" s="11"/>
      <c r="J849" s="11"/>
      <c r="K849" s="11"/>
      <c r="L849" s="11"/>
      <c r="M849" s="11"/>
      <c r="N849" s="11"/>
    </row>
    <row r="850" customFormat="false" ht="12.75" hidden="false" customHeight="true" outlineLevel="0" collapsed="false">
      <c r="A850" s="11"/>
      <c r="B850" s="11"/>
      <c r="C850" s="11"/>
      <c r="D850" s="11"/>
      <c r="E850" s="11"/>
      <c r="F850" s="11"/>
      <c r="G850" s="11"/>
      <c r="H850" s="11"/>
      <c r="I850" s="11"/>
      <c r="J850" s="11"/>
      <c r="K850" s="11"/>
      <c r="L850" s="11"/>
      <c r="M850" s="11"/>
      <c r="N850" s="11"/>
    </row>
    <row r="851" customFormat="false" ht="12.75" hidden="false" customHeight="true" outlineLevel="0" collapsed="false">
      <c r="A851" s="11"/>
      <c r="B851" s="11"/>
      <c r="C851" s="11"/>
      <c r="D851" s="11"/>
      <c r="E851" s="11"/>
      <c r="F851" s="11"/>
      <c r="G851" s="11"/>
      <c r="H851" s="11"/>
      <c r="I851" s="11"/>
      <c r="J851" s="11"/>
      <c r="K851" s="11"/>
      <c r="L851" s="11"/>
      <c r="M851" s="11"/>
      <c r="N851" s="11"/>
    </row>
    <row r="852" customFormat="false" ht="12.75" hidden="false" customHeight="true" outlineLevel="0" collapsed="false">
      <c r="A852" s="11"/>
      <c r="B852" s="11"/>
      <c r="C852" s="11"/>
      <c r="D852" s="11"/>
      <c r="E852" s="11"/>
      <c r="F852" s="11"/>
      <c r="G852" s="11"/>
      <c r="H852" s="11"/>
      <c r="I852" s="11"/>
      <c r="J852" s="11"/>
      <c r="K852" s="11"/>
      <c r="L852" s="11"/>
      <c r="M852" s="11"/>
      <c r="N852" s="11"/>
    </row>
    <row r="853" customFormat="false" ht="12.75" hidden="false" customHeight="true" outlineLevel="0" collapsed="false">
      <c r="A853" s="11"/>
      <c r="B853" s="11"/>
      <c r="C853" s="11"/>
      <c r="D853" s="11"/>
      <c r="E853" s="11"/>
      <c r="F853" s="11"/>
      <c r="G853" s="11"/>
      <c r="H853" s="11"/>
      <c r="I853" s="11"/>
      <c r="J853" s="11"/>
      <c r="K853" s="11"/>
      <c r="L853" s="11"/>
      <c r="M853" s="11"/>
      <c r="N853" s="11"/>
    </row>
    <row r="854" customFormat="false" ht="12.75" hidden="false" customHeight="true" outlineLevel="0" collapsed="false">
      <c r="A854" s="11"/>
      <c r="B854" s="11"/>
      <c r="C854" s="11"/>
      <c r="D854" s="11"/>
      <c r="E854" s="11"/>
      <c r="F854" s="11"/>
      <c r="G854" s="11"/>
      <c r="H854" s="11"/>
      <c r="I854" s="11"/>
      <c r="J854" s="11"/>
      <c r="K854" s="11"/>
      <c r="L854" s="11"/>
      <c r="M854" s="11"/>
      <c r="N854" s="11"/>
    </row>
    <row r="855" customFormat="false" ht="12.75" hidden="false" customHeight="true" outlineLevel="0" collapsed="false">
      <c r="A855" s="11"/>
      <c r="B855" s="11"/>
      <c r="C855" s="11"/>
      <c r="D855" s="11"/>
      <c r="E855" s="11"/>
      <c r="F855" s="11"/>
      <c r="G855" s="11"/>
      <c r="H855" s="11"/>
      <c r="I855" s="11"/>
      <c r="J855" s="11"/>
      <c r="K855" s="11"/>
      <c r="L855" s="11"/>
      <c r="M855" s="11"/>
      <c r="N855" s="11"/>
    </row>
    <row r="856" customFormat="false" ht="12.75" hidden="false" customHeight="true" outlineLevel="0" collapsed="false">
      <c r="A856" s="11"/>
      <c r="B856" s="11"/>
      <c r="C856" s="11"/>
      <c r="D856" s="11"/>
      <c r="E856" s="11"/>
      <c r="F856" s="11"/>
      <c r="G856" s="11"/>
      <c r="H856" s="11"/>
      <c r="I856" s="11"/>
      <c r="J856" s="11"/>
      <c r="K856" s="11"/>
      <c r="L856" s="11"/>
      <c r="M856" s="11"/>
      <c r="N856" s="11"/>
    </row>
    <row r="857" customFormat="false" ht="12.75" hidden="false" customHeight="true" outlineLevel="0" collapsed="false">
      <c r="A857" s="11"/>
      <c r="B857" s="11"/>
      <c r="C857" s="11"/>
      <c r="D857" s="11"/>
      <c r="E857" s="11"/>
      <c r="F857" s="11"/>
      <c r="G857" s="11"/>
      <c r="H857" s="11"/>
      <c r="I857" s="11"/>
      <c r="J857" s="11"/>
      <c r="K857" s="11"/>
      <c r="L857" s="11"/>
      <c r="M857" s="11"/>
      <c r="N857" s="11"/>
    </row>
    <row r="858" customFormat="false" ht="12.75" hidden="false" customHeight="true" outlineLevel="0" collapsed="false">
      <c r="A858" s="11"/>
      <c r="B858" s="11"/>
      <c r="C858" s="11"/>
      <c r="D858" s="11"/>
      <c r="E858" s="11"/>
      <c r="F858" s="11"/>
      <c r="G858" s="11"/>
      <c r="H858" s="11"/>
      <c r="I858" s="11"/>
      <c r="J858" s="11"/>
      <c r="K858" s="11"/>
      <c r="L858" s="11"/>
      <c r="M858" s="11"/>
      <c r="N858" s="11"/>
    </row>
    <row r="859" customFormat="false" ht="12.75" hidden="false" customHeight="true" outlineLevel="0" collapsed="false">
      <c r="A859" s="11"/>
      <c r="B859" s="11"/>
      <c r="C859" s="11"/>
      <c r="D859" s="11"/>
      <c r="E859" s="11"/>
      <c r="F859" s="11"/>
      <c r="G859" s="11"/>
      <c r="H859" s="11"/>
      <c r="I859" s="11"/>
      <c r="J859" s="11"/>
      <c r="K859" s="11"/>
      <c r="L859" s="11"/>
      <c r="M859" s="11"/>
      <c r="N859" s="11"/>
    </row>
    <row r="860" customFormat="false" ht="12.75" hidden="false" customHeight="true" outlineLevel="0" collapsed="false">
      <c r="A860" s="11"/>
      <c r="B860" s="11"/>
      <c r="C860" s="11"/>
      <c r="D860" s="11"/>
      <c r="E860" s="11"/>
      <c r="F860" s="11"/>
      <c r="G860" s="11"/>
      <c r="H860" s="11"/>
      <c r="I860" s="11"/>
      <c r="J860" s="11"/>
      <c r="K860" s="11"/>
      <c r="L860" s="11"/>
      <c r="M860" s="11"/>
      <c r="N860" s="11"/>
    </row>
    <row r="861" customFormat="false" ht="12.75" hidden="false" customHeight="true" outlineLevel="0" collapsed="false">
      <c r="A861" s="11"/>
      <c r="B861" s="11"/>
      <c r="C861" s="11"/>
      <c r="D861" s="11"/>
      <c r="E861" s="11"/>
      <c r="F861" s="11"/>
      <c r="G861" s="11"/>
      <c r="H861" s="11"/>
      <c r="I861" s="11"/>
      <c r="J861" s="11"/>
      <c r="K861" s="11"/>
      <c r="L861" s="11"/>
      <c r="M861" s="11"/>
      <c r="N861" s="11"/>
    </row>
    <row r="862" customFormat="false" ht="12.75" hidden="false" customHeight="true" outlineLevel="0" collapsed="false">
      <c r="A862" s="11"/>
      <c r="B862" s="11"/>
      <c r="C862" s="11"/>
      <c r="D862" s="11"/>
      <c r="E862" s="11"/>
      <c r="F862" s="11"/>
      <c r="G862" s="11"/>
      <c r="H862" s="11"/>
      <c r="I862" s="11"/>
      <c r="J862" s="11"/>
      <c r="K862" s="11"/>
      <c r="L862" s="11"/>
      <c r="M862" s="11"/>
      <c r="N862" s="11"/>
    </row>
    <row r="863" customFormat="false" ht="12.75" hidden="false" customHeight="true" outlineLevel="0" collapsed="false">
      <c r="A863" s="11"/>
      <c r="B863" s="11"/>
      <c r="C863" s="11"/>
      <c r="D863" s="11"/>
      <c r="E863" s="11"/>
      <c r="F863" s="11"/>
      <c r="G863" s="11"/>
      <c r="H863" s="11"/>
      <c r="I863" s="11"/>
      <c r="J863" s="11"/>
      <c r="K863" s="11"/>
      <c r="L863" s="11"/>
      <c r="M863" s="11"/>
      <c r="N863" s="11"/>
    </row>
    <row r="864" customFormat="false" ht="12.75" hidden="false" customHeight="true" outlineLevel="0" collapsed="false">
      <c r="A864" s="11"/>
      <c r="B864" s="11"/>
      <c r="C864" s="11"/>
      <c r="D864" s="11"/>
      <c r="E864" s="11"/>
      <c r="F864" s="11"/>
      <c r="G864" s="11"/>
      <c r="H864" s="11"/>
      <c r="I864" s="11"/>
      <c r="J864" s="11"/>
      <c r="K864" s="11"/>
      <c r="L864" s="11"/>
      <c r="M864" s="11"/>
      <c r="N864" s="11"/>
    </row>
    <row r="865" customFormat="false" ht="12.75" hidden="false" customHeight="true" outlineLevel="0" collapsed="false">
      <c r="A865" s="11"/>
      <c r="B865" s="11"/>
      <c r="C865" s="11"/>
      <c r="D865" s="11"/>
      <c r="E865" s="11"/>
      <c r="F865" s="11"/>
      <c r="G865" s="11"/>
      <c r="H865" s="11"/>
      <c r="I865" s="11"/>
      <c r="J865" s="11"/>
      <c r="K865" s="11"/>
      <c r="L865" s="11"/>
      <c r="M865" s="11"/>
      <c r="N865" s="11"/>
    </row>
    <row r="866" customFormat="false" ht="12.75" hidden="false" customHeight="true" outlineLevel="0" collapsed="false">
      <c r="A866" s="11"/>
      <c r="B866" s="11"/>
      <c r="C866" s="11"/>
      <c r="D866" s="11"/>
      <c r="E866" s="11"/>
      <c r="F866" s="11"/>
      <c r="G866" s="11"/>
      <c r="H866" s="11"/>
      <c r="I866" s="11"/>
      <c r="J866" s="11"/>
      <c r="K866" s="11"/>
      <c r="L866" s="11"/>
      <c r="M866" s="11"/>
      <c r="N866" s="11"/>
    </row>
    <row r="867" customFormat="false" ht="12.75" hidden="false" customHeight="true" outlineLevel="0" collapsed="false">
      <c r="A867" s="11"/>
      <c r="B867" s="11"/>
      <c r="C867" s="11"/>
      <c r="D867" s="11"/>
      <c r="E867" s="11"/>
      <c r="F867" s="11"/>
      <c r="G867" s="11"/>
      <c r="H867" s="11"/>
      <c r="I867" s="11"/>
      <c r="J867" s="11"/>
      <c r="K867" s="11"/>
      <c r="L867" s="11"/>
      <c r="M867" s="11"/>
      <c r="N867" s="11"/>
    </row>
    <row r="868" customFormat="false" ht="12.75" hidden="false" customHeight="true" outlineLevel="0" collapsed="false">
      <c r="A868" s="11"/>
      <c r="B868" s="11"/>
      <c r="C868" s="11"/>
      <c r="D868" s="11"/>
      <c r="E868" s="11"/>
      <c r="F868" s="11"/>
      <c r="G868" s="11"/>
      <c r="H868" s="11"/>
      <c r="I868" s="11"/>
      <c r="J868" s="11"/>
      <c r="K868" s="11"/>
      <c r="L868" s="11"/>
      <c r="M868" s="11"/>
      <c r="N868" s="11"/>
    </row>
    <row r="869" customFormat="false" ht="12.75" hidden="false" customHeight="true" outlineLevel="0" collapsed="false">
      <c r="A869" s="11"/>
      <c r="B869" s="11"/>
      <c r="C869" s="11"/>
      <c r="D869" s="11"/>
      <c r="E869" s="11"/>
      <c r="F869" s="11"/>
      <c r="G869" s="11"/>
      <c r="H869" s="11"/>
      <c r="I869" s="11"/>
      <c r="J869" s="11"/>
      <c r="K869" s="11"/>
      <c r="L869" s="11"/>
      <c r="M869" s="11"/>
      <c r="N869" s="11"/>
    </row>
    <row r="870" customFormat="false" ht="12.75" hidden="false" customHeight="true" outlineLevel="0" collapsed="false">
      <c r="A870" s="11"/>
      <c r="B870" s="11"/>
      <c r="C870" s="11"/>
      <c r="D870" s="11"/>
      <c r="E870" s="11"/>
      <c r="F870" s="11"/>
      <c r="G870" s="11"/>
      <c r="H870" s="11"/>
      <c r="I870" s="11"/>
      <c r="J870" s="11"/>
      <c r="K870" s="11"/>
      <c r="L870" s="11"/>
      <c r="M870" s="11"/>
      <c r="N870" s="11"/>
    </row>
    <row r="871" customFormat="false" ht="12.75" hidden="false" customHeight="true" outlineLevel="0" collapsed="false">
      <c r="A871" s="11"/>
      <c r="B871" s="11"/>
      <c r="C871" s="11"/>
      <c r="D871" s="11"/>
      <c r="E871" s="11"/>
      <c r="F871" s="11"/>
      <c r="G871" s="11"/>
      <c r="H871" s="11"/>
      <c r="I871" s="11"/>
      <c r="J871" s="11"/>
      <c r="K871" s="11"/>
      <c r="L871" s="11"/>
      <c r="M871" s="11"/>
      <c r="N871" s="11"/>
    </row>
    <row r="872" customFormat="false" ht="12.75" hidden="false" customHeight="true" outlineLevel="0" collapsed="false">
      <c r="A872" s="11"/>
      <c r="B872" s="11"/>
      <c r="C872" s="11"/>
      <c r="D872" s="11"/>
      <c r="E872" s="11"/>
      <c r="F872" s="11"/>
      <c r="G872" s="11"/>
      <c r="H872" s="11"/>
      <c r="I872" s="11"/>
      <c r="J872" s="11"/>
      <c r="K872" s="11"/>
      <c r="L872" s="11"/>
      <c r="M872" s="11"/>
      <c r="N872" s="11"/>
    </row>
    <row r="873" customFormat="false" ht="12.75" hidden="false" customHeight="true" outlineLevel="0" collapsed="false">
      <c r="A873" s="11"/>
      <c r="B873" s="11"/>
      <c r="C873" s="11"/>
      <c r="D873" s="11"/>
      <c r="E873" s="11"/>
      <c r="F873" s="11"/>
      <c r="G873" s="11"/>
      <c r="H873" s="11"/>
      <c r="I873" s="11"/>
      <c r="J873" s="11"/>
      <c r="K873" s="11"/>
      <c r="L873" s="11"/>
      <c r="M873" s="11"/>
      <c r="N873" s="11"/>
    </row>
    <row r="874" customFormat="false" ht="12.75" hidden="false" customHeight="true" outlineLevel="0" collapsed="false">
      <c r="A874" s="11"/>
      <c r="B874" s="11"/>
      <c r="C874" s="11"/>
      <c r="D874" s="11"/>
      <c r="E874" s="11"/>
      <c r="F874" s="11"/>
      <c r="G874" s="11"/>
      <c r="H874" s="11"/>
      <c r="I874" s="11"/>
      <c r="J874" s="11"/>
      <c r="K874" s="11"/>
      <c r="L874" s="11"/>
      <c r="M874" s="11"/>
      <c r="N874" s="11"/>
    </row>
    <row r="875" customFormat="false" ht="12.75" hidden="false" customHeight="true" outlineLevel="0" collapsed="false">
      <c r="A875" s="11"/>
      <c r="B875" s="11"/>
      <c r="C875" s="11"/>
      <c r="D875" s="11"/>
      <c r="E875" s="11"/>
      <c r="F875" s="11"/>
      <c r="G875" s="11"/>
      <c r="H875" s="11"/>
      <c r="I875" s="11"/>
      <c r="J875" s="11"/>
      <c r="K875" s="11"/>
      <c r="L875" s="11"/>
      <c r="M875" s="11"/>
      <c r="N875" s="11"/>
    </row>
    <row r="876" customFormat="false" ht="12.75" hidden="false" customHeight="true" outlineLevel="0" collapsed="false">
      <c r="A876" s="11"/>
      <c r="B876" s="11"/>
      <c r="C876" s="11"/>
      <c r="D876" s="11"/>
      <c r="E876" s="11"/>
      <c r="F876" s="11"/>
      <c r="G876" s="11"/>
      <c r="H876" s="11"/>
      <c r="I876" s="11"/>
      <c r="J876" s="11"/>
      <c r="K876" s="11"/>
      <c r="L876" s="11"/>
      <c r="M876" s="11"/>
      <c r="N876" s="11"/>
    </row>
    <row r="877" customFormat="false" ht="12.75" hidden="false" customHeight="true" outlineLevel="0" collapsed="false">
      <c r="A877" s="11"/>
      <c r="B877" s="11"/>
      <c r="C877" s="11"/>
      <c r="D877" s="11"/>
      <c r="E877" s="11"/>
      <c r="F877" s="11"/>
      <c r="G877" s="11"/>
      <c r="H877" s="11"/>
      <c r="I877" s="11"/>
      <c r="J877" s="11"/>
      <c r="K877" s="11"/>
      <c r="L877" s="11"/>
      <c r="M877" s="11"/>
      <c r="N877" s="11"/>
    </row>
    <row r="878" customFormat="false" ht="12.75" hidden="false" customHeight="true" outlineLevel="0" collapsed="false">
      <c r="A878" s="11"/>
      <c r="B878" s="11"/>
      <c r="C878" s="11"/>
      <c r="D878" s="11"/>
      <c r="E878" s="11"/>
      <c r="F878" s="11"/>
      <c r="G878" s="11"/>
      <c r="H878" s="11"/>
      <c r="I878" s="11"/>
      <c r="J878" s="11"/>
      <c r="K878" s="11"/>
      <c r="L878" s="11"/>
      <c r="M878" s="11"/>
      <c r="N878" s="11"/>
    </row>
    <row r="879" customFormat="false" ht="12.75" hidden="false" customHeight="true" outlineLevel="0" collapsed="false">
      <c r="A879" s="11"/>
      <c r="B879" s="11"/>
      <c r="C879" s="11"/>
      <c r="D879" s="11"/>
      <c r="E879" s="11"/>
      <c r="F879" s="11"/>
      <c r="G879" s="11"/>
      <c r="H879" s="11"/>
      <c r="I879" s="11"/>
      <c r="J879" s="11"/>
      <c r="K879" s="11"/>
      <c r="L879" s="11"/>
      <c r="M879" s="11"/>
      <c r="N879" s="11"/>
    </row>
    <row r="880" customFormat="false" ht="12.75" hidden="false" customHeight="true" outlineLevel="0" collapsed="false">
      <c r="A880" s="11"/>
      <c r="B880" s="11"/>
      <c r="C880" s="11"/>
      <c r="D880" s="11"/>
      <c r="E880" s="11"/>
      <c r="F880" s="11"/>
      <c r="G880" s="11"/>
      <c r="H880" s="11"/>
      <c r="I880" s="11"/>
      <c r="J880" s="11"/>
      <c r="K880" s="11"/>
      <c r="L880" s="11"/>
      <c r="M880" s="11"/>
      <c r="N880" s="11"/>
    </row>
    <row r="881" customFormat="false" ht="12.75" hidden="false" customHeight="true" outlineLevel="0" collapsed="false">
      <c r="A881" s="11"/>
      <c r="B881" s="11"/>
      <c r="C881" s="11"/>
      <c r="D881" s="11"/>
      <c r="E881" s="11"/>
      <c r="F881" s="11"/>
      <c r="G881" s="11"/>
      <c r="H881" s="11"/>
      <c r="I881" s="11"/>
      <c r="J881" s="11"/>
      <c r="K881" s="11"/>
      <c r="L881" s="11"/>
      <c r="M881" s="11"/>
      <c r="N881" s="11"/>
    </row>
    <row r="882" customFormat="false" ht="12.75" hidden="false" customHeight="true" outlineLevel="0" collapsed="false">
      <c r="A882" s="11"/>
      <c r="B882" s="11"/>
      <c r="C882" s="11"/>
      <c r="D882" s="11"/>
      <c r="E882" s="11"/>
      <c r="F882" s="11"/>
      <c r="G882" s="11"/>
      <c r="H882" s="11"/>
      <c r="I882" s="11"/>
      <c r="J882" s="11"/>
      <c r="K882" s="11"/>
      <c r="L882" s="11"/>
      <c r="M882" s="11"/>
      <c r="N882" s="11"/>
    </row>
    <row r="883" customFormat="false" ht="12.75" hidden="false" customHeight="true" outlineLevel="0" collapsed="false">
      <c r="A883" s="11"/>
      <c r="B883" s="11"/>
      <c r="C883" s="11"/>
      <c r="D883" s="11"/>
      <c r="E883" s="11"/>
      <c r="F883" s="11"/>
      <c r="G883" s="11"/>
      <c r="H883" s="11"/>
      <c r="I883" s="11"/>
      <c r="J883" s="11"/>
      <c r="K883" s="11"/>
      <c r="L883" s="11"/>
      <c r="M883" s="11"/>
      <c r="N883" s="11"/>
    </row>
    <row r="884" customFormat="false" ht="12.75" hidden="false" customHeight="true" outlineLevel="0" collapsed="false">
      <c r="A884" s="11"/>
      <c r="B884" s="11"/>
      <c r="C884" s="11"/>
      <c r="D884" s="11"/>
      <c r="E884" s="11"/>
      <c r="F884" s="11"/>
      <c r="G884" s="11"/>
      <c r="H884" s="11"/>
      <c r="I884" s="11"/>
      <c r="J884" s="11"/>
      <c r="K884" s="11"/>
      <c r="L884" s="11"/>
      <c r="M884" s="11"/>
      <c r="N884" s="11"/>
    </row>
    <row r="885" customFormat="false" ht="12.75" hidden="false" customHeight="true" outlineLevel="0" collapsed="false">
      <c r="A885" s="11"/>
      <c r="B885" s="11"/>
      <c r="C885" s="11"/>
      <c r="D885" s="11"/>
      <c r="E885" s="11"/>
      <c r="F885" s="11"/>
      <c r="G885" s="11"/>
      <c r="H885" s="11"/>
      <c r="I885" s="11"/>
      <c r="J885" s="11"/>
      <c r="K885" s="11"/>
      <c r="L885" s="11"/>
      <c r="M885" s="11"/>
      <c r="N885" s="11"/>
    </row>
    <row r="886" customFormat="false" ht="12.75" hidden="false" customHeight="true" outlineLevel="0" collapsed="false">
      <c r="A886" s="11"/>
      <c r="B886" s="11"/>
      <c r="C886" s="11"/>
      <c r="D886" s="11"/>
      <c r="E886" s="11"/>
      <c r="F886" s="11"/>
      <c r="G886" s="11"/>
      <c r="H886" s="11"/>
      <c r="I886" s="11"/>
      <c r="J886" s="11"/>
      <c r="K886" s="11"/>
      <c r="L886" s="11"/>
      <c r="M886" s="11"/>
      <c r="N886" s="11"/>
    </row>
    <row r="887" customFormat="false" ht="12.75" hidden="false" customHeight="true" outlineLevel="0" collapsed="false">
      <c r="A887" s="11"/>
      <c r="B887" s="11"/>
      <c r="C887" s="11"/>
      <c r="D887" s="11"/>
      <c r="E887" s="11"/>
      <c r="F887" s="11"/>
      <c r="G887" s="11"/>
      <c r="H887" s="11"/>
      <c r="I887" s="11"/>
      <c r="J887" s="11"/>
      <c r="K887" s="11"/>
      <c r="L887" s="11"/>
      <c r="M887" s="11"/>
      <c r="N887" s="11"/>
    </row>
    <row r="888" customFormat="false" ht="12.75" hidden="false" customHeight="true" outlineLevel="0" collapsed="false">
      <c r="A888" s="11"/>
      <c r="B888" s="11"/>
      <c r="C888" s="11"/>
      <c r="D888" s="11"/>
      <c r="E888" s="11"/>
      <c r="F888" s="11"/>
      <c r="G888" s="11"/>
      <c r="H888" s="11"/>
      <c r="I888" s="11"/>
      <c r="J888" s="11"/>
      <c r="K888" s="11"/>
      <c r="L888" s="11"/>
      <c r="M888" s="11"/>
      <c r="N888" s="11"/>
    </row>
    <row r="889" customFormat="false" ht="12.75" hidden="false" customHeight="true" outlineLevel="0" collapsed="false">
      <c r="A889" s="11"/>
      <c r="B889" s="11"/>
      <c r="C889" s="11"/>
      <c r="D889" s="11"/>
      <c r="E889" s="11"/>
      <c r="F889" s="11"/>
      <c r="G889" s="11"/>
      <c r="H889" s="11"/>
      <c r="I889" s="11"/>
      <c r="J889" s="11"/>
      <c r="K889" s="11"/>
      <c r="L889" s="11"/>
      <c r="M889" s="11"/>
      <c r="N889" s="11"/>
    </row>
    <row r="890" customFormat="false" ht="12.75" hidden="false" customHeight="true" outlineLevel="0" collapsed="false">
      <c r="A890" s="11"/>
      <c r="B890" s="11"/>
      <c r="C890" s="11"/>
      <c r="D890" s="11"/>
      <c r="E890" s="11"/>
      <c r="F890" s="11"/>
      <c r="G890" s="11"/>
      <c r="H890" s="11"/>
      <c r="I890" s="11"/>
      <c r="J890" s="11"/>
      <c r="K890" s="11"/>
      <c r="L890" s="11"/>
      <c r="M890" s="11"/>
      <c r="N890" s="11"/>
    </row>
    <row r="891" customFormat="false" ht="12.75" hidden="false" customHeight="true" outlineLevel="0" collapsed="false">
      <c r="A891" s="11"/>
      <c r="B891" s="11"/>
      <c r="C891" s="11"/>
      <c r="D891" s="11"/>
      <c r="E891" s="11"/>
      <c r="F891" s="11"/>
      <c r="G891" s="11"/>
      <c r="H891" s="11"/>
      <c r="I891" s="11"/>
      <c r="J891" s="11"/>
      <c r="K891" s="11"/>
      <c r="L891" s="11"/>
      <c r="M891" s="11"/>
      <c r="N891" s="11"/>
    </row>
    <row r="892" customFormat="false" ht="12.75" hidden="false" customHeight="true" outlineLevel="0" collapsed="false">
      <c r="A892" s="11"/>
      <c r="B892" s="11"/>
      <c r="C892" s="11"/>
      <c r="D892" s="11"/>
      <c r="E892" s="11"/>
      <c r="F892" s="11"/>
      <c r="G892" s="11"/>
      <c r="H892" s="11"/>
      <c r="I892" s="11"/>
      <c r="J892" s="11"/>
      <c r="K892" s="11"/>
      <c r="L892" s="11"/>
      <c r="M892" s="11"/>
      <c r="N892" s="11"/>
    </row>
    <row r="893" customFormat="false" ht="12.75" hidden="false" customHeight="true" outlineLevel="0" collapsed="false">
      <c r="A893" s="11"/>
      <c r="B893" s="11"/>
      <c r="C893" s="11"/>
      <c r="D893" s="11"/>
      <c r="E893" s="11"/>
      <c r="F893" s="11"/>
      <c r="G893" s="11"/>
      <c r="H893" s="11"/>
      <c r="I893" s="11"/>
      <c r="J893" s="11"/>
      <c r="K893" s="11"/>
      <c r="L893" s="11"/>
      <c r="M893" s="11"/>
      <c r="N893" s="11"/>
    </row>
    <row r="894" customFormat="false" ht="12.75" hidden="false" customHeight="true" outlineLevel="0" collapsed="false">
      <c r="A894" s="11"/>
      <c r="B894" s="11"/>
      <c r="C894" s="11"/>
      <c r="D894" s="11"/>
      <c r="E894" s="11"/>
      <c r="F894" s="11"/>
      <c r="G894" s="11"/>
      <c r="H894" s="11"/>
      <c r="I894" s="11"/>
      <c r="J894" s="11"/>
      <c r="K894" s="11"/>
      <c r="L894" s="11"/>
      <c r="M894" s="11"/>
      <c r="N894" s="11"/>
    </row>
    <row r="895" customFormat="false" ht="12.75" hidden="false" customHeight="true" outlineLevel="0" collapsed="false">
      <c r="A895" s="11"/>
      <c r="B895" s="11"/>
      <c r="C895" s="11"/>
      <c r="D895" s="11"/>
      <c r="E895" s="11"/>
      <c r="F895" s="11"/>
      <c r="G895" s="11"/>
      <c r="H895" s="11"/>
      <c r="I895" s="11"/>
      <c r="J895" s="11"/>
      <c r="K895" s="11"/>
      <c r="L895" s="11"/>
      <c r="M895" s="11"/>
      <c r="N895" s="11"/>
    </row>
    <row r="896" customFormat="false" ht="12.75" hidden="false" customHeight="true" outlineLevel="0" collapsed="false">
      <c r="A896" s="11"/>
      <c r="B896" s="11"/>
      <c r="C896" s="11"/>
      <c r="D896" s="11"/>
      <c r="E896" s="11"/>
      <c r="F896" s="11"/>
      <c r="G896" s="11"/>
      <c r="H896" s="11"/>
      <c r="I896" s="11"/>
      <c r="J896" s="11"/>
      <c r="K896" s="11"/>
      <c r="L896" s="11"/>
      <c r="M896" s="11"/>
      <c r="N896" s="11"/>
    </row>
    <row r="897" customFormat="false" ht="12.75" hidden="false" customHeight="true" outlineLevel="0" collapsed="false">
      <c r="A897" s="11"/>
      <c r="B897" s="11"/>
      <c r="C897" s="11"/>
      <c r="D897" s="11"/>
      <c r="E897" s="11"/>
      <c r="F897" s="11"/>
      <c r="G897" s="11"/>
      <c r="H897" s="11"/>
      <c r="I897" s="11"/>
      <c r="J897" s="11"/>
      <c r="K897" s="11"/>
      <c r="L897" s="11"/>
      <c r="M897" s="11"/>
      <c r="N897" s="11"/>
    </row>
    <row r="898" customFormat="false" ht="12.75" hidden="false" customHeight="true" outlineLevel="0" collapsed="false">
      <c r="A898" s="11"/>
      <c r="B898" s="11"/>
      <c r="C898" s="11"/>
      <c r="D898" s="11"/>
      <c r="E898" s="11"/>
      <c r="F898" s="11"/>
      <c r="G898" s="11"/>
      <c r="H898" s="11"/>
      <c r="I898" s="11"/>
      <c r="J898" s="11"/>
      <c r="K898" s="11"/>
      <c r="L898" s="11"/>
      <c r="M898" s="11"/>
      <c r="N898" s="11"/>
    </row>
    <row r="899" customFormat="false" ht="12.75" hidden="false" customHeight="true" outlineLevel="0" collapsed="false">
      <c r="A899" s="11"/>
      <c r="B899" s="11"/>
      <c r="C899" s="11"/>
      <c r="D899" s="11"/>
      <c r="E899" s="11"/>
      <c r="F899" s="11"/>
      <c r="G899" s="11"/>
      <c r="H899" s="11"/>
      <c r="I899" s="11"/>
      <c r="J899" s="11"/>
      <c r="K899" s="11"/>
      <c r="L899" s="11"/>
      <c r="M899" s="11"/>
      <c r="N899" s="11"/>
    </row>
    <row r="900" customFormat="false" ht="12.75" hidden="false" customHeight="true" outlineLevel="0" collapsed="false">
      <c r="A900" s="11"/>
      <c r="B900" s="11"/>
      <c r="C900" s="11"/>
      <c r="D900" s="11"/>
      <c r="E900" s="11"/>
      <c r="F900" s="11"/>
      <c r="G900" s="11"/>
      <c r="H900" s="11"/>
      <c r="I900" s="11"/>
      <c r="J900" s="11"/>
      <c r="K900" s="11"/>
      <c r="L900" s="11"/>
      <c r="M900" s="11"/>
      <c r="N900" s="11"/>
    </row>
    <row r="901" customFormat="false" ht="12.75" hidden="false" customHeight="true" outlineLevel="0" collapsed="false">
      <c r="A901" s="11"/>
      <c r="B901" s="11"/>
      <c r="C901" s="11"/>
      <c r="D901" s="11"/>
      <c r="E901" s="11"/>
      <c r="F901" s="11"/>
      <c r="G901" s="11"/>
      <c r="H901" s="11"/>
      <c r="I901" s="11"/>
      <c r="J901" s="11"/>
      <c r="K901" s="11"/>
      <c r="L901" s="11"/>
      <c r="M901" s="11"/>
      <c r="N901" s="11"/>
    </row>
    <row r="902" customFormat="false" ht="12.75" hidden="false" customHeight="true" outlineLevel="0" collapsed="false">
      <c r="A902" s="11"/>
      <c r="B902" s="11"/>
      <c r="C902" s="11"/>
      <c r="D902" s="11"/>
      <c r="E902" s="11"/>
      <c r="F902" s="11"/>
      <c r="G902" s="11"/>
      <c r="H902" s="11"/>
      <c r="I902" s="11"/>
      <c r="J902" s="11"/>
      <c r="K902" s="11"/>
      <c r="L902" s="11"/>
      <c r="M902" s="11"/>
      <c r="N902" s="11"/>
    </row>
    <row r="903" customFormat="false" ht="12.75" hidden="false" customHeight="true" outlineLevel="0" collapsed="false">
      <c r="A903" s="11"/>
      <c r="B903" s="11"/>
      <c r="C903" s="11"/>
      <c r="D903" s="11"/>
      <c r="E903" s="11"/>
      <c r="F903" s="11"/>
      <c r="G903" s="11"/>
      <c r="H903" s="11"/>
      <c r="I903" s="11"/>
      <c r="J903" s="11"/>
      <c r="K903" s="11"/>
      <c r="L903" s="11"/>
      <c r="M903" s="11"/>
      <c r="N903" s="11"/>
    </row>
    <row r="904" customFormat="false" ht="12.75" hidden="false" customHeight="true" outlineLevel="0" collapsed="false">
      <c r="A904" s="11"/>
      <c r="B904" s="11"/>
      <c r="C904" s="11"/>
      <c r="D904" s="11"/>
      <c r="E904" s="11"/>
      <c r="F904" s="11"/>
      <c r="G904" s="11"/>
      <c r="H904" s="11"/>
      <c r="I904" s="11"/>
      <c r="J904" s="11"/>
      <c r="K904" s="11"/>
      <c r="L904" s="11"/>
      <c r="M904" s="11"/>
      <c r="N904" s="11"/>
    </row>
    <row r="905" customFormat="false" ht="12.75" hidden="false" customHeight="true" outlineLevel="0" collapsed="false">
      <c r="A905" s="11"/>
      <c r="B905" s="11"/>
      <c r="C905" s="11"/>
      <c r="D905" s="11"/>
      <c r="E905" s="11"/>
      <c r="F905" s="11"/>
      <c r="G905" s="11"/>
      <c r="H905" s="11"/>
      <c r="I905" s="11"/>
      <c r="J905" s="11"/>
      <c r="K905" s="11"/>
      <c r="L905" s="11"/>
      <c r="M905" s="11"/>
      <c r="N905" s="11"/>
    </row>
    <row r="906" customFormat="false" ht="12.75" hidden="false" customHeight="true" outlineLevel="0" collapsed="false">
      <c r="A906" s="11"/>
      <c r="B906" s="11"/>
      <c r="C906" s="11"/>
      <c r="D906" s="11"/>
      <c r="E906" s="11"/>
      <c r="F906" s="11"/>
      <c r="G906" s="11"/>
      <c r="H906" s="11"/>
      <c r="I906" s="11"/>
      <c r="J906" s="11"/>
      <c r="K906" s="11"/>
      <c r="L906" s="11"/>
      <c r="M906" s="11"/>
      <c r="N906" s="11"/>
    </row>
    <row r="907" customFormat="false" ht="12.75" hidden="false" customHeight="true" outlineLevel="0" collapsed="false">
      <c r="A907" s="11"/>
      <c r="B907" s="11"/>
      <c r="C907" s="11"/>
      <c r="D907" s="11"/>
      <c r="E907" s="11"/>
      <c r="F907" s="11"/>
      <c r="G907" s="11"/>
      <c r="H907" s="11"/>
      <c r="I907" s="11"/>
      <c r="J907" s="11"/>
      <c r="K907" s="11"/>
      <c r="L907" s="11"/>
      <c r="M907" s="11"/>
      <c r="N907" s="11"/>
    </row>
    <row r="908" customFormat="false" ht="12.75" hidden="false" customHeight="true" outlineLevel="0" collapsed="false">
      <c r="A908" s="11"/>
      <c r="B908" s="11"/>
      <c r="C908" s="11"/>
      <c r="D908" s="11"/>
      <c r="E908" s="11"/>
      <c r="F908" s="11"/>
      <c r="G908" s="11"/>
      <c r="H908" s="11"/>
      <c r="I908" s="11"/>
      <c r="J908" s="11"/>
      <c r="K908" s="11"/>
      <c r="L908" s="11"/>
      <c r="M908" s="11"/>
      <c r="N908" s="11"/>
    </row>
    <row r="909" customFormat="false" ht="12.75" hidden="false" customHeight="true" outlineLevel="0" collapsed="false">
      <c r="A909" s="11"/>
      <c r="B909" s="11"/>
      <c r="C909" s="11"/>
      <c r="D909" s="11"/>
      <c r="E909" s="11"/>
      <c r="F909" s="11"/>
      <c r="G909" s="11"/>
      <c r="H909" s="11"/>
      <c r="I909" s="11"/>
      <c r="J909" s="11"/>
      <c r="K909" s="11"/>
      <c r="L909" s="11"/>
      <c r="M909" s="11"/>
      <c r="N909" s="11"/>
    </row>
    <row r="910" customFormat="false" ht="12.75" hidden="false" customHeight="true" outlineLevel="0" collapsed="false">
      <c r="A910" s="11"/>
      <c r="B910" s="11"/>
      <c r="C910" s="11"/>
      <c r="D910" s="11"/>
      <c r="E910" s="11"/>
      <c r="F910" s="11"/>
      <c r="G910" s="11"/>
      <c r="H910" s="11"/>
      <c r="I910" s="11"/>
      <c r="J910" s="11"/>
      <c r="K910" s="11"/>
      <c r="L910" s="11"/>
      <c r="M910" s="11"/>
      <c r="N910" s="11"/>
    </row>
    <row r="911" customFormat="false" ht="12.75" hidden="false" customHeight="true" outlineLevel="0" collapsed="false">
      <c r="A911" s="11"/>
      <c r="B911" s="11"/>
      <c r="C911" s="11"/>
      <c r="D911" s="11"/>
      <c r="E911" s="11"/>
      <c r="F911" s="11"/>
      <c r="G911" s="11"/>
      <c r="H911" s="11"/>
      <c r="I911" s="11"/>
      <c r="J911" s="11"/>
      <c r="K911" s="11"/>
      <c r="L911" s="11"/>
      <c r="M911" s="11"/>
      <c r="N911" s="11"/>
    </row>
    <row r="912" customFormat="false" ht="12.75" hidden="false" customHeight="true" outlineLevel="0" collapsed="false">
      <c r="A912" s="11"/>
      <c r="B912" s="11"/>
      <c r="C912" s="11"/>
      <c r="D912" s="11"/>
      <c r="E912" s="11"/>
      <c r="F912" s="11"/>
      <c r="G912" s="11"/>
      <c r="H912" s="11"/>
      <c r="I912" s="11"/>
      <c r="J912" s="11"/>
      <c r="K912" s="11"/>
      <c r="L912" s="11"/>
      <c r="M912" s="11"/>
      <c r="N912" s="11"/>
    </row>
    <row r="913" customFormat="false" ht="12.75" hidden="false" customHeight="true" outlineLevel="0" collapsed="false">
      <c r="A913" s="11"/>
      <c r="B913" s="11"/>
      <c r="C913" s="11"/>
      <c r="D913" s="11"/>
      <c r="E913" s="11"/>
      <c r="F913" s="11"/>
      <c r="G913" s="11"/>
      <c r="H913" s="11"/>
      <c r="I913" s="11"/>
      <c r="J913" s="11"/>
      <c r="K913" s="11"/>
      <c r="L913" s="11"/>
      <c r="M913" s="11"/>
      <c r="N913" s="11"/>
    </row>
    <row r="914" customFormat="false" ht="12.75" hidden="false" customHeight="true" outlineLevel="0" collapsed="false">
      <c r="A914" s="11"/>
      <c r="B914" s="11"/>
      <c r="C914" s="11"/>
      <c r="D914" s="11"/>
      <c r="E914" s="11"/>
      <c r="F914" s="11"/>
      <c r="G914" s="11"/>
      <c r="H914" s="11"/>
      <c r="I914" s="11"/>
      <c r="J914" s="11"/>
      <c r="K914" s="11"/>
      <c r="L914" s="11"/>
      <c r="M914" s="11"/>
      <c r="N914" s="11"/>
    </row>
    <row r="915" customFormat="false" ht="12.75" hidden="false" customHeight="true" outlineLevel="0" collapsed="false">
      <c r="A915" s="11"/>
      <c r="B915" s="11"/>
      <c r="C915" s="11"/>
      <c r="D915" s="11"/>
      <c r="E915" s="11"/>
      <c r="F915" s="11"/>
      <c r="G915" s="11"/>
      <c r="H915" s="11"/>
      <c r="I915" s="11"/>
      <c r="J915" s="11"/>
      <c r="K915" s="11"/>
      <c r="L915" s="11"/>
      <c r="M915" s="11"/>
      <c r="N915" s="11"/>
    </row>
    <row r="916" customFormat="false" ht="12.75" hidden="false" customHeight="true" outlineLevel="0" collapsed="false">
      <c r="A916" s="11"/>
      <c r="B916" s="11"/>
      <c r="C916" s="11"/>
      <c r="D916" s="11"/>
      <c r="E916" s="11"/>
      <c r="F916" s="11"/>
      <c r="G916" s="11"/>
      <c r="H916" s="11"/>
      <c r="I916" s="11"/>
      <c r="J916" s="11"/>
      <c r="K916" s="11"/>
      <c r="L916" s="11"/>
      <c r="M916" s="11"/>
      <c r="N916" s="11"/>
    </row>
    <row r="917" customFormat="false" ht="12.75" hidden="false" customHeight="true" outlineLevel="0" collapsed="false">
      <c r="A917" s="11"/>
      <c r="B917" s="11"/>
      <c r="C917" s="11"/>
      <c r="D917" s="11"/>
      <c r="E917" s="11"/>
      <c r="F917" s="11"/>
      <c r="G917" s="11"/>
      <c r="H917" s="11"/>
      <c r="I917" s="11"/>
      <c r="J917" s="11"/>
      <c r="K917" s="11"/>
      <c r="L917" s="11"/>
      <c r="M917" s="11"/>
      <c r="N917" s="11"/>
    </row>
    <row r="918" customFormat="false" ht="12.75" hidden="false" customHeight="true" outlineLevel="0" collapsed="false">
      <c r="A918" s="11"/>
      <c r="B918" s="11"/>
      <c r="C918" s="11"/>
      <c r="D918" s="11"/>
      <c r="E918" s="11"/>
      <c r="F918" s="11"/>
      <c r="G918" s="11"/>
      <c r="H918" s="11"/>
      <c r="I918" s="11"/>
      <c r="J918" s="11"/>
      <c r="K918" s="11"/>
      <c r="L918" s="11"/>
      <c r="M918" s="11"/>
      <c r="N918" s="11"/>
    </row>
    <row r="919" customFormat="false" ht="12.75" hidden="false" customHeight="true" outlineLevel="0" collapsed="false">
      <c r="A919" s="11"/>
      <c r="B919" s="11"/>
      <c r="C919" s="11"/>
      <c r="D919" s="11"/>
      <c r="E919" s="11"/>
      <c r="F919" s="11"/>
      <c r="G919" s="11"/>
      <c r="H919" s="11"/>
      <c r="I919" s="11"/>
      <c r="J919" s="11"/>
      <c r="K919" s="11"/>
      <c r="L919" s="11"/>
      <c r="M919" s="11"/>
      <c r="N919" s="11"/>
    </row>
    <row r="920" customFormat="false" ht="12.75" hidden="false" customHeight="true" outlineLevel="0" collapsed="false">
      <c r="A920" s="11"/>
      <c r="B920" s="11"/>
      <c r="C920" s="11"/>
      <c r="D920" s="11"/>
      <c r="E920" s="11"/>
      <c r="F920" s="11"/>
      <c r="G920" s="11"/>
      <c r="H920" s="11"/>
      <c r="I920" s="11"/>
      <c r="J920" s="11"/>
      <c r="K920" s="11"/>
      <c r="L920" s="11"/>
      <c r="M920" s="11"/>
      <c r="N920" s="11"/>
    </row>
    <row r="921" customFormat="false" ht="12.75" hidden="false" customHeight="true" outlineLevel="0" collapsed="false">
      <c r="A921" s="11"/>
      <c r="B921" s="11"/>
      <c r="C921" s="11"/>
      <c r="D921" s="11"/>
      <c r="E921" s="11"/>
      <c r="F921" s="11"/>
      <c r="G921" s="11"/>
      <c r="H921" s="11"/>
      <c r="I921" s="11"/>
      <c r="J921" s="11"/>
      <c r="K921" s="11"/>
      <c r="L921" s="11"/>
      <c r="M921" s="11"/>
      <c r="N921" s="11"/>
    </row>
    <row r="922" customFormat="false" ht="12.75" hidden="false" customHeight="true" outlineLevel="0" collapsed="false">
      <c r="A922" s="11"/>
      <c r="B922" s="11"/>
      <c r="C922" s="11"/>
      <c r="D922" s="11"/>
      <c r="E922" s="11"/>
      <c r="F922" s="11"/>
      <c r="G922" s="11"/>
      <c r="H922" s="11"/>
      <c r="I922" s="11"/>
      <c r="J922" s="11"/>
      <c r="K922" s="11"/>
      <c r="L922" s="11"/>
      <c r="M922" s="11"/>
      <c r="N922" s="11"/>
    </row>
    <row r="923" customFormat="false" ht="12.75" hidden="false" customHeight="true" outlineLevel="0" collapsed="false">
      <c r="A923" s="11"/>
      <c r="B923" s="11"/>
      <c r="C923" s="11"/>
      <c r="D923" s="11"/>
      <c r="E923" s="11"/>
      <c r="F923" s="11"/>
      <c r="G923" s="11"/>
      <c r="H923" s="11"/>
      <c r="I923" s="11"/>
      <c r="J923" s="11"/>
      <c r="K923" s="11"/>
      <c r="L923" s="11"/>
      <c r="M923" s="11"/>
      <c r="N923" s="11"/>
    </row>
    <row r="924" customFormat="false" ht="12.75" hidden="false" customHeight="true" outlineLevel="0" collapsed="false">
      <c r="A924" s="11"/>
      <c r="B924" s="11"/>
      <c r="C924" s="11"/>
      <c r="D924" s="11"/>
      <c r="E924" s="11"/>
      <c r="F924" s="11"/>
      <c r="G924" s="11"/>
      <c r="H924" s="11"/>
      <c r="I924" s="11"/>
      <c r="J924" s="11"/>
      <c r="K924" s="11"/>
      <c r="L924" s="11"/>
      <c r="M924" s="11"/>
      <c r="N924" s="11"/>
    </row>
    <row r="925" customFormat="false" ht="12.75" hidden="false" customHeight="true" outlineLevel="0" collapsed="false">
      <c r="A925" s="11"/>
      <c r="B925" s="11"/>
      <c r="C925" s="11"/>
      <c r="D925" s="11"/>
      <c r="E925" s="11"/>
      <c r="F925" s="11"/>
      <c r="G925" s="11"/>
      <c r="H925" s="11"/>
      <c r="I925" s="11"/>
      <c r="J925" s="11"/>
      <c r="K925" s="11"/>
      <c r="L925" s="11"/>
      <c r="M925" s="11"/>
      <c r="N925" s="11"/>
    </row>
    <row r="926" customFormat="false" ht="12.75" hidden="false" customHeight="true" outlineLevel="0" collapsed="false">
      <c r="A926" s="11"/>
      <c r="B926" s="11"/>
      <c r="C926" s="11"/>
      <c r="D926" s="11"/>
      <c r="E926" s="11"/>
      <c r="F926" s="11"/>
      <c r="G926" s="11"/>
      <c r="H926" s="11"/>
      <c r="I926" s="11"/>
      <c r="J926" s="11"/>
      <c r="K926" s="11"/>
      <c r="L926" s="11"/>
      <c r="M926" s="11"/>
      <c r="N926" s="11"/>
    </row>
    <row r="927" customFormat="false" ht="12.75" hidden="false" customHeight="true" outlineLevel="0" collapsed="false">
      <c r="A927" s="11"/>
      <c r="B927" s="11"/>
      <c r="C927" s="11"/>
      <c r="D927" s="11"/>
      <c r="E927" s="11"/>
      <c r="F927" s="11"/>
      <c r="G927" s="11"/>
      <c r="H927" s="11"/>
      <c r="I927" s="11"/>
      <c r="J927" s="11"/>
      <c r="K927" s="11"/>
      <c r="L927" s="11"/>
      <c r="M927" s="11"/>
      <c r="N927" s="11"/>
    </row>
    <row r="928" customFormat="false" ht="12.75" hidden="false" customHeight="true" outlineLevel="0" collapsed="false">
      <c r="A928" s="11"/>
      <c r="B928" s="11"/>
      <c r="C928" s="11"/>
      <c r="D928" s="11"/>
      <c r="E928" s="11"/>
      <c r="F928" s="11"/>
      <c r="G928" s="11"/>
      <c r="H928" s="11"/>
      <c r="I928" s="11"/>
      <c r="J928" s="11"/>
      <c r="K928" s="11"/>
      <c r="L928" s="11"/>
      <c r="M928" s="11"/>
      <c r="N928" s="11"/>
    </row>
    <row r="929" customFormat="false" ht="12.75" hidden="false" customHeight="true" outlineLevel="0" collapsed="false">
      <c r="A929" s="11"/>
      <c r="B929" s="11"/>
      <c r="C929" s="11"/>
      <c r="D929" s="11"/>
      <c r="E929" s="11"/>
      <c r="F929" s="11"/>
      <c r="G929" s="11"/>
      <c r="H929" s="11"/>
      <c r="I929" s="11"/>
      <c r="J929" s="11"/>
      <c r="K929" s="11"/>
      <c r="L929" s="11"/>
      <c r="M929" s="11"/>
      <c r="N929" s="11"/>
    </row>
    <row r="930" customFormat="false" ht="12.75" hidden="false" customHeight="true" outlineLevel="0" collapsed="false">
      <c r="A930" s="11"/>
      <c r="B930" s="11"/>
      <c r="C930" s="11"/>
      <c r="D930" s="11"/>
      <c r="E930" s="11"/>
      <c r="F930" s="11"/>
      <c r="G930" s="11"/>
      <c r="H930" s="11"/>
      <c r="I930" s="11"/>
      <c r="J930" s="11"/>
      <c r="K930" s="11"/>
      <c r="L930" s="11"/>
      <c r="M930" s="11"/>
      <c r="N930" s="11"/>
    </row>
    <row r="931" customFormat="false" ht="12.75" hidden="false" customHeight="true" outlineLevel="0" collapsed="false">
      <c r="A931" s="11"/>
      <c r="B931" s="11"/>
      <c r="C931" s="11"/>
      <c r="D931" s="11"/>
      <c r="E931" s="11"/>
      <c r="F931" s="11"/>
      <c r="G931" s="11"/>
      <c r="H931" s="11"/>
      <c r="I931" s="11"/>
      <c r="J931" s="11"/>
      <c r="K931" s="11"/>
      <c r="L931" s="11"/>
      <c r="M931" s="11"/>
      <c r="N931" s="11"/>
    </row>
    <row r="932" customFormat="false" ht="12.75" hidden="false" customHeight="true" outlineLevel="0" collapsed="false">
      <c r="A932" s="11"/>
      <c r="B932" s="11"/>
      <c r="C932" s="11"/>
      <c r="D932" s="11"/>
      <c r="E932" s="11"/>
      <c r="F932" s="11"/>
      <c r="G932" s="11"/>
      <c r="H932" s="11"/>
      <c r="I932" s="11"/>
      <c r="J932" s="11"/>
      <c r="K932" s="11"/>
      <c r="L932" s="11"/>
      <c r="M932" s="11"/>
      <c r="N932" s="11"/>
    </row>
    <row r="933" customFormat="false" ht="12.75" hidden="false" customHeight="true" outlineLevel="0" collapsed="false">
      <c r="A933" s="11"/>
      <c r="B933" s="11"/>
      <c r="C933" s="11"/>
      <c r="D933" s="11"/>
      <c r="E933" s="11"/>
      <c r="F933" s="11"/>
      <c r="G933" s="11"/>
      <c r="H933" s="11"/>
      <c r="I933" s="11"/>
      <c r="J933" s="11"/>
      <c r="K933" s="11"/>
      <c r="L933" s="11"/>
      <c r="M933" s="11"/>
      <c r="N933" s="11"/>
    </row>
    <row r="934" customFormat="false" ht="12.75" hidden="false" customHeight="true" outlineLevel="0" collapsed="false">
      <c r="A934" s="11"/>
      <c r="B934" s="11"/>
      <c r="C934" s="11"/>
      <c r="D934" s="11"/>
      <c r="E934" s="11"/>
      <c r="F934" s="11"/>
      <c r="G934" s="11"/>
      <c r="H934" s="11"/>
      <c r="I934" s="11"/>
      <c r="J934" s="11"/>
      <c r="K934" s="11"/>
      <c r="L934" s="11"/>
      <c r="M934" s="11"/>
      <c r="N934" s="11"/>
    </row>
    <row r="935" customFormat="false" ht="12.75" hidden="false" customHeight="true" outlineLevel="0" collapsed="false">
      <c r="A935" s="11"/>
      <c r="B935" s="11"/>
      <c r="C935" s="11"/>
      <c r="D935" s="11"/>
      <c r="E935" s="11"/>
      <c r="F935" s="11"/>
      <c r="G935" s="11"/>
      <c r="H935" s="11"/>
      <c r="I935" s="11"/>
      <c r="J935" s="11"/>
      <c r="K935" s="11"/>
      <c r="L935" s="11"/>
      <c r="M935" s="11"/>
      <c r="N935" s="11"/>
    </row>
    <row r="936" customFormat="false" ht="12.75" hidden="false" customHeight="true" outlineLevel="0" collapsed="false">
      <c r="A936" s="11"/>
      <c r="B936" s="11"/>
      <c r="C936" s="11"/>
      <c r="D936" s="11"/>
      <c r="E936" s="11"/>
      <c r="F936" s="11"/>
      <c r="G936" s="11"/>
      <c r="H936" s="11"/>
      <c r="I936" s="11"/>
      <c r="J936" s="11"/>
      <c r="K936" s="11"/>
      <c r="L936" s="11"/>
      <c r="M936" s="11"/>
      <c r="N936" s="11"/>
    </row>
    <row r="937" customFormat="false" ht="12.75" hidden="false" customHeight="true" outlineLevel="0" collapsed="false">
      <c r="A937" s="11"/>
      <c r="B937" s="11"/>
      <c r="C937" s="11"/>
      <c r="D937" s="11"/>
      <c r="E937" s="11"/>
      <c r="F937" s="11"/>
      <c r="G937" s="11"/>
      <c r="H937" s="11"/>
      <c r="I937" s="11"/>
      <c r="J937" s="11"/>
      <c r="K937" s="11"/>
      <c r="L937" s="11"/>
      <c r="M937" s="11"/>
      <c r="N937" s="11"/>
    </row>
    <row r="938" customFormat="false" ht="12.75" hidden="false" customHeight="true" outlineLevel="0" collapsed="false">
      <c r="A938" s="11"/>
      <c r="B938" s="11"/>
      <c r="C938" s="11"/>
      <c r="D938" s="11"/>
      <c r="E938" s="11"/>
      <c r="F938" s="11"/>
      <c r="G938" s="11"/>
      <c r="H938" s="11"/>
      <c r="I938" s="11"/>
      <c r="J938" s="11"/>
      <c r="K938" s="11"/>
      <c r="L938" s="11"/>
      <c r="M938" s="11"/>
      <c r="N938" s="11"/>
    </row>
    <row r="939" customFormat="false" ht="12.75" hidden="false" customHeight="true" outlineLevel="0" collapsed="false">
      <c r="A939" s="11"/>
      <c r="B939" s="11"/>
      <c r="C939" s="11"/>
      <c r="D939" s="11"/>
      <c r="E939" s="11"/>
      <c r="F939" s="11"/>
      <c r="G939" s="11"/>
      <c r="H939" s="11"/>
      <c r="I939" s="11"/>
      <c r="J939" s="11"/>
      <c r="K939" s="11"/>
      <c r="L939" s="11"/>
      <c r="M939" s="11"/>
      <c r="N939" s="11"/>
    </row>
    <row r="940" customFormat="false" ht="12.75" hidden="false" customHeight="true" outlineLevel="0" collapsed="false">
      <c r="A940" s="11"/>
      <c r="B940" s="11"/>
      <c r="C940" s="11"/>
      <c r="D940" s="11"/>
      <c r="E940" s="11"/>
      <c r="F940" s="11"/>
      <c r="G940" s="11"/>
      <c r="H940" s="11"/>
      <c r="I940" s="11"/>
      <c r="J940" s="11"/>
      <c r="K940" s="11"/>
      <c r="L940" s="11"/>
      <c r="M940" s="11"/>
      <c r="N940" s="11"/>
    </row>
    <row r="941" customFormat="false" ht="12.75" hidden="false" customHeight="true" outlineLevel="0" collapsed="false">
      <c r="A941" s="11"/>
      <c r="B941" s="11"/>
      <c r="C941" s="11"/>
      <c r="D941" s="11"/>
      <c r="E941" s="11"/>
      <c r="F941" s="11"/>
      <c r="G941" s="11"/>
      <c r="H941" s="11"/>
      <c r="I941" s="11"/>
      <c r="J941" s="11"/>
      <c r="K941" s="11"/>
      <c r="L941" s="11"/>
      <c r="M941" s="11"/>
      <c r="N941" s="11"/>
    </row>
    <row r="942" customFormat="false" ht="12.75" hidden="false" customHeight="true" outlineLevel="0" collapsed="false">
      <c r="A942" s="11"/>
      <c r="B942" s="11"/>
      <c r="C942" s="11"/>
      <c r="D942" s="11"/>
      <c r="E942" s="11"/>
      <c r="F942" s="11"/>
      <c r="G942" s="11"/>
      <c r="H942" s="11"/>
      <c r="I942" s="11"/>
      <c r="J942" s="11"/>
      <c r="K942" s="11"/>
      <c r="L942" s="11"/>
      <c r="M942" s="11"/>
      <c r="N942" s="11"/>
    </row>
    <row r="943" customFormat="false" ht="12.75" hidden="false" customHeight="true" outlineLevel="0" collapsed="false">
      <c r="A943" s="11"/>
      <c r="B943" s="11"/>
      <c r="C943" s="11"/>
      <c r="D943" s="11"/>
      <c r="E943" s="11"/>
      <c r="F943" s="11"/>
      <c r="G943" s="11"/>
      <c r="H943" s="11"/>
      <c r="I943" s="11"/>
      <c r="J943" s="11"/>
      <c r="K943" s="11"/>
      <c r="L943" s="11"/>
      <c r="M943" s="11"/>
      <c r="N943" s="11"/>
    </row>
    <row r="944" customFormat="false" ht="12.75" hidden="false" customHeight="true" outlineLevel="0" collapsed="false">
      <c r="A944" s="11"/>
      <c r="B944" s="11"/>
      <c r="C944" s="11"/>
      <c r="D944" s="11"/>
      <c r="E944" s="11"/>
      <c r="F944" s="11"/>
      <c r="G944" s="11"/>
      <c r="H944" s="11"/>
      <c r="I944" s="11"/>
      <c r="J944" s="11"/>
      <c r="K944" s="11"/>
      <c r="L944" s="11"/>
      <c r="M944" s="11"/>
      <c r="N944" s="11"/>
    </row>
    <row r="945" customFormat="false" ht="12.75" hidden="false" customHeight="true" outlineLevel="0" collapsed="false">
      <c r="A945" s="11"/>
      <c r="B945" s="11"/>
      <c r="C945" s="11"/>
      <c r="D945" s="11"/>
      <c r="E945" s="11"/>
      <c r="F945" s="11"/>
      <c r="G945" s="11"/>
      <c r="H945" s="11"/>
      <c r="I945" s="11"/>
      <c r="J945" s="11"/>
      <c r="K945" s="11"/>
      <c r="L945" s="11"/>
      <c r="M945" s="11"/>
      <c r="N945" s="11"/>
    </row>
    <row r="946" customFormat="false" ht="12.75" hidden="false" customHeight="true" outlineLevel="0" collapsed="false">
      <c r="A946" s="11"/>
      <c r="B946" s="11"/>
      <c r="C946" s="11"/>
      <c r="D946" s="11"/>
      <c r="E946" s="11"/>
      <c r="F946" s="11"/>
      <c r="G946" s="11"/>
      <c r="H946" s="11"/>
      <c r="I946" s="11"/>
      <c r="J946" s="11"/>
      <c r="K946" s="11"/>
      <c r="L946" s="11"/>
      <c r="M946" s="11"/>
      <c r="N946" s="11"/>
    </row>
    <row r="947" customFormat="false" ht="12.75" hidden="false" customHeight="true" outlineLevel="0" collapsed="false">
      <c r="A947" s="11"/>
      <c r="B947" s="11"/>
      <c r="C947" s="11"/>
      <c r="D947" s="11"/>
      <c r="E947" s="11"/>
      <c r="F947" s="11"/>
      <c r="G947" s="11"/>
      <c r="H947" s="11"/>
      <c r="I947" s="11"/>
      <c r="J947" s="11"/>
      <c r="K947" s="11"/>
      <c r="L947" s="11"/>
      <c r="M947" s="11"/>
      <c r="N947" s="11"/>
    </row>
    <row r="948" customFormat="false" ht="12.75" hidden="false" customHeight="true" outlineLevel="0" collapsed="false">
      <c r="A948" s="11"/>
      <c r="B948" s="11"/>
      <c r="C948" s="11"/>
      <c r="D948" s="11"/>
      <c r="E948" s="11"/>
      <c r="F948" s="11"/>
      <c r="G948" s="11"/>
      <c r="H948" s="11"/>
      <c r="I948" s="11"/>
      <c r="J948" s="11"/>
      <c r="K948" s="11"/>
      <c r="L948" s="11"/>
      <c r="M948" s="11"/>
      <c r="N948" s="11"/>
    </row>
    <row r="949" customFormat="false" ht="12.75" hidden="false" customHeight="true" outlineLevel="0" collapsed="false">
      <c r="A949" s="11"/>
      <c r="B949" s="11"/>
      <c r="C949" s="11"/>
      <c r="D949" s="11"/>
      <c r="E949" s="11"/>
      <c r="F949" s="11"/>
      <c r="G949" s="11"/>
      <c r="H949" s="11"/>
      <c r="I949" s="11"/>
      <c r="J949" s="11"/>
      <c r="K949" s="11"/>
      <c r="L949" s="11"/>
      <c r="M949" s="11"/>
      <c r="N949" s="11"/>
    </row>
    <row r="950" customFormat="false" ht="12.75" hidden="false" customHeight="true" outlineLevel="0" collapsed="false">
      <c r="A950" s="11"/>
      <c r="B950" s="11"/>
      <c r="C950" s="11"/>
      <c r="D950" s="11"/>
      <c r="E950" s="11"/>
      <c r="F950" s="11"/>
      <c r="G950" s="11"/>
      <c r="H950" s="11"/>
      <c r="I950" s="11"/>
      <c r="J950" s="11"/>
      <c r="K950" s="11"/>
      <c r="L950" s="11"/>
      <c r="M950" s="11"/>
      <c r="N950" s="11"/>
    </row>
    <row r="951" customFormat="false" ht="12.75" hidden="false" customHeight="true" outlineLevel="0" collapsed="false">
      <c r="A951" s="11"/>
      <c r="B951" s="11"/>
      <c r="C951" s="11"/>
      <c r="D951" s="11"/>
      <c r="E951" s="11"/>
      <c r="F951" s="11"/>
      <c r="G951" s="11"/>
      <c r="H951" s="11"/>
      <c r="I951" s="11"/>
      <c r="J951" s="11"/>
      <c r="K951" s="11"/>
      <c r="L951" s="11"/>
      <c r="M951" s="11"/>
      <c r="N951" s="11"/>
    </row>
    <row r="952" customFormat="false" ht="12.75" hidden="false" customHeight="true" outlineLevel="0" collapsed="false">
      <c r="A952" s="11"/>
      <c r="B952" s="11"/>
      <c r="C952" s="11"/>
      <c r="D952" s="11"/>
      <c r="E952" s="11"/>
      <c r="F952" s="11"/>
      <c r="G952" s="11"/>
      <c r="H952" s="11"/>
      <c r="I952" s="11"/>
      <c r="J952" s="11"/>
      <c r="K952" s="11"/>
      <c r="L952" s="11"/>
      <c r="M952" s="11"/>
      <c r="N952" s="11"/>
    </row>
    <row r="953" customFormat="false" ht="12.75" hidden="false" customHeight="true" outlineLevel="0" collapsed="false">
      <c r="A953" s="11"/>
      <c r="B953" s="11"/>
      <c r="C953" s="11"/>
      <c r="D953" s="11"/>
      <c r="E953" s="11"/>
      <c r="F953" s="11"/>
      <c r="G953" s="11"/>
      <c r="H953" s="11"/>
      <c r="I953" s="11"/>
      <c r="J953" s="11"/>
      <c r="K953" s="11"/>
      <c r="L953" s="11"/>
      <c r="M953" s="11"/>
      <c r="N953" s="11"/>
    </row>
    <row r="954" customFormat="false" ht="12.75" hidden="false" customHeight="true" outlineLevel="0" collapsed="false">
      <c r="A954" s="11"/>
      <c r="B954" s="11"/>
      <c r="C954" s="11"/>
      <c r="D954" s="11"/>
      <c r="E954" s="11"/>
      <c r="F954" s="11"/>
      <c r="G954" s="11"/>
      <c r="H954" s="11"/>
      <c r="I954" s="11"/>
      <c r="J954" s="11"/>
      <c r="K954" s="11"/>
      <c r="L954" s="11"/>
      <c r="M954" s="11"/>
      <c r="N954" s="11"/>
    </row>
    <row r="955" customFormat="false" ht="12.75" hidden="false" customHeight="true" outlineLevel="0" collapsed="false">
      <c r="A955" s="11"/>
      <c r="B955" s="11"/>
      <c r="C955" s="11"/>
      <c r="D955" s="11"/>
      <c r="E955" s="11"/>
      <c r="F955" s="11"/>
      <c r="G955" s="11"/>
      <c r="H955" s="11"/>
      <c r="I955" s="11"/>
      <c r="J955" s="11"/>
      <c r="K955" s="11"/>
      <c r="L955" s="11"/>
      <c r="M955" s="11"/>
      <c r="N955" s="11"/>
    </row>
    <row r="956" customFormat="false" ht="12.75" hidden="false" customHeight="true" outlineLevel="0" collapsed="false">
      <c r="A956" s="11"/>
      <c r="B956" s="11"/>
      <c r="C956" s="11"/>
      <c r="D956" s="11"/>
      <c r="E956" s="11"/>
      <c r="F956" s="11"/>
      <c r="G956" s="11"/>
      <c r="H956" s="11"/>
      <c r="I956" s="11"/>
      <c r="J956" s="11"/>
      <c r="K956" s="11"/>
      <c r="L956" s="11"/>
      <c r="M956" s="11"/>
      <c r="N956" s="11"/>
    </row>
    <row r="957" customFormat="false" ht="12.75" hidden="false" customHeight="true" outlineLevel="0" collapsed="false">
      <c r="A957" s="11"/>
      <c r="B957" s="11"/>
      <c r="C957" s="11"/>
      <c r="D957" s="11"/>
      <c r="E957" s="11"/>
      <c r="F957" s="11"/>
      <c r="G957" s="11"/>
      <c r="H957" s="11"/>
      <c r="I957" s="11"/>
      <c r="J957" s="11"/>
      <c r="K957" s="11"/>
      <c r="L957" s="11"/>
      <c r="M957" s="11"/>
      <c r="N957" s="11"/>
    </row>
    <row r="958" customFormat="false" ht="12.75" hidden="false" customHeight="true" outlineLevel="0" collapsed="false">
      <c r="A958" s="11"/>
      <c r="B958" s="11"/>
      <c r="C958" s="11"/>
      <c r="D958" s="11"/>
      <c r="E958" s="11"/>
      <c r="F958" s="11"/>
      <c r="G958" s="11"/>
      <c r="H958" s="11"/>
      <c r="I958" s="11"/>
      <c r="J958" s="11"/>
      <c r="K958" s="11"/>
      <c r="L958" s="11"/>
      <c r="M958" s="11"/>
      <c r="N958" s="11"/>
    </row>
    <row r="959" customFormat="false" ht="12.75" hidden="false" customHeight="true" outlineLevel="0" collapsed="false">
      <c r="A959" s="11"/>
      <c r="B959" s="11"/>
      <c r="C959" s="11"/>
      <c r="D959" s="11"/>
      <c r="E959" s="11"/>
      <c r="F959" s="11"/>
      <c r="G959" s="11"/>
      <c r="H959" s="11"/>
      <c r="I959" s="11"/>
      <c r="J959" s="11"/>
      <c r="K959" s="11"/>
      <c r="L959" s="11"/>
      <c r="M959" s="11"/>
      <c r="N959" s="11"/>
    </row>
    <row r="960" customFormat="false" ht="12.75" hidden="false" customHeight="true" outlineLevel="0" collapsed="false">
      <c r="A960" s="11"/>
      <c r="B960" s="11"/>
      <c r="C960" s="11"/>
      <c r="D960" s="11"/>
      <c r="E960" s="11"/>
      <c r="F960" s="11"/>
      <c r="G960" s="11"/>
      <c r="H960" s="11"/>
      <c r="I960" s="11"/>
      <c r="J960" s="11"/>
      <c r="K960" s="11"/>
      <c r="L960" s="11"/>
      <c r="M960" s="11"/>
      <c r="N960" s="11"/>
    </row>
    <row r="961" customFormat="false" ht="12.75" hidden="false" customHeight="true" outlineLevel="0" collapsed="false">
      <c r="A961" s="11"/>
      <c r="B961" s="11"/>
      <c r="C961" s="11"/>
      <c r="D961" s="11"/>
      <c r="E961" s="11"/>
      <c r="F961" s="11"/>
      <c r="G961" s="11"/>
      <c r="H961" s="11"/>
      <c r="I961" s="11"/>
      <c r="J961" s="11"/>
      <c r="K961" s="11"/>
      <c r="L961" s="11"/>
      <c r="M961" s="11"/>
      <c r="N961" s="11"/>
    </row>
    <row r="962" customFormat="false" ht="12.75" hidden="false" customHeight="true" outlineLevel="0" collapsed="false">
      <c r="A962" s="11"/>
      <c r="B962" s="11"/>
      <c r="C962" s="11"/>
      <c r="D962" s="11"/>
      <c r="E962" s="11"/>
      <c r="F962" s="11"/>
      <c r="G962" s="11"/>
      <c r="H962" s="11"/>
      <c r="I962" s="11"/>
      <c r="J962" s="11"/>
      <c r="K962" s="11"/>
      <c r="L962" s="11"/>
      <c r="M962" s="11"/>
      <c r="N962" s="11"/>
    </row>
    <row r="963" customFormat="false" ht="12.75" hidden="false" customHeight="true" outlineLevel="0" collapsed="false">
      <c r="A963" s="11"/>
      <c r="B963" s="11"/>
      <c r="C963" s="11"/>
      <c r="D963" s="11"/>
      <c r="E963" s="11"/>
      <c r="F963" s="11"/>
      <c r="G963" s="11"/>
      <c r="H963" s="11"/>
      <c r="I963" s="11"/>
      <c r="J963" s="11"/>
      <c r="K963" s="11"/>
      <c r="L963" s="11"/>
      <c r="M963" s="11"/>
      <c r="N963" s="11"/>
    </row>
    <row r="964" customFormat="false" ht="12.75" hidden="false" customHeight="true" outlineLevel="0" collapsed="false">
      <c r="A964" s="11"/>
      <c r="B964" s="11"/>
      <c r="C964" s="11"/>
      <c r="D964" s="11"/>
      <c r="E964" s="11"/>
      <c r="F964" s="11"/>
      <c r="G964" s="11"/>
      <c r="H964" s="11"/>
      <c r="I964" s="11"/>
      <c r="J964" s="11"/>
      <c r="K964" s="11"/>
      <c r="L964" s="11"/>
      <c r="M964" s="11"/>
      <c r="N964" s="11"/>
    </row>
    <row r="965" customFormat="false" ht="12.75" hidden="false" customHeight="true" outlineLevel="0" collapsed="false">
      <c r="A965" s="11"/>
      <c r="B965" s="11"/>
      <c r="C965" s="11"/>
      <c r="D965" s="11"/>
      <c r="E965" s="11"/>
      <c r="F965" s="11"/>
      <c r="G965" s="11"/>
      <c r="H965" s="11"/>
      <c r="I965" s="11"/>
      <c r="J965" s="11"/>
      <c r="K965" s="11"/>
      <c r="L965" s="11"/>
      <c r="M965" s="11"/>
      <c r="N965" s="11"/>
    </row>
    <row r="966" customFormat="false" ht="12.75" hidden="false" customHeight="true" outlineLevel="0" collapsed="false">
      <c r="A966" s="11"/>
      <c r="B966" s="11"/>
      <c r="C966" s="11"/>
      <c r="D966" s="11"/>
      <c r="E966" s="11"/>
      <c r="F966" s="11"/>
      <c r="G966" s="11"/>
      <c r="H966" s="11"/>
      <c r="I966" s="11"/>
      <c r="J966" s="11"/>
      <c r="K966" s="11"/>
      <c r="L966" s="11"/>
      <c r="M966" s="11"/>
      <c r="N966" s="11"/>
    </row>
    <row r="967" customFormat="false" ht="12.75" hidden="false" customHeight="true" outlineLevel="0" collapsed="false">
      <c r="A967" s="11"/>
      <c r="B967" s="11"/>
      <c r="C967" s="11"/>
      <c r="D967" s="11"/>
      <c r="E967" s="11"/>
      <c r="F967" s="11"/>
      <c r="G967" s="11"/>
      <c r="H967" s="11"/>
      <c r="I967" s="11"/>
      <c r="J967" s="11"/>
      <c r="K967" s="11"/>
      <c r="L967" s="11"/>
      <c r="M967" s="11"/>
      <c r="N967" s="11"/>
    </row>
    <row r="968" customFormat="false" ht="12.75" hidden="false" customHeight="true" outlineLevel="0" collapsed="false">
      <c r="A968" s="11"/>
      <c r="B968" s="11"/>
      <c r="C968" s="11"/>
      <c r="D968" s="11"/>
      <c r="E968" s="11"/>
      <c r="F968" s="11"/>
      <c r="G968" s="11"/>
      <c r="H968" s="11"/>
      <c r="I968" s="11"/>
      <c r="J968" s="11"/>
      <c r="K968" s="11"/>
      <c r="L968" s="11"/>
      <c r="M968" s="11"/>
      <c r="N968" s="11"/>
    </row>
    <row r="969" customFormat="false" ht="12.75" hidden="false" customHeight="true" outlineLevel="0" collapsed="false">
      <c r="A969" s="11"/>
      <c r="B969" s="11"/>
      <c r="C969" s="11"/>
      <c r="D969" s="11"/>
      <c r="E969" s="11"/>
      <c r="F969" s="11"/>
      <c r="G969" s="11"/>
      <c r="H969" s="11"/>
      <c r="I969" s="11"/>
      <c r="J969" s="11"/>
      <c r="K969" s="11"/>
      <c r="L969" s="11"/>
      <c r="M969" s="11"/>
      <c r="N969" s="11"/>
    </row>
    <row r="970" customFormat="false" ht="12.75" hidden="false" customHeight="true" outlineLevel="0" collapsed="false">
      <c r="A970" s="11"/>
      <c r="B970" s="11"/>
      <c r="C970" s="11"/>
      <c r="D970" s="11"/>
      <c r="E970" s="11"/>
      <c r="F970" s="11"/>
      <c r="G970" s="11"/>
      <c r="H970" s="11"/>
      <c r="I970" s="11"/>
      <c r="J970" s="11"/>
      <c r="K970" s="11"/>
      <c r="L970" s="11"/>
      <c r="M970" s="11"/>
      <c r="N970" s="11"/>
    </row>
    <row r="971" customFormat="false" ht="12.75" hidden="false" customHeight="true" outlineLevel="0" collapsed="false">
      <c r="A971" s="11"/>
      <c r="B971" s="11"/>
      <c r="C971" s="11"/>
      <c r="D971" s="11"/>
      <c r="E971" s="11"/>
      <c r="F971" s="11"/>
      <c r="G971" s="11"/>
      <c r="H971" s="11"/>
      <c r="I971" s="11"/>
      <c r="J971" s="11"/>
      <c r="K971" s="11"/>
      <c r="L971" s="11"/>
      <c r="M971" s="11"/>
      <c r="N971" s="11"/>
    </row>
    <row r="972" customFormat="false" ht="12.75" hidden="false" customHeight="true" outlineLevel="0" collapsed="false">
      <c r="A972" s="11"/>
      <c r="B972" s="11"/>
      <c r="C972" s="11"/>
      <c r="D972" s="11"/>
      <c r="E972" s="11"/>
      <c r="F972" s="11"/>
      <c r="G972" s="11"/>
      <c r="H972" s="11"/>
      <c r="I972" s="11"/>
      <c r="J972" s="11"/>
      <c r="K972" s="11"/>
      <c r="L972" s="11"/>
      <c r="M972" s="11"/>
      <c r="N972" s="11"/>
    </row>
    <row r="973" customFormat="false" ht="12.75" hidden="false" customHeight="true" outlineLevel="0" collapsed="false">
      <c r="A973" s="11"/>
      <c r="B973" s="11"/>
      <c r="C973" s="11"/>
      <c r="D973" s="11"/>
      <c r="E973" s="11"/>
      <c r="F973" s="11"/>
      <c r="G973" s="11"/>
      <c r="H973" s="11"/>
      <c r="I973" s="11"/>
      <c r="J973" s="11"/>
      <c r="K973" s="11"/>
      <c r="L973" s="11"/>
      <c r="M973" s="11"/>
      <c r="N973" s="11"/>
    </row>
    <row r="974" customFormat="false" ht="12.75" hidden="false" customHeight="true" outlineLevel="0" collapsed="false">
      <c r="A974" s="11"/>
      <c r="B974" s="11"/>
      <c r="C974" s="11"/>
      <c r="D974" s="11"/>
      <c r="E974" s="11"/>
      <c r="F974" s="11"/>
      <c r="G974" s="11"/>
      <c r="H974" s="11"/>
      <c r="I974" s="11"/>
      <c r="J974" s="11"/>
      <c r="K974" s="11"/>
      <c r="L974" s="11"/>
      <c r="M974" s="11"/>
      <c r="N974" s="11"/>
    </row>
    <row r="975" customFormat="false" ht="12.75" hidden="false" customHeight="true" outlineLevel="0" collapsed="false">
      <c r="A975" s="11"/>
      <c r="B975" s="11"/>
      <c r="C975" s="11"/>
      <c r="D975" s="11"/>
      <c r="E975" s="11"/>
      <c r="F975" s="11"/>
      <c r="G975" s="11"/>
      <c r="H975" s="11"/>
      <c r="I975" s="11"/>
      <c r="J975" s="11"/>
      <c r="K975" s="11"/>
      <c r="L975" s="11"/>
      <c r="M975" s="11"/>
      <c r="N975" s="11"/>
    </row>
    <row r="976" customFormat="false" ht="12.75" hidden="false" customHeight="true" outlineLevel="0" collapsed="false">
      <c r="A976" s="11"/>
      <c r="B976" s="11"/>
      <c r="C976" s="11"/>
      <c r="D976" s="11"/>
      <c r="E976" s="11"/>
      <c r="F976" s="11"/>
      <c r="G976" s="11"/>
      <c r="H976" s="11"/>
      <c r="I976" s="11"/>
      <c r="J976" s="11"/>
      <c r="K976" s="11"/>
      <c r="L976" s="11"/>
      <c r="M976" s="11"/>
      <c r="N976" s="11"/>
    </row>
    <row r="977" customFormat="false" ht="12.75" hidden="false" customHeight="true" outlineLevel="0" collapsed="false">
      <c r="A977" s="11"/>
      <c r="B977" s="11"/>
      <c r="C977" s="11"/>
      <c r="D977" s="11"/>
      <c r="E977" s="11"/>
      <c r="F977" s="11"/>
      <c r="G977" s="11"/>
      <c r="H977" s="11"/>
      <c r="I977" s="11"/>
      <c r="J977" s="11"/>
      <c r="K977" s="11"/>
      <c r="L977" s="11"/>
      <c r="M977" s="11"/>
      <c r="N977" s="11"/>
    </row>
    <row r="978" customFormat="false" ht="12.75" hidden="false" customHeight="true" outlineLevel="0" collapsed="false">
      <c r="A978" s="11"/>
      <c r="B978" s="11"/>
      <c r="C978" s="11"/>
      <c r="D978" s="11"/>
      <c r="E978" s="11"/>
      <c r="F978" s="11"/>
      <c r="G978" s="11"/>
      <c r="H978" s="11"/>
      <c r="I978" s="11"/>
      <c r="J978" s="11"/>
      <c r="K978" s="11"/>
      <c r="L978" s="11"/>
      <c r="M978" s="11"/>
      <c r="N978" s="11"/>
    </row>
    <row r="979" customFormat="false" ht="12.75" hidden="false" customHeight="true" outlineLevel="0" collapsed="false">
      <c r="A979" s="11"/>
      <c r="B979" s="11"/>
      <c r="C979" s="11"/>
      <c r="D979" s="11"/>
      <c r="E979" s="11"/>
      <c r="F979" s="11"/>
      <c r="G979" s="11"/>
      <c r="H979" s="11"/>
      <c r="I979" s="11"/>
      <c r="J979" s="11"/>
      <c r="K979" s="11"/>
      <c r="L979" s="11"/>
      <c r="M979" s="11"/>
      <c r="N979" s="11"/>
    </row>
    <row r="980" customFormat="false" ht="12.75" hidden="false" customHeight="true" outlineLevel="0" collapsed="false">
      <c r="A980" s="11"/>
      <c r="B980" s="11"/>
      <c r="C980" s="11"/>
      <c r="D980" s="11"/>
      <c r="E980" s="11"/>
      <c r="F980" s="11"/>
      <c r="G980" s="11"/>
      <c r="H980" s="11"/>
      <c r="I980" s="11"/>
      <c r="J980" s="11"/>
      <c r="K980" s="11"/>
      <c r="L980" s="11"/>
      <c r="M980" s="11"/>
      <c r="N980" s="11"/>
    </row>
    <row r="981" customFormat="false" ht="12.75" hidden="false" customHeight="true" outlineLevel="0" collapsed="false">
      <c r="A981" s="11"/>
      <c r="B981" s="11"/>
      <c r="C981" s="11"/>
      <c r="D981" s="11"/>
      <c r="E981" s="11"/>
      <c r="F981" s="11"/>
      <c r="G981" s="11"/>
      <c r="H981" s="11"/>
      <c r="I981" s="11"/>
      <c r="J981" s="11"/>
      <c r="K981" s="11"/>
      <c r="L981" s="11"/>
      <c r="M981" s="11"/>
      <c r="N981" s="11"/>
    </row>
    <row r="982" customFormat="false" ht="12.75" hidden="false" customHeight="true" outlineLevel="0" collapsed="false">
      <c r="A982" s="11"/>
      <c r="B982" s="11"/>
      <c r="C982" s="11"/>
      <c r="D982" s="11"/>
      <c r="E982" s="11"/>
      <c r="F982" s="11"/>
      <c r="G982" s="11"/>
      <c r="H982" s="11"/>
      <c r="I982" s="11"/>
      <c r="J982" s="11"/>
      <c r="K982" s="11"/>
      <c r="L982" s="11"/>
      <c r="M982" s="11"/>
      <c r="N982" s="11"/>
    </row>
    <row r="983" customFormat="false" ht="12.75" hidden="false" customHeight="true" outlineLevel="0" collapsed="false">
      <c r="A983" s="11"/>
      <c r="B983" s="11"/>
      <c r="C983" s="11"/>
      <c r="D983" s="11"/>
      <c r="E983" s="11"/>
      <c r="F983" s="11"/>
      <c r="G983" s="11"/>
      <c r="H983" s="11"/>
      <c r="I983" s="11"/>
      <c r="J983" s="11"/>
      <c r="K983" s="11"/>
      <c r="L983" s="11"/>
      <c r="M983" s="11"/>
      <c r="N983" s="11"/>
    </row>
    <row r="984" customFormat="false" ht="12.75" hidden="false" customHeight="true" outlineLevel="0" collapsed="false">
      <c r="A984" s="11"/>
      <c r="B984" s="11"/>
      <c r="C984" s="11"/>
      <c r="D984" s="11"/>
      <c r="E984" s="11"/>
      <c r="F984" s="11"/>
      <c r="G984" s="11"/>
      <c r="H984" s="11"/>
      <c r="I984" s="11"/>
      <c r="J984" s="11"/>
      <c r="K984" s="11"/>
      <c r="L984" s="11"/>
      <c r="M984" s="11"/>
      <c r="N984" s="11"/>
    </row>
    <row r="985" customFormat="false" ht="12.75" hidden="false" customHeight="true" outlineLevel="0" collapsed="false">
      <c r="A985" s="11"/>
      <c r="B985" s="11"/>
      <c r="C985" s="11"/>
      <c r="D985" s="11"/>
      <c r="E985" s="11"/>
      <c r="F985" s="11"/>
      <c r="G985" s="11"/>
      <c r="H985" s="11"/>
      <c r="I985" s="11"/>
      <c r="J985" s="11"/>
      <c r="K985" s="11"/>
      <c r="L985" s="11"/>
      <c r="M985" s="11"/>
      <c r="N985" s="11"/>
    </row>
    <row r="986" customFormat="false" ht="12.75" hidden="false" customHeight="true" outlineLevel="0" collapsed="false">
      <c r="A986" s="11"/>
      <c r="B986" s="11"/>
      <c r="C986" s="11"/>
      <c r="D986" s="11"/>
      <c r="E986" s="11"/>
      <c r="F986" s="11"/>
      <c r="G986" s="11"/>
      <c r="H986" s="11"/>
      <c r="I986" s="11"/>
      <c r="J986" s="11"/>
      <c r="K986" s="11"/>
      <c r="L986" s="11"/>
      <c r="M986" s="11"/>
      <c r="N986" s="11"/>
    </row>
    <row r="987" customFormat="false" ht="12.75" hidden="false" customHeight="true" outlineLevel="0" collapsed="false">
      <c r="A987" s="11"/>
      <c r="B987" s="11"/>
      <c r="C987" s="11"/>
      <c r="D987" s="11"/>
      <c r="E987" s="11"/>
      <c r="F987" s="11"/>
      <c r="G987" s="11"/>
      <c r="H987" s="11"/>
      <c r="I987" s="11"/>
      <c r="J987" s="11"/>
      <c r="K987" s="11"/>
      <c r="L987" s="11"/>
      <c r="M987" s="11"/>
      <c r="N987" s="11"/>
    </row>
    <row r="988" customFormat="false" ht="12.75" hidden="false" customHeight="true" outlineLevel="0" collapsed="false">
      <c r="A988" s="11"/>
      <c r="B988" s="11"/>
      <c r="C988" s="11"/>
      <c r="D988" s="11"/>
      <c r="E988" s="11"/>
      <c r="F988" s="11"/>
      <c r="G988" s="11"/>
      <c r="H988" s="11"/>
      <c r="I988" s="11"/>
      <c r="J988" s="11"/>
      <c r="K988" s="11"/>
      <c r="L988" s="11"/>
      <c r="M988" s="11"/>
      <c r="N988" s="11"/>
    </row>
    <row r="989" customFormat="false" ht="12.75" hidden="false" customHeight="true" outlineLevel="0" collapsed="false">
      <c r="A989" s="11"/>
      <c r="B989" s="11"/>
      <c r="C989" s="11"/>
      <c r="D989" s="11"/>
      <c r="E989" s="11"/>
      <c r="F989" s="11"/>
      <c r="G989" s="11"/>
      <c r="H989" s="11"/>
      <c r="I989" s="11"/>
      <c r="J989" s="11"/>
      <c r="K989" s="11"/>
      <c r="L989" s="11"/>
      <c r="M989" s="11"/>
      <c r="N989" s="11"/>
    </row>
    <row r="990" customFormat="false" ht="12.75" hidden="false" customHeight="true" outlineLevel="0" collapsed="false">
      <c r="A990" s="11"/>
      <c r="B990" s="11"/>
      <c r="C990" s="11"/>
      <c r="D990" s="11"/>
      <c r="E990" s="11"/>
      <c r="F990" s="11"/>
      <c r="G990" s="11"/>
      <c r="H990" s="11"/>
      <c r="I990" s="11"/>
      <c r="J990" s="11"/>
      <c r="K990" s="11"/>
      <c r="L990" s="11"/>
      <c r="M990" s="11"/>
      <c r="N990" s="11"/>
    </row>
    <row r="991" customFormat="false" ht="12.75" hidden="false" customHeight="true" outlineLevel="0" collapsed="false">
      <c r="A991" s="11"/>
      <c r="B991" s="11"/>
      <c r="C991" s="11"/>
      <c r="D991" s="11"/>
      <c r="E991" s="11"/>
      <c r="F991" s="11"/>
      <c r="G991" s="11"/>
      <c r="H991" s="11"/>
      <c r="I991" s="11"/>
      <c r="J991" s="11"/>
      <c r="K991" s="11"/>
      <c r="L991" s="11"/>
      <c r="M991" s="11"/>
      <c r="N991" s="11"/>
    </row>
    <row r="992" customFormat="false" ht="12.75" hidden="false" customHeight="true" outlineLevel="0" collapsed="false">
      <c r="A992" s="11"/>
      <c r="B992" s="11"/>
      <c r="C992" s="11"/>
      <c r="D992" s="11"/>
      <c r="E992" s="11"/>
      <c r="F992" s="11"/>
      <c r="G992" s="11"/>
      <c r="H992" s="11"/>
      <c r="I992" s="11"/>
      <c r="J992" s="11"/>
      <c r="K992" s="11"/>
      <c r="L992" s="11"/>
      <c r="M992" s="11"/>
      <c r="N992" s="11"/>
    </row>
    <row r="993" customFormat="false" ht="12.75" hidden="false" customHeight="true" outlineLevel="0" collapsed="false">
      <c r="A993" s="11"/>
      <c r="B993" s="11"/>
      <c r="C993" s="11"/>
      <c r="D993" s="11"/>
      <c r="E993" s="11"/>
      <c r="F993" s="11"/>
      <c r="G993" s="11"/>
      <c r="H993" s="11"/>
      <c r="I993" s="11"/>
      <c r="J993" s="11"/>
      <c r="K993" s="11"/>
      <c r="L993" s="11"/>
      <c r="M993" s="11"/>
      <c r="N993" s="11"/>
    </row>
    <row r="994" customFormat="false" ht="12.75" hidden="false" customHeight="true" outlineLevel="0" collapsed="false">
      <c r="A994" s="11"/>
      <c r="B994" s="11"/>
      <c r="C994" s="11"/>
      <c r="D994" s="11"/>
      <c r="E994" s="11"/>
      <c r="F994" s="11"/>
      <c r="G994" s="11"/>
      <c r="H994" s="11"/>
      <c r="I994" s="11"/>
      <c r="J994" s="11"/>
      <c r="K994" s="11"/>
      <c r="L994" s="11"/>
      <c r="M994" s="11"/>
      <c r="N994" s="11"/>
    </row>
    <row r="995" customFormat="false" ht="12.75" hidden="false" customHeight="true" outlineLevel="0" collapsed="false">
      <c r="A995" s="11"/>
      <c r="B995" s="11"/>
      <c r="C995" s="11"/>
      <c r="D995" s="11"/>
      <c r="E995" s="11"/>
      <c r="F995" s="11"/>
      <c r="G995" s="11"/>
      <c r="H995" s="11"/>
      <c r="I995" s="11"/>
      <c r="J995" s="11"/>
      <c r="K995" s="11"/>
      <c r="L995" s="11"/>
      <c r="M995" s="11"/>
      <c r="N995" s="11"/>
    </row>
    <row r="996" customFormat="false" ht="12.75" hidden="false" customHeight="true" outlineLevel="0" collapsed="false">
      <c r="A996" s="11"/>
      <c r="B996" s="11"/>
      <c r="C996" s="11"/>
      <c r="D996" s="11"/>
      <c r="E996" s="11"/>
      <c r="F996" s="11"/>
      <c r="G996" s="11"/>
      <c r="H996" s="11"/>
      <c r="I996" s="11"/>
      <c r="J996" s="11"/>
      <c r="K996" s="11"/>
      <c r="L996" s="11"/>
      <c r="M996" s="11"/>
      <c r="N996" s="11"/>
    </row>
    <row r="997" customFormat="false" ht="12.75" hidden="false" customHeight="true" outlineLevel="0" collapsed="false">
      <c r="A997" s="11"/>
      <c r="B997" s="11"/>
      <c r="C997" s="11"/>
      <c r="D997" s="11"/>
      <c r="E997" s="11"/>
      <c r="F997" s="11"/>
      <c r="G997" s="11"/>
      <c r="H997" s="11"/>
      <c r="I997" s="11"/>
      <c r="J997" s="11"/>
      <c r="K997" s="11"/>
      <c r="L997" s="11"/>
      <c r="M997" s="11"/>
      <c r="N997" s="11"/>
    </row>
    <row r="998" customFormat="false" ht="12.75" hidden="false" customHeight="true" outlineLevel="0" collapsed="false">
      <c r="A998" s="11"/>
      <c r="B998" s="11"/>
      <c r="C998" s="11"/>
      <c r="D998" s="11"/>
      <c r="E998" s="11"/>
      <c r="F998" s="11"/>
      <c r="G998" s="11"/>
      <c r="H998" s="11"/>
      <c r="I998" s="11"/>
      <c r="J998" s="11"/>
      <c r="K998" s="11"/>
      <c r="L998" s="11"/>
      <c r="M998" s="11"/>
      <c r="N998" s="11"/>
    </row>
    <row r="999" customFormat="false" ht="12.75" hidden="false" customHeight="true" outlineLevel="0" collapsed="false">
      <c r="A999" s="11"/>
      <c r="B999" s="11"/>
      <c r="C999" s="11"/>
      <c r="D999" s="11"/>
      <c r="E999" s="11"/>
      <c r="F999" s="11"/>
      <c r="G999" s="11"/>
      <c r="H999" s="11"/>
      <c r="I999" s="11"/>
      <c r="J999" s="11"/>
      <c r="K999" s="11"/>
      <c r="L999" s="11"/>
      <c r="M999" s="11"/>
      <c r="N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row>
  </sheetData>
  <mergeCells count="58">
    <mergeCell ref="A6:D7"/>
    <mergeCell ref="E6:E7"/>
    <mergeCell ref="F6:F7"/>
    <mergeCell ref="K6:N6"/>
    <mergeCell ref="A8:D8"/>
    <mergeCell ref="E8:E9"/>
    <mergeCell ref="F8:F9"/>
    <mergeCell ref="A9:D9"/>
    <mergeCell ref="A10:D10"/>
    <mergeCell ref="E10:E11"/>
    <mergeCell ref="F10:F11"/>
    <mergeCell ref="A11:D11"/>
    <mergeCell ref="A12:D12"/>
    <mergeCell ref="A13:D13"/>
    <mergeCell ref="E13:E14"/>
    <mergeCell ref="F13:F14"/>
    <mergeCell ref="A14:D14"/>
    <mergeCell ref="A17:C18"/>
    <mergeCell ref="D17:D18"/>
    <mergeCell ref="E17:E18"/>
    <mergeCell ref="F17:F18"/>
    <mergeCell ref="G17:G18"/>
    <mergeCell ref="A34:D35"/>
    <mergeCell ref="E34:E35"/>
    <mergeCell ref="F34:G34"/>
    <mergeCell ref="H34:I34"/>
    <mergeCell ref="A36:D41"/>
    <mergeCell ref="A42:D47"/>
    <mergeCell ref="A48:D56"/>
    <mergeCell ref="A57:D65"/>
    <mergeCell ref="A66:D76"/>
    <mergeCell ref="A77:D89"/>
    <mergeCell ref="A90:D102"/>
    <mergeCell ref="A105:D106"/>
    <mergeCell ref="E105:E106"/>
    <mergeCell ref="F105:G105"/>
    <mergeCell ref="H105:I105"/>
    <mergeCell ref="J105:J106"/>
    <mergeCell ref="A107:D112"/>
    <mergeCell ref="A113:D118"/>
    <mergeCell ref="A119:D127"/>
    <mergeCell ref="A128:D136"/>
    <mergeCell ref="A137:D147"/>
    <mergeCell ref="A148:D160"/>
    <mergeCell ref="A161:D173"/>
    <mergeCell ref="A176:D177"/>
    <mergeCell ref="E176:E177"/>
    <mergeCell ref="F176:G176"/>
    <mergeCell ref="H176:I176"/>
    <mergeCell ref="J176:J177"/>
    <mergeCell ref="A178:D183"/>
    <mergeCell ref="A184:D189"/>
    <mergeCell ref="A190:D198"/>
    <mergeCell ref="A199:D207"/>
    <mergeCell ref="A208:D218"/>
    <mergeCell ref="A219:D231"/>
    <mergeCell ref="A232:D244"/>
    <mergeCell ref="A248:F248"/>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R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7"/>
    <col collapsed="false" customWidth="true" hidden="false" outlineLevel="0" max="2" min="2" style="1" width="2.71"/>
    <col collapsed="false" customWidth="true" hidden="false" outlineLevel="0" max="3" min="3" style="1" width="3.71"/>
    <col collapsed="false" customWidth="true" hidden="false" outlineLevel="0" max="4" min="4" style="1" width="14.71"/>
    <col collapsed="false" customWidth="true" hidden="false" outlineLevel="0" max="5" min="5" style="1" width="16.29"/>
    <col collapsed="false" customWidth="true" hidden="false" outlineLevel="0" max="6" min="6" style="1" width="18.85"/>
    <col collapsed="false" customWidth="true" hidden="false" outlineLevel="0" max="7" min="7" style="1" width="4.14"/>
    <col collapsed="false" customWidth="true" hidden="false" outlineLevel="0" max="8" min="8" style="1" width="6.71"/>
    <col collapsed="false" customWidth="true" hidden="false" outlineLevel="0" max="9" min="9" style="1" width="10.72"/>
    <col collapsed="false" customWidth="true" hidden="false" outlineLevel="0" max="10" min="10" style="1" width="15.71"/>
    <col collapsed="false" customWidth="true" hidden="false" outlineLevel="0" max="11" min="11" style="1" width="38.71"/>
    <col collapsed="false" customWidth="true" hidden="false" outlineLevel="0" max="12" min="12" style="1" width="1.29"/>
    <col collapsed="false" customWidth="true" hidden="false" outlineLevel="0" max="17" min="13" style="1" width="11.29"/>
    <col collapsed="false" customWidth="true" hidden="false" outlineLevel="0" max="18" min="18" style="1" width="13.85"/>
    <col collapsed="false" customWidth="true" hidden="false" outlineLevel="0" max="26" min="19" style="1" width="12.71"/>
  </cols>
  <sheetData>
    <row r="1" customFormat="false" ht="12.75" hidden="false" customHeight="true" outlineLevel="0" collapsed="false">
      <c r="A1" s="35" t="s">
        <v>609</v>
      </c>
      <c r="B1" s="13"/>
      <c r="C1" s="13"/>
      <c r="D1" s="13"/>
      <c r="E1" s="13"/>
      <c r="F1" s="13"/>
      <c r="G1" s="13"/>
      <c r="H1" s="13"/>
      <c r="I1" s="13"/>
      <c r="J1" s="13"/>
      <c r="K1" s="13"/>
      <c r="L1" s="13"/>
      <c r="M1" s="13"/>
      <c r="N1" s="13"/>
      <c r="O1" s="13"/>
      <c r="P1" s="13"/>
      <c r="Q1" s="13"/>
      <c r="R1" s="13"/>
    </row>
    <row r="2" customFormat="false" ht="15.75" hidden="false" customHeight="true" outlineLevel="0" collapsed="false">
      <c r="A2" s="13"/>
      <c r="B2" s="13"/>
      <c r="C2" s="13"/>
      <c r="D2" s="13"/>
      <c r="E2" s="13"/>
      <c r="F2" s="13"/>
      <c r="G2" s="13"/>
      <c r="H2" s="13"/>
      <c r="I2" s="13"/>
      <c r="J2" s="13"/>
      <c r="K2" s="13"/>
      <c r="L2" s="13"/>
      <c r="M2" s="13"/>
      <c r="N2" s="13"/>
      <c r="O2" s="13"/>
      <c r="P2" s="13"/>
      <c r="Q2" s="13"/>
      <c r="R2" s="13"/>
    </row>
    <row r="3" customFormat="false" ht="15.75" hidden="false" customHeight="true" outlineLevel="0" collapsed="false">
      <c r="A3" s="47" t="s">
        <v>632</v>
      </c>
      <c r="B3" s="13"/>
      <c r="C3" s="13"/>
      <c r="D3" s="13"/>
      <c r="E3" s="13"/>
      <c r="F3" s="13"/>
      <c r="G3" s="13"/>
      <c r="H3" s="13"/>
      <c r="I3" s="13"/>
      <c r="J3" s="13"/>
      <c r="K3" s="13"/>
      <c r="L3" s="13"/>
      <c r="M3" s="15" t="s">
        <v>17</v>
      </c>
      <c r="N3" s="15"/>
      <c r="O3" s="15"/>
      <c r="P3" s="15"/>
      <c r="Q3" s="13"/>
      <c r="R3" s="13"/>
    </row>
    <row r="4" customFormat="false" ht="12.75" hidden="false" customHeight="true" outlineLevel="0" collapsed="false">
      <c r="A4" s="47"/>
      <c r="B4" s="13"/>
      <c r="C4" s="13"/>
      <c r="D4" s="13"/>
      <c r="E4" s="13"/>
      <c r="F4" s="13"/>
      <c r="G4" s="13"/>
      <c r="H4" s="13"/>
      <c r="I4" s="13"/>
      <c r="J4" s="13"/>
      <c r="K4" s="13"/>
      <c r="L4" s="13"/>
      <c r="M4" s="17"/>
      <c r="N4" s="18"/>
      <c r="O4" s="18"/>
      <c r="P4" s="19"/>
      <c r="Q4" s="13"/>
      <c r="R4" s="13"/>
    </row>
    <row r="5" customFormat="false" ht="12.75" hidden="false" customHeight="true" outlineLevel="0" collapsed="false">
      <c r="A5" s="89" t="s">
        <v>633</v>
      </c>
      <c r="B5" s="47" t="s">
        <v>634</v>
      </c>
      <c r="C5" s="13"/>
      <c r="D5" s="13"/>
      <c r="E5" s="13"/>
      <c r="F5" s="13"/>
      <c r="G5" s="13"/>
      <c r="H5" s="13"/>
      <c r="I5" s="13"/>
      <c r="J5" s="13"/>
      <c r="K5" s="13"/>
      <c r="L5" s="13"/>
      <c r="M5" s="20"/>
      <c r="N5" s="21"/>
      <c r="O5" s="22" t="s">
        <v>19</v>
      </c>
      <c r="P5" s="23"/>
      <c r="Q5" s="13"/>
      <c r="R5" s="13"/>
    </row>
    <row r="6" customFormat="false" ht="12.75" hidden="false" customHeight="true" outlineLevel="0" collapsed="false">
      <c r="A6" s="89"/>
      <c r="B6" s="47"/>
      <c r="C6" s="13"/>
      <c r="D6" s="13"/>
      <c r="E6" s="13"/>
      <c r="F6" s="13"/>
      <c r="G6" s="13"/>
      <c r="H6" s="13"/>
      <c r="I6" s="13"/>
      <c r="J6" s="13"/>
      <c r="K6" s="13"/>
      <c r="L6" s="13"/>
      <c r="M6" s="20"/>
      <c r="N6" s="27"/>
      <c r="O6" s="22" t="s">
        <v>21</v>
      </c>
      <c r="P6" s="23"/>
      <c r="Q6" s="13"/>
      <c r="R6" s="13"/>
    </row>
    <row r="7" customFormat="false" ht="15.75" hidden="false" customHeight="true" outlineLevel="0" collapsed="false">
      <c r="A7" s="89"/>
      <c r="B7" s="47"/>
      <c r="C7" s="13"/>
      <c r="D7" s="13"/>
      <c r="E7" s="291" t="s">
        <v>613</v>
      </c>
      <c r="F7" s="291" t="s">
        <v>614</v>
      </c>
      <c r="G7" s="13"/>
      <c r="H7" s="13"/>
      <c r="I7" s="13"/>
      <c r="J7" s="13"/>
      <c r="K7" s="13"/>
      <c r="L7" s="13"/>
      <c r="M7" s="20"/>
      <c r="N7" s="28"/>
      <c r="O7" s="22" t="s">
        <v>23</v>
      </c>
      <c r="P7" s="23"/>
      <c r="Q7" s="13"/>
      <c r="R7" s="13"/>
    </row>
    <row r="8" customFormat="false" ht="15.75" hidden="false" customHeight="true" outlineLevel="0" collapsed="false">
      <c r="A8" s="284" t="s">
        <v>635</v>
      </c>
      <c r="B8" s="284"/>
      <c r="C8" s="284"/>
      <c r="D8" s="284"/>
      <c r="E8" s="266" t="n">
        <v>25</v>
      </c>
      <c r="F8" s="266" t="n">
        <v>10</v>
      </c>
      <c r="G8" s="13"/>
      <c r="H8" s="13"/>
      <c r="I8" s="13"/>
      <c r="J8" s="13"/>
      <c r="K8" s="13"/>
      <c r="L8" s="13"/>
      <c r="M8" s="29"/>
      <c r="N8" s="30"/>
      <c r="O8" s="30"/>
      <c r="P8" s="31"/>
      <c r="Q8" s="13"/>
      <c r="R8" s="13"/>
    </row>
    <row r="9" customFormat="false" ht="15.75" hidden="false" customHeight="true" outlineLevel="0" collapsed="false">
      <c r="A9" s="354" t="s">
        <v>636</v>
      </c>
      <c r="B9" s="354"/>
      <c r="C9" s="354"/>
      <c r="D9" s="354"/>
      <c r="E9" s="266" t="n">
        <v>10</v>
      </c>
      <c r="F9" s="266" t="n">
        <v>0</v>
      </c>
      <c r="G9" s="13"/>
      <c r="H9" s="13"/>
      <c r="I9" s="13"/>
      <c r="J9" s="13"/>
      <c r="K9" s="13"/>
      <c r="L9" s="13"/>
      <c r="M9" s="13"/>
      <c r="N9" s="13"/>
      <c r="O9" s="13"/>
      <c r="P9" s="13"/>
      <c r="Q9" s="13"/>
      <c r="R9" s="13"/>
    </row>
    <row r="10" customFormat="false" ht="12.75" hidden="false" customHeight="true" outlineLevel="0" collapsed="false">
      <c r="A10" s="47"/>
      <c r="B10" s="47"/>
      <c r="C10" s="47"/>
      <c r="D10" s="47"/>
      <c r="E10" s="13"/>
      <c r="F10" s="13"/>
      <c r="G10" s="13"/>
      <c r="H10" s="13"/>
      <c r="I10" s="13"/>
      <c r="J10" s="13"/>
      <c r="K10" s="13"/>
      <c r="L10" s="13"/>
      <c r="M10" s="13"/>
      <c r="N10" s="13"/>
      <c r="O10" s="13"/>
      <c r="P10" s="13"/>
      <c r="Q10" s="13"/>
      <c r="R10" s="13"/>
    </row>
    <row r="11" customFormat="false" ht="12.75" hidden="false" customHeight="true" outlineLevel="0" collapsed="false">
      <c r="A11" s="89" t="s">
        <v>637</v>
      </c>
      <c r="B11" s="47" t="s">
        <v>638</v>
      </c>
      <c r="C11" s="13"/>
      <c r="D11" s="13"/>
      <c r="E11" s="13"/>
      <c r="F11" s="13"/>
      <c r="G11" s="13"/>
      <c r="H11" s="13"/>
      <c r="I11" s="13"/>
      <c r="J11" s="13"/>
      <c r="K11" s="13"/>
      <c r="L11" s="13"/>
      <c r="M11" s="13"/>
      <c r="N11" s="13"/>
      <c r="O11" s="13"/>
      <c r="P11" s="13"/>
      <c r="Q11" s="13"/>
      <c r="R11" s="13"/>
    </row>
    <row r="12" customFormat="false" ht="12.75" hidden="false" customHeight="true" outlineLevel="0" collapsed="false">
      <c r="A12" s="89"/>
      <c r="B12" s="47"/>
      <c r="C12" s="13"/>
      <c r="D12" s="13"/>
      <c r="E12" s="13"/>
      <c r="F12" s="13"/>
      <c r="G12" s="13"/>
      <c r="H12" s="13"/>
      <c r="I12" s="13"/>
      <c r="J12" s="13"/>
      <c r="K12" s="13"/>
      <c r="L12" s="13"/>
      <c r="M12" s="13"/>
      <c r="N12" s="13"/>
      <c r="O12" s="13"/>
      <c r="P12" s="13"/>
      <c r="Q12" s="13"/>
      <c r="R12" s="13"/>
    </row>
    <row r="13" customFormat="false" ht="15.75" hidden="false" customHeight="true" outlineLevel="0" collapsed="false">
      <c r="A13" s="13"/>
      <c r="B13" s="50" t="s">
        <v>639</v>
      </c>
      <c r="C13" s="50"/>
      <c r="D13" s="355" t="e">
        <f aca="false">IF('2.1.c Insumos'!F72="","Preencher CIE em Dados de Insumo",'2.1.c Insumos'!F72*(IF('2.1.c Insumos'!F74="",(1-'A.IX.b. Deprec. garagem equip. '!F8/100),(1-'2.1.c Insumos'!F74/100)))/(('2.1.b Veículos'!D58*SUM('1.3 Frota Total'!C19:F25))))</f>
        <v>#DIV/0!</v>
      </c>
      <c r="E13" s="356"/>
      <c r="F13" s="13"/>
      <c r="G13" s="291" t="s">
        <v>639</v>
      </c>
      <c r="H13" s="357" t="n">
        <f aca="false">8.16/100</f>
        <v>0.0816</v>
      </c>
      <c r="I13" s="10"/>
      <c r="J13" s="13"/>
      <c r="K13" s="13"/>
      <c r="L13" s="13"/>
      <c r="M13" s="13"/>
      <c r="N13" s="13"/>
      <c r="O13" s="13"/>
      <c r="P13" s="13"/>
      <c r="Q13" s="13"/>
      <c r="R13" s="358"/>
    </row>
    <row r="14" customFormat="false" ht="12.75" hidden="false" customHeight="true" outlineLevel="0" collapsed="false">
      <c r="A14" s="13"/>
      <c r="B14" s="13"/>
      <c r="C14" s="13"/>
      <c r="D14" s="13"/>
      <c r="E14" s="13"/>
      <c r="F14" s="13"/>
      <c r="G14" s="13"/>
      <c r="H14" s="13"/>
      <c r="I14" s="13"/>
      <c r="J14" s="13"/>
      <c r="K14" s="13"/>
      <c r="L14" s="13"/>
      <c r="M14" s="13"/>
      <c r="N14" s="13"/>
      <c r="O14" s="13"/>
      <c r="P14" s="13"/>
      <c r="Q14" s="13"/>
      <c r="R14" s="13"/>
    </row>
    <row r="15" customFormat="false" ht="12.75" hidden="false" customHeight="true" outlineLevel="0" collapsed="false">
      <c r="A15" s="89" t="s">
        <v>640</v>
      </c>
      <c r="B15" s="47" t="s">
        <v>641</v>
      </c>
      <c r="C15" s="13"/>
      <c r="D15" s="13"/>
      <c r="E15" s="13"/>
      <c r="F15" s="13"/>
      <c r="G15" s="13"/>
      <c r="H15" s="13"/>
      <c r="I15" s="13"/>
      <c r="J15" s="13"/>
      <c r="K15" s="13"/>
      <c r="L15" s="13"/>
      <c r="M15" s="13"/>
      <c r="N15" s="13"/>
      <c r="O15" s="13"/>
      <c r="P15" s="13"/>
      <c r="Q15" s="13"/>
      <c r="R15" s="13"/>
    </row>
    <row r="16" customFormat="false" ht="12.75" hidden="false" customHeight="true" outlineLevel="0" collapsed="false">
      <c r="A16" s="89"/>
      <c r="B16" s="47"/>
      <c r="C16" s="13"/>
      <c r="D16" s="13"/>
      <c r="E16" s="13"/>
      <c r="F16" s="13"/>
      <c r="G16" s="13"/>
      <c r="H16" s="13"/>
      <c r="I16" s="13"/>
      <c r="J16" s="13"/>
      <c r="K16" s="13"/>
      <c r="L16" s="13"/>
      <c r="M16" s="13"/>
      <c r="N16" s="13"/>
      <c r="O16" s="13"/>
      <c r="P16" s="13"/>
      <c r="Q16" s="13"/>
      <c r="R16" s="13"/>
    </row>
    <row r="17" customFormat="false" ht="15.75" hidden="false" customHeight="true" outlineLevel="0" collapsed="false">
      <c r="A17" s="13"/>
      <c r="B17" s="50" t="s">
        <v>642</v>
      </c>
      <c r="C17" s="50"/>
      <c r="D17" s="355" t="e">
        <f aca="false">IF('2.1.c Insumos'!F75="","Preencher CIG em Dados de Insumo",'2.1.c Insumos'!F75*(IF('2.1.c Insumos'!F77="",(1-'A.IX.b. Deprec. garagem equip. '!F9/100),(1-'2.1.c Insumos'!F77/100)))/(('2.1.b Veículos'!D58*SUM('1.3 Frota Total'!C19:F25))))</f>
        <v>#DIV/0!</v>
      </c>
      <c r="E17" s="356"/>
      <c r="F17" s="13"/>
      <c r="G17" s="291" t="s">
        <v>642</v>
      </c>
      <c r="H17" s="357" t="n">
        <f aca="false">2.74/100</f>
        <v>0.0274</v>
      </c>
      <c r="I17" s="10"/>
      <c r="J17" s="13"/>
      <c r="K17" s="13"/>
      <c r="L17" s="13"/>
      <c r="M17" s="13"/>
      <c r="N17" s="13"/>
      <c r="O17" s="13"/>
      <c r="P17" s="13"/>
      <c r="Q17" s="13"/>
      <c r="R17" s="13"/>
    </row>
    <row r="18" customFormat="false" ht="12.75" hidden="false" customHeight="true" outlineLevel="0" collapsed="false">
      <c r="A18" s="13"/>
      <c r="B18" s="13"/>
      <c r="C18" s="13"/>
      <c r="D18" s="13"/>
      <c r="E18" s="13"/>
      <c r="F18" s="13"/>
      <c r="G18" s="13"/>
      <c r="H18" s="13"/>
      <c r="I18" s="13"/>
      <c r="J18" s="13"/>
      <c r="K18" s="13"/>
      <c r="L18" s="13"/>
      <c r="M18" s="13"/>
      <c r="N18" s="13"/>
      <c r="O18" s="13"/>
      <c r="P18" s="13"/>
      <c r="Q18" s="13"/>
      <c r="R18" s="13"/>
    </row>
    <row r="19" customFormat="false" ht="12.75" hidden="false" customHeight="true" outlineLevel="0" collapsed="false">
      <c r="A19" s="47" t="s">
        <v>643</v>
      </c>
      <c r="B19" s="47" t="s">
        <v>644</v>
      </c>
      <c r="C19" s="13"/>
      <c r="D19" s="13"/>
      <c r="E19" s="13"/>
      <c r="F19" s="13"/>
      <c r="G19" s="13"/>
      <c r="H19" s="13"/>
      <c r="I19" s="13"/>
      <c r="J19" s="13"/>
      <c r="K19" s="13"/>
      <c r="L19" s="13"/>
      <c r="M19" s="13"/>
      <c r="N19" s="13"/>
      <c r="O19" s="13"/>
      <c r="P19" s="13"/>
      <c r="Q19" s="13"/>
      <c r="R19" s="13"/>
    </row>
    <row r="20" customFormat="false" ht="12.75" hidden="false" customHeight="true" outlineLevel="0" collapsed="false">
      <c r="A20" s="47"/>
      <c r="B20" s="47"/>
      <c r="C20" s="13"/>
      <c r="D20" s="13"/>
      <c r="E20" s="13"/>
      <c r="F20" s="13"/>
      <c r="G20" s="13"/>
      <c r="H20" s="13"/>
      <c r="I20" s="13"/>
      <c r="J20" s="13"/>
      <c r="K20" s="13"/>
      <c r="L20" s="13"/>
      <c r="M20" s="13"/>
      <c r="N20" s="13"/>
      <c r="O20" s="13"/>
      <c r="P20" s="13"/>
      <c r="Q20" s="13"/>
      <c r="R20" s="13"/>
    </row>
    <row r="21" customFormat="false" ht="15.75" hidden="false" customHeight="true" outlineLevel="0" collapsed="false">
      <c r="A21" s="284" t="s">
        <v>645</v>
      </c>
      <c r="B21" s="284"/>
      <c r="C21" s="284"/>
      <c r="D21" s="284"/>
      <c r="E21" s="291" t="s">
        <v>613</v>
      </c>
      <c r="F21" s="291" t="s">
        <v>614</v>
      </c>
      <c r="G21" s="13"/>
      <c r="H21" s="13"/>
      <c r="I21" s="13"/>
      <c r="J21" s="13"/>
      <c r="K21" s="13"/>
      <c r="L21" s="13"/>
      <c r="M21" s="13"/>
      <c r="N21" s="13"/>
      <c r="O21" s="13"/>
      <c r="P21" s="13"/>
      <c r="Q21" s="13"/>
      <c r="R21" s="13"/>
    </row>
    <row r="22" customFormat="false" ht="16.5" hidden="false" customHeight="true" outlineLevel="0" collapsed="false">
      <c r="A22" s="284"/>
      <c r="B22" s="284"/>
      <c r="C22" s="284"/>
      <c r="D22" s="284"/>
      <c r="E22" s="266" t="n">
        <v>5</v>
      </c>
      <c r="F22" s="266" t="n">
        <v>0</v>
      </c>
      <c r="G22" s="13"/>
      <c r="H22" s="359"/>
      <c r="I22" s="13"/>
      <c r="J22" s="13"/>
      <c r="K22" s="13"/>
      <c r="L22" s="13"/>
      <c r="M22" s="13"/>
      <c r="N22" s="13"/>
      <c r="O22" s="13"/>
      <c r="P22" s="13"/>
      <c r="Q22" s="13"/>
      <c r="R22" s="13"/>
    </row>
    <row r="23" customFormat="false" ht="16.5" hidden="false" customHeight="true" outlineLevel="0" collapsed="false">
      <c r="A23" s="55"/>
      <c r="B23" s="55"/>
      <c r="C23" s="55"/>
      <c r="D23" s="55"/>
      <c r="E23" s="55"/>
      <c r="F23" s="55"/>
      <c r="G23" s="13"/>
      <c r="H23" s="359"/>
      <c r="I23" s="13"/>
      <c r="J23" s="13"/>
      <c r="K23" s="13"/>
      <c r="L23" s="13"/>
      <c r="M23" s="13"/>
      <c r="N23" s="13"/>
      <c r="O23" s="13"/>
      <c r="P23" s="13"/>
      <c r="Q23" s="13"/>
      <c r="R23" s="13"/>
    </row>
    <row r="24" customFormat="false" ht="16.5" hidden="false" customHeight="true" outlineLevel="0" collapsed="false">
      <c r="A24" s="47" t="s">
        <v>646</v>
      </c>
      <c r="B24" s="47" t="s">
        <v>647</v>
      </c>
      <c r="C24" s="13"/>
      <c r="D24" s="13"/>
      <c r="E24" s="13"/>
      <c r="F24" s="13"/>
      <c r="G24" s="55"/>
      <c r="H24" s="55"/>
      <c r="I24" s="55"/>
      <c r="J24" s="55"/>
      <c r="K24" s="55"/>
      <c r="L24" s="55"/>
      <c r="M24" s="55"/>
      <c r="N24" s="55"/>
      <c r="O24" s="55"/>
      <c r="P24" s="55"/>
      <c r="Q24" s="55"/>
      <c r="R24" s="55"/>
    </row>
    <row r="25" customFormat="false" ht="16.5" hidden="false" customHeight="true" outlineLevel="0" collapsed="false">
      <c r="A25" s="47"/>
      <c r="B25" s="47"/>
      <c r="C25" s="13"/>
      <c r="D25" s="13"/>
      <c r="E25" s="13"/>
      <c r="F25" s="13"/>
      <c r="G25" s="55"/>
      <c r="H25" s="55"/>
      <c r="I25" s="55"/>
      <c r="J25" s="55"/>
      <c r="K25" s="55"/>
      <c r="L25" s="55"/>
      <c r="M25" s="55"/>
      <c r="N25" s="55"/>
      <c r="O25" s="55"/>
      <c r="P25" s="55"/>
      <c r="Q25" s="55"/>
      <c r="R25" s="55"/>
    </row>
    <row r="26" customFormat="false" ht="15.75" hidden="false" customHeight="true" outlineLevel="0" collapsed="false">
      <c r="A26" s="13"/>
      <c r="B26" s="50" t="s">
        <v>648</v>
      </c>
      <c r="C26" s="50"/>
      <c r="D26" s="355" t="e">
        <f aca="false">IF('2.1.c Insumos'!F78="","Preencher CEB em Dados de Insumo",'2.1.c Insumos'!F78*(IF('2.1.c Insumos'!F80="",(1-'A.IX.b. Deprec. garagem equip. '!F22/100),(1-'2.1.c Insumos'!F80/100)))/(('2.1.b Veículos'!D58*SUM('1.3 Frota Total'!C19:F25))))</f>
        <v>#DIV/0!</v>
      </c>
      <c r="E26" s="13"/>
      <c r="F26" s="13"/>
      <c r="G26" s="291" t="s">
        <v>648</v>
      </c>
      <c r="H26" s="357" t="n">
        <v>0.04</v>
      </c>
      <c r="I26" s="10"/>
      <c r="J26" s="13"/>
      <c r="K26" s="13"/>
      <c r="L26" s="13"/>
      <c r="M26" s="13"/>
      <c r="N26" s="13"/>
      <c r="O26" s="13"/>
      <c r="P26" s="13"/>
      <c r="Q26" s="13"/>
      <c r="R26" s="358"/>
    </row>
    <row r="27" customFormat="false" ht="15.75" hidden="false" customHeight="true" outlineLevel="0" collapsed="false">
      <c r="A27" s="13"/>
      <c r="B27" s="13"/>
      <c r="C27" s="13"/>
      <c r="D27" s="13"/>
      <c r="E27" s="13"/>
      <c r="F27" s="13"/>
      <c r="G27" s="13"/>
      <c r="H27" s="13"/>
      <c r="I27" s="13"/>
      <c r="J27" s="13"/>
      <c r="K27" s="13"/>
      <c r="L27" s="13"/>
      <c r="M27" s="13"/>
      <c r="N27" s="13"/>
      <c r="O27" s="13"/>
      <c r="P27" s="13"/>
      <c r="Q27" s="13"/>
      <c r="R27" s="13"/>
    </row>
    <row r="28" customFormat="false" ht="15.75" hidden="false" customHeight="true" outlineLevel="0" collapsed="false">
      <c r="A28" s="47" t="s">
        <v>649</v>
      </c>
      <c r="B28" s="47" t="s">
        <v>650</v>
      </c>
      <c r="C28" s="13"/>
      <c r="D28" s="13"/>
      <c r="E28" s="13"/>
      <c r="F28" s="13"/>
      <c r="G28" s="13"/>
      <c r="H28" s="13"/>
      <c r="I28" s="13"/>
      <c r="J28" s="13"/>
      <c r="K28" s="13"/>
      <c r="L28" s="13"/>
      <c r="M28" s="13"/>
      <c r="N28" s="13"/>
      <c r="O28" s="13"/>
      <c r="P28" s="13"/>
      <c r="Q28" s="13"/>
      <c r="R28" s="358"/>
    </row>
    <row r="29" customFormat="false" ht="15.75" hidden="false" customHeight="true" outlineLevel="0" collapsed="false">
      <c r="A29" s="47"/>
      <c r="B29" s="47"/>
      <c r="C29" s="13"/>
      <c r="D29" s="13"/>
      <c r="E29" s="13"/>
      <c r="F29" s="13"/>
      <c r="G29" s="13"/>
      <c r="H29" s="13"/>
      <c r="I29" s="13"/>
      <c r="J29" s="13"/>
      <c r="K29" s="13"/>
      <c r="L29" s="13"/>
      <c r="M29" s="13"/>
      <c r="N29" s="13"/>
      <c r="O29" s="13"/>
      <c r="P29" s="13"/>
      <c r="Q29" s="13"/>
      <c r="R29" s="13"/>
    </row>
    <row r="30" customFormat="false" ht="15.75" hidden="false" customHeight="true" outlineLevel="0" collapsed="false">
      <c r="A30" s="360" t="s">
        <v>651</v>
      </c>
      <c r="B30" s="360"/>
      <c r="C30" s="360"/>
      <c r="D30" s="360"/>
      <c r="E30" s="291" t="s">
        <v>613</v>
      </c>
      <c r="F30" s="291" t="s">
        <v>652</v>
      </c>
      <c r="G30" s="13"/>
      <c r="H30" s="13"/>
      <c r="I30" s="13"/>
      <c r="J30" s="13"/>
      <c r="K30" s="13"/>
      <c r="L30" s="13"/>
      <c r="M30" s="13"/>
      <c r="N30" s="13"/>
      <c r="O30" s="13"/>
      <c r="P30" s="13"/>
      <c r="Q30" s="13"/>
      <c r="R30" s="13"/>
    </row>
    <row r="31" customFormat="false" ht="15.75" hidden="false" customHeight="true" outlineLevel="0" collapsed="false">
      <c r="A31" s="289" t="s">
        <v>138</v>
      </c>
      <c r="B31" s="289"/>
      <c r="C31" s="289"/>
      <c r="D31" s="289"/>
      <c r="E31" s="361" t="n">
        <v>15</v>
      </c>
      <c r="F31" s="362" t="n">
        <v>0.1</v>
      </c>
      <c r="G31" s="13"/>
      <c r="H31" s="13"/>
      <c r="I31" s="13"/>
      <c r="J31" s="13"/>
      <c r="K31" s="13"/>
      <c r="L31" s="13"/>
      <c r="M31" s="13"/>
      <c r="N31" s="13"/>
      <c r="O31" s="13"/>
      <c r="P31" s="13"/>
      <c r="Q31" s="13"/>
      <c r="R31" s="13"/>
    </row>
    <row r="32" customFormat="false" ht="15.75" hidden="false" customHeight="true" outlineLevel="0" collapsed="false">
      <c r="A32" s="289" t="s">
        <v>139</v>
      </c>
      <c r="B32" s="289"/>
      <c r="C32" s="289"/>
      <c r="D32" s="289"/>
      <c r="E32" s="361" t="n">
        <v>15</v>
      </c>
      <c r="F32" s="362" t="n">
        <v>0.1</v>
      </c>
      <c r="G32" s="13"/>
      <c r="H32" s="13"/>
      <c r="I32" s="13"/>
      <c r="J32" s="13"/>
      <c r="K32" s="13"/>
      <c r="L32" s="13"/>
      <c r="M32" s="13"/>
      <c r="N32" s="13"/>
      <c r="O32" s="13"/>
      <c r="P32" s="13"/>
      <c r="Q32" s="13"/>
      <c r="R32" s="13"/>
    </row>
    <row r="33" customFormat="false" ht="15.75" hidden="false" customHeight="true" outlineLevel="0" collapsed="false">
      <c r="A33" s="289" t="s">
        <v>140</v>
      </c>
      <c r="B33" s="289"/>
      <c r="C33" s="289"/>
      <c r="D33" s="289"/>
      <c r="E33" s="361" t="n">
        <v>8</v>
      </c>
      <c r="F33" s="362" t="n">
        <v>0.15</v>
      </c>
      <c r="G33" s="13"/>
      <c r="H33" s="13"/>
      <c r="I33" s="13"/>
      <c r="J33" s="13"/>
      <c r="K33" s="13"/>
      <c r="L33" s="13"/>
      <c r="M33" s="13"/>
      <c r="N33" s="13"/>
      <c r="O33" s="13"/>
      <c r="P33" s="13"/>
      <c r="Q33" s="13"/>
      <c r="R33" s="13"/>
    </row>
    <row r="34" customFormat="false" ht="15.75" hidden="false" customHeight="true" outlineLevel="0" collapsed="false">
      <c r="A34" s="289" t="s">
        <v>141</v>
      </c>
      <c r="B34" s="289"/>
      <c r="C34" s="289"/>
      <c r="D34" s="289"/>
      <c r="E34" s="361" t="n">
        <v>5</v>
      </c>
      <c r="F34" s="362" t="n">
        <v>0.2</v>
      </c>
      <c r="G34" s="13"/>
      <c r="H34" s="13"/>
      <c r="I34" s="13"/>
      <c r="J34" s="13"/>
      <c r="K34" s="13"/>
      <c r="L34" s="13"/>
      <c r="M34" s="13"/>
      <c r="N34" s="13"/>
      <c r="O34" s="13"/>
      <c r="P34" s="13"/>
      <c r="Q34" s="13"/>
      <c r="R34" s="13"/>
    </row>
    <row r="35" customFormat="false" ht="15.75" hidden="false" customHeight="true" outlineLevel="0" collapsed="false">
      <c r="A35" s="289" t="s">
        <v>142</v>
      </c>
      <c r="B35" s="289"/>
      <c r="C35" s="289"/>
      <c r="D35" s="289"/>
      <c r="E35" s="361" t="n">
        <v>5</v>
      </c>
      <c r="F35" s="362" t="n">
        <v>0.2</v>
      </c>
      <c r="G35" s="13"/>
      <c r="H35" s="13"/>
      <c r="I35" s="13"/>
      <c r="J35" s="13"/>
      <c r="K35" s="13"/>
      <c r="L35" s="13"/>
      <c r="M35" s="13"/>
      <c r="N35" s="13"/>
      <c r="O35" s="13"/>
      <c r="P35" s="13"/>
      <c r="Q35" s="13"/>
      <c r="R35" s="13"/>
    </row>
    <row r="36" customFormat="false" ht="15.75" hidden="false" customHeight="true" outlineLevel="0" collapsed="false">
      <c r="A36" s="13"/>
      <c r="B36" s="13"/>
      <c r="C36" s="13"/>
      <c r="D36" s="13"/>
      <c r="E36" s="13"/>
      <c r="F36" s="13"/>
      <c r="G36" s="13"/>
      <c r="H36" s="13"/>
      <c r="I36" s="13"/>
      <c r="J36" s="13"/>
      <c r="K36" s="13"/>
      <c r="L36" s="13"/>
      <c r="M36" s="13"/>
      <c r="N36" s="13"/>
      <c r="O36" s="13"/>
      <c r="P36" s="13"/>
      <c r="Q36" s="13"/>
      <c r="R36" s="13"/>
    </row>
    <row r="37" customFormat="false" ht="15.75" hidden="false" customHeight="true" outlineLevel="0" collapsed="false">
      <c r="A37" s="13"/>
      <c r="B37" s="13"/>
      <c r="C37" s="13"/>
      <c r="D37" s="13"/>
      <c r="E37" s="13"/>
      <c r="F37" s="13"/>
      <c r="G37" s="13"/>
      <c r="H37" s="13"/>
      <c r="I37" s="13"/>
      <c r="J37" s="13"/>
      <c r="K37" s="13"/>
      <c r="L37" s="13"/>
      <c r="M37" s="13"/>
      <c r="N37" s="13"/>
      <c r="O37" s="13"/>
      <c r="P37" s="13"/>
      <c r="Q37" s="13"/>
      <c r="R37" s="13"/>
    </row>
    <row r="38" customFormat="false" ht="15.75" hidden="false" customHeight="true" outlineLevel="0" collapsed="false">
      <c r="A38" s="13"/>
      <c r="B38" s="13"/>
      <c r="C38" s="13"/>
      <c r="D38" s="13"/>
      <c r="E38" s="13"/>
      <c r="F38" s="13"/>
      <c r="G38" s="13"/>
      <c r="H38" s="13"/>
      <c r="I38" s="13"/>
      <c r="J38" s="13"/>
      <c r="K38" s="13"/>
      <c r="L38" s="13"/>
      <c r="M38" s="13"/>
      <c r="N38" s="13"/>
      <c r="O38" s="13"/>
      <c r="P38" s="13"/>
      <c r="Q38" s="13"/>
      <c r="R38" s="13"/>
    </row>
    <row r="39" customFormat="false" ht="15.75" hidden="false" customHeight="true" outlineLevel="0" collapsed="false">
      <c r="A39" s="13"/>
      <c r="B39" s="13"/>
      <c r="C39" s="13"/>
      <c r="D39" s="13"/>
      <c r="E39" s="13"/>
      <c r="F39" s="13"/>
      <c r="G39" s="13"/>
      <c r="H39" s="13"/>
      <c r="I39" s="13"/>
      <c r="J39" s="13"/>
      <c r="K39" s="13"/>
      <c r="L39" s="13"/>
      <c r="M39" s="13"/>
      <c r="N39" s="13"/>
      <c r="O39" s="13"/>
      <c r="P39" s="13"/>
      <c r="Q39" s="13"/>
      <c r="R39" s="13"/>
    </row>
    <row r="40" customFormat="false" ht="15.75" hidden="false" customHeight="true" outlineLevel="0" collapsed="false">
      <c r="A40" s="13"/>
      <c r="B40" s="13"/>
      <c r="C40" s="13"/>
      <c r="D40" s="13"/>
      <c r="E40" s="13"/>
      <c r="F40" s="13"/>
      <c r="G40" s="13"/>
      <c r="H40" s="13"/>
      <c r="I40" s="13"/>
      <c r="J40" s="13"/>
      <c r="K40" s="13"/>
      <c r="L40" s="13"/>
      <c r="M40" s="13"/>
      <c r="N40" s="13"/>
      <c r="O40" s="13"/>
      <c r="P40" s="13"/>
      <c r="Q40" s="13"/>
      <c r="R40" s="13"/>
    </row>
    <row r="41" customFormat="false" ht="15.75" hidden="false" customHeight="true" outlineLevel="0" collapsed="false">
      <c r="A41" s="13"/>
      <c r="B41" s="13"/>
      <c r="C41" s="13"/>
      <c r="D41" s="13"/>
      <c r="E41" s="13"/>
      <c r="F41" s="13"/>
      <c r="G41" s="13"/>
      <c r="H41" s="13"/>
      <c r="I41" s="13"/>
      <c r="J41" s="13"/>
      <c r="K41" s="13"/>
      <c r="L41" s="13"/>
      <c r="M41" s="13"/>
      <c r="N41" s="13"/>
      <c r="O41" s="13"/>
      <c r="P41" s="13"/>
      <c r="Q41" s="13"/>
      <c r="R41" s="13"/>
    </row>
    <row r="42" customFormat="false" ht="15.75" hidden="false" customHeight="true" outlineLevel="0" collapsed="false">
      <c r="A42" s="13"/>
      <c r="B42" s="13"/>
      <c r="C42" s="13"/>
      <c r="D42" s="13"/>
      <c r="E42" s="13"/>
      <c r="F42" s="13"/>
      <c r="G42" s="13"/>
      <c r="H42" s="13"/>
      <c r="I42" s="13"/>
      <c r="J42" s="13"/>
      <c r="K42" s="13"/>
      <c r="L42" s="13"/>
      <c r="M42" s="13"/>
      <c r="N42" s="13"/>
      <c r="O42" s="13"/>
      <c r="P42" s="13"/>
      <c r="Q42" s="13"/>
      <c r="R42" s="13"/>
    </row>
    <row r="43" customFormat="false" ht="15.75" hidden="false" customHeight="true" outlineLevel="0" collapsed="false">
      <c r="A43" s="13"/>
      <c r="B43" s="13"/>
      <c r="C43" s="13"/>
      <c r="D43" s="13"/>
      <c r="E43" s="13"/>
      <c r="F43" s="13"/>
      <c r="G43" s="13"/>
      <c r="H43" s="13"/>
      <c r="I43" s="13"/>
      <c r="J43" s="13"/>
      <c r="K43" s="13"/>
      <c r="L43" s="13"/>
      <c r="M43" s="13"/>
      <c r="N43" s="13"/>
      <c r="O43" s="13"/>
      <c r="P43" s="13"/>
      <c r="Q43" s="13"/>
      <c r="R43" s="13"/>
    </row>
    <row r="44" customFormat="false" ht="15.75" hidden="false" customHeight="true" outlineLevel="0" collapsed="false">
      <c r="A44" s="13"/>
      <c r="B44" s="13"/>
      <c r="C44" s="13"/>
      <c r="D44" s="13"/>
      <c r="E44" s="13"/>
      <c r="F44" s="13"/>
      <c r="G44" s="13"/>
      <c r="H44" s="13"/>
      <c r="I44" s="13"/>
      <c r="J44" s="13"/>
      <c r="K44" s="13"/>
      <c r="L44" s="13"/>
      <c r="M44" s="13"/>
      <c r="N44" s="13"/>
      <c r="O44" s="13"/>
      <c r="P44" s="13"/>
      <c r="Q44" s="13"/>
      <c r="R44" s="13"/>
    </row>
    <row r="45" customFormat="false" ht="15.75" hidden="false" customHeight="true" outlineLevel="0" collapsed="false">
      <c r="A45" s="13"/>
      <c r="B45" s="13"/>
      <c r="C45" s="13"/>
      <c r="D45" s="13"/>
      <c r="E45" s="13"/>
      <c r="F45" s="13"/>
      <c r="G45" s="13"/>
      <c r="H45" s="13"/>
      <c r="I45" s="13"/>
      <c r="J45" s="13"/>
      <c r="K45" s="13"/>
      <c r="L45" s="13"/>
      <c r="M45" s="13"/>
      <c r="N45" s="13"/>
      <c r="O45" s="13"/>
      <c r="P45" s="13"/>
      <c r="Q45" s="13"/>
      <c r="R45" s="13"/>
    </row>
    <row r="46" customFormat="false" ht="15.75" hidden="false" customHeight="true" outlineLevel="0" collapsed="false">
      <c r="A46" s="13"/>
      <c r="B46" s="13"/>
      <c r="C46" s="13"/>
      <c r="D46" s="13"/>
      <c r="E46" s="13"/>
      <c r="F46" s="13"/>
      <c r="G46" s="13"/>
      <c r="H46" s="13"/>
      <c r="I46" s="13"/>
      <c r="J46" s="13"/>
      <c r="K46" s="13"/>
      <c r="L46" s="13"/>
      <c r="M46" s="13"/>
      <c r="N46" s="13"/>
      <c r="O46" s="13"/>
      <c r="P46" s="13"/>
      <c r="Q46" s="13"/>
      <c r="R46" s="13"/>
    </row>
    <row r="47" customFormat="false" ht="15.75" hidden="false" customHeight="true" outlineLevel="0" collapsed="false">
      <c r="A47" s="13"/>
      <c r="B47" s="13"/>
      <c r="C47" s="13"/>
      <c r="D47" s="13"/>
      <c r="E47" s="13"/>
      <c r="F47" s="13"/>
      <c r="G47" s="13"/>
      <c r="H47" s="13"/>
      <c r="I47" s="13"/>
      <c r="J47" s="13"/>
      <c r="K47" s="13"/>
      <c r="L47" s="13"/>
      <c r="M47" s="13"/>
      <c r="N47" s="13"/>
      <c r="O47" s="13"/>
      <c r="P47" s="13"/>
      <c r="Q47" s="13"/>
      <c r="R47" s="13"/>
    </row>
    <row r="48" customFormat="false" ht="15.75" hidden="false" customHeight="true" outlineLevel="0" collapsed="false">
      <c r="A48" s="13"/>
      <c r="B48" s="13"/>
      <c r="C48" s="13"/>
      <c r="D48" s="13"/>
      <c r="E48" s="13"/>
      <c r="F48" s="13"/>
      <c r="G48" s="13"/>
      <c r="H48" s="13"/>
      <c r="I48" s="13"/>
      <c r="J48" s="13"/>
      <c r="K48" s="13"/>
      <c r="L48" s="13"/>
      <c r="M48" s="13"/>
      <c r="N48" s="13"/>
      <c r="O48" s="13"/>
      <c r="P48" s="13"/>
      <c r="Q48" s="13"/>
      <c r="R48" s="13"/>
    </row>
    <row r="49" customFormat="false" ht="15.75" hidden="false" customHeight="true" outlineLevel="0" collapsed="false">
      <c r="A49" s="13"/>
      <c r="B49" s="13"/>
      <c r="C49" s="13"/>
      <c r="D49" s="13"/>
      <c r="E49" s="13"/>
      <c r="F49" s="13"/>
      <c r="G49" s="13"/>
      <c r="H49" s="13"/>
      <c r="I49" s="13"/>
      <c r="J49" s="13"/>
      <c r="K49" s="13"/>
      <c r="L49" s="13"/>
      <c r="M49" s="13"/>
      <c r="N49" s="13"/>
      <c r="O49" s="13"/>
      <c r="P49" s="13"/>
      <c r="Q49" s="13"/>
      <c r="R49" s="13"/>
    </row>
    <row r="50" customFormat="false" ht="15.75" hidden="false" customHeight="true" outlineLevel="0" collapsed="false">
      <c r="A50" s="13"/>
      <c r="B50" s="13"/>
      <c r="C50" s="13"/>
      <c r="D50" s="13"/>
      <c r="E50" s="13"/>
      <c r="F50" s="13"/>
      <c r="G50" s="13"/>
      <c r="H50" s="13"/>
      <c r="I50" s="13"/>
      <c r="J50" s="13"/>
      <c r="K50" s="13"/>
      <c r="L50" s="13"/>
      <c r="M50" s="13"/>
      <c r="N50" s="13"/>
      <c r="O50" s="13"/>
      <c r="P50" s="13"/>
      <c r="Q50" s="13"/>
      <c r="R50" s="13"/>
    </row>
    <row r="51" customFormat="false" ht="15.75" hidden="false" customHeight="true" outlineLevel="0" collapsed="false">
      <c r="A51" s="13"/>
      <c r="B51" s="13"/>
      <c r="C51" s="13"/>
      <c r="D51" s="13"/>
      <c r="E51" s="13"/>
      <c r="F51" s="13"/>
      <c r="G51" s="13"/>
      <c r="H51" s="13"/>
      <c r="I51" s="13"/>
      <c r="J51" s="13"/>
      <c r="K51" s="13"/>
      <c r="L51" s="13"/>
      <c r="M51" s="13"/>
      <c r="N51" s="13"/>
      <c r="O51" s="13"/>
      <c r="P51" s="13"/>
      <c r="Q51" s="13"/>
      <c r="R51" s="13"/>
    </row>
    <row r="52" customFormat="false" ht="15.75" hidden="false" customHeight="true" outlineLevel="0" collapsed="false">
      <c r="A52" s="13"/>
      <c r="B52" s="13"/>
      <c r="C52" s="13"/>
      <c r="D52" s="13"/>
      <c r="E52" s="13"/>
      <c r="F52" s="13"/>
      <c r="G52" s="13"/>
      <c r="H52" s="13"/>
      <c r="I52" s="13"/>
      <c r="J52" s="13"/>
      <c r="K52" s="13"/>
      <c r="L52" s="13"/>
      <c r="M52" s="13"/>
      <c r="N52" s="13"/>
      <c r="O52" s="13"/>
      <c r="P52" s="13"/>
      <c r="Q52" s="13"/>
      <c r="R52" s="13"/>
    </row>
    <row r="53" customFormat="false" ht="15.75" hidden="false" customHeight="true" outlineLevel="0" collapsed="false">
      <c r="A53" s="13"/>
      <c r="B53" s="13"/>
      <c r="C53" s="13"/>
      <c r="D53" s="13"/>
      <c r="E53" s="13"/>
      <c r="F53" s="13"/>
      <c r="G53" s="13"/>
      <c r="H53" s="13"/>
      <c r="I53" s="13"/>
      <c r="J53" s="13"/>
      <c r="K53" s="13"/>
      <c r="L53" s="13"/>
      <c r="M53" s="13"/>
      <c r="N53" s="13"/>
      <c r="O53" s="13"/>
      <c r="P53" s="13"/>
      <c r="Q53" s="13"/>
      <c r="R53" s="13"/>
    </row>
    <row r="54" customFormat="false" ht="15.75" hidden="false" customHeight="true" outlineLevel="0" collapsed="false">
      <c r="A54" s="13"/>
      <c r="B54" s="13"/>
      <c r="C54" s="13"/>
      <c r="D54" s="13"/>
      <c r="E54" s="13"/>
      <c r="F54" s="13"/>
      <c r="G54" s="13"/>
      <c r="H54" s="13"/>
      <c r="I54" s="13"/>
      <c r="J54" s="13"/>
      <c r="K54" s="13"/>
      <c r="L54" s="13"/>
      <c r="M54" s="13"/>
      <c r="N54" s="13"/>
      <c r="O54" s="13"/>
      <c r="P54" s="13"/>
      <c r="Q54" s="13"/>
      <c r="R54" s="13"/>
    </row>
    <row r="55" customFormat="false" ht="15.75" hidden="false" customHeight="true" outlineLevel="0" collapsed="false">
      <c r="A55" s="13"/>
      <c r="B55" s="13"/>
      <c r="C55" s="13"/>
      <c r="D55" s="13"/>
      <c r="E55" s="13"/>
      <c r="F55" s="13"/>
      <c r="G55" s="13"/>
      <c r="H55" s="13"/>
      <c r="I55" s="13"/>
      <c r="J55" s="13"/>
      <c r="K55" s="13"/>
      <c r="L55" s="13"/>
      <c r="M55" s="13"/>
      <c r="N55" s="13"/>
      <c r="O55" s="13"/>
      <c r="P55" s="13"/>
      <c r="Q55" s="13"/>
      <c r="R55" s="13"/>
    </row>
    <row r="56" customFormat="false" ht="15.75" hidden="false" customHeight="true" outlineLevel="0" collapsed="false">
      <c r="A56" s="13"/>
      <c r="B56" s="13"/>
      <c r="C56" s="13"/>
      <c r="D56" s="13"/>
      <c r="E56" s="13"/>
      <c r="F56" s="13"/>
      <c r="G56" s="13"/>
      <c r="H56" s="13"/>
      <c r="I56" s="13"/>
      <c r="J56" s="13"/>
      <c r="K56" s="13"/>
      <c r="L56" s="13"/>
      <c r="M56" s="13"/>
      <c r="N56" s="13"/>
      <c r="O56" s="13"/>
      <c r="P56" s="13"/>
      <c r="Q56" s="13"/>
      <c r="R56" s="13"/>
    </row>
    <row r="57" customFormat="false" ht="15.75" hidden="false" customHeight="true" outlineLevel="0" collapsed="false">
      <c r="A57" s="13"/>
      <c r="B57" s="13"/>
      <c r="C57" s="13"/>
      <c r="D57" s="13"/>
      <c r="E57" s="13"/>
      <c r="F57" s="13"/>
      <c r="G57" s="13"/>
      <c r="H57" s="13"/>
      <c r="I57" s="13"/>
      <c r="J57" s="13"/>
      <c r="K57" s="13"/>
      <c r="L57" s="13"/>
      <c r="M57" s="13"/>
      <c r="N57" s="13"/>
      <c r="O57" s="13"/>
      <c r="P57" s="13"/>
      <c r="Q57" s="13"/>
      <c r="R57" s="13"/>
    </row>
    <row r="58" customFormat="false" ht="15.75" hidden="false" customHeight="true" outlineLevel="0" collapsed="false">
      <c r="A58" s="13"/>
      <c r="B58" s="13"/>
      <c r="C58" s="13"/>
      <c r="D58" s="13"/>
      <c r="E58" s="13"/>
      <c r="F58" s="13"/>
      <c r="G58" s="13"/>
      <c r="H58" s="13"/>
      <c r="I58" s="13"/>
      <c r="J58" s="13"/>
      <c r="K58" s="13"/>
      <c r="L58" s="13"/>
      <c r="M58" s="13"/>
      <c r="N58" s="13"/>
      <c r="O58" s="13"/>
      <c r="P58" s="13"/>
      <c r="Q58" s="13"/>
      <c r="R58" s="13"/>
    </row>
    <row r="59" customFormat="false" ht="15.75" hidden="false" customHeight="true" outlineLevel="0" collapsed="false">
      <c r="A59" s="13"/>
      <c r="B59" s="13"/>
      <c r="C59" s="13"/>
      <c r="D59" s="13"/>
      <c r="E59" s="13"/>
      <c r="F59" s="13"/>
      <c r="G59" s="13"/>
      <c r="H59" s="13"/>
      <c r="I59" s="13"/>
      <c r="J59" s="13"/>
      <c r="K59" s="13"/>
      <c r="L59" s="13"/>
      <c r="M59" s="13"/>
      <c r="N59" s="13"/>
      <c r="O59" s="13"/>
      <c r="P59" s="13"/>
      <c r="Q59" s="13"/>
      <c r="R59" s="13"/>
    </row>
    <row r="60" customFormat="false" ht="15.75" hidden="false" customHeight="true" outlineLevel="0" collapsed="false">
      <c r="A60" s="13"/>
      <c r="B60" s="13"/>
      <c r="C60" s="13"/>
      <c r="D60" s="13"/>
      <c r="E60" s="13"/>
      <c r="F60" s="13"/>
      <c r="G60" s="13"/>
      <c r="H60" s="13"/>
      <c r="I60" s="13"/>
      <c r="J60" s="13"/>
      <c r="K60" s="13"/>
      <c r="L60" s="13"/>
      <c r="M60" s="13"/>
      <c r="N60" s="13"/>
      <c r="O60" s="13"/>
      <c r="P60" s="13"/>
      <c r="Q60" s="13"/>
      <c r="R60" s="13"/>
    </row>
    <row r="61" customFormat="false" ht="15.75" hidden="false" customHeight="true" outlineLevel="0" collapsed="false">
      <c r="A61" s="13"/>
      <c r="B61" s="13"/>
      <c r="C61" s="13"/>
      <c r="D61" s="13"/>
      <c r="E61" s="13"/>
      <c r="F61" s="13"/>
      <c r="G61" s="13"/>
      <c r="H61" s="13"/>
      <c r="I61" s="13"/>
      <c r="J61" s="13"/>
      <c r="K61" s="13"/>
      <c r="L61" s="13"/>
      <c r="M61" s="13"/>
      <c r="N61" s="13"/>
      <c r="O61" s="13"/>
      <c r="P61" s="13"/>
      <c r="Q61" s="13"/>
      <c r="R61" s="13"/>
    </row>
    <row r="62" customFormat="false" ht="15.75" hidden="false" customHeight="true" outlineLevel="0" collapsed="false">
      <c r="A62" s="13"/>
      <c r="B62" s="13"/>
      <c r="C62" s="13"/>
      <c r="D62" s="13"/>
      <c r="E62" s="13"/>
      <c r="F62" s="13"/>
      <c r="G62" s="13"/>
      <c r="H62" s="13"/>
      <c r="I62" s="13"/>
      <c r="J62" s="13"/>
      <c r="K62" s="13"/>
      <c r="L62" s="13"/>
      <c r="M62" s="13"/>
      <c r="N62" s="13"/>
      <c r="O62" s="13"/>
      <c r="P62" s="13"/>
      <c r="Q62" s="13"/>
      <c r="R62" s="13"/>
    </row>
    <row r="63" customFormat="false" ht="15.75" hidden="false" customHeight="true" outlineLevel="0" collapsed="false">
      <c r="A63" s="13"/>
      <c r="B63" s="13"/>
      <c r="C63" s="13"/>
      <c r="D63" s="13"/>
      <c r="E63" s="13"/>
      <c r="F63" s="13"/>
      <c r="G63" s="13"/>
      <c r="H63" s="13"/>
      <c r="I63" s="13"/>
      <c r="J63" s="13"/>
      <c r="K63" s="13"/>
      <c r="L63" s="13"/>
      <c r="M63" s="13"/>
      <c r="N63" s="13"/>
      <c r="O63" s="13"/>
      <c r="P63" s="13"/>
      <c r="Q63" s="13"/>
      <c r="R63" s="13"/>
    </row>
    <row r="64" customFormat="false" ht="15.75" hidden="false" customHeight="true" outlineLevel="0" collapsed="false">
      <c r="A64" s="13"/>
      <c r="B64" s="13"/>
      <c r="C64" s="13"/>
      <c r="D64" s="13"/>
      <c r="E64" s="13"/>
      <c r="F64" s="13"/>
      <c r="G64" s="13"/>
      <c r="H64" s="13"/>
      <c r="I64" s="13"/>
      <c r="J64" s="13"/>
      <c r="K64" s="13"/>
      <c r="L64" s="13"/>
      <c r="M64" s="13"/>
      <c r="N64" s="13"/>
      <c r="O64" s="13"/>
      <c r="P64" s="13"/>
      <c r="Q64" s="13"/>
      <c r="R64" s="13"/>
    </row>
    <row r="65" customFormat="false" ht="15.75" hidden="false" customHeight="true" outlineLevel="0" collapsed="false">
      <c r="A65" s="13"/>
      <c r="B65" s="13"/>
      <c r="C65" s="13"/>
      <c r="D65" s="13"/>
      <c r="E65" s="13"/>
      <c r="F65" s="13"/>
      <c r="G65" s="13"/>
      <c r="H65" s="13"/>
      <c r="I65" s="13"/>
      <c r="J65" s="13"/>
      <c r="K65" s="13"/>
      <c r="L65" s="13"/>
      <c r="M65" s="13"/>
      <c r="N65" s="13"/>
      <c r="O65" s="13"/>
      <c r="P65" s="13"/>
      <c r="Q65" s="13"/>
      <c r="R65" s="13"/>
    </row>
    <row r="66" customFormat="false" ht="15.75" hidden="false" customHeight="true" outlineLevel="0" collapsed="false">
      <c r="A66" s="13"/>
      <c r="B66" s="13"/>
      <c r="C66" s="13"/>
      <c r="D66" s="13"/>
      <c r="E66" s="13"/>
      <c r="F66" s="13"/>
      <c r="G66" s="13"/>
      <c r="H66" s="13"/>
      <c r="I66" s="13"/>
      <c r="J66" s="13"/>
      <c r="K66" s="13"/>
      <c r="L66" s="13"/>
      <c r="M66" s="13"/>
      <c r="N66" s="13"/>
      <c r="O66" s="13"/>
      <c r="P66" s="13"/>
      <c r="Q66" s="13"/>
      <c r="R66" s="13"/>
    </row>
    <row r="67" customFormat="false" ht="15.75" hidden="false" customHeight="true" outlineLevel="0" collapsed="false">
      <c r="A67" s="13"/>
      <c r="B67" s="13"/>
      <c r="C67" s="13"/>
      <c r="D67" s="13"/>
      <c r="E67" s="13"/>
      <c r="F67" s="13"/>
      <c r="G67" s="13"/>
      <c r="H67" s="13"/>
      <c r="I67" s="13"/>
      <c r="J67" s="13"/>
      <c r="K67" s="13"/>
      <c r="L67" s="13"/>
      <c r="M67" s="13"/>
      <c r="N67" s="13"/>
      <c r="O67" s="13"/>
      <c r="P67" s="13"/>
      <c r="Q67" s="13"/>
      <c r="R67" s="13"/>
    </row>
    <row r="68" customFormat="false" ht="15.75" hidden="false" customHeight="true" outlineLevel="0" collapsed="false">
      <c r="A68" s="13"/>
      <c r="B68" s="13"/>
      <c r="C68" s="13"/>
      <c r="D68" s="13"/>
      <c r="E68" s="13"/>
      <c r="F68" s="13"/>
      <c r="G68" s="13"/>
      <c r="H68" s="13"/>
      <c r="I68" s="13"/>
      <c r="J68" s="13"/>
      <c r="K68" s="13"/>
      <c r="L68" s="13"/>
      <c r="M68" s="13"/>
      <c r="N68" s="13"/>
      <c r="O68" s="13"/>
      <c r="P68" s="13"/>
      <c r="Q68" s="13"/>
      <c r="R68" s="13"/>
    </row>
    <row r="69" customFormat="false" ht="15.75" hidden="false" customHeight="true" outlineLevel="0" collapsed="false">
      <c r="A69" s="13"/>
      <c r="B69" s="13"/>
      <c r="C69" s="13"/>
      <c r="D69" s="13"/>
      <c r="E69" s="13"/>
      <c r="F69" s="13"/>
      <c r="G69" s="13"/>
      <c r="H69" s="13"/>
      <c r="I69" s="13"/>
      <c r="J69" s="13"/>
      <c r="K69" s="13"/>
      <c r="L69" s="13"/>
      <c r="M69" s="13"/>
      <c r="N69" s="13"/>
      <c r="O69" s="13"/>
      <c r="P69" s="13"/>
      <c r="Q69" s="13"/>
      <c r="R69" s="13"/>
    </row>
    <row r="70" customFormat="false" ht="15.75" hidden="false" customHeight="true" outlineLevel="0" collapsed="false">
      <c r="A70" s="13"/>
      <c r="B70" s="13"/>
      <c r="C70" s="13"/>
      <c r="D70" s="13"/>
      <c r="E70" s="13"/>
      <c r="F70" s="13"/>
      <c r="G70" s="13"/>
      <c r="H70" s="13"/>
      <c r="I70" s="13"/>
      <c r="J70" s="13"/>
      <c r="K70" s="13"/>
      <c r="L70" s="13"/>
      <c r="M70" s="13"/>
      <c r="N70" s="13"/>
      <c r="O70" s="13"/>
      <c r="P70" s="13"/>
      <c r="Q70" s="13"/>
      <c r="R70" s="13"/>
    </row>
    <row r="71" customFormat="false" ht="15.75" hidden="false" customHeight="true" outlineLevel="0" collapsed="false">
      <c r="A71" s="13"/>
      <c r="B71" s="13"/>
      <c r="C71" s="13"/>
      <c r="D71" s="13"/>
      <c r="E71" s="13"/>
      <c r="F71" s="13"/>
      <c r="G71" s="13"/>
      <c r="H71" s="13"/>
      <c r="I71" s="13"/>
      <c r="J71" s="13"/>
      <c r="K71" s="13"/>
      <c r="L71" s="13"/>
      <c r="M71" s="13"/>
      <c r="N71" s="13"/>
      <c r="O71" s="13"/>
      <c r="P71" s="13"/>
      <c r="Q71" s="13"/>
      <c r="R71" s="13"/>
    </row>
    <row r="72" customFormat="false" ht="15.75" hidden="false" customHeight="true" outlineLevel="0" collapsed="false">
      <c r="A72" s="13"/>
      <c r="B72" s="13"/>
      <c r="C72" s="13"/>
      <c r="D72" s="13"/>
      <c r="E72" s="13"/>
      <c r="F72" s="13"/>
      <c r="G72" s="13"/>
      <c r="H72" s="13"/>
      <c r="I72" s="13"/>
      <c r="J72" s="13"/>
      <c r="K72" s="13"/>
      <c r="L72" s="13"/>
      <c r="M72" s="13"/>
      <c r="N72" s="13"/>
      <c r="O72" s="13"/>
      <c r="P72" s="13"/>
      <c r="Q72" s="13"/>
      <c r="R72" s="13"/>
    </row>
    <row r="73" customFormat="false" ht="15.75" hidden="false" customHeight="true" outlineLevel="0" collapsed="false">
      <c r="A73" s="13"/>
      <c r="B73" s="13"/>
      <c r="C73" s="13"/>
      <c r="D73" s="13"/>
      <c r="E73" s="13"/>
      <c r="F73" s="13"/>
      <c r="G73" s="13"/>
      <c r="H73" s="13"/>
      <c r="I73" s="13"/>
      <c r="J73" s="13"/>
      <c r="K73" s="13"/>
      <c r="L73" s="13"/>
      <c r="M73" s="13"/>
      <c r="N73" s="13"/>
      <c r="O73" s="13"/>
      <c r="P73" s="13"/>
      <c r="Q73" s="13"/>
      <c r="R73" s="13"/>
    </row>
    <row r="74" customFormat="false" ht="15.75" hidden="false" customHeight="true" outlineLevel="0" collapsed="false">
      <c r="A74" s="13"/>
      <c r="B74" s="13"/>
      <c r="C74" s="13"/>
      <c r="D74" s="13"/>
      <c r="E74" s="13"/>
      <c r="F74" s="13"/>
      <c r="G74" s="13"/>
      <c r="H74" s="13"/>
      <c r="I74" s="13"/>
      <c r="J74" s="13"/>
      <c r="K74" s="13"/>
      <c r="L74" s="13"/>
      <c r="M74" s="13"/>
      <c r="N74" s="13"/>
      <c r="O74" s="13"/>
      <c r="P74" s="13"/>
      <c r="Q74" s="13"/>
      <c r="R74" s="13"/>
    </row>
    <row r="75" customFormat="false" ht="15.75" hidden="false" customHeight="true" outlineLevel="0" collapsed="false">
      <c r="A75" s="13"/>
      <c r="B75" s="13"/>
      <c r="C75" s="13"/>
      <c r="D75" s="13"/>
      <c r="E75" s="13"/>
      <c r="F75" s="13"/>
      <c r="G75" s="13"/>
      <c r="H75" s="13"/>
      <c r="I75" s="13"/>
      <c r="J75" s="13"/>
      <c r="K75" s="13"/>
      <c r="L75" s="13"/>
      <c r="M75" s="13"/>
      <c r="N75" s="13"/>
      <c r="O75" s="13"/>
      <c r="P75" s="13"/>
      <c r="Q75" s="13"/>
      <c r="R75" s="13"/>
    </row>
    <row r="76" customFormat="false" ht="15.75" hidden="false" customHeight="true" outlineLevel="0" collapsed="false">
      <c r="A76" s="13"/>
      <c r="B76" s="13"/>
      <c r="C76" s="13"/>
      <c r="D76" s="13"/>
      <c r="E76" s="13"/>
      <c r="F76" s="13"/>
      <c r="G76" s="13"/>
      <c r="H76" s="13"/>
      <c r="I76" s="13"/>
      <c r="J76" s="13"/>
      <c r="K76" s="13"/>
      <c r="L76" s="13"/>
      <c r="M76" s="13"/>
      <c r="N76" s="13"/>
      <c r="O76" s="13"/>
      <c r="P76" s="13"/>
      <c r="Q76" s="13"/>
      <c r="R76" s="13"/>
    </row>
    <row r="77" customFormat="false" ht="15.75" hidden="false" customHeight="true" outlineLevel="0" collapsed="false">
      <c r="A77" s="13"/>
      <c r="B77" s="13"/>
      <c r="C77" s="13"/>
      <c r="D77" s="13"/>
      <c r="E77" s="13"/>
      <c r="F77" s="13"/>
      <c r="G77" s="13"/>
      <c r="H77" s="13"/>
      <c r="I77" s="13"/>
      <c r="J77" s="13"/>
      <c r="K77" s="13"/>
      <c r="L77" s="13"/>
      <c r="M77" s="13"/>
      <c r="N77" s="13"/>
      <c r="O77" s="13"/>
      <c r="P77" s="13"/>
      <c r="Q77" s="13"/>
      <c r="R77" s="13"/>
    </row>
    <row r="78" customFormat="false" ht="15.75" hidden="false" customHeight="true" outlineLevel="0" collapsed="false">
      <c r="A78" s="13"/>
      <c r="B78" s="13"/>
      <c r="C78" s="13"/>
      <c r="D78" s="13"/>
      <c r="E78" s="13"/>
      <c r="F78" s="13"/>
      <c r="G78" s="13"/>
      <c r="H78" s="13"/>
      <c r="I78" s="13"/>
      <c r="J78" s="13"/>
      <c r="K78" s="13"/>
      <c r="L78" s="13"/>
      <c r="M78" s="13"/>
      <c r="N78" s="13"/>
      <c r="O78" s="13"/>
      <c r="P78" s="13"/>
      <c r="Q78" s="13"/>
      <c r="R78" s="13"/>
    </row>
    <row r="79" customFormat="false" ht="15.75" hidden="false" customHeight="true" outlineLevel="0" collapsed="false">
      <c r="A79" s="13"/>
      <c r="B79" s="13"/>
      <c r="C79" s="13"/>
      <c r="D79" s="13"/>
      <c r="E79" s="13"/>
      <c r="F79" s="13"/>
      <c r="G79" s="13"/>
      <c r="H79" s="13"/>
      <c r="I79" s="13"/>
      <c r="J79" s="13"/>
      <c r="K79" s="13"/>
      <c r="L79" s="13"/>
      <c r="M79" s="13"/>
      <c r="N79" s="13"/>
      <c r="O79" s="13"/>
      <c r="P79" s="13"/>
      <c r="Q79" s="13"/>
      <c r="R79" s="13"/>
    </row>
    <row r="80" customFormat="false" ht="15.75" hidden="false" customHeight="true" outlineLevel="0" collapsed="false">
      <c r="A80" s="13"/>
      <c r="B80" s="13"/>
      <c r="C80" s="13"/>
      <c r="D80" s="13"/>
      <c r="E80" s="13"/>
      <c r="F80" s="13"/>
      <c r="G80" s="13"/>
      <c r="H80" s="13"/>
      <c r="I80" s="13"/>
      <c r="J80" s="13"/>
      <c r="K80" s="13"/>
      <c r="L80" s="13"/>
      <c r="M80" s="13"/>
      <c r="N80" s="13"/>
      <c r="O80" s="13"/>
      <c r="P80" s="13"/>
      <c r="Q80" s="13"/>
      <c r="R80" s="13"/>
    </row>
    <row r="81" customFormat="false" ht="15.75" hidden="false" customHeight="true" outlineLevel="0" collapsed="false">
      <c r="A81" s="13"/>
      <c r="B81" s="13"/>
      <c r="C81" s="13"/>
      <c r="D81" s="13"/>
      <c r="E81" s="13"/>
      <c r="F81" s="13"/>
      <c r="G81" s="13"/>
      <c r="H81" s="13"/>
      <c r="I81" s="13"/>
      <c r="J81" s="13"/>
      <c r="K81" s="13"/>
      <c r="L81" s="13"/>
      <c r="M81" s="13"/>
      <c r="N81" s="13"/>
      <c r="O81" s="13"/>
      <c r="P81" s="13"/>
      <c r="Q81" s="13"/>
      <c r="R81" s="13"/>
    </row>
    <row r="82" customFormat="false" ht="15.75" hidden="false" customHeight="true" outlineLevel="0" collapsed="false">
      <c r="A82" s="13"/>
      <c r="B82" s="13"/>
      <c r="C82" s="13"/>
      <c r="D82" s="13"/>
      <c r="E82" s="13"/>
      <c r="F82" s="13"/>
      <c r="G82" s="13"/>
      <c r="H82" s="13"/>
      <c r="I82" s="13"/>
      <c r="J82" s="13"/>
      <c r="K82" s="13"/>
      <c r="L82" s="13"/>
      <c r="M82" s="13"/>
      <c r="N82" s="13"/>
      <c r="O82" s="13"/>
      <c r="P82" s="13"/>
      <c r="Q82" s="13"/>
      <c r="R82" s="13"/>
    </row>
    <row r="83" customFormat="false" ht="15.75" hidden="false" customHeight="true" outlineLevel="0" collapsed="false">
      <c r="A83" s="13"/>
      <c r="B83" s="13"/>
      <c r="C83" s="13"/>
      <c r="D83" s="13"/>
      <c r="E83" s="13"/>
      <c r="F83" s="13"/>
      <c r="G83" s="13"/>
      <c r="H83" s="13"/>
      <c r="I83" s="13"/>
      <c r="J83" s="13"/>
      <c r="K83" s="13"/>
      <c r="L83" s="13"/>
      <c r="M83" s="13"/>
      <c r="N83" s="13"/>
      <c r="O83" s="13"/>
      <c r="P83" s="13"/>
      <c r="Q83" s="13"/>
      <c r="R83" s="13"/>
    </row>
    <row r="84" customFormat="false" ht="15.75" hidden="false" customHeight="true" outlineLevel="0" collapsed="false">
      <c r="A84" s="13"/>
      <c r="B84" s="13"/>
      <c r="C84" s="13"/>
      <c r="D84" s="13"/>
      <c r="E84" s="13"/>
      <c r="F84" s="13"/>
      <c r="G84" s="13"/>
      <c r="H84" s="13"/>
      <c r="I84" s="13"/>
      <c r="J84" s="13"/>
      <c r="K84" s="13"/>
      <c r="L84" s="13"/>
      <c r="M84" s="13"/>
      <c r="N84" s="13"/>
      <c r="O84" s="13"/>
      <c r="P84" s="13"/>
      <c r="Q84" s="13"/>
      <c r="R84" s="13"/>
    </row>
    <row r="85" customFormat="false" ht="15.75" hidden="false" customHeight="true" outlineLevel="0" collapsed="false">
      <c r="A85" s="13"/>
      <c r="B85" s="13"/>
      <c r="C85" s="13"/>
      <c r="D85" s="13"/>
      <c r="E85" s="13"/>
      <c r="F85" s="13"/>
      <c r="G85" s="13"/>
      <c r="H85" s="13"/>
      <c r="I85" s="13"/>
      <c r="J85" s="13"/>
      <c r="K85" s="13"/>
      <c r="L85" s="13"/>
      <c r="M85" s="13"/>
      <c r="N85" s="13"/>
      <c r="O85" s="13"/>
      <c r="P85" s="13"/>
      <c r="Q85" s="13"/>
      <c r="R85" s="13"/>
    </row>
    <row r="86" customFormat="false" ht="15.75" hidden="false" customHeight="true" outlineLevel="0" collapsed="false">
      <c r="A86" s="13"/>
      <c r="B86" s="13"/>
      <c r="C86" s="13"/>
      <c r="D86" s="13"/>
      <c r="E86" s="13"/>
      <c r="F86" s="13"/>
      <c r="G86" s="13"/>
      <c r="H86" s="13"/>
      <c r="I86" s="13"/>
      <c r="J86" s="13"/>
      <c r="K86" s="13"/>
      <c r="L86" s="13"/>
      <c r="M86" s="13"/>
      <c r="N86" s="13"/>
      <c r="O86" s="13"/>
      <c r="P86" s="13"/>
      <c r="Q86" s="13"/>
      <c r="R86" s="13"/>
    </row>
    <row r="87" customFormat="false" ht="15.75" hidden="false" customHeight="true" outlineLevel="0" collapsed="false">
      <c r="A87" s="13"/>
      <c r="B87" s="13"/>
      <c r="C87" s="13"/>
      <c r="D87" s="13"/>
      <c r="E87" s="13"/>
      <c r="F87" s="13"/>
      <c r="G87" s="13"/>
      <c r="H87" s="13"/>
      <c r="I87" s="13"/>
      <c r="J87" s="13"/>
      <c r="K87" s="13"/>
      <c r="L87" s="13"/>
      <c r="M87" s="13"/>
      <c r="N87" s="13"/>
      <c r="O87" s="13"/>
      <c r="P87" s="13"/>
      <c r="Q87" s="13"/>
      <c r="R87" s="13"/>
    </row>
    <row r="88" customFormat="false" ht="15.75" hidden="false" customHeight="true" outlineLevel="0" collapsed="false">
      <c r="A88" s="13"/>
      <c r="B88" s="13"/>
      <c r="C88" s="13"/>
      <c r="D88" s="13"/>
      <c r="E88" s="13"/>
      <c r="F88" s="13"/>
      <c r="G88" s="13"/>
      <c r="H88" s="13"/>
      <c r="I88" s="13"/>
      <c r="J88" s="13"/>
      <c r="K88" s="13"/>
      <c r="L88" s="13"/>
      <c r="M88" s="13"/>
      <c r="N88" s="13"/>
      <c r="O88" s="13"/>
      <c r="P88" s="13"/>
      <c r="Q88" s="13"/>
      <c r="R88" s="13"/>
    </row>
    <row r="89" customFormat="false" ht="15.75" hidden="false" customHeight="true" outlineLevel="0" collapsed="false">
      <c r="A89" s="13"/>
      <c r="B89" s="13"/>
      <c r="C89" s="13"/>
      <c r="D89" s="13"/>
      <c r="E89" s="13"/>
      <c r="F89" s="13"/>
      <c r="G89" s="13"/>
      <c r="H89" s="13"/>
      <c r="I89" s="13"/>
      <c r="J89" s="13"/>
      <c r="K89" s="13"/>
      <c r="L89" s="13"/>
      <c r="M89" s="13"/>
      <c r="N89" s="13"/>
      <c r="O89" s="13"/>
      <c r="P89" s="13"/>
      <c r="Q89" s="13"/>
      <c r="R89" s="13"/>
    </row>
    <row r="90" customFormat="false" ht="15.75" hidden="false" customHeight="true" outlineLevel="0" collapsed="false">
      <c r="A90" s="13"/>
      <c r="B90" s="13"/>
      <c r="C90" s="13"/>
      <c r="D90" s="13"/>
      <c r="E90" s="13"/>
      <c r="F90" s="13"/>
      <c r="G90" s="13"/>
      <c r="H90" s="13"/>
      <c r="I90" s="13"/>
      <c r="J90" s="13"/>
      <c r="K90" s="13"/>
      <c r="L90" s="13"/>
      <c r="M90" s="13"/>
      <c r="N90" s="13"/>
      <c r="O90" s="13"/>
      <c r="P90" s="13"/>
      <c r="Q90" s="13"/>
      <c r="R90" s="13"/>
    </row>
    <row r="91" customFormat="false" ht="15.75" hidden="false" customHeight="true" outlineLevel="0" collapsed="false">
      <c r="A91" s="13"/>
      <c r="B91" s="13"/>
      <c r="C91" s="13"/>
      <c r="D91" s="13"/>
      <c r="E91" s="13"/>
      <c r="F91" s="13"/>
      <c r="G91" s="13"/>
      <c r="H91" s="13"/>
      <c r="I91" s="13"/>
      <c r="J91" s="13"/>
      <c r="K91" s="13"/>
      <c r="L91" s="13"/>
      <c r="M91" s="13"/>
      <c r="N91" s="13"/>
      <c r="O91" s="13"/>
      <c r="P91" s="13"/>
      <c r="Q91" s="13"/>
      <c r="R91" s="13"/>
    </row>
    <row r="92" customFormat="false" ht="15.75" hidden="false" customHeight="true" outlineLevel="0" collapsed="false">
      <c r="A92" s="13"/>
      <c r="B92" s="13"/>
      <c r="C92" s="13"/>
      <c r="D92" s="13"/>
      <c r="E92" s="13"/>
      <c r="F92" s="13"/>
      <c r="G92" s="13"/>
      <c r="H92" s="13"/>
      <c r="I92" s="13"/>
      <c r="J92" s="13"/>
      <c r="K92" s="13"/>
      <c r="L92" s="13"/>
      <c r="M92" s="13"/>
      <c r="N92" s="13"/>
      <c r="O92" s="13"/>
      <c r="P92" s="13"/>
      <c r="Q92" s="13"/>
      <c r="R92" s="13"/>
    </row>
    <row r="93" customFormat="false" ht="15.75" hidden="false" customHeight="true" outlineLevel="0" collapsed="false">
      <c r="A93" s="13"/>
      <c r="B93" s="13"/>
      <c r="C93" s="13"/>
      <c r="D93" s="13"/>
      <c r="E93" s="13"/>
      <c r="F93" s="13"/>
      <c r="G93" s="13"/>
      <c r="H93" s="13"/>
      <c r="I93" s="13"/>
      <c r="J93" s="13"/>
      <c r="K93" s="13"/>
      <c r="L93" s="13"/>
      <c r="M93" s="13"/>
      <c r="N93" s="13"/>
      <c r="O93" s="13"/>
      <c r="P93" s="13"/>
      <c r="Q93" s="13"/>
      <c r="R93" s="13"/>
    </row>
    <row r="94" customFormat="false" ht="15.75" hidden="false" customHeight="true" outlineLevel="0" collapsed="false">
      <c r="A94" s="13"/>
      <c r="B94" s="13"/>
      <c r="C94" s="13"/>
      <c r="D94" s="13"/>
      <c r="E94" s="13"/>
      <c r="F94" s="13"/>
      <c r="G94" s="13"/>
      <c r="H94" s="13"/>
      <c r="I94" s="13"/>
      <c r="J94" s="13"/>
      <c r="K94" s="13"/>
      <c r="L94" s="13"/>
      <c r="M94" s="13"/>
      <c r="N94" s="13"/>
      <c r="O94" s="13"/>
      <c r="P94" s="13"/>
      <c r="Q94" s="13"/>
      <c r="R94" s="13"/>
    </row>
    <row r="95" customFormat="false" ht="15.75" hidden="false" customHeight="true" outlineLevel="0" collapsed="false">
      <c r="A95" s="13"/>
      <c r="B95" s="13"/>
      <c r="C95" s="13"/>
      <c r="D95" s="13"/>
      <c r="E95" s="13"/>
      <c r="F95" s="13"/>
      <c r="G95" s="13"/>
      <c r="H95" s="13"/>
      <c r="I95" s="13"/>
      <c r="J95" s="13"/>
      <c r="K95" s="13"/>
      <c r="L95" s="13"/>
      <c r="M95" s="13"/>
      <c r="N95" s="13"/>
      <c r="O95" s="13"/>
      <c r="P95" s="13"/>
      <c r="Q95" s="13"/>
      <c r="R95" s="13"/>
    </row>
    <row r="96" customFormat="false" ht="15.75" hidden="false" customHeight="true" outlineLevel="0" collapsed="false">
      <c r="A96" s="13"/>
      <c r="B96" s="13"/>
      <c r="C96" s="13"/>
      <c r="D96" s="13"/>
      <c r="E96" s="13"/>
      <c r="F96" s="13"/>
      <c r="G96" s="13"/>
      <c r="H96" s="13"/>
      <c r="I96" s="13"/>
      <c r="J96" s="13"/>
      <c r="K96" s="13"/>
      <c r="L96" s="13"/>
      <c r="M96" s="13"/>
      <c r="N96" s="13"/>
      <c r="O96" s="13"/>
      <c r="P96" s="13"/>
      <c r="Q96" s="13"/>
      <c r="R96" s="13"/>
    </row>
    <row r="97" customFormat="false" ht="15.75" hidden="false" customHeight="true" outlineLevel="0" collapsed="false">
      <c r="A97" s="13"/>
      <c r="B97" s="13"/>
      <c r="C97" s="13"/>
      <c r="D97" s="13"/>
      <c r="E97" s="13"/>
      <c r="F97" s="13"/>
      <c r="G97" s="13"/>
      <c r="H97" s="13"/>
      <c r="I97" s="13"/>
      <c r="J97" s="13"/>
      <c r="K97" s="13"/>
      <c r="L97" s="13"/>
      <c r="M97" s="13"/>
      <c r="N97" s="13"/>
      <c r="O97" s="13"/>
      <c r="P97" s="13"/>
      <c r="Q97" s="13"/>
      <c r="R97" s="13"/>
    </row>
    <row r="98" customFormat="false" ht="15.75" hidden="false" customHeight="true" outlineLevel="0" collapsed="false">
      <c r="A98" s="13"/>
      <c r="B98" s="13"/>
      <c r="C98" s="13"/>
      <c r="D98" s="13"/>
      <c r="E98" s="13"/>
      <c r="F98" s="13"/>
      <c r="G98" s="13"/>
      <c r="H98" s="13"/>
      <c r="I98" s="13"/>
      <c r="J98" s="13"/>
      <c r="K98" s="13"/>
      <c r="L98" s="13"/>
      <c r="M98" s="13"/>
      <c r="N98" s="13"/>
      <c r="O98" s="13"/>
      <c r="P98" s="13"/>
      <c r="Q98" s="13"/>
      <c r="R98" s="13"/>
    </row>
    <row r="99" customFormat="false" ht="15.75" hidden="false" customHeight="true" outlineLevel="0" collapsed="false">
      <c r="A99" s="13"/>
      <c r="B99" s="13"/>
      <c r="C99" s="13"/>
      <c r="D99" s="13"/>
      <c r="E99" s="13"/>
      <c r="F99" s="13"/>
      <c r="G99" s="13"/>
      <c r="H99" s="13"/>
      <c r="I99" s="13"/>
      <c r="J99" s="13"/>
      <c r="K99" s="13"/>
      <c r="L99" s="13"/>
      <c r="M99" s="13"/>
      <c r="N99" s="13"/>
      <c r="O99" s="13"/>
      <c r="P99" s="13"/>
      <c r="Q99" s="13"/>
      <c r="R99" s="13"/>
    </row>
    <row r="100" customFormat="false" ht="15.75" hidden="false" customHeight="true" outlineLevel="0" collapsed="false">
      <c r="A100" s="13"/>
      <c r="B100" s="13"/>
      <c r="C100" s="13"/>
      <c r="D100" s="13"/>
      <c r="E100" s="13"/>
      <c r="F100" s="13"/>
      <c r="G100" s="13"/>
      <c r="H100" s="13"/>
      <c r="I100" s="13"/>
      <c r="J100" s="13"/>
      <c r="K100" s="13"/>
      <c r="L100" s="13"/>
      <c r="M100" s="13"/>
      <c r="N100" s="13"/>
      <c r="O100" s="13"/>
      <c r="P100" s="13"/>
      <c r="Q100" s="13"/>
      <c r="R100" s="13"/>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c r="R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c r="R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c r="R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c r="R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c r="R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c r="R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c r="R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c r="R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c r="R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c r="R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c r="R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c r="R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c r="R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c r="R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c r="R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c r="R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c r="R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c r="R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row>
  </sheetData>
  <mergeCells count="13">
    <mergeCell ref="M3:P3"/>
    <mergeCell ref="A8:D8"/>
    <mergeCell ref="A9:D9"/>
    <mergeCell ref="B13:C13"/>
    <mergeCell ref="B17:C17"/>
    <mergeCell ref="A21:D22"/>
    <mergeCell ref="B26:C26"/>
    <mergeCell ref="A30:D30"/>
    <mergeCell ref="A31:D31"/>
    <mergeCell ref="A32:D32"/>
    <mergeCell ref="A33:D33"/>
    <mergeCell ref="A34:D34"/>
    <mergeCell ref="A35:D3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O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5.71"/>
    <col collapsed="false" customWidth="true" hidden="false" outlineLevel="0" max="2" min="2" style="1" width="2.71"/>
    <col collapsed="false" customWidth="true" hidden="false" outlineLevel="0" max="3" min="3" style="1" width="3.71"/>
    <col collapsed="false" customWidth="true" hidden="false" outlineLevel="0" max="4" min="4" style="1" width="21"/>
    <col collapsed="false" customWidth="true" hidden="false" outlineLevel="0" max="5" min="5" style="1" width="15.71"/>
    <col collapsed="false" customWidth="true" hidden="false" outlineLevel="0" max="6" min="6" style="1" width="26.71"/>
    <col collapsed="false" customWidth="true" hidden="false" outlineLevel="0" max="7" min="7" style="1" width="26.85"/>
    <col collapsed="false" customWidth="true" hidden="false" outlineLevel="0" max="8" min="8" style="1" width="26.71"/>
    <col collapsed="false" customWidth="true" hidden="false" outlineLevel="0" max="9" min="9" style="1" width="26.85"/>
    <col collapsed="false" customWidth="true" hidden="false" outlineLevel="0" max="10" min="10" style="1" width="8.29"/>
    <col collapsed="false" customWidth="true" hidden="false" outlineLevel="0" max="11" min="11" style="1" width="11.29"/>
    <col collapsed="false" customWidth="true" hidden="false" outlineLevel="0" max="12" min="12" style="1" width="2"/>
    <col collapsed="false" customWidth="true" hidden="false" outlineLevel="0" max="13" min="13" style="1" width="11.29"/>
    <col collapsed="false" customWidth="true" hidden="false" outlineLevel="0" max="14" min="14" style="1" width="42.71"/>
    <col collapsed="false" customWidth="true" hidden="false" outlineLevel="0" max="15" min="15" style="1" width="1.85"/>
    <col collapsed="false" customWidth="true" hidden="false" outlineLevel="0" max="26" min="16" style="1" width="12.71"/>
  </cols>
  <sheetData>
    <row r="1" customFormat="false" ht="12.75" hidden="false" customHeight="true" outlineLevel="0" collapsed="false">
      <c r="A1" s="35" t="s">
        <v>653</v>
      </c>
      <c r="B1" s="13"/>
      <c r="C1" s="13"/>
      <c r="D1" s="13"/>
      <c r="E1" s="13"/>
      <c r="F1" s="13"/>
      <c r="G1" s="13"/>
      <c r="H1" s="13"/>
      <c r="I1" s="13"/>
      <c r="J1" s="363"/>
      <c r="K1" s="13"/>
      <c r="L1" s="13"/>
      <c r="M1" s="13"/>
      <c r="N1" s="13"/>
      <c r="O1" s="13"/>
    </row>
    <row r="2" customFormat="false" ht="12.75" hidden="false" customHeight="true" outlineLevel="0" collapsed="false">
      <c r="A2" s="13"/>
      <c r="B2" s="13"/>
      <c r="C2" s="13"/>
      <c r="D2" s="13"/>
      <c r="E2" s="13"/>
      <c r="F2" s="13"/>
      <c r="G2" s="13"/>
      <c r="H2" s="13"/>
      <c r="I2" s="13"/>
      <c r="J2" s="363"/>
      <c r="K2" s="13"/>
      <c r="L2" s="13"/>
      <c r="M2" s="13"/>
      <c r="N2" s="13"/>
      <c r="O2" s="13"/>
    </row>
    <row r="3" customFormat="false" ht="12.75" hidden="false" customHeight="true" outlineLevel="0" collapsed="false">
      <c r="A3" s="89" t="s">
        <v>654</v>
      </c>
      <c r="B3" s="47" t="s">
        <v>655</v>
      </c>
      <c r="C3" s="47"/>
      <c r="D3" s="13"/>
      <c r="E3" s="13"/>
      <c r="F3" s="13"/>
      <c r="G3" s="13"/>
      <c r="H3" s="13"/>
      <c r="I3" s="13"/>
      <c r="J3" s="363"/>
      <c r="K3" s="13"/>
      <c r="L3" s="13"/>
      <c r="M3" s="13"/>
      <c r="N3" s="13"/>
      <c r="O3" s="13"/>
    </row>
    <row r="4" customFormat="false" ht="12.75" hidden="false" customHeight="true" outlineLevel="0" collapsed="false">
      <c r="A4" s="13"/>
      <c r="B4" s="13"/>
      <c r="C4" s="13"/>
      <c r="D4" s="13"/>
      <c r="E4" s="13"/>
      <c r="F4" s="13"/>
      <c r="G4" s="13"/>
      <c r="H4" s="13"/>
      <c r="I4" s="13"/>
      <c r="J4" s="363"/>
      <c r="K4" s="13"/>
      <c r="L4" s="13"/>
      <c r="M4" s="13"/>
      <c r="N4" s="13"/>
      <c r="O4" s="13"/>
    </row>
    <row r="5" customFormat="false" ht="15.75" hidden="false" customHeight="true" outlineLevel="0" collapsed="false">
      <c r="A5" s="89" t="s">
        <v>656</v>
      </c>
      <c r="B5" s="47" t="s">
        <v>612</v>
      </c>
      <c r="C5" s="13"/>
      <c r="D5" s="13"/>
      <c r="E5" s="13"/>
      <c r="F5" s="13"/>
      <c r="G5" s="13"/>
      <c r="H5" s="13"/>
      <c r="I5" s="13"/>
      <c r="J5" s="363"/>
      <c r="K5" s="13"/>
      <c r="L5" s="13"/>
      <c r="M5" s="13"/>
      <c r="N5" s="13"/>
      <c r="O5" s="13"/>
    </row>
    <row r="6" customFormat="false" ht="15.75" hidden="false" customHeight="true" outlineLevel="0" collapsed="false">
      <c r="A6" s="292" t="s">
        <v>127</v>
      </c>
      <c r="B6" s="292"/>
      <c r="C6" s="292"/>
      <c r="D6" s="292"/>
      <c r="E6" s="270" t="s">
        <v>613</v>
      </c>
      <c r="F6" s="292" t="s">
        <v>614</v>
      </c>
      <c r="G6" s="13"/>
      <c r="H6" s="13"/>
      <c r="I6" s="13"/>
      <c r="J6" s="363"/>
      <c r="K6" s="13"/>
      <c r="L6" s="15" t="s">
        <v>17</v>
      </c>
      <c r="M6" s="15"/>
      <c r="N6" s="15"/>
      <c r="O6" s="15"/>
    </row>
    <row r="7" customFormat="false" ht="12.75" hidden="false" customHeight="true" outlineLevel="0" collapsed="false">
      <c r="A7" s="292"/>
      <c r="B7" s="292"/>
      <c r="C7" s="292"/>
      <c r="D7" s="292"/>
      <c r="E7" s="270"/>
      <c r="F7" s="292"/>
      <c r="G7" s="13"/>
      <c r="H7" s="13"/>
      <c r="I7" s="13"/>
      <c r="J7" s="363"/>
      <c r="K7" s="13"/>
      <c r="L7" s="17"/>
      <c r="M7" s="18"/>
      <c r="N7" s="18"/>
      <c r="O7" s="19"/>
    </row>
    <row r="8" customFormat="false" ht="12.75" hidden="false" customHeight="true" outlineLevel="0" collapsed="false">
      <c r="A8" s="293" t="s">
        <v>99</v>
      </c>
      <c r="B8" s="293"/>
      <c r="C8" s="293"/>
      <c r="D8" s="293"/>
      <c r="E8" s="294" t="n">
        <v>5</v>
      </c>
      <c r="F8" s="296" t="n">
        <v>0.15</v>
      </c>
      <c r="G8" s="48"/>
      <c r="H8" s="13"/>
      <c r="I8" s="13"/>
      <c r="J8" s="363"/>
      <c r="K8" s="13"/>
      <c r="L8" s="20"/>
      <c r="M8" s="21"/>
      <c r="N8" s="22" t="s">
        <v>19</v>
      </c>
      <c r="O8" s="23"/>
    </row>
    <row r="9" customFormat="false" ht="12.75" hidden="false" customHeight="true" outlineLevel="0" collapsed="false">
      <c r="A9" s="293" t="s">
        <v>103</v>
      </c>
      <c r="B9" s="293"/>
      <c r="C9" s="293"/>
      <c r="D9" s="293"/>
      <c r="E9" s="294" t="n">
        <v>5</v>
      </c>
      <c r="F9" s="296" t="n">
        <v>0.15</v>
      </c>
      <c r="G9" s="48"/>
      <c r="H9" s="13"/>
      <c r="I9" s="13"/>
      <c r="J9" s="363"/>
      <c r="K9" s="13"/>
      <c r="L9" s="20"/>
      <c r="M9" s="27"/>
      <c r="N9" s="22" t="s">
        <v>21</v>
      </c>
      <c r="O9" s="23"/>
    </row>
    <row r="10" customFormat="false" ht="12.75" hidden="false" customHeight="true" outlineLevel="0" collapsed="false">
      <c r="A10" s="293" t="s">
        <v>107</v>
      </c>
      <c r="B10" s="293"/>
      <c r="C10" s="293"/>
      <c r="D10" s="293"/>
      <c r="E10" s="294" t="n">
        <v>8</v>
      </c>
      <c r="F10" s="296" t="n">
        <v>0.1</v>
      </c>
      <c r="G10" s="48"/>
      <c r="H10" s="13"/>
      <c r="I10" s="13"/>
      <c r="J10" s="363"/>
      <c r="K10" s="13"/>
      <c r="L10" s="20"/>
      <c r="M10" s="28"/>
      <c r="N10" s="22" t="s">
        <v>23</v>
      </c>
      <c r="O10" s="23"/>
    </row>
    <row r="11" customFormat="false" ht="15.75" hidden="false" customHeight="true" outlineLevel="0" collapsed="false">
      <c r="A11" s="293" t="s">
        <v>111</v>
      </c>
      <c r="B11" s="293"/>
      <c r="C11" s="293"/>
      <c r="D11" s="293"/>
      <c r="E11" s="294" t="n">
        <v>8</v>
      </c>
      <c r="F11" s="296" t="n">
        <v>0.1</v>
      </c>
      <c r="G11" s="48"/>
      <c r="H11" s="13"/>
      <c r="I11" s="13"/>
      <c r="J11" s="363"/>
      <c r="K11" s="13"/>
      <c r="L11" s="29"/>
      <c r="M11" s="30"/>
      <c r="N11" s="30"/>
      <c r="O11" s="31"/>
    </row>
    <row r="12" customFormat="false" ht="12.75" hidden="false" customHeight="true" outlineLevel="0" collapsed="false">
      <c r="A12" s="293" t="s">
        <v>115</v>
      </c>
      <c r="B12" s="293"/>
      <c r="C12" s="293"/>
      <c r="D12" s="293"/>
      <c r="E12" s="294" t="n">
        <v>10</v>
      </c>
      <c r="F12" s="296" t="n">
        <v>0.1</v>
      </c>
      <c r="G12" s="48"/>
      <c r="H12" s="13"/>
      <c r="I12" s="13"/>
      <c r="J12" s="363"/>
      <c r="K12" s="13"/>
      <c r="L12" s="13"/>
      <c r="M12" s="13"/>
      <c r="N12" s="13"/>
      <c r="O12" s="13"/>
    </row>
    <row r="13" customFormat="false" ht="12.75" hidden="false" customHeight="true" outlineLevel="0" collapsed="false">
      <c r="A13" s="293" t="s">
        <v>117</v>
      </c>
      <c r="B13" s="293"/>
      <c r="C13" s="293"/>
      <c r="D13" s="293"/>
      <c r="E13" s="294" t="n">
        <v>12</v>
      </c>
      <c r="F13" s="296" t="n">
        <v>0.05</v>
      </c>
      <c r="G13" s="48"/>
      <c r="H13" s="13"/>
      <c r="I13" s="13"/>
      <c r="J13" s="363"/>
      <c r="K13" s="13"/>
      <c r="L13" s="13"/>
      <c r="M13" s="13"/>
      <c r="N13" s="13"/>
      <c r="O13" s="13"/>
    </row>
    <row r="14" customFormat="false" ht="12.75" hidden="false" customHeight="true" outlineLevel="0" collapsed="false">
      <c r="A14" s="293" t="s">
        <v>121</v>
      </c>
      <c r="B14" s="293"/>
      <c r="C14" s="293"/>
      <c r="D14" s="293"/>
      <c r="E14" s="294" t="n">
        <v>12</v>
      </c>
      <c r="F14" s="296" t="n">
        <v>0.05</v>
      </c>
      <c r="G14" s="48"/>
      <c r="H14" s="13"/>
      <c r="I14" s="13"/>
      <c r="J14" s="363"/>
      <c r="K14" s="13"/>
      <c r="L14" s="13"/>
      <c r="M14" s="13"/>
      <c r="N14" s="13"/>
      <c r="O14" s="13"/>
    </row>
    <row r="15" customFormat="false" ht="12.75" hidden="false" customHeight="true" outlineLevel="0" collapsed="false">
      <c r="A15" s="96"/>
      <c r="B15" s="96"/>
      <c r="C15" s="96"/>
      <c r="D15" s="96"/>
      <c r="E15" s="297"/>
      <c r="F15" s="298"/>
      <c r="G15" s="299"/>
      <c r="H15" s="13"/>
      <c r="I15" s="13"/>
      <c r="J15" s="363"/>
      <c r="K15" s="13"/>
      <c r="L15" s="13"/>
      <c r="M15" s="13"/>
      <c r="N15" s="13"/>
      <c r="O15" s="13"/>
    </row>
    <row r="16" customFormat="false" ht="15.75" hidden="false" customHeight="true" outlineLevel="0" collapsed="false">
      <c r="A16" s="89" t="s">
        <v>657</v>
      </c>
      <c r="B16" s="47" t="s">
        <v>625</v>
      </c>
      <c r="C16" s="13"/>
      <c r="D16" s="13"/>
      <c r="E16" s="13"/>
      <c r="F16" s="13"/>
      <c r="G16" s="13"/>
      <c r="H16" s="13"/>
      <c r="I16" s="13"/>
      <c r="J16" s="363"/>
      <c r="K16" s="13"/>
      <c r="L16" s="13"/>
      <c r="M16" s="13"/>
      <c r="N16" s="13"/>
      <c r="O16" s="13"/>
    </row>
    <row r="17" customFormat="false" ht="12.75" hidden="false" customHeight="true" outlineLevel="0" collapsed="false">
      <c r="A17" s="309" t="s">
        <v>127</v>
      </c>
      <c r="B17" s="309"/>
      <c r="C17" s="309"/>
      <c r="D17" s="309"/>
      <c r="E17" s="309" t="s">
        <v>133</v>
      </c>
      <c r="F17" s="364" t="s">
        <v>128</v>
      </c>
      <c r="G17" s="364"/>
      <c r="H17" s="364" t="s">
        <v>129</v>
      </c>
      <c r="I17" s="364"/>
      <c r="J17" s="365" t="s">
        <v>658</v>
      </c>
      <c r="K17" s="13"/>
      <c r="L17" s="13"/>
      <c r="M17" s="13"/>
      <c r="N17" s="13"/>
      <c r="O17" s="13"/>
    </row>
    <row r="18" customFormat="false" ht="15.75" hidden="false" customHeight="true" outlineLevel="0" collapsed="false">
      <c r="A18" s="309"/>
      <c r="B18" s="309"/>
      <c r="C18" s="309"/>
      <c r="D18" s="309"/>
      <c r="E18" s="309"/>
      <c r="F18" s="309" t="s">
        <v>130</v>
      </c>
      <c r="G18" s="309" t="s">
        <v>131</v>
      </c>
      <c r="H18" s="309" t="s">
        <v>130</v>
      </c>
      <c r="I18" s="309" t="s">
        <v>131</v>
      </c>
      <c r="J18" s="365"/>
      <c r="K18" s="13"/>
      <c r="L18" s="13"/>
      <c r="M18" s="13"/>
      <c r="N18" s="13"/>
      <c r="O18" s="13"/>
    </row>
    <row r="19" customFormat="false" ht="12.75" hidden="false" customHeight="true" outlineLevel="0" collapsed="false">
      <c r="A19" s="311" t="s">
        <v>134</v>
      </c>
      <c r="B19" s="311"/>
      <c r="C19" s="311"/>
      <c r="D19" s="311"/>
      <c r="E19" s="312" t="n">
        <v>0</v>
      </c>
      <c r="F19" s="313" t="n">
        <f aca="false">'1.3 Frota Total'!E31</f>
        <v>0</v>
      </c>
      <c r="G19" s="313" t="n">
        <f aca="false">'1.3 Frota Total'!F31</f>
        <v>0</v>
      </c>
      <c r="H19" s="313" t="n">
        <f aca="false">'1.3 Frota Total'!G31</f>
        <v>0</v>
      </c>
      <c r="I19" s="366" t="n">
        <f aca="false">'1.3 Frota Total'!H31</f>
        <v>0</v>
      </c>
      <c r="J19" s="367" t="n">
        <v>1</v>
      </c>
      <c r="K19" s="13"/>
      <c r="L19" s="13"/>
      <c r="M19" s="13"/>
      <c r="N19" s="13"/>
      <c r="O19" s="13"/>
    </row>
    <row r="20" customFormat="false" ht="12.75" hidden="false" customHeight="true" outlineLevel="0" collapsed="false">
      <c r="A20" s="311"/>
      <c r="B20" s="311"/>
      <c r="C20" s="311"/>
      <c r="D20" s="311"/>
      <c r="E20" s="315" t="n">
        <v>1</v>
      </c>
      <c r="F20" s="316" t="n">
        <f aca="false">'1.3 Frota Total'!E32</f>
        <v>0</v>
      </c>
      <c r="G20" s="316" t="n">
        <f aca="false">'1.3 Frota Total'!F32</f>
        <v>0</v>
      </c>
      <c r="H20" s="316" t="n">
        <f aca="false">'1.3 Frota Total'!G32</f>
        <v>0</v>
      </c>
      <c r="I20" s="368" t="n">
        <f aca="false">'1.3 Frota Total'!H32</f>
        <v>0</v>
      </c>
      <c r="J20" s="369" t="n">
        <f aca="false">1-'A.IX.a. Deprec. veículos'!D19</f>
        <v>0.716666666666667</v>
      </c>
      <c r="K20" s="13"/>
      <c r="L20" s="13"/>
      <c r="M20" s="363"/>
      <c r="N20" s="13"/>
      <c r="O20" s="13"/>
    </row>
    <row r="21" customFormat="false" ht="15.75" hidden="false" customHeight="true" outlineLevel="0" collapsed="false">
      <c r="A21" s="311"/>
      <c r="B21" s="311"/>
      <c r="C21" s="311"/>
      <c r="D21" s="311"/>
      <c r="E21" s="315" t="n">
        <v>2</v>
      </c>
      <c r="F21" s="316" t="n">
        <f aca="false">'1.3 Frota Total'!E33</f>
        <v>0</v>
      </c>
      <c r="G21" s="316" t="n">
        <f aca="false">'1.3 Frota Total'!F33</f>
        <v>0</v>
      </c>
      <c r="H21" s="316" t="n">
        <f aca="false">'1.3 Frota Total'!G33</f>
        <v>0</v>
      </c>
      <c r="I21" s="368" t="n">
        <f aca="false">'1.3 Frota Total'!H33</f>
        <v>0</v>
      </c>
      <c r="J21" s="369" t="n">
        <f aca="false">1-SUM('A.IX.a. Deprec. veículos'!D19:D20)</f>
        <v>0.49</v>
      </c>
      <c r="K21" s="13"/>
      <c r="L21" s="13"/>
      <c r="M21" s="363"/>
      <c r="N21" s="13"/>
      <c r="O21" s="13"/>
    </row>
    <row r="22" customFormat="false" ht="15.75" hidden="false" customHeight="true" outlineLevel="0" collapsed="false">
      <c r="A22" s="311"/>
      <c r="B22" s="311"/>
      <c r="C22" s="311"/>
      <c r="D22" s="311"/>
      <c r="E22" s="315" t="n">
        <v>3</v>
      </c>
      <c r="F22" s="316" t="n">
        <f aca="false">'1.3 Frota Total'!E34</f>
        <v>0</v>
      </c>
      <c r="G22" s="316" t="n">
        <f aca="false">'1.3 Frota Total'!F34</f>
        <v>0</v>
      </c>
      <c r="H22" s="316" t="n">
        <f aca="false">'1.3 Frota Total'!G34</f>
        <v>0</v>
      </c>
      <c r="I22" s="368" t="n">
        <f aca="false">'1.3 Frota Total'!H34</f>
        <v>0</v>
      </c>
      <c r="J22" s="369" t="n">
        <f aca="false">1-SUM('A.IX.a. Deprec. veículos'!D19:D21)</f>
        <v>0.32</v>
      </c>
      <c r="K22" s="13"/>
      <c r="L22" s="83"/>
      <c r="M22" s="363"/>
      <c r="N22" s="13"/>
      <c r="O22" s="13"/>
    </row>
    <row r="23" customFormat="false" ht="15.75" hidden="false" customHeight="true" outlineLevel="0" collapsed="false">
      <c r="A23" s="311"/>
      <c r="B23" s="311"/>
      <c r="C23" s="311"/>
      <c r="D23" s="311"/>
      <c r="E23" s="315" t="n">
        <v>4</v>
      </c>
      <c r="F23" s="316" t="n">
        <f aca="false">'1.3 Frota Total'!E35</f>
        <v>0</v>
      </c>
      <c r="G23" s="316" t="n">
        <f aca="false">'1.3 Frota Total'!F35</f>
        <v>0</v>
      </c>
      <c r="H23" s="316" t="n">
        <f aca="false">'1.3 Frota Total'!G35</f>
        <v>0</v>
      </c>
      <c r="I23" s="368" t="n">
        <f aca="false">'1.3 Frota Total'!H35</f>
        <v>0</v>
      </c>
      <c r="J23" s="369" t="n">
        <f aca="false">1-SUM('A.IX.a. Deprec. veículos'!D19:D22)</f>
        <v>0.206666666666667</v>
      </c>
      <c r="K23" s="13"/>
      <c r="L23" s="13"/>
      <c r="M23" s="363"/>
      <c r="N23" s="13"/>
      <c r="O23" s="13"/>
    </row>
    <row r="24" customFormat="false" ht="15.75" hidden="false" customHeight="true" outlineLevel="0" collapsed="false">
      <c r="A24" s="311"/>
      <c r="B24" s="311"/>
      <c r="C24" s="311"/>
      <c r="D24" s="311"/>
      <c r="E24" s="318" t="n">
        <v>5</v>
      </c>
      <c r="F24" s="319" t="n">
        <f aca="false">'1.3 Frota Total'!E36</f>
        <v>0</v>
      </c>
      <c r="G24" s="319" t="n">
        <f aca="false">'1.3 Frota Total'!F36</f>
        <v>0</v>
      </c>
      <c r="H24" s="319" t="n">
        <f aca="false">'1.3 Frota Total'!G36</f>
        <v>0</v>
      </c>
      <c r="I24" s="370" t="n">
        <f aca="false">'1.3 Frota Total'!H36</f>
        <v>0</v>
      </c>
      <c r="J24" s="371" t="n">
        <f aca="false">1-SUM('A.IX.a. Deprec. veículos'!D19:D23)</f>
        <v>0.15</v>
      </c>
      <c r="K24" s="13"/>
      <c r="L24" s="13"/>
      <c r="M24" s="13"/>
      <c r="N24" s="13"/>
      <c r="O24" s="13"/>
    </row>
    <row r="25" customFormat="false" ht="15.75" hidden="false" customHeight="true" outlineLevel="0" collapsed="false">
      <c r="A25" s="311" t="s">
        <v>103</v>
      </c>
      <c r="B25" s="311"/>
      <c r="C25" s="311"/>
      <c r="D25" s="311"/>
      <c r="E25" s="312" t="n">
        <v>0</v>
      </c>
      <c r="F25" s="313" t="n">
        <f aca="false">'1.3 Frota Total'!E37</f>
        <v>0</v>
      </c>
      <c r="G25" s="313" t="n">
        <f aca="false">'1.3 Frota Total'!F37</f>
        <v>0</v>
      </c>
      <c r="H25" s="313" t="n">
        <f aca="false">'1.3 Frota Total'!G37</f>
        <v>0</v>
      </c>
      <c r="I25" s="314" t="n">
        <f aca="false">'1.3 Frota Total'!H37</f>
        <v>0</v>
      </c>
      <c r="J25" s="367" t="n">
        <v>1</v>
      </c>
      <c r="K25" s="13"/>
      <c r="L25" s="13"/>
      <c r="M25" s="13"/>
      <c r="N25" s="13"/>
      <c r="O25" s="13"/>
    </row>
    <row r="26" customFormat="false" ht="15.75" hidden="false" customHeight="true" outlineLevel="0" collapsed="false">
      <c r="A26" s="311"/>
      <c r="B26" s="311"/>
      <c r="C26" s="311"/>
      <c r="D26" s="311"/>
      <c r="E26" s="315" t="n">
        <v>1</v>
      </c>
      <c r="F26" s="316" t="n">
        <f aca="false">'1.3 Frota Total'!E38</f>
        <v>0</v>
      </c>
      <c r="G26" s="316" t="n">
        <f aca="false">'1.3 Frota Total'!F38</f>
        <v>0</v>
      </c>
      <c r="H26" s="316" t="n">
        <f aca="false">'1.3 Frota Total'!G38</f>
        <v>0</v>
      </c>
      <c r="I26" s="317" t="n">
        <f aca="false">'1.3 Frota Total'!H38</f>
        <v>0</v>
      </c>
      <c r="J26" s="369" t="n">
        <f aca="false">1-'A.IX.a. Deprec. veículos'!D19</f>
        <v>0.716666666666667</v>
      </c>
      <c r="K26" s="13"/>
      <c r="L26" s="13"/>
      <c r="M26" s="363"/>
      <c r="N26" s="13"/>
      <c r="O26" s="13"/>
    </row>
    <row r="27" customFormat="false" ht="15.75" hidden="false" customHeight="true" outlineLevel="0" collapsed="false">
      <c r="A27" s="311"/>
      <c r="B27" s="311"/>
      <c r="C27" s="311"/>
      <c r="D27" s="311"/>
      <c r="E27" s="315" t="n">
        <v>2</v>
      </c>
      <c r="F27" s="316" t="n">
        <f aca="false">'1.3 Frota Total'!E39</f>
        <v>0</v>
      </c>
      <c r="G27" s="316" t="n">
        <f aca="false">'1.3 Frota Total'!F39</f>
        <v>0</v>
      </c>
      <c r="H27" s="316" t="n">
        <f aca="false">'1.3 Frota Total'!G39</f>
        <v>0</v>
      </c>
      <c r="I27" s="317" t="n">
        <f aca="false">'1.3 Frota Total'!H39</f>
        <v>0</v>
      </c>
      <c r="J27" s="369" t="n">
        <f aca="false">1-SUM('A.IX.a. Deprec. veículos'!D19:D20)</f>
        <v>0.49</v>
      </c>
      <c r="K27" s="13"/>
      <c r="L27" s="13"/>
      <c r="M27" s="363"/>
      <c r="N27" s="13"/>
      <c r="O27" s="13"/>
    </row>
    <row r="28" customFormat="false" ht="15.75" hidden="false" customHeight="true" outlineLevel="0" collapsed="false">
      <c r="A28" s="311"/>
      <c r="B28" s="311"/>
      <c r="C28" s="311"/>
      <c r="D28" s="311"/>
      <c r="E28" s="315" t="n">
        <v>3</v>
      </c>
      <c r="F28" s="316" t="n">
        <f aca="false">'1.3 Frota Total'!E40</f>
        <v>0</v>
      </c>
      <c r="G28" s="316" t="n">
        <f aca="false">'1.3 Frota Total'!F40</f>
        <v>0</v>
      </c>
      <c r="H28" s="316" t="n">
        <f aca="false">'1.3 Frota Total'!G40</f>
        <v>0</v>
      </c>
      <c r="I28" s="317" t="n">
        <f aca="false">'1.3 Frota Total'!H40</f>
        <v>0</v>
      </c>
      <c r="J28" s="369" t="n">
        <f aca="false">1-SUM('A.IX.a. Deprec. veículos'!D19:D21)</f>
        <v>0.32</v>
      </c>
      <c r="K28" s="13"/>
      <c r="L28" s="13"/>
      <c r="M28" s="363"/>
      <c r="N28" s="13"/>
      <c r="O28" s="13"/>
    </row>
    <row r="29" customFormat="false" ht="15.75" hidden="false" customHeight="true" outlineLevel="0" collapsed="false">
      <c r="A29" s="311"/>
      <c r="B29" s="311"/>
      <c r="C29" s="311"/>
      <c r="D29" s="311"/>
      <c r="E29" s="315" t="n">
        <v>4</v>
      </c>
      <c r="F29" s="316" t="n">
        <f aca="false">'1.3 Frota Total'!E41</f>
        <v>0</v>
      </c>
      <c r="G29" s="316" t="n">
        <f aca="false">'1.3 Frota Total'!F41</f>
        <v>0</v>
      </c>
      <c r="H29" s="316" t="n">
        <f aca="false">'1.3 Frota Total'!G41</f>
        <v>0</v>
      </c>
      <c r="I29" s="317" t="n">
        <f aca="false">'1.3 Frota Total'!H41</f>
        <v>0</v>
      </c>
      <c r="J29" s="369" t="n">
        <f aca="false">1-SUM('A.IX.a. Deprec. veículos'!D19:D22)</f>
        <v>0.206666666666667</v>
      </c>
      <c r="K29" s="13"/>
      <c r="L29" s="13"/>
      <c r="M29" s="363"/>
      <c r="N29" s="13"/>
      <c r="O29" s="13"/>
    </row>
    <row r="30" customFormat="false" ht="15.75" hidden="false" customHeight="true" outlineLevel="0" collapsed="false">
      <c r="A30" s="311"/>
      <c r="B30" s="311"/>
      <c r="C30" s="311"/>
      <c r="D30" s="311"/>
      <c r="E30" s="318" t="n">
        <v>5</v>
      </c>
      <c r="F30" s="319" t="n">
        <f aca="false">'1.3 Frota Total'!E42</f>
        <v>0</v>
      </c>
      <c r="G30" s="319" t="n">
        <f aca="false">'1.3 Frota Total'!F42</f>
        <v>0</v>
      </c>
      <c r="H30" s="319" t="n">
        <f aca="false">'1.3 Frota Total'!G42</f>
        <v>0</v>
      </c>
      <c r="I30" s="320" t="n">
        <f aca="false">'1.3 Frota Total'!H42</f>
        <v>0</v>
      </c>
      <c r="J30" s="371" t="n">
        <f aca="false">1-SUM('A.IX.a. Deprec. veículos'!D19:D23)</f>
        <v>0.15</v>
      </c>
      <c r="K30" s="13"/>
      <c r="L30" s="13"/>
      <c r="M30" s="13"/>
      <c r="N30" s="13"/>
      <c r="O30" s="13"/>
    </row>
    <row r="31" customFormat="false" ht="15.75" hidden="false" customHeight="true" outlineLevel="0" collapsed="false">
      <c r="A31" s="325" t="s">
        <v>107</v>
      </c>
      <c r="B31" s="325"/>
      <c r="C31" s="325"/>
      <c r="D31" s="325"/>
      <c r="E31" s="326" t="n">
        <v>0</v>
      </c>
      <c r="F31" s="327" t="n">
        <f aca="false">'1.3 Frota Total'!E43</f>
        <v>0</v>
      </c>
      <c r="G31" s="327" t="n">
        <f aca="false">'1.3 Frota Total'!F43</f>
        <v>0</v>
      </c>
      <c r="H31" s="327" t="n">
        <f aca="false">'1.3 Frota Total'!G43</f>
        <v>0</v>
      </c>
      <c r="I31" s="328" t="n">
        <f aca="false">'1.3 Frota Total'!H43</f>
        <v>0</v>
      </c>
      <c r="J31" s="372" t="n">
        <v>1</v>
      </c>
      <c r="K31" s="13"/>
      <c r="L31" s="13"/>
      <c r="M31" s="13"/>
      <c r="N31" s="13"/>
      <c r="O31" s="13"/>
    </row>
    <row r="32" customFormat="false" ht="15.75" hidden="false" customHeight="true" outlineLevel="0" collapsed="false">
      <c r="A32" s="325"/>
      <c r="B32" s="325"/>
      <c r="C32" s="325"/>
      <c r="D32" s="325"/>
      <c r="E32" s="315" t="n">
        <v>1</v>
      </c>
      <c r="F32" s="316" t="n">
        <f aca="false">'1.3 Frota Total'!E44</f>
        <v>0</v>
      </c>
      <c r="G32" s="316" t="n">
        <f aca="false">'1.3 Frota Total'!F44</f>
        <v>0</v>
      </c>
      <c r="H32" s="316" t="n">
        <f aca="false">'1.3 Frota Total'!G44</f>
        <v>0</v>
      </c>
      <c r="I32" s="317" t="n">
        <f aca="false">'1.3 Frota Total'!H44</f>
        <v>0</v>
      </c>
      <c r="J32" s="369" t="n">
        <f aca="false">1-'A.IX.a. Deprec. veículos'!E19</f>
        <v>0.8</v>
      </c>
      <c r="K32" s="13"/>
      <c r="L32" s="13"/>
      <c r="M32" s="13"/>
      <c r="N32" s="13"/>
      <c r="O32" s="13"/>
    </row>
    <row r="33" customFormat="false" ht="15.75" hidden="false" customHeight="true" outlineLevel="0" collapsed="false">
      <c r="A33" s="325"/>
      <c r="B33" s="325"/>
      <c r="C33" s="325"/>
      <c r="D33" s="325"/>
      <c r="E33" s="315" t="n">
        <v>2</v>
      </c>
      <c r="F33" s="316" t="n">
        <f aca="false">'1.3 Frota Total'!E45</f>
        <v>0</v>
      </c>
      <c r="G33" s="316" t="n">
        <f aca="false">'1.3 Frota Total'!F45</f>
        <v>0</v>
      </c>
      <c r="H33" s="316" t="n">
        <f aca="false">'1.3 Frota Total'!G45</f>
        <v>0</v>
      </c>
      <c r="I33" s="317" t="n">
        <f aca="false">'1.3 Frota Total'!H45</f>
        <v>0</v>
      </c>
      <c r="J33" s="369" t="n">
        <f aca="false">1-SUM('A.IX.a. Deprec. veículos'!E19:E20)</f>
        <v>0.625</v>
      </c>
      <c r="K33" s="13"/>
      <c r="L33" s="13"/>
      <c r="M33" s="13"/>
      <c r="N33" s="13"/>
      <c r="O33" s="13"/>
    </row>
    <row r="34" customFormat="false" ht="15.75" hidden="false" customHeight="true" outlineLevel="0" collapsed="false">
      <c r="A34" s="325"/>
      <c r="B34" s="325"/>
      <c r="C34" s="325"/>
      <c r="D34" s="325"/>
      <c r="E34" s="315" t="n">
        <v>3</v>
      </c>
      <c r="F34" s="316" t="n">
        <f aca="false">'1.3 Frota Total'!E46</f>
        <v>0</v>
      </c>
      <c r="G34" s="316" t="n">
        <f aca="false">'1.3 Frota Total'!F46</f>
        <v>0</v>
      </c>
      <c r="H34" s="316" t="n">
        <f aca="false">'1.3 Frota Total'!G46</f>
        <v>0</v>
      </c>
      <c r="I34" s="317" t="n">
        <f aca="false">'1.3 Frota Total'!H46</f>
        <v>0</v>
      </c>
      <c r="J34" s="369" t="n">
        <f aca="false">1-SUM('A.IX.a. Deprec. veículos'!E19:E21)</f>
        <v>0.475</v>
      </c>
      <c r="K34" s="13"/>
      <c r="L34" s="13"/>
      <c r="M34" s="13"/>
      <c r="N34" s="13"/>
      <c r="O34" s="13"/>
    </row>
    <row r="35" customFormat="false" ht="15.75" hidden="false" customHeight="true" outlineLevel="0" collapsed="false">
      <c r="A35" s="325"/>
      <c r="B35" s="325"/>
      <c r="C35" s="325"/>
      <c r="D35" s="325"/>
      <c r="E35" s="315" t="n">
        <v>4</v>
      </c>
      <c r="F35" s="316" t="n">
        <f aca="false">'1.3 Frota Total'!E47</f>
        <v>0</v>
      </c>
      <c r="G35" s="316" t="n">
        <f aca="false">'1.3 Frota Total'!F47</f>
        <v>0</v>
      </c>
      <c r="H35" s="316" t="n">
        <f aca="false">'1.3 Frota Total'!G47</f>
        <v>0</v>
      </c>
      <c r="I35" s="317" t="n">
        <f aca="false">'1.3 Frota Total'!H47</f>
        <v>0</v>
      </c>
      <c r="J35" s="369" t="n">
        <f aca="false">1-SUM('A.IX.a. Deprec. veículos'!E19:E22)</f>
        <v>0.35</v>
      </c>
      <c r="K35" s="13"/>
      <c r="L35" s="13"/>
      <c r="M35" s="13"/>
      <c r="N35" s="13"/>
      <c r="O35" s="13"/>
    </row>
    <row r="36" customFormat="false" ht="15.75" hidden="false" customHeight="true" outlineLevel="0" collapsed="false">
      <c r="A36" s="325"/>
      <c r="B36" s="325"/>
      <c r="C36" s="325"/>
      <c r="D36" s="325"/>
      <c r="E36" s="315" t="n">
        <v>5</v>
      </c>
      <c r="F36" s="316" t="n">
        <f aca="false">'1.3 Frota Total'!E48</f>
        <v>0</v>
      </c>
      <c r="G36" s="316" t="n">
        <f aca="false">'1.3 Frota Total'!F48</f>
        <v>0</v>
      </c>
      <c r="H36" s="316" t="n">
        <f aca="false">'1.3 Frota Total'!G48</f>
        <v>0</v>
      </c>
      <c r="I36" s="317" t="n">
        <f aca="false">'1.3 Frota Total'!H48</f>
        <v>0</v>
      </c>
      <c r="J36" s="369" t="n">
        <f aca="false">1-SUM('A.IX.a. Deprec. veículos'!E19:E23)</f>
        <v>0.25</v>
      </c>
      <c r="K36" s="13"/>
      <c r="L36" s="13"/>
      <c r="M36" s="13"/>
      <c r="N36" s="13"/>
      <c r="O36" s="13"/>
    </row>
    <row r="37" customFormat="false" ht="15.75" hidden="false" customHeight="true" outlineLevel="0" collapsed="false">
      <c r="A37" s="325"/>
      <c r="B37" s="325"/>
      <c r="C37" s="325"/>
      <c r="D37" s="325"/>
      <c r="E37" s="315" t="n">
        <v>6</v>
      </c>
      <c r="F37" s="316" t="n">
        <f aca="false">'1.3 Frota Total'!E49</f>
        <v>0</v>
      </c>
      <c r="G37" s="316" t="n">
        <f aca="false">'1.3 Frota Total'!F49</f>
        <v>0</v>
      </c>
      <c r="H37" s="316" t="n">
        <f aca="false">'1.3 Frota Total'!G49</f>
        <v>0</v>
      </c>
      <c r="I37" s="317" t="n">
        <f aca="false">'1.3 Frota Total'!H49</f>
        <v>0</v>
      </c>
      <c r="J37" s="369" t="n">
        <f aca="false">1-SUM('A.IX.a. Deprec. veículos'!E19:E24)</f>
        <v>0.175</v>
      </c>
      <c r="K37" s="13"/>
      <c r="L37" s="13"/>
      <c r="M37" s="13"/>
      <c r="N37" s="13"/>
      <c r="O37" s="13"/>
    </row>
    <row r="38" customFormat="false" ht="15.75" hidden="false" customHeight="true" outlineLevel="0" collapsed="false">
      <c r="A38" s="325"/>
      <c r="B38" s="325"/>
      <c r="C38" s="325"/>
      <c r="D38" s="325"/>
      <c r="E38" s="315" t="n">
        <v>7</v>
      </c>
      <c r="F38" s="316" t="n">
        <f aca="false">'1.3 Frota Total'!E50</f>
        <v>0</v>
      </c>
      <c r="G38" s="316" t="n">
        <f aca="false">'1.3 Frota Total'!F50</f>
        <v>0</v>
      </c>
      <c r="H38" s="316" t="n">
        <f aca="false">'1.3 Frota Total'!G50</f>
        <v>0</v>
      </c>
      <c r="I38" s="317" t="n">
        <f aca="false">'1.3 Frota Total'!H50</f>
        <v>0</v>
      </c>
      <c r="J38" s="369" t="n">
        <f aca="false">1-SUM('A.IX.a. Deprec. veículos'!E19:E25)</f>
        <v>0.125</v>
      </c>
      <c r="K38" s="13"/>
      <c r="L38" s="13"/>
      <c r="M38" s="13"/>
      <c r="N38" s="13"/>
      <c r="O38" s="13"/>
    </row>
    <row r="39" customFormat="false" ht="15.75" hidden="false" customHeight="true" outlineLevel="0" collapsed="false">
      <c r="A39" s="325"/>
      <c r="B39" s="325"/>
      <c r="C39" s="325"/>
      <c r="D39" s="325"/>
      <c r="E39" s="322" t="n">
        <v>8</v>
      </c>
      <c r="F39" s="316" t="n">
        <f aca="false">'1.3 Frota Total'!E51</f>
        <v>0</v>
      </c>
      <c r="G39" s="316" t="n">
        <f aca="false">'1.3 Frota Total'!F51</f>
        <v>0</v>
      </c>
      <c r="H39" s="316" t="n">
        <f aca="false">'1.3 Frota Total'!G51</f>
        <v>0</v>
      </c>
      <c r="I39" s="317" t="n">
        <f aca="false">'1.3 Frota Total'!H51</f>
        <v>0</v>
      </c>
      <c r="J39" s="371" t="n">
        <f aca="false">1-SUM('A.IX.a. Deprec. veículos'!E19:E26)</f>
        <v>0.1</v>
      </c>
      <c r="K39" s="13"/>
      <c r="L39" s="13"/>
      <c r="M39" s="13"/>
      <c r="N39" s="13"/>
      <c r="O39" s="13"/>
    </row>
    <row r="40" customFormat="false" ht="15.75" hidden="false" customHeight="true" outlineLevel="0" collapsed="false">
      <c r="A40" s="311" t="s">
        <v>111</v>
      </c>
      <c r="B40" s="311"/>
      <c r="C40" s="311"/>
      <c r="D40" s="311"/>
      <c r="E40" s="312" t="n">
        <v>0</v>
      </c>
      <c r="F40" s="313" t="n">
        <f aca="false">'1.3 Frota Total'!E52</f>
        <v>0</v>
      </c>
      <c r="G40" s="313" t="n">
        <f aca="false">'1.3 Frota Total'!F52</f>
        <v>0</v>
      </c>
      <c r="H40" s="313" t="n">
        <f aca="false">'1.3 Frota Total'!G52</f>
        <v>0</v>
      </c>
      <c r="I40" s="314" t="n">
        <f aca="false">'1.3 Frota Total'!H52</f>
        <v>0</v>
      </c>
      <c r="J40" s="367" t="n">
        <v>1</v>
      </c>
      <c r="K40" s="13"/>
      <c r="L40" s="13"/>
      <c r="M40" s="13"/>
      <c r="N40" s="13"/>
      <c r="O40" s="13"/>
    </row>
    <row r="41" customFormat="false" ht="15.75" hidden="false" customHeight="true" outlineLevel="0" collapsed="false">
      <c r="A41" s="311"/>
      <c r="B41" s="311"/>
      <c r="C41" s="311"/>
      <c r="D41" s="311"/>
      <c r="E41" s="315" t="n">
        <v>1</v>
      </c>
      <c r="F41" s="316" t="n">
        <f aca="false">'1.3 Frota Total'!E53</f>
        <v>0</v>
      </c>
      <c r="G41" s="316" t="n">
        <f aca="false">'1.3 Frota Total'!F53</f>
        <v>0</v>
      </c>
      <c r="H41" s="316" t="n">
        <f aca="false">'1.3 Frota Total'!G53</f>
        <v>0</v>
      </c>
      <c r="I41" s="317" t="n">
        <f aca="false">'1.3 Frota Total'!H53</f>
        <v>0</v>
      </c>
      <c r="J41" s="369" t="n">
        <f aca="false">1-'A.IX.a. Deprec. veículos'!E19</f>
        <v>0.8</v>
      </c>
      <c r="K41" s="13"/>
      <c r="L41" s="13"/>
      <c r="M41" s="13"/>
      <c r="N41" s="13"/>
      <c r="O41" s="13"/>
    </row>
    <row r="42" customFormat="false" ht="15.75" hidden="false" customHeight="true" outlineLevel="0" collapsed="false">
      <c r="A42" s="311"/>
      <c r="B42" s="311"/>
      <c r="C42" s="311"/>
      <c r="D42" s="311"/>
      <c r="E42" s="315" t="n">
        <v>2</v>
      </c>
      <c r="F42" s="316" t="n">
        <f aca="false">'1.3 Frota Total'!E54</f>
        <v>0</v>
      </c>
      <c r="G42" s="316" t="n">
        <f aca="false">'1.3 Frota Total'!F54</f>
        <v>0</v>
      </c>
      <c r="H42" s="316" t="n">
        <f aca="false">'1.3 Frota Total'!G54</f>
        <v>0</v>
      </c>
      <c r="I42" s="317" t="n">
        <f aca="false">'1.3 Frota Total'!H54</f>
        <v>0</v>
      </c>
      <c r="J42" s="369" t="n">
        <f aca="false">1-SUM('A.IX.a. Deprec. veículos'!E19:E20)</f>
        <v>0.625</v>
      </c>
      <c r="K42" s="13"/>
      <c r="L42" s="13"/>
      <c r="M42" s="13"/>
      <c r="N42" s="13"/>
      <c r="O42" s="13"/>
    </row>
    <row r="43" customFormat="false" ht="15.75" hidden="false" customHeight="true" outlineLevel="0" collapsed="false">
      <c r="A43" s="311"/>
      <c r="B43" s="311"/>
      <c r="C43" s="311"/>
      <c r="D43" s="311"/>
      <c r="E43" s="315" t="n">
        <v>3</v>
      </c>
      <c r="F43" s="316" t="n">
        <f aca="false">'1.3 Frota Total'!E55</f>
        <v>0</v>
      </c>
      <c r="G43" s="316" t="n">
        <f aca="false">'1.3 Frota Total'!F55</f>
        <v>0</v>
      </c>
      <c r="H43" s="316" t="n">
        <f aca="false">'1.3 Frota Total'!G55</f>
        <v>0</v>
      </c>
      <c r="I43" s="317" t="n">
        <f aca="false">'1.3 Frota Total'!H55</f>
        <v>0</v>
      </c>
      <c r="J43" s="369" t="n">
        <f aca="false">1-SUM('A.IX.a. Deprec. veículos'!E19:E21)</f>
        <v>0.475</v>
      </c>
      <c r="K43" s="13"/>
      <c r="L43" s="13"/>
      <c r="M43" s="13"/>
      <c r="N43" s="13"/>
      <c r="O43" s="13"/>
    </row>
    <row r="44" customFormat="false" ht="15.75" hidden="false" customHeight="true" outlineLevel="0" collapsed="false">
      <c r="A44" s="311"/>
      <c r="B44" s="311"/>
      <c r="C44" s="311"/>
      <c r="D44" s="311"/>
      <c r="E44" s="315" t="n">
        <v>4</v>
      </c>
      <c r="F44" s="316" t="n">
        <f aca="false">'1.3 Frota Total'!E56</f>
        <v>0</v>
      </c>
      <c r="G44" s="316" t="n">
        <f aca="false">'1.3 Frota Total'!F56</f>
        <v>0</v>
      </c>
      <c r="H44" s="316" t="n">
        <f aca="false">'1.3 Frota Total'!G56</f>
        <v>0</v>
      </c>
      <c r="I44" s="317" t="n">
        <f aca="false">'1.3 Frota Total'!H56</f>
        <v>0</v>
      </c>
      <c r="J44" s="369" t="n">
        <f aca="false">1-SUM('A.IX.a. Deprec. veículos'!E19:E22)</f>
        <v>0.35</v>
      </c>
      <c r="K44" s="13"/>
      <c r="L44" s="13"/>
      <c r="M44" s="13"/>
      <c r="N44" s="13"/>
      <c r="O44" s="13"/>
    </row>
    <row r="45" customFormat="false" ht="15.75" hidden="false" customHeight="true" outlineLevel="0" collapsed="false">
      <c r="A45" s="311"/>
      <c r="B45" s="311"/>
      <c r="C45" s="311"/>
      <c r="D45" s="311"/>
      <c r="E45" s="315" t="n">
        <v>5</v>
      </c>
      <c r="F45" s="316" t="n">
        <f aca="false">'1.3 Frota Total'!E57</f>
        <v>0</v>
      </c>
      <c r="G45" s="316" t="n">
        <f aca="false">'1.3 Frota Total'!F57</f>
        <v>0</v>
      </c>
      <c r="H45" s="316" t="n">
        <f aca="false">'1.3 Frota Total'!G57</f>
        <v>0</v>
      </c>
      <c r="I45" s="317" t="n">
        <f aca="false">'1.3 Frota Total'!H57</f>
        <v>0</v>
      </c>
      <c r="J45" s="369" t="n">
        <f aca="false">1-SUM('A.IX.a. Deprec. veículos'!E19:E23)</f>
        <v>0.25</v>
      </c>
      <c r="K45" s="13"/>
      <c r="L45" s="13"/>
      <c r="M45" s="13"/>
      <c r="N45" s="13"/>
      <c r="O45" s="13"/>
    </row>
    <row r="46" customFormat="false" ht="15.75" hidden="false" customHeight="true" outlineLevel="0" collapsed="false">
      <c r="A46" s="311"/>
      <c r="B46" s="311"/>
      <c r="C46" s="311"/>
      <c r="D46" s="311"/>
      <c r="E46" s="315" t="n">
        <v>6</v>
      </c>
      <c r="F46" s="316" t="n">
        <f aca="false">'1.3 Frota Total'!E58</f>
        <v>0</v>
      </c>
      <c r="G46" s="316" t="n">
        <f aca="false">'1.3 Frota Total'!F58</f>
        <v>0</v>
      </c>
      <c r="H46" s="316" t="n">
        <f aca="false">'1.3 Frota Total'!G58</f>
        <v>0</v>
      </c>
      <c r="I46" s="317" t="n">
        <f aca="false">'1.3 Frota Total'!H58</f>
        <v>0</v>
      </c>
      <c r="J46" s="369" t="n">
        <f aca="false">1-SUM('A.IX.a. Deprec. veículos'!E19:E24)</f>
        <v>0.175</v>
      </c>
      <c r="K46" s="13"/>
      <c r="L46" s="13"/>
      <c r="M46" s="13"/>
      <c r="N46" s="13"/>
      <c r="O46" s="13"/>
    </row>
    <row r="47" customFormat="false" ht="15.75" hidden="false" customHeight="true" outlineLevel="0" collapsed="false">
      <c r="A47" s="311"/>
      <c r="B47" s="311"/>
      <c r="C47" s="311"/>
      <c r="D47" s="311"/>
      <c r="E47" s="315" t="n">
        <v>7</v>
      </c>
      <c r="F47" s="316" t="n">
        <f aca="false">'1.3 Frota Total'!E59</f>
        <v>0</v>
      </c>
      <c r="G47" s="316" t="n">
        <f aca="false">'1.3 Frota Total'!F59</f>
        <v>0</v>
      </c>
      <c r="H47" s="316" t="n">
        <f aca="false">'1.3 Frota Total'!G59</f>
        <v>0</v>
      </c>
      <c r="I47" s="317" t="n">
        <f aca="false">'1.3 Frota Total'!H59</f>
        <v>0</v>
      </c>
      <c r="J47" s="369" t="n">
        <f aca="false">1-SUM('A.IX.a. Deprec. veículos'!E19:E25)</f>
        <v>0.125</v>
      </c>
      <c r="K47" s="13"/>
      <c r="L47" s="13"/>
      <c r="M47" s="13"/>
      <c r="N47" s="13"/>
      <c r="O47" s="13"/>
    </row>
    <row r="48" customFormat="false" ht="15.75" hidden="false" customHeight="true" outlineLevel="0" collapsed="false">
      <c r="A48" s="311"/>
      <c r="B48" s="311"/>
      <c r="C48" s="311"/>
      <c r="D48" s="311"/>
      <c r="E48" s="318" t="n">
        <v>8</v>
      </c>
      <c r="F48" s="319" t="n">
        <f aca="false">'1.3 Frota Total'!E60</f>
        <v>0</v>
      </c>
      <c r="G48" s="319" t="n">
        <f aca="false">'1.3 Frota Total'!F60</f>
        <v>0</v>
      </c>
      <c r="H48" s="319" t="n">
        <f aca="false">'1.3 Frota Total'!G60</f>
        <v>0</v>
      </c>
      <c r="I48" s="320" t="n">
        <f aca="false">'1.3 Frota Total'!H60</f>
        <v>0</v>
      </c>
      <c r="J48" s="371" t="n">
        <f aca="false">1-SUM('A.IX.a. Deprec. veículos'!E19:E26)</f>
        <v>0.1</v>
      </c>
      <c r="K48" s="13"/>
      <c r="L48" s="13"/>
      <c r="M48" s="13"/>
      <c r="N48" s="13"/>
      <c r="O48" s="13"/>
    </row>
    <row r="49" customFormat="false" ht="15.75" hidden="false" customHeight="true" outlineLevel="0" collapsed="false">
      <c r="A49" s="373" t="s">
        <v>115</v>
      </c>
      <c r="B49" s="373"/>
      <c r="C49" s="373"/>
      <c r="D49" s="373"/>
      <c r="E49" s="326" t="n">
        <v>0</v>
      </c>
      <c r="F49" s="327" t="n">
        <f aca="false">'1.3 Frota Total'!E61</f>
        <v>0</v>
      </c>
      <c r="G49" s="327" t="n">
        <f aca="false">'1.3 Frota Total'!F61</f>
        <v>0</v>
      </c>
      <c r="H49" s="327" t="n">
        <f aca="false">'1.3 Frota Total'!G61</f>
        <v>0</v>
      </c>
      <c r="I49" s="374" t="n">
        <f aca="false">'1.3 Frota Total'!H61</f>
        <v>0</v>
      </c>
      <c r="J49" s="375" t="n">
        <v>1</v>
      </c>
      <c r="K49" s="13"/>
      <c r="L49" s="13"/>
      <c r="M49" s="13"/>
      <c r="N49" s="13"/>
      <c r="O49" s="13"/>
    </row>
    <row r="50" customFormat="false" ht="15.75" hidden="false" customHeight="true" outlineLevel="0" collapsed="false">
      <c r="A50" s="373"/>
      <c r="B50" s="373"/>
      <c r="C50" s="373"/>
      <c r="D50" s="373"/>
      <c r="E50" s="315" t="n">
        <v>1</v>
      </c>
      <c r="F50" s="316" t="n">
        <f aca="false">'1.3 Frota Total'!E62</f>
        <v>0</v>
      </c>
      <c r="G50" s="316" t="n">
        <f aca="false">'1.3 Frota Total'!F62</f>
        <v>0</v>
      </c>
      <c r="H50" s="316" t="n">
        <f aca="false">'1.3 Frota Total'!G62</f>
        <v>0</v>
      </c>
      <c r="I50" s="368" t="n">
        <f aca="false">'1.3 Frota Total'!H62</f>
        <v>0</v>
      </c>
      <c r="J50" s="376" t="n">
        <f aca="false">1-'A.IX.a. Deprec. veículos'!F19</f>
        <v>0.836363636363636</v>
      </c>
      <c r="K50" s="13"/>
      <c r="L50" s="13"/>
      <c r="M50" s="13"/>
      <c r="N50" s="13"/>
      <c r="O50" s="13"/>
    </row>
    <row r="51" customFormat="false" ht="15.75" hidden="false" customHeight="true" outlineLevel="0" collapsed="false">
      <c r="A51" s="373"/>
      <c r="B51" s="373"/>
      <c r="C51" s="373"/>
      <c r="D51" s="373"/>
      <c r="E51" s="315" t="n">
        <v>2</v>
      </c>
      <c r="F51" s="316" t="n">
        <f aca="false">'1.3 Frota Total'!E63</f>
        <v>0</v>
      </c>
      <c r="G51" s="316" t="n">
        <f aca="false">'1.3 Frota Total'!F63</f>
        <v>0</v>
      </c>
      <c r="H51" s="316" t="n">
        <f aca="false">'1.3 Frota Total'!G63</f>
        <v>0</v>
      </c>
      <c r="I51" s="368" t="n">
        <f aca="false">'1.3 Frota Total'!H63</f>
        <v>0</v>
      </c>
      <c r="J51" s="376" t="n">
        <f aca="false">1-SUM('A.IX.a. Deprec. veículos'!F19:F20)</f>
        <v>0.689090909090909</v>
      </c>
      <c r="K51" s="13"/>
      <c r="L51" s="13"/>
      <c r="M51" s="13"/>
      <c r="N51" s="13"/>
      <c r="O51" s="13"/>
    </row>
    <row r="52" customFormat="false" ht="15.75" hidden="false" customHeight="true" outlineLevel="0" collapsed="false">
      <c r="A52" s="373"/>
      <c r="B52" s="373"/>
      <c r="C52" s="373"/>
      <c r="D52" s="373"/>
      <c r="E52" s="315" t="n">
        <v>3</v>
      </c>
      <c r="F52" s="316" t="n">
        <f aca="false">'1.3 Frota Total'!E64</f>
        <v>0</v>
      </c>
      <c r="G52" s="316" t="n">
        <f aca="false">'1.3 Frota Total'!F64</f>
        <v>0</v>
      </c>
      <c r="H52" s="316" t="n">
        <f aca="false">'1.3 Frota Total'!G64</f>
        <v>0</v>
      </c>
      <c r="I52" s="368" t="n">
        <f aca="false">'1.3 Frota Total'!H64</f>
        <v>0</v>
      </c>
      <c r="J52" s="376" t="n">
        <f aca="false">1-SUM('A.IX.a. Deprec. veículos'!F19:F21)</f>
        <v>0.558181818181818</v>
      </c>
      <c r="K52" s="13"/>
      <c r="L52" s="13"/>
      <c r="M52" s="13"/>
      <c r="N52" s="13"/>
      <c r="O52" s="13"/>
    </row>
    <row r="53" customFormat="false" ht="15.75" hidden="false" customHeight="true" outlineLevel="0" collapsed="false">
      <c r="A53" s="373"/>
      <c r="B53" s="373"/>
      <c r="C53" s="373"/>
      <c r="D53" s="373"/>
      <c r="E53" s="315" t="n">
        <v>4</v>
      </c>
      <c r="F53" s="316" t="n">
        <f aca="false">'1.3 Frota Total'!E65</f>
        <v>0</v>
      </c>
      <c r="G53" s="316" t="n">
        <f aca="false">'1.3 Frota Total'!F65</f>
        <v>0</v>
      </c>
      <c r="H53" s="316" t="n">
        <f aca="false">'1.3 Frota Total'!G65</f>
        <v>0</v>
      </c>
      <c r="I53" s="368" t="n">
        <f aca="false">'1.3 Frota Total'!H65</f>
        <v>0</v>
      </c>
      <c r="J53" s="376" t="n">
        <f aca="false">1-SUM('A.IX.a. Deprec. veículos'!F19:F22)</f>
        <v>0.443636363636364</v>
      </c>
      <c r="K53" s="13"/>
      <c r="L53" s="13"/>
      <c r="M53" s="13"/>
      <c r="N53" s="13"/>
      <c r="O53" s="13"/>
    </row>
    <row r="54" customFormat="false" ht="15.75" hidden="false" customHeight="true" outlineLevel="0" collapsed="false">
      <c r="A54" s="373"/>
      <c r="B54" s="373"/>
      <c r="C54" s="373"/>
      <c r="D54" s="373"/>
      <c r="E54" s="315" t="n">
        <v>5</v>
      </c>
      <c r="F54" s="316" t="n">
        <f aca="false">'1.3 Frota Total'!E66</f>
        <v>0</v>
      </c>
      <c r="G54" s="316" t="n">
        <f aca="false">'1.3 Frota Total'!F66</f>
        <v>0</v>
      </c>
      <c r="H54" s="316" t="n">
        <f aca="false">'1.3 Frota Total'!G66</f>
        <v>0</v>
      </c>
      <c r="I54" s="368" t="n">
        <f aca="false">'1.3 Frota Total'!H66</f>
        <v>0</v>
      </c>
      <c r="J54" s="376" t="n">
        <f aca="false">1-SUM('A.IX.a. Deprec. veículos'!F19:F23)</f>
        <v>0.345454545454545</v>
      </c>
      <c r="K54" s="13"/>
      <c r="L54" s="13"/>
      <c r="M54" s="13"/>
      <c r="N54" s="13"/>
      <c r="O54" s="13"/>
    </row>
    <row r="55" customFormat="false" ht="15.75" hidden="false" customHeight="true" outlineLevel="0" collapsed="false">
      <c r="A55" s="373"/>
      <c r="B55" s="373"/>
      <c r="C55" s="373"/>
      <c r="D55" s="373"/>
      <c r="E55" s="315" t="n">
        <v>6</v>
      </c>
      <c r="F55" s="316" t="n">
        <f aca="false">'1.3 Frota Total'!E67</f>
        <v>0</v>
      </c>
      <c r="G55" s="316" t="n">
        <f aca="false">'1.3 Frota Total'!F67</f>
        <v>0</v>
      </c>
      <c r="H55" s="316" t="n">
        <f aca="false">'1.3 Frota Total'!G67</f>
        <v>0</v>
      </c>
      <c r="I55" s="368" t="n">
        <f aca="false">'1.3 Frota Total'!H67</f>
        <v>0</v>
      </c>
      <c r="J55" s="376" t="n">
        <f aca="false">1-SUM('A.IX.a. Deprec. veículos'!F19:F24)</f>
        <v>0.263636363636364</v>
      </c>
      <c r="K55" s="13"/>
      <c r="L55" s="13"/>
      <c r="M55" s="13"/>
      <c r="N55" s="13"/>
      <c r="O55" s="13"/>
    </row>
    <row r="56" customFormat="false" ht="15.75" hidden="false" customHeight="true" outlineLevel="0" collapsed="false">
      <c r="A56" s="373"/>
      <c r="B56" s="373"/>
      <c r="C56" s="373"/>
      <c r="D56" s="373"/>
      <c r="E56" s="315" t="n">
        <v>7</v>
      </c>
      <c r="F56" s="316" t="n">
        <f aca="false">'1.3 Frota Total'!E68</f>
        <v>0</v>
      </c>
      <c r="G56" s="316" t="n">
        <f aca="false">'1.3 Frota Total'!F68</f>
        <v>0</v>
      </c>
      <c r="H56" s="316" t="n">
        <f aca="false">'1.3 Frota Total'!G68</f>
        <v>0</v>
      </c>
      <c r="I56" s="368" t="n">
        <f aca="false">'1.3 Frota Total'!H68</f>
        <v>0</v>
      </c>
      <c r="J56" s="376" t="n">
        <f aca="false">1-SUM('A.IX.a. Deprec. veículos'!F19:F25)</f>
        <v>0.198181818181818</v>
      </c>
      <c r="K56" s="13"/>
      <c r="L56" s="13"/>
      <c r="M56" s="13"/>
      <c r="N56" s="13"/>
      <c r="O56" s="13"/>
    </row>
    <row r="57" customFormat="false" ht="15.75" hidden="false" customHeight="true" outlineLevel="0" collapsed="false">
      <c r="A57" s="373"/>
      <c r="B57" s="373"/>
      <c r="C57" s="373"/>
      <c r="D57" s="373"/>
      <c r="E57" s="315" t="n">
        <v>8</v>
      </c>
      <c r="F57" s="316" t="n">
        <f aca="false">'1.3 Frota Total'!E69</f>
        <v>0</v>
      </c>
      <c r="G57" s="316" t="n">
        <f aca="false">'1.3 Frota Total'!F69</f>
        <v>0</v>
      </c>
      <c r="H57" s="316" t="n">
        <f aca="false">'1.3 Frota Total'!G69</f>
        <v>0</v>
      </c>
      <c r="I57" s="368" t="n">
        <f aca="false">'1.3 Frota Total'!H69</f>
        <v>0</v>
      </c>
      <c r="J57" s="376" t="n">
        <f aca="false">1-SUM('A.IX.a. Deprec. veículos'!F19:F26)</f>
        <v>0.149090909090909</v>
      </c>
      <c r="K57" s="13"/>
      <c r="L57" s="13"/>
      <c r="M57" s="13"/>
      <c r="N57" s="13"/>
      <c r="O57" s="13"/>
    </row>
    <row r="58" customFormat="false" ht="15.75" hidden="false" customHeight="true" outlineLevel="0" collapsed="false">
      <c r="A58" s="373"/>
      <c r="B58" s="373"/>
      <c r="C58" s="373"/>
      <c r="D58" s="373"/>
      <c r="E58" s="315" t="n">
        <v>9</v>
      </c>
      <c r="F58" s="316" t="n">
        <f aca="false">'1.3 Frota Total'!E70</f>
        <v>0</v>
      </c>
      <c r="G58" s="316" t="n">
        <f aca="false">'1.3 Frota Total'!F70</f>
        <v>0</v>
      </c>
      <c r="H58" s="316" t="n">
        <f aca="false">'1.3 Frota Total'!G70</f>
        <v>0</v>
      </c>
      <c r="I58" s="368" t="n">
        <f aca="false">'1.3 Frota Total'!H70</f>
        <v>0</v>
      </c>
      <c r="J58" s="376" t="n">
        <f aca="false">1-SUM('A.IX.a. Deprec. veículos'!F19:F27)</f>
        <v>0.116363636363636</v>
      </c>
      <c r="K58" s="13"/>
      <c r="L58" s="13"/>
      <c r="M58" s="13"/>
      <c r="N58" s="13"/>
      <c r="O58" s="13"/>
    </row>
    <row r="59" customFormat="false" ht="15.75" hidden="false" customHeight="true" outlineLevel="0" collapsed="false">
      <c r="A59" s="373"/>
      <c r="B59" s="373"/>
      <c r="C59" s="373"/>
      <c r="D59" s="373"/>
      <c r="E59" s="318" t="n">
        <v>10</v>
      </c>
      <c r="F59" s="319" t="n">
        <f aca="false">'1.3 Frota Total'!E71</f>
        <v>0</v>
      </c>
      <c r="G59" s="319" t="n">
        <f aca="false">'1.3 Frota Total'!F71</f>
        <v>0</v>
      </c>
      <c r="H59" s="319" t="n">
        <f aca="false">'1.3 Frota Total'!G71</f>
        <v>0</v>
      </c>
      <c r="I59" s="370" t="n">
        <f aca="false">'1.3 Frota Total'!H71</f>
        <v>0</v>
      </c>
      <c r="J59" s="377" t="n">
        <f aca="false">1-SUM('A.IX.a. Deprec. veículos'!F19:F28)</f>
        <v>0.1</v>
      </c>
      <c r="K59" s="13"/>
      <c r="L59" s="13"/>
      <c r="M59" s="13"/>
      <c r="N59" s="13"/>
      <c r="O59" s="13"/>
    </row>
    <row r="60" customFormat="false" ht="15.75" hidden="false" customHeight="true" outlineLevel="0" collapsed="false">
      <c r="A60" s="321" t="s">
        <v>117</v>
      </c>
      <c r="B60" s="321"/>
      <c r="C60" s="321"/>
      <c r="D60" s="321"/>
      <c r="E60" s="312" t="n">
        <v>0</v>
      </c>
      <c r="F60" s="313" t="n">
        <f aca="false">'1.3 Frota Total'!E72</f>
        <v>0</v>
      </c>
      <c r="G60" s="313" t="n">
        <f aca="false">'1.3 Frota Total'!F72</f>
        <v>0</v>
      </c>
      <c r="H60" s="313" t="n">
        <f aca="false">'1.3 Frota Total'!G72</f>
        <v>0</v>
      </c>
      <c r="I60" s="314" t="n">
        <f aca="false">'1.3 Frota Total'!H72</f>
        <v>0</v>
      </c>
      <c r="J60" s="367" t="n">
        <v>1</v>
      </c>
      <c r="K60" s="13"/>
      <c r="L60" s="13"/>
      <c r="M60" s="13"/>
      <c r="N60" s="13"/>
      <c r="O60" s="13"/>
    </row>
    <row r="61" customFormat="false" ht="15.75" hidden="false" customHeight="true" outlineLevel="0" collapsed="false">
      <c r="A61" s="321"/>
      <c r="B61" s="321"/>
      <c r="C61" s="321"/>
      <c r="D61" s="321"/>
      <c r="E61" s="315" t="n">
        <v>1</v>
      </c>
      <c r="F61" s="316" t="n">
        <f aca="false">'1.3 Frota Total'!E73</f>
        <v>0</v>
      </c>
      <c r="G61" s="316" t="n">
        <f aca="false">'1.3 Frota Total'!F73</f>
        <v>0</v>
      </c>
      <c r="H61" s="316" t="n">
        <f aca="false">'1.3 Frota Total'!G73</f>
        <v>0</v>
      </c>
      <c r="I61" s="317" t="n">
        <f aca="false">'1.3 Frota Total'!H73</f>
        <v>0</v>
      </c>
      <c r="J61" s="369" t="n">
        <f aca="false">1-'A.IX.a. Deprec. veículos'!G19</f>
        <v>0.853846153846154</v>
      </c>
      <c r="K61" s="13"/>
      <c r="L61" s="13"/>
      <c r="M61" s="13"/>
      <c r="N61" s="13"/>
      <c r="O61" s="13"/>
    </row>
    <row r="62" customFormat="false" ht="15.75" hidden="false" customHeight="true" outlineLevel="0" collapsed="false">
      <c r="A62" s="321"/>
      <c r="B62" s="321"/>
      <c r="C62" s="321"/>
      <c r="D62" s="321"/>
      <c r="E62" s="315" t="n">
        <v>2</v>
      </c>
      <c r="F62" s="316" t="n">
        <f aca="false">'1.3 Frota Total'!E74</f>
        <v>0</v>
      </c>
      <c r="G62" s="316" t="n">
        <f aca="false">'1.3 Frota Total'!F74</f>
        <v>0</v>
      </c>
      <c r="H62" s="316" t="n">
        <f aca="false">'1.3 Frota Total'!G74</f>
        <v>0</v>
      </c>
      <c r="I62" s="317" t="n">
        <f aca="false">'1.3 Frota Total'!H74</f>
        <v>0</v>
      </c>
      <c r="J62" s="369" t="n">
        <f aca="false">1-SUM('A.IX.a. Deprec. veículos'!G19:G20)</f>
        <v>0.719871794871795</v>
      </c>
      <c r="K62" s="13"/>
      <c r="L62" s="13"/>
      <c r="M62" s="13"/>
      <c r="N62" s="13"/>
      <c r="O62" s="13"/>
    </row>
    <row r="63" customFormat="false" ht="15.75" hidden="false" customHeight="true" outlineLevel="0" collapsed="false">
      <c r="A63" s="321"/>
      <c r="B63" s="321"/>
      <c r="C63" s="321"/>
      <c r="D63" s="321"/>
      <c r="E63" s="315" t="n">
        <v>3</v>
      </c>
      <c r="F63" s="316" t="n">
        <f aca="false">'1.3 Frota Total'!E75</f>
        <v>0</v>
      </c>
      <c r="G63" s="316" t="n">
        <f aca="false">'1.3 Frota Total'!F75</f>
        <v>0</v>
      </c>
      <c r="H63" s="316" t="n">
        <f aca="false">'1.3 Frota Total'!G75</f>
        <v>0</v>
      </c>
      <c r="I63" s="317" t="n">
        <f aca="false">'1.3 Frota Total'!H75</f>
        <v>0</v>
      </c>
      <c r="J63" s="369" t="n">
        <f aca="false">1-SUM('A.IX.a. Deprec. veículos'!G19:G21)</f>
        <v>0.598076923076923</v>
      </c>
      <c r="K63" s="13"/>
      <c r="L63" s="13"/>
      <c r="M63" s="13"/>
      <c r="N63" s="13"/>
      <c r="O63" s="13"/>
    </row>
    <row r="64" customFormat="false" ht="15.75" hidden="false" customHeight="true" outlineLevel="0" collapsed="false">
      <c r="A64" s="321"/>
      <c r="B64" s="321"/>
      <c r="C64" s="321"/>
      <c r="D64" s="321"/>
      <c r="E64" s="315" t="n">
        <v>4</v>
      </c>
      <c r="F64" s="316" t="n">
        <f aca="false">'1.3 Frota Total'!E76</f>
        <v>0</v>
      </c>
      <c r="G64" s="316" t="n">
        <f aca="false">'1.3 Frota Total'!F76</f>
        <v>0</v>
      </c>
      <c r="H64" s="316" t="n">
        <f aca="false">'1.3 Frota Total'!G76</f>
        <v>0</v>
      </c>
      <c r="I64" s="317" t="n">
        <f aca="false">'1.3 Frota Total'!H76</f>
        <v>0</v>
      </c>
      <c r="J64" s="369" t="n">
        <f aca="false">1-SUM('A.IX.a. Deprec. veículos'!G19:G22)</f>
        <v>0.488461538461539</v>
      </c>
      <c r="K64" s="13"/>
      <c r="L64" s="13"/>
      <c r="M64" s="13"/>
      <c r="N64" s="13"/>
      <c r="O64" s="13"/>
    </row>
    <row r="65" customFormat="false" ht="15.75" hidden="false" customHeight="true" outlineLevel="0" collapsed="false">
      <c r="A65" s="321"/>
      <c r="B65" s="321"/>
      <c r="C65" s="321"/>
      <c r="D65" s="321"/>
      <c r="E65" s="315" t="n">
        <v>5</v>
      </c>
      <c r="F65" s="316" t="n">
        <f aca="false">'1.3 Frota Total'!E77</f>
        <v>0</v>
      </c>
      <c r="G65" s="316" t="n">
        <f aca="false">'1.3 Frota Total'!F77</f>
        <v>0</v>
      </c>
      <c r="H65" s="316" t="n">
        <f aca="false">'1.3 Frota Total'!G77</f>
        <v>0</v>
      </c>
      <c r="I65" s="317" t="n">
        <f aca="false">'1.3 Frota Total'!H77</f>
        <v>0</v>
      </c>
      <c r="J65" s="369" t="n">
        <f aca="false">1-SUM('A.IX.a. Deprec. veículos'!G19:G23)</f>
        <v>0.391025641025641</v>
      </c>
      <c r="K65" s="13"/>
      <c r="L65" s="13"/>
      <c r="M65" s="13"/>
      <c r="N65" s="13"/>
      <c r="O65" s="13"/>
    </row>
    <row r="66" customFormat="false" ht="15.75" hidden="false" customHeight="true" outlineLevel="0" collapsed="false">
      <c r="A66" s="321"/>
      <c r="B66" s="321"/>
      <c r="C66" s="321"/>
      <c r="D66" s="321"/>
      <c r="E66" s="315" t="n">
        <v>6</v>
      </c>
      <c r="F66" s="316" t="n">
        <f aca="false">'1.3 Frota Total'!E78</f>
        <v>0</v>
      </c>
      <c r="G66" s="316" t="n">
        <f aca="false">'1.3 Frota Total'!F78</f>
        <v>0</v>
      </c>
      <c r="H66" s="316" t="n">
        <f aca="false">'1.3 Frota Total'!G78</f>
        <v>0</v>
      </c>
      <c r="I66" s="317" t="n">
        <f aca="false">'1.3 Frota Total'!H78</f>
        <v>0</v>
      </c>
      <c r="J66" s="369" t="n">
        <f aca="false">1-SUM('A.IX.a. Deprec. veículos'!G19:G24)</f>
        <v>0.305769230769231</v>
      </c>
      <c r="K66" s="13"/>
      <c r="L66" s="13"/>
      <c r="M66" s="13"/>
      <c r="N66" s="13"/>
      <c r="O66" s="13"/>
    </row>
    <row r="67" customFormat="false" ht="15.75" hidden="false" customHeight="true" outlineLevel="0" collapsed="false">
      <c r="A67" s="321"/>
      <c r="B67" s="321"/>
      <c r="C67" s="321"/>
      <c r="D67" s="321"/>
      <c r="E67" s="315" t="n">
        <v>7</v>
      </c>
      <c r="F67" s="316" t="n">
        <f aca="false">'1.3 Frota Total'!E79</f>
        <v>0</v>
      </c>
      <c r="G67" s="316" t="n">
        <f aca="false">'1.3 Frota Total'!F79</f>
        <v>0</v>
      </c>
      <c r="H67" s="316" t="n">
        <f aca="false">'1.3 Frota Total'!G79</f>
        <v>0</v>
      </c>
      <c r="I67" s="317" t="n">
        <f aca="false">'1.3 Frota Total'!H79</f>
        <v>0</v>
      </c>
      <c r="J67" s="369" t="n">
        <f aca="false">1-SUM('A.IX.a. Deprec. veículos'!G19:G25)</f>
        <v>0.232692307692308</v>
      </c>
      <c r="K67" s="13"/>
      <c r="L67" s="13"/>
      <c r="M67" s="13"/>
      <c r="N67" s="13"/>
      <c r="O67" s="13"/>
    </row>
    <row r="68" customFormat="false" ht="15.75" hidden="false" customHeight="true" outlineLevel="0" collapsed="false">
      <c r="A68" s="321"/>
      <c r="B68" s="321"/>
      <c r="C68" s="321"/>
      <c r="D68" s="321"/>
      <c r="E68" s="315" t="n">
        <v>8</v>
      </c>
      <c r="F68" s="316" t="n">
        <f aca="false">'1.3 Frota Total'!E80</f>
        <v>0</v>
      </c>
      <c r="G68" s="316" t="n">
        <f aca="false">'1.3 Frota Total'!F80</f>
        <v>0</v>
      </c>
      <c r="H68" s="316" t="n">
        <f aca="false">'1.3 Frota Total'!G80</f>
        <v>0</v>
      </c>
      <c r="I68" s="317" t="n">
        <f aca="false">'1.3 Frota Total'!H80</f>
        <v>0</v>
      </c>
      <c r="J68" s="369" t="n">
        <f aca="false">1-SUM('A.IX.a. Deprec. veículos'!G19:G26)</f>
        <v>0.171794871794872</v>
      </c>
      <c r="K68" s="13"/>
      <c r="L68" s="13"/>
      <c r="M68" s="13"/>
      <c r="N68" s="13"/>
      <c r="O68" s="13"/>
    </row>
    <row r="69" customFormat="false" ht="15.75" hidden="false" customHeight="true" outlineLevel="0" collapsed="false">
      <c r="A69" s="321"/>
      <c r="B69" s="321"/>
      <c r="C69" s="321"/>
      <c r="D69" s="321"/>
      <c r="E69" s="315" t="n">
        <v>9</v>
      </c>
      <c r="F69" s="316" t="n">
        <f aca="false">'1.3 Frota Total'!E81</f>
        <v>0</v>
      </c>
      <c r="G69" s="316" t="n">
        <f aca="false">'1.3 Frota Total'!F81</f>
        <v>0</v>
      </c>
      <c r="H69" s="316" t="n">
        <f aca="false">'1.3 Frota Total'!G81</f>
        <v>0</v>
      </c>
      <c r="I69" s="317" t="n">
        <f aca="false">'1.3 Frota Total'!H81</f>
        <v>0</v>
      </c>
      <c r="J69" s="369" t="n">
        <f aca="false">1-SUM('A.IX.a. Deprec. veículos'!G19:G27)</f>
        <v>0.123076923076923</v>
      </c>
      <c r="K69" s="13"/>
      <c r="L69" s="13"/>
      <c r="M69" s="13"/>
      <c r="N69" s="13"/>
      <c r="O69" s="13"/>
    </row>
    <row r="70" customFormat="false" ht="15.75" hidden="false" customHeight="true" outlineLevel="0" collapsed="false">
      <c r="A70" s="321"/>
      <c r="B70" s="321"/>
      <c r="C70" s="321"/>
      <c r="D70" s="321"/>
      <c r="E70" s="315" t="n">
        <v>10</v>
      </c>
      <c r="F70" s="316" t="n">
        <f aca="false">'1.3 Frota Total'!E82</f>
        <v>0</v>
      </c>
      <c r="G70" s="316" t="n">
        <f aca="false">'1.3 Frota Total'!F82</f>
        <v>0</v>
      </c>
      <c r="H70" s="316" t="n">
        <f aca="false">'1.3 Frota Total'!G82</f>
        <v>0</v>
      </c>
      <c r="I70" s="317" t="n">
        <f aca="false">'1.3 Frota Total'!H82</f>
        <v>0</v>
      </c>
      <c r="J70" s="369" t="n">
        <f aca="false">1-SUM('A.IX.a. Deprec. veículos'!G19:G28)</f>
        <v>0.0865384615384616</v>
      </c>
      <c r="K70" s="13"/>
      <c r="L70" s="13"/>
      <c r="M70" s="13"/>
      <c r="N70" s="13"/>
      <c r="O70" s="13"/>
    </row>
    <row r="71" customFormat="false" ht="15.75" hidden="false" customHeight="true" outlineLevel="0" collapsed="false">
      <c r="A71" s="321"/>
      <c r="B71" s="321"/>
      <c r="C71" s="321"/>
      <c r="D71" s="321"/>
      <c r="E71" s="315" t="n">
        <v>11</v>
      </c>
      <c r="F71" s="316" t="n">
        <f aca="false">'1.3 Frota Total'!E83</f>
        <v>0</v>
      </c>
      <c r="G71" s="316" t="n">
        <f aca="false">'1.3 Frota Total'!F83</f>
        <v>0</v>
      </c>
      <c r="H71" s="316" t="n">
        <f aca="false">'1.3 Frota Total'!G83</f>
        <v>0</v>
      </c>
      <c r="I71" s="317" t="n">
        <f aca="false">'1.3 Frota Total'!H83</f>
        <v>0</v>
      </c>
      <c r="J71" s="369" t="n">
        <f aca="false">1-SUM('A.IX.a. Deprec. veículos'!G19:G29)</f>
        <v>0.0621794871794872</v>
      </c>
      <c r="K71" s="13"/>
      <c r="L71" s="13"/>
      <c r="M71" s="13"/>
      <c r="N71" s="13"/>
      <c r="O71" s="13"/>
    </row>
    <row r="72" customFormat="false" ht="15.75" hidden="false" customHeight="true" outlineLevel="0" collapsed="false">
      <c r="A72" s="321"/>
      <c r="B72" s="321"/>
      <c r="C72" s="321"/>
      <c r="D72" s="321"/>
      <c r="E72" s="322" t="n">
        <v>12</v>
      </c>
      <c r="F72" s="323" t="n">
        <f aca="false">'1.3 Frota Total'!E84</f>
        <v>0</v>
      </c>
      <c r="G72" s="323" t="n">
        <f aca="false">'1.3 Frota Total'!F84</f>
        <v>0</v>
      </c>
      <c r="H72" s="323" t="n">
        <f aca="false">'1.3 Frota Total'!G84</f>
        <v>0</v>
      </c>
      <c r="I72" s="324" t="n">
        <f aca="false">'1.3 Frota Total'!H84</f>
        <v>0</v>
      </c>
      <c r="J72" s="378" t="n">
        <f aca="false">1-SUM('A.IX.a. Deprec. veículos'!G19:G30)</f>
        <v>0.05</v>
      </c>
      <c r="K72" s="13"/>
      <c r="L72" s="13"/>
      <c r="M72" s="13"/>
      <c r="N72" s="13"/>
      <c r="O72" s="13"/>
    </row>
    <row r="73" customFormat="false" ht="15.75" hidden="false" customHeight="true" outlineLevel="0" collapsed="false">
      <c r="A73" s="379" t="s">
        <v>121</v>
      </c>
      <c r="B73" s="379"/>
      <c r="C73" s="379"/>
      <c r="D73" s="379"/>
      <c r="E73" s="312" t="n">
        <v>0</v>
      </c>
      <c r="F73" s="313" t="n">
        <f aca="false">'1.3 Frota Total'!E85</f>
        <v>0</v>
      </c>
      <c r="G73" s="313" t="n">
        <f aca="false">'1.3 Frota Total'!F85</f>
        <v>0</v>
      </c>
      <c r="H73" s="313" t="n">
        <f aca="false">'1.3 Frota Total'!G85</f>
        <v>0</v>
      </c>
      <c r="I73" s="366" t="n">
        <f aca="false">'1.3 Frota Total'!H85</f>
        <v>0</v>
      </c>
      <c r="J73" s="367" t="n">
        <v>1</v>
      </c>
      <c r="K73" s="13"/>
      <c r="L73" s="13"/>
      <c r="M73" s="13"/>
      <c r="N73" s="13"/>
      <c r="O73" s="13"/>
    </row>
    <row r="74" customFormat="false" ht="15.75" hidden="false" customHeight="true" outlineLevel="0" collapsed="false">
      <c r="A74" s="379"/>
      <c r="B74" s="379"/>
      <c r="C74" s="379"/>
      <c r="D74" s="379"/>
      <c r="E74" s="315" t="n">
        <v>1</v>
      </c>
      <c r="F74" s="316" t="n">
        <f aca="false">'1.3 Frota Total'!E86</f>
        <v>0</v>
      </c>
      <c r="G74" s="316" t="n">
        <f aca="false">'1.3 Frota Total'!F86</f>
        <v>0</v>
      </c>
      <c r="H74" s="316" t="n">
        <f aca="false">'1.3 Frota Total'!G86</f>
        <v>0</v>
      </c>
      <c r="I74" s="368" t="n">
        <f aca="false">'1.3 Frota Total'!H86</f>
        <v>0</v>
      </c>
      <c r="J74" s="369" t="n">
        <f aca="false">1-'A.IX.a. Deprec. veículos'!G19</f>
        <v>0.853846153846154</v>
      </c>
      <c r="K74" s="13"/>
      <c r="L74" s="13"/>
      <c r="M74" s="13"/>
      <c r="N74" s="13"/>
      <c r="O74" s="13"/>
    </row>
    <row r="75" customFormat="false" ht="15.75" hidden="false" customHeight="true" outlineLevel="0" collapsed="false">
      <c r="A75" s="379"/>
      <c r="B75" s="379"/>
      <c r="C75" s="379"/>
      <c r="D75" s="379"/>
      <c r="E75" s="315" t="n">
        <v>2</v>
      </c>
      <c r="F75" s="316" t="n">
        <f aca="false">'1.3 Frota Total'!E87</f>
        <v>0</v>
      </c>
      <c r="G75" s="316" t="n">
        <f aca="false">'1.3 Frota Total'!F87</f>
        <v>0</v>
      </c>
      <c r="H75" s="316" t="n">
        <f aca="false">'1.3 Frota Total'!G87</f>
        <v>0</v>
      </c>
      <c r="I75" s="368" t="n">
        <f aca="false">'1.3 Frota Total'!H87</f>
        <v>0</v>
      </c>
      <c r="J75" s="369" t="n">
        <f aca="false">1-SUM('A.IX.a. Deprec. veículos'!G19:G20)</f>
        <v>0.719871794871795</v>
      </c>
      <c r="K75" s="13"/>
      <c r="L75" s="13"/>
      <c r="M75" s="13"/>
      <c r="N75" s="13"/>
      <c r="O75" s="13"/>
    </row>
    <row r="76" customFormat="false" ht="15.75" hidden="false" customHeight="true" outlineLevel="0" collapsed="false">
      <c r="A76" s="379"/>
      <c r="B76" s="379"/>
      <c r="C76" s="379"/>
      <c r="D76" s="379"/>
      <c r="E76" s="315" t="n">
        <v>3</v>
      </c>
      <c r="F76" s="316" t="n">
        <f aca="false">'1.3 Frota Total'!E88</f>
        <v>0</v>
      </c>
      <c r="G76" s="316" t="n">
        <f aca="false">'1.3 Frota Total'!F88</f>
        <v>0</v>
      </c>
      <c r="H76" s="316" t="n">
        <f aca="false">'1.3 Frota Total'!G88</f>
        <v>0</v>
      </c>
      <c r="I76" s="368" t="n">
        <f aca="false">'1.3 Frota Total'!H88</f>
        <v>0</v>
      </c>
      <c r="J76" s="369" t="n">
        <f aca="false">1-SUM('A.IX.a. Deprec. veículos'!G19:G21)</f>
        <v>0.598076923076923</v>
      </c>
      <c r="K76" s="13"/>
      <c r="L76" s="13"/>
      <c r="M76" s="13"/>
      <c r="N76" s="13"/>
      <c r="O76" s="13"/>
    </row>
    <row r="77" customFormat="false" ht="15.75" hidden="false" customHeight="true" outlineLevel="0" collapsed="false">
      <c r="A77" s="379"/>
      <c r="B77" s="379"/>
      <c r="C77" s="379"/>
      <c r="D77" s="379"/>
      <c r="E77" s="315" t="n">
        <v>4</v>
      </c>
      <c r="F77" s="316" t="n">
        <f aca="false">'1.3 Frota Total'!E89</f>
        <v>0</v>
      </c>
      <c r="G77" s="316" t="n">
        <f aca="false">'1.3 Frota Total'!F89</f>
        <v>0</v>
      </c>
      <c r="H77" s="316" t="n">
        <f aca="false">'1.3 Frota Total'!G89</f>
        <v>0</v>
      </c>
      <c r="I77" s="368" t="n">
        <f aca="false">'1.3 Frota Total'!H89</f>
        <v>0</v>
      </c>
      <c r="J77" s="369" t="n">
        <f aca="false">1-SUM('A.IX.a. Deprec. veículos'!G19:G22)</f>
        <v>0.488461538461539</v>
      </c>
      <c r="K77" s="13"/>
      <c r="L77" s="13"/>
      <c r="M77" s="13"/>
      <c r="N77" s="13"/>
      <c r="O77" s="13"/>
    </row>
    <row r="78" customFormat="false" ht="15.75" hidden="false" customHeight="true" outlineLevel="0" collapsed="false">
      <c r="A78" s="379"/>
      <c r="B78" s="379"/>
      <c r="C78" s="379"/>
      <c r="D78" s="379"/>
      <c r="E78" s="315" t="n">
        <v>5</v>
      </c>
      <c r="F78" s="316" t="n">
        <f aca="false">'1.3 Frota Total'!E90</f>
        <v>0</v>
      </c>
      <c r="G78" s="316" t="n">
        <f aca="false">'1.3 Frota Total'!F90</f>
        <v>0</v>
      </c>
      <c r="H78" s="316" t="n">
        <f aca="false">'1.3 Frota Total'!G90</f>
        <v>0</v>
      </c>
      <c r="I78" s="368" t="n">
        <f aca="false">'1.3 Frota Total'!H90</f>
        <v>0</v>
      </c>
      <c r="J78" s="369" t="n">
        <f aca="false">1-SUM('A.IX.a. Deprec. veículos'!G19:G23)</f>
        <v>0.391025641025641</v>
      </c>
      <c r="K78" s="13"/>
      <c r="L78" s="13"/>
      <c r="M78" s="13"/>
      <c r="N78" s="13"/>
      <c r="O78" s="13"/>
    </row>
    <row r="79" customFormat="false" ht="15.75" hidden="false" customHeight="true" outlineLevel="0" collapsed="false">
      <c r="A79" s="379"/>
      <c r="B79" s="379"/>
      <c r="C79" s="379"/>
      <c r="D79" s="379"/>
      <c r="E79" s="315" t="n">
        <v>6</v>
      </c>
      <c r="F79" s="316" t="n">
        <f aca="false">'1.3 Frota Total'!E91</f>
        <v>0</v>
      </c>
      <c r="G79" s="316" t="n">
        <f aca="false">'1.3 Frota Total'!F91</f>
        <v>0</v>
      </c>
      <c r="H79" s="316" t="n">
        <f aca="false">'1.3 Frota Total'!G91</f>
        <v>0</v>
      </c>
      <c r="I79" s="368" t="n">
        <f aca="false">'1.3 Frota Total'!H91</f>
        <v>0</v>
      </c>
      <c r="J79" s="369" t="n">
        <f aca="false">1-SUM('A.IX.a. Deprec. veículos'!G19:G24)</f>
        <v>0.305769230769231</v>
      </c>
      <c r="K79" s="13"/>
      <c r="L79" s="13"/>
      <c r="M79" s="13"/>
      <c r="N79" s="13"/>
      <c r="O79" s="13"/>
    </row>
    <row r="80" customFormat="false" ht="15.75" hidden="false" customHeight="true" outlineLevel="0" collapsed="false">
      <c r="A80" s="379"/>
      <c r="B80" s="379"/>
      <c r="C80" s="379"/>
      <c r="D80" s="379"/>
      <c r="E80" s="315" t="n">
        <v>7</v>
      </c>
      <c r="F80" s="316" t="n">
        <f aca="false">'1.3 Frota Total'!E92</f>
        <v>0</v>
      </c>
      <c r="G80" s="316" t="n">
        <f aca="false">'1.3 Frota Total'!F92</f>
        <v>0</v>
      </c>
      <c r="H80" s="316" t="n">
        <f aca="false">'1.3 Frota Total'!G92</f>
        <v>0</v>
      </c>
      <c r="I80" s="368" t="n">
        <f aca="false">'1.3 Frota Total'!H92</f>
        <v>0</v>
      </c>
      <c r="J80" s="369" t="n">
        <f aca="false">1-SUM('A.IX.a. Deprec. veículos'!G19:G25)</f>
        <v>0.232692307692308</v>
      </c>
      <c r="K80" s="13"/>
      <c r="L80" s="13"/>
      <c r="M80" s="13"/>
      <c r="N80" s="13"/>
      <c r="O80" s="13"/>
    </row>
    <row r="81" customFormat="false" ht="15.75" hidden="false" customHeight="true" outlineLevel="0" collapsed="false">
      <c r="A81" s="379"/>
      <c r="B81" s="379"/>
      <c r="C81" s="379"/>
      <c r="D81" s="379"/>
      <c r="E81" s="315" t="n">
        <v>8</v>
      </c>
      <c r="F81" s="316" t="n">
        <f aca="false">'1.3 Frota Total'!E93</f>
        <v>0</v>
      </c>
      <c r="G81" s="316" t="n">
        <f aca="false">'1.3 Frota Total'!F93</f>
        <v>0</v>
      </c>
      <c r="H81" s="316" t="n">
        <f aca="false">'1.3 Frota Total'!G93</f>
        <v>0</v>
      </c>
      <c r="I81" s="368" t="n">
        <f aca="false">'1.3 Frota Total'!H93</f>
        <v>0</v>
      </c>
      <c r="J81" s="369" t="n">
        <f aca="false">1-SUM('A.IX.a. Deprec. veículos'!G19:G26)</f>
        <v>0.171794871794872</v>
      </c>
      <c r="K81" s="13"/>
      <c r="L81" s="13"/>
      <c r="M81" s="13"/>
      <c r="N81" s="13"/>
      <c r="O81" s="13"/>
    </row>
    <row r="82" customFormat="false" ht="15.75" hidden="false" customHeight="true" outlineLevel="0" collapsed="false">
      <c r="A82" s="379"/>
      <c r="B82" s="379"/>
      <c r="C82" s="379"/>
      <c r="D82" s="379"/>
      <c r="E82" s="315" t="n">
        <v>9</v>
      </c>
      <c r="F82" s="316" t="n">
        <f aca="false">'1.3 Frota Total'!E94</f>
        <v>0</v>
      </c>
      <c r="G82" s="316" t="n">
        <f aca="false">'1.3 Frota Total'!F94</f>
        <v>0</v>
      </c>
      <c r="H82" s="316" t="n">
        <f aca="false">'1.3 Frota Total'!G94</f>
        <v>0</v>
      </c>
      <c r="I82" s="368" t="n">
        <f aca="false">'1.3 Frota Total'!H94</f>
        <v>0</v>
      </c>
      <c r="J82" s="369" t="n">
        <f aca="false">1-SUM('A.IX.a. Deprec. veículos'!G19:G27)</f>
        <v>0.123076923076923</v>
      </c>
      <c r="K82" s="13"/>
      <c r="L82" s="13"/>
      <c r="M82" s="13"/>
      <c r="N82" s="13"/>
      <c r="O82" s="13"/>
    </row>
    <row r="83" customFormat="false" ht="15.75" hidden="false" customHeight="true" outlineLevel="0" collapsed="false">
      <c r="A83" s="379"/>
      <c r="B83" s="379"/>
      <c r="C83" s="379"/>
      <c r="D83" s="379"/>
      <c r="E83" s="315" t="n">
        <v>10</v>
      </c>
      <c r="F83" s="316" t="n">
        <f aca="false">'1.3 Frota Total'!E95</f>
        <v>0</v>
      </c>
      <c r="G83" s="316" t="n">
        <f aca="false">'1.3 Frota Total'!F95</f>
        <v>0</v>
      </c>
      <c r="H83" s="316" t="n">
        <f aca="false">'1.3 Frota Total'!G95</f>
        <v>0</v>
      </c>
      <c r="I83" s="368" t="n">
        <f aca="false">'1.3 Frota Total'!H95</f>
        <v>0</v>
      </c>
      <c r="J83" s="369" t="n">
        <f aca="false">1-SUM('A.IX.a. Deprec. veículos'!G19:G28)</f>
        <v>0.0865384615384616</v>
      </c>
      <c r="K83" s="13"/>
      <c r="L83" s="13"/>
      <c r="M83" s="13"/>
      <c r="N83" s="13"/>
      <c r="O83" s="13"/>
    </row>
    <row r="84" customFormat="false" ht="15.75" hidden="false" customHeight="true" outlineLevel="0" collapsed="false">
      <c r="A84" s="379"/>
      <c r="B84" s="379"/>
      <c r="C84" s="379"/>
      <c r="D84" s="379"/>
      <c r="E84" s="315" t="n">
        <v>11</v>
      </c>
      <c r="F84" s="316" t="n">
        <f aca="false">'1.3 Frota Total'!E96</f>
        <v>0</v>
      </c>
      <c r="G84" s="316" t="n">
        <f aca="false">'1.3 Frota Total'!F96</f>
        <v>0</v>
      </c>
      <c r="H84" s="316" t="n">
        <f aca="false">'1.3 Frota Total'!G96</f>
        <v>0</v>
      </c>
      <c r="I84" s="368" t="n">
        <f aca="false">'1.3 Frota Total'!H96</f>
        <v>0</v>
      </c>
      <c r="J84" s="369" t="n">
        <f aca="false">1-SUM('A.IX.a. Deprec. veículos'!G19:G29)</f>
        <v>0.0621794871794872</v>
      </c>
      <c r="K84" s="13"/>
      <c r="L84" s="13"/>
      <c r="M84" s="13"/>
      <c r="N84" s="13"/>
      <c r="O84" s="13"/>
    </row>
    <row r="85" customFormat="false" ht="15.75" hidden="false" customHeight="true" outlineLevel="0" collapsed="false">
      <c r="A85" s="379"/>
      <c r="B85" s="379"/>
      <c r="C85" s="379"/>
      <c r="D85" s="379"/>
      <c r="E85" s="318" t="n">
        <v>12</v>
      </c>
      <c r="F85" s="316" t="n">
        <f aca="false">'1.3 Frota Total'!E97</f>
        <v>0</v>
      </c>
      <c r="G85" s="316" t="n">
        <f aca="false">'1.3 Frota Total'!F97</f>
        <v>0</v>
      </c>
      <c r="H85" s="316" t="n">
        <f aca="false">'1.3 Frota Total'!G97</f>
        <v>0</v>
      </c>
      <c r="I85" s="368" t="n">
        <f aca="false">'1.3 Frota Total'!H97</f>
        <v>0</v>
      </c>
      <c r="J85" s="371" t="n">
        <f aca="false">1-SUM('A.IX.a. Deprec. veículos'!G19:G30)</f>
        <v>0.05</v>
      </c>
      <c r="K85" s="13"/>
      <c r="L85" s="13"/>
      <c r="M85" s="13"/>
      <c r="N85" s="13"/>
      <c r="O85" s="13"/>
    </row>
    <row r="86" customFormat="false" ht="15.75" hidden="false" customHeight="true" outlineLevel="0" collapsed="false">
      <c r="A86" s="13"/>
      <c r="B86" s="13"/>
      <c r="C86" s="13"/>
      <c r="D86" s="13"/>
      <c r="E86" s="13"/>
      <c r="F86" s="13"/>
      <c r="G86" s="13"/>
      <c r="H86" s="13"/>
      <c r="I86" s="13"/>
      <c r="J86" s="363"/>
      <c r="K86" s="13"/>
      <c r="L86" s="13"/>
      <c r="M86" s="13"/>
      <c r="N86" s="13"/>
      <c r="O86" s="13"/>
    </row>
    <row r="87" customFormat="false" ht="15.75" hidden="false" customHeight="true" outlineLevel="0" collapsed="false">
      <c r="A87" s="13"/>
      <c r="B87" s="13"/>
      <c r="C87" s="13"/>
      <c r="D87" s="13"/>
      <c r="E87" s="13"/>
      <c r="F87" s="13"/>
      <c r="G87" s="13"/>
      <c r="H87" s="13"/>
      <c r="I87" s="13"/>
      <c r="J87" s="363"/>
      <c r="K87" s="13"/>
      <c r="L87" s="13"/>
      <c r="M87" s="13"/>
      <c r="N87" s="13"/>
      <c r="O87" s="13"/>
    </row>
    <row r="88" customFormat="false" ht="15.75" hidden="false" customHeight="true" outlineLevel="0" collapsed="false">
      <c r="A88" s="89" t="s">
        <v>659</v>
      </c>
      <c r="B88" s="47" t="s">
        <v>660</v>
      </c>
      <c r="C88" s="13"/>
      <c r="D88" s="13"/>
      <c r="E88" s="13"/>
      <c r="F88" s="13"/>
      <c r="G88" s="13"/>
      <c r="H88" s="13"/>
      <c r="I88" s="13"/>
      <c r="J88" s="363"/>
      <c r="K88" s="13"/>
      <c r="L88" s="13"/>
      <c r="M88" s="13"/>
      <c r="N88" s="13"/>
      <c r="O88" s="13"/>
    </row>
    <row r="89" customFormat="false" ht="15.75" hidden="false" customHeight="true" outlineLevel="0" collapsed="false">
      <c r="A89" s="102" t="s">
        <v>127</v>
      </c>
      <c r="B89" s="102"/>
      <c r="C89" s="102"/>
      <c r="D89" s="102"/>
      <c r="E89" s="102" t="s">
        <v>133</v>
      </c>
      <c r="F89" s="102" t="s">
        <v>128</v>
      </c>
      <c r="G89" s="102"/>
      <c r="H89" s="102" t="s">
        <v>129</v>
      </c>
      <c r="I89" s="102"/>
      <c r="J89" s="13"/>
      <c r="K89" s="13"/>
      <c r="L89" s="13"/>
      <c r="M89" s="13"/>
      <c r="N89" s="13"/>
      <c r="O89" s="13"/>
    </row>
    <row r="90" customFormat="false" ht="15.75" hidden="false" customHeight="true" outlineLevel="0" collapsed="false">
      <c r="A90" s="102"/>
      <c r="B90" s="102"/>
      <c r="C90" s="102"/>
      <c r="D90" s="102"/>
      <c r="E90" s="102"/>
      <c r="F90" s="102" t="s">
        <v>130</v>
      </c>
      <c r="G90" s="102" t="s">
        <v>131</v>
      </c>
      <c r="H90" s="102" t="s">
        <v>130</v>
      </c>
      <c r="I90" s="102" t="s">
        <v>131</v>
      </c>
      <c r="J90" s="13"/>
      <c r="K90" s="13"/>
      <c r="L90" s="13"/>
      <c r="M90" s="13"/>
      <c r="N90" s="13"/>
      <c r="O90" s="13"/>
    </row>
    <row r="91" customFormat="false" ht="15.75" hidden="false" customHeight="true" outlineLevel="0" collapsed="false">
      <c r="A91" s="330" t="s">
        <v>134</v>
      </c>
      <c r="B91" s="330"/>
      <c r="C91" s="330"/>
      <c r="D91" s="330"/>
      <c r="E91" s="331" t="n">
        <v>0</v>
      </c>
      <c r="F91" s="380" t="n">
        <f aca="false">F19*$J19</f>
        <v>0</v>
      </c>
      <c r="G91" s="380" t="n">
        <f aca="false">G19*$J19</f>
        <v>0</v>
      </c>
      <c r="H91" s="380" t="n">
        <f aca="false">H19*$J19</f>
        <v>0</v>
      </c>
      <c r="I91" s="381" t="n">
        <f aca="false">I19*$J19</f>
        <v>0</v>
      </c>
      <c r="J91" s="13"/>
      <c r="K91" s="13"/>
      <c r="L91" s="13"/>
      <c r="M91" s="13"/>
      <c r="N91" s="13"/>
      <c r="O91" s="13"/>
    </row>
    <row r="92" customFormat="false" ht="15.75" hidden="false" customHeight="true" outlineLevel="0" collapsed="false">
      <c r="A92" s="330"/>
      <c r="B92" s="330"/>
      <c r="C92" s="330"/>
      <c r="D92" s="330"/>
      <c r="E92" s="334" t="n">
        <v>1</v>
      </c>
      <c r="F92" s="382" t="n">
        <f aca="false">F20*$J20</f>
        <v>0</v>
      </c>
      <c r="G92" s="382" t="n">
        <f aca="false">G20*$J20</f>
        <v>0</v>
      </c>
      <c r="H92" s="382" t="n">
        <f aca="false">H20*$J20</f>
        <v>0</v>
      </c>
      <c r="I92" s="383" t="n">
        <f aca="false">I20*$J20</f>
        <v>0</v>
      </c>
      <c r="J92" s="13"/>
      <c r="K92" s="13"/>
      <c r="L92" s="13"/>
      <c r="M92" s="13"/>
      <c r="N92" s="13"/>
      <c r="O92" s="13"/>
    </row>
    <row r="93" customFormat="false" ht="15.75" hidden="false" customHeight="true" outlineLevel="0" collapsed="false">
      <c r="A93" s="330"/>
      <c r="B93" s="330"/>
      <c r="C93" s="330"/>
      <c r="D93" s="330"/>
      <c r="E93" s="334" t="n">
        <v>2</v>
      </c>
      <c r="F93" s="382" t="n">
        <f aca="false">F21*$J21</f>
        <v>0</v>
      </c>
      <c r="G93" s="382" t="n">
        <f aca="false">G21*$J21</f>
        <v>0</v>
      </c>
      <c r="H93" s="382" t="n">
        <f aca="false">H21*$J21</f>
        <v>0</v>
      </c>
      <c r="I93" s="383" t="n">
        <f aca="false">I21*$J21</f>
        <v>0</v>
      </c>
      <c r="J93" s="13"/>
      <c r="K93" s="13"/>
      <c r="L93" s="13"/>
      <c r="M93" s="13"/>
      <c r="N93" s="13"/>
      <c r="O93" s="13"/>
    </row>
    <row r="94" customFormat="false" ht="15.75" hidden="false" customHeight="true" outlineLevel="0" collapsed="false">
      <c r="A94" s="330"/>
      <c r="B94" s="330"/>
      <c r="C94" s="330"/>
      <c r="D94" s="330"/>
      <c r="E94" s="334" t="n">
        <v>3</v>
      </c>
      <c r="F94" s="382" t="n">
        <f aca="false">F22*$J22</f>
        <v>0</v>
      </c>
      <c r="G94" s="382" t="n">
        <f aca="false">G22*$J22</f>
        <v>0</v>
      </c>
      <c r="H94" s="382" t="n">
        <f aca="false">H22*$J22</f>
        <v>0</v>
      </c>
      <c r="I94" s="383" t="n">
        <f aca="false">I22*$J22</f>
        <v>0</v>
      </c>
      <c r="J94" s="13"/>
      <c r="K94" s="13"/>
      <c r="L94" s="13"/>
      <c r="M94" s="13"/>
      <c r="N94" s="13"/>
      <c r="O94" s="13"/>
    </row>
    <row r="95" customFormat="false" ht="15.75" hidden="false" customHeight="true" outlineLevel="0" collapsed="false">
      <c r="A95" s="330"/>
      <c r="B95" s="330"/>
      <c r="C95" s="330"/>
      <c r="D95" s="330"/>
      <c r="E95" s="334" t="n">
        <v>4</v>
      </c>
      <c r="F95" s="382" t="n">
        <f aca="false">F23*$J23</f>
        <v>0</v>
      </c>
      <c r="G95" s="382" t="n">
        <f aca="false">G23*$J23</f>
        <v>0</v>
      </c>
      <c r="H95" s="382" t="n">
        <f aca="false">H23*$J23</f>
        <v>0</v>
      </c>
      <c r="I95" s="383" t="n">
        <f aca="false">I23*$J23</f>
        <v>0</v>
      </c>
      <c r="J95" s="13"/>
      <c r="K95" s="13"/>
      <c r="L95" s="13"/>
      <c r="M95" s="13"/>
      <c r="N95" s="13"/>
      <c r="O95" s="13"/>
    </row>
    <row r="96" customFormat="false" ht="15.75" hidden="false" customHeight="true" outlineLevel="0" collapsed="false">
      <c r="A96" s="330"/>
      <c r="B96" s="330"/>
      <c r="C96" s="330"/>
      <c r="D96" s="330"/>
      <c r="E96" s="337" t="n">
        <v>5</v>
      </c>
      <c r="F96" s="384" t="n">
        <f aca="false">F24*$J24</f>
        <v>0</v>
      </c>
      <c r="G96" s="384" t="n">
        <f aca="false">G24*$J24</f>
        <v>0</v>
      </c>
      <c r="H96" s="384" t="n">
        <f aca="false">H24*$J24</f>
        <v>0</v>
      </c>
      <c r="I96" s="385" t="n">
        <f aca="false">I24*$J24</f>
        <v>0</v>
      </c>
      <c r="J96" s="13"/>
      <c r="K96" s="13"/>
      <c r="L96" s="13"/>
      <c r="M96" s="13"/>
      <c r="N96" s="13"/>
      <c r="O96" s="13"/>
    </row>
    <row r="97" customFormat="false" ht="15.75" hidden="false" customHeight="true" outlineLevel="0" collapsed="false">
      <c r="A97" s="386" t="s">
        <v>103</v>
      </c>
      <c r="B97" s="386"/>
      <c r="C97" s="386"/>
      <c r="D97" s="386"/>
      <c r="E97" s="331" t="n">
        <v>0</v>
      </c>
      <c r="F97" s="380" t="n">
        <f aca="false">F25*$J25</f>
        <v>0</v>
      </c>
      <c r="G97" s="380" t="n">
        <f aca="false">G25*$J25</f>
        <v>0</v>
      </c>
      <c r="H97" s="380" t="n">
        <f aca="false">H25*$J25</f>
        <v>0</v>
      </c>
      <c r="I97" s="381" t="n">
        <f aca="false">I25*$J25</f>
        <v>0</v>
      </c>
      <c r="J97" s="13"/>
      <c r="K97" s="13"/>
      <c r="L97" s="13"/>
      <c r="M97" s="13"/>
      <c r="N97" s="13"/>
      <c r="O97" s="13"/>
    </row>
    <row r="98" customFormat="false" ht="15.75" hidden="false" customHeight="true" outlineLevel="0" collapsed="false">
      <c r="A98" s="386"/>
      <c r="B98" s="386"/>
      <c r="C98" s="386"/>
      <c r="D98" s="386"/>
      <c r="E98" s="334" t="n">
        <v>1</v>
      </c>
      <c r="F98" s="382" t="n">
        <f aca="false">F26*$J26</f>
        <v>0</v>
      </c>
      <c r="G98" s="382" t="n">
        <f aca="false">G26*$J26</f>
        <v>0</v>
      </c>
      <c r="H98" s="382" t="n">
        <f aca="false">H26*$J26</f>
        <v>0</v>
      </c>
      <c r="I98" s="383" t="n">
        <f aca="false">I26*$J26</f>
        <v>0</v>
      </c>
      <c r="J98" s="13"/>
      <c r="K98" s="13"/>
      <c r="L98" s="13"/>
      <c r="M98" s="13"/>
      <c r="N98" s="13"/>
      <c r="O98" s="13"/>
    </row>
    <row r="99" customFormat="false" ht="15.75" hidden="false" customHeight="true" outlineLevel="0" collapsed="false">
      <c r="A99" s="386"/>
      <c r="B99" s="386"/>
      <c r="C99" s="386"/>
      <c r="D99" s="386"/>
      <c r="E99" s="334" t="n">
        <v>2</v>
      </c>
      <c r="F99" s="382" t="n">
        <f aca="false">F27*$J27</f>
        <v>0</v>
      </c>
      <c r="G99" s="382" t="n">
        <f aca="false">G27*$J27</f>
        <v>0</v>
      </c>
      <c r="H99" s="382" t="n">
        <f aca="false">H27*$J27</f>
        <v>0</v>
      </c>
      <c r="I99" s="383" t="n">
        <f aca="false">I27*$J27</f>
        <v>0</v>
      </c>
      <c r="J99" s="13"/>
      <c r="K99" s="13"/>
      <c r="L99" s="13"/>
      <c r="M99" s="13"/>
      <c r="N99" s="13"/>
      <c r="O99" s="13"/>
    </row>
    <row r="100" customFormat="false" ht="15.75" hidden="false" customHeight="true" outlineLevel="0" collapsed="false">
      <c r="A100" s="386"/>
      <c r="B100" s="386"/>
      <c r="C100" s="386"/>
      <c r="D100" s="386"/>
      <c r="E100" s="334" t="n">
        <v>3</v>
      </c>
      <c r="F100" s="382" t="n">
        <f aca="false">F28*$J28</f>
        <v>0</v>
      </c>
      <c r="G100" s="382" t="n">
        <f aca="false">G28*$J28</f>
        <v>0</v>
      </c>
      <c r="H100" s="382" t="n">
        <f aca="false">H28*$J28</f>
        <v>0</v>
      </c>
      <c r="I100" s="383" t="n">
        <f aca="false">I28*$J28</f>
        <v>0</v>
      </c>
      <c r="J100" s="13"/>
      <c r="K100" s="13"/>
      <c r="L100" s="13"/>
      <c r="M100" s="13"/>
      <c r="N100" s="13"/>
      <c r="O100" s="13"/>
    </row>
    <row r="101" customFormat="false" ht="15.75" hidden="false" customHeight="true" outlineLevel="0" collapsed="false">
      <c r="A101" s="386"/>
      <c r="B101" s="386"/>
      <c r="C101" s="386"/>
      <c r="D101" s="386"/>
      <c r="E101" s="334" t="n">
        <v>4</v>
      </c>
      <c r="F101" s="382" t="n">
        <f aca="false">F29*$J29</f>
        <v>0</v>
      </c>
      <c r="G101" s="382" t="n">
        <f aca="false">G29*$J29</f>
        <v>0</v>
      </c>
      <c r="H101" s="382" t="n">
        <f aca="false">H29*$J29</f>
        <v>0</v>
      </c>
      <c r="I101" s="383" t="n">
        <f aca="false">I29*$J29</f>
        <v>0</v>
      </c>
      <c r="J101" s="13"/>
      <c r="K101" s="13"/>
      <c r="L101" s="13"/>
      <c r="M101" s="13"/>
      <c r="N101" s="13"/>
      <c r="O101" s="13"/>
    </row>
    <row r="102" customFormat="false" ht="15.75" hidden="false" customHeight="true" outlineLevel="0" collapsed="false">
      <c r="A102" s="386"/>
      <c r="B102" s="386"/>
      <c r="C102" s="386"/>
      <c r="D102" s="386"/>
      <c r="E102" s="387" t="n">
        <v>5</v>
      </c>
      <c r="F102" s="388" t="n">
        <f aca="false">F30*$J30</f>
        <v>0</v>
      </c>
      <c r="G102" s="388" t="n">
        <f aca="false">G30*$J30</f>
        <v>0</v>
      </c>
      <c r="H102" s="388" t="n">
        <f aca="false">H30*$J30</f>
        <v>0</v>
      </c>
      <c r="I102" s="389" t="n">
        <f aca="false">I30*$J30</f>
        <v>0</v>
      </c>
      <c r="J102" s="13"/>
      <c r="K102" s="13"/>
      <c r="L102" s="13"/>
      <c r="M102" s="13"/>
      <c r="N102" s="13"/>
      <c r="O102" s="13"/>
    </row>
    <row r="103" customFormat="false" ht="15.75" hidden="false" customHeight="true" outlineLevel="0" collapsed="false">
      <c r="A103" s="330" t="s">
        <v>107</v>
      </c>
      <c r="B103" s="330"/>
      <c r="C103" s="330"/>
      <c r="D103" s="330"/>
      <c r="E103" s="331" t="n">
        <v>0</v>
      </c>
      <c r="F103" s="380" t="n">
        <f aca="false">F31*$J31</f>
        <v>0</v>
      </c>
      <c r="G103" s="380" t="n">
        <f aca="false">G31*$J31</f>
        <v>0</v>
      </c>
      <c r="H103" s="380" t="n">
        <f aca="false">H31*$J31</f>
        <v>0</v>
      </c>
      <c r="I103" s="381" t="n">
        <f aca="false">I31*$J31</f>
        <v>0</v>
      </c>
      <c r="J103" s="13"/>
      <c r="K103" s="13"/>
      <c r="L103" s="13"/>
      <c r="M103" s="13"/>
      <c r="N103" s="13"/>
      <c r="O103" s="13"/>
    </row>
    <row r="104" customFormat="false" ht="15.75" hidden="false" customHeight="true" outlineLevel="0" collapsed="false">
      <c r="A104" s="330"/>
      <c r="B104" s="330"/>
      <c r="C104" s="330"/>
      <c r="D104" s="330"/>
      <c r="E104" s="334" t="n">
        <v>1</v>
      </c>
      <c r="F104" s="382" t="n">
        <f aca="false">F32*$J32</f>
        <v>0</v>
      </c>
      <c r="G104" s="382" t="n">
        <f aca="false">G32*$J32</f>
        <v>0</v>
      </c>
      <c r="H104" s="382" t="n">
        <f aca="false">H32*$J32</f>
        <v>0</v>
      </c>
      <c r="I104" s="383" t="n">
        <f aca="false">I32*$J32</f>
        <v>0</v>
      </c>
      <c r="J104" s="13"/>
      <c r="K104" s="13"/>
      <c r="L104" s="13"/>
      <c r="M104" s="13"/>
      <c r="N104" s="13"/>
      <c r="O104" s="13"/>
    </row>
    <row r="105" customFormat="false" ht="15.75" hidden="false" customHeight="true" outlineLevel="0" collapsed="false">
      <c r="A105" s="330"/>
      <c r="B105" s="330"/>
      <c r="C105" s="330"/>
      <c r="D105" s="330"/>
      <c r="E105" s="334" t="n">
        <v>2</v>
      </c>
      <c r="F105" s="382" t="n">
        <f aca="false">F33*$J33</f>
        <v>0</v>
      </c>
      <c r="G105" s="382" t="n">
        <f aca="false">G33*$J33</f>
        <v>0</v>
      </c>
      <c r="H105" s="382" t="n">
        <f aca="false">H33*$J33</f>
        <v>0</v>
      </c>
      <c r="I105" s="383" t="n">
        <f aca="false">I33*$J33</f>
        <v>0</v>
      </c>
      <c r="J105" s="13"/>
      <c r="K105" s="13"/>
      <c r="L105" s="13"/>
      <c r="M105" s="13"/>
      <c r="N105" s="13"/>
      <c r="O105" s="13"/>
    </row>
    <row r="106" customFormat="false" ht="15.75" hidden="false" customHeight="true" outlineLevel="0" collapsed="false">
      <c r="A106" s="330"/>
      <c r="B106" s="330"/>
      <c r="C106" s="330"/>
      <c r="D106" s="330"/>
      <c r="E106" s="334" t="n">
        <v>3</v>
      </c>
      <c r="F106" s="382" t="n">
        <f aca="false">F34*$J34</f>
        <v>0</v>
      </c>
      <c r="G106" s="382" t="n">
        <f aca="false">G34*$J34</f>
        <v>0</v>
      </c>
      <c r="H106" s="382" t="n">
        <f aca="false">H34*$J34</f>
        <v>0</v>
      </c>
      <c r="I106" s="383" t="n">
        <f aca="false">I34*$J34</f>
        <v>0</v>
      </c>
      <c r="J106" s="13"/>
      <c r="K106" s="13"/>
      <c r="L106" s="13"/>
      <c r="M106" s="13"/>
      <c r="N106" s="13"/>
      <c r="O106" s="13"/>
    </row>
    <row r="107" customFormat="false" ht="15.75" hidden="false" customHeight="true" outlineLevel="0" collapsed="false">
      <c r="A107" s="330"/>
      <c r="B107" s="330"/>
      <c r="C107" s="330"/>
      <c r="D107" s="330"/>
      <c r="E107" s="334" t="n">
        <v>4</v>
      </c>
      <c r="F107" s="382" t="n">
        <f aca="false">F35*$J35</f>
        <v>0</v>
      </c>
      <c r="G107" s="382" t="n">
        <f aca="false">G35*$J35</f>
        <v>0</v>
      </c>
      <c r="H107" s="382" t="n">
        <f aca="false">H35*$J35</f>
        <v>0</v>
      </c>
      <c r="I107" s="383" t="n">
        <f aca="false">I35*$J35</f>
        <v>0</v>
      </c>
      <c r="J107" s="13"/>
      <c r="K107" s="13"/>
      <c r="L107" s="13"/>
      <c r="M107" s="13"/>
      <c r="N107" s="13"/>
      <c r="O107" s="13"/>
    </row>
    <row r="108" customFormat="false" ht="15.75" hidden="false" customHeight="true" outlineLevel="0" collapsed="false">
      <c r="A108" s="330"/>
      <c r="B108" s="330"/>
      <c r="C108" s="330"/>
      <c r="D108" s="330"/>
      <c r="E108" s="334" t="n">
        <v>5</v>
      </c>
      <c r="F108" s="382" t="n">
        <f aca="false">F36*$J36</f>
        <v>0</v>
      </c>
      <c r="G108" s="382" t="n">
        <f aca="false">G36*$J36</f>
        <v>0</v>
      </c>
      <c r="H108" s="382" t="n">
        <f aca="false">H36*$J36</f>
        <v>0</v>
      </c>
      <c r="I108" s="383" t="n">
        <f aca="false">I36*$J36</f>
        <v>0</v>
      </c>
      <c r="J108" s="13"/>
      <c r="K108" s="13"/>
      <c r="L108" s="13"/>
      <c r="M108" s="13"/>
      <c r="N108" s="13"/>
      <c r="O108" s="13"/>
    </row>
    <row r="109" customFormat="false" ht="15.75" hidden="false" customHeight="true" outlineLevel="0" collapsed="false">
      <c r="A109" s="330"/>
      <c r="B109" s="330"/>
      <c r="C109" s="330"/>
      <c r="D109" s="330"/>
      <c r="E109" s="334" t="n">
        <v>6</v>
      </c>
      <c r="F109" s="382" t="n">
        <f aca="false">F37*$J37</f>
        <v>0</v>
      </c>
      <c r="G109" s="382" t="n">
        <f aca="false">G37*$J37</f>
        <v>0</v>
      </c>
      <c r="H109" s="382" t="n">
        <f aca="false">H37*$J37</f>
        <v>0</v>
      </c>
      <c r="I109" s="383" t="n">
        <f aca="false">I37*$J37</f>
        <v>0</v>
      </c>
      <c r="J109" s="13"/>
      <c r="K109" s="13"/>
      <c r="L109" s="13"/>
      <c r="M109" s="13"/>
      <c r="N109" s="13"/>
      <c r="O109" s="13"/>
    </row>
    <row r="110" customFormat="false" ht="15.75" hidden="false" customHeight="true" outlineLevel="0" collapsed="false">
      <c r="A110" s="330"/>
      <c r="B110" s="330"/>
      <c r="C110" s="330"/>
      <c r="D110" s="330"/>
      <c r="E110" s="334" t="n">
        <v>7</v>
      </c>
      <c r="F110" s="382" t="n">
        <f aca="false">F38*$J38</f>
        <v>0</v>
      </c>
      <c r="G110" s="382" t="n">
        <f aca="false">G38*$J38</f>
        <v>0</v>
      </c>
      <c r="H110" s="382" t="n">
        <f aca="false">H38*$J38</f>
        <v>0</v>
      </c>
      <c r="I110" s="383" t="n">
        <f aca="false">I38*$J38</f>
        <v>0</v>
      </c>
      <c r="J110" s="13"/>
      <c r="K110" s="13"/>
      <c r="L110" s="13"/>
      <c r="M110" s="13"/>
      <c r="N110" s="13"/>
      <c r="O110" s="13"/>
    </row>
    <row r="111" customFormat="false" ht="15.75" hidden="false" customHeight="true" outlineLevel="0" collapsed="false">
      <c r="A111" s="330"/>
      <c r="B111" s="330"/>
      <c r="C111" s="330"/>
      <c r="D111" s="330"/>
      <c r="E111" s="337" t="n">
        <v>8</v>
      </c>
      <c r="F111" s="384" t="n">
        <f aca="false">F39*$J39</f>
        <v>0</v>
      </c>
      <c r="G111" s="384" t="n">
        <f aca="false">G39*$J39</f>
        <v>0</v>
      </c>
      <c r="H111" s="384" t="n">
        <f aca="false">H39*$J39</f>
        <v>0</v>
      </c>
      <c r="I111" s="385" t="n">
        <f aca="false">I39*$J39</f>
        <v>0</v>
      </c>
      <c r="J111" s="13"/>
      <c r="K111" s="13"/>
      <c r="L111" s="13"/>
      <c r="M111" s="13"/>
      <c r="N111" s="13"/>
      <c r="O111" s="13"/>
    </row>
    <row r="112" customFormat="false" ht="15.75" hidden="false" customHeight="true" outlineLevel="0" collapsed="false">
      <c r="A112" s="390" t="s">
        <v>111</v>
      </c>
      <c r="B112" s="390"/>
      <c r="C112" s="390"/>
      <c r="D112" s="390"/>
      <c r="E112" s="348" t="n">
        <v>0</v>
      </c>
      <c r="F112" s="391" t="n">
        <f aca="false">F40*$J40</f>
        <v>0</v>
      </c>
      <c r="G112" s="391" t="n">
        <f aca="false">G40*$J40</f>
        <v>0</v>
      </c>
      <c r="H112" s="391" t="n">
        <f aca="false">H40*$J40</f>
        <v>0</v>
      </c>
      <c r="I112" s="392" t="n">
        <f aca="false">I40*$J40</f>
        <v>0</v>
      </c>
      <c r="J112" s="13"/>
      <c r="K112" s="13"/>
      <c r="L112" s="13"/>
      <c r="M112" s="13"/>
      <c r="N112" s="13"/>
      <c r="O112" s="13"/>
    </row>
    <row r="113" customFormat="false" ht="15.75" hidden="false" customHeight="true" outlineLevel="0" collapsed="false">
      <c r="A113" s="390"/>
      <c r="B113" s="390"/>
      <c r="C113" s="390"/>
      <c r="D113" s="390"/>
      <c r="E113" s="334" t="n">
        <v>1</v>
      </c>
      <c r="F113" s="382" t="n">
        <f aca="false">F41*$J41</f>
        <v>0</v>
      </c>
      <c r="G113" s="382" t="n">
        <f aca="false">G41*$J41</f>
        <v>0</v>
      </c>
      <c r="H113" s="382" t="n">
        <f aca="false">H41*$J41</f>
        <v>0</v>
      </c>
      <c r="I113" s="383" t="n">
        <f aca="false">I41*$J41</f>
        <v>0</v>
      </c>
      <c r="J113" s="13"/>
      <c r="K113" s="13"/>
      <c r="L113" s="13"/>
      <c r="M113" s="13"/>
      <c r="N113" s="13"/>
      <c r="O113" s="13"/>
    </row>
    <row r="114" customFormat="false" ht="15.75" hidden="false" customHeight="true" outlineLevel="0" collapsed="false">
      <c r="A114" s="390"/>
      <c r="B114" s="390"/>
      <c r="C114" s="390"/>
      <c r="D114" s="390"/>
      <c r="E114" s="334" t="n">
        <v>2</v>
      </c>
      <c r="F114" s="382" t="n">
        <f aca="false">F42*$J42</f>
        <v>0</v>
      </c>
      <c r="G114" s="382" t="n">
        <f aca="false">G42*$J42</f>
        <v>0</v>
      </c>
      <c r="H114" s="382" t="n">
        <f aca="false">H42*$J42</f>
        <v>0</v>
      </c>
      <c r="I114" s="383" t="n">
        <f aca="false">I42*$J42</f>
        <v>0</v>
      </c>
      <c r="J114" s="13"/>
      <c r="K114" s="13"/>
      <c r="L114" s="13"/>
      <c r="M114" s="13"/>
      <c r="N114" s="13"/>
      <c r="O114" s="13"/>
    </row>
    <row r="115" customFormat="false" ht="15.75" hidden="false" customHeight="true" outlineLevel="0" collapsed="false">
      <c r="A115" s="390"/>
      <c r="B115" s="390"/>
      <c r="C115" s="390"/>
      <c r="D115" s="390"/>
      <c r="E115" s="334" t="n">
        <v>3</v>
      </c>
      <c r="F115" s="382" t="n">
        <f aca="false">F43*$J43</f>
        <v>0</v>
      </c>
      <c r="G115" s="382" t="n">
        <f aca="false">G43*$J43</f>
        <v>0</v>
      </c>
      <c r="H115" s="382" t="n">
        <f aca="false">H43*$J43</f>
        <v>0</v>
      </c>
      <c r="I115" s="383" t="n">
        <f aca="false">I43*$J43</f>
        <v>0</v>
      </c>
      <c r="J115" s="13"/>
      <c r="K115" s="13"/>
      <c r="L115" s="13"/>
      <c r="M115" s="13"/>
      <c r="N115" s="13"/>
      <c r="O115" s="13"/>
    </row>
    <row r="116" customFormat="false" ht="15.75" hidden="false" customHeight="true" outlineLevel="0" collapsed="false">
      <c r="A116" s="390"/>
      <c r="B116" s="390"/>
      <c r="C116" s="390"/>
      <c r="D116" s="390"/>
      <c r="E116" s="334" t="n">
        <v>4</v>
      </c>
      <c r="F116" s="382" t="n">
        <f aca="false">F44*$J44</f>
        <v>0</v>
      </c>
      <c r="G116" s="382" t="n">
        <f aca="false">G44*$J44</f>
        <v>0</v>
      </c>
      <c r="H116" s="382" t="n">
        <f aca="false">H44*$J44</f>
        <v>0</v>
      </c>
      <c r="I116" s="383" t="n">
        <f aca="false">I44*$J44</f>
        <v>0</v>
      </c>
      <c r="J116" s="13"/>
      <c r="K116" s="13"/>
      <c r="L116" s="13"/>
      <c r="M116" s="13"/>
      <c r="N116" s="13"/>
      <c r="O116" s="13"/>
    </row>
    <row r="117" customFormat="false" ht="15.75" hidden="false" customHeight="true" outlineLevel="0" collapsed="false">
      <c r="A117" s="390"/>
      <c r="B117" s="390"/>
      <c r="C117" s="390"/>
      <c r="D117" s="390"/>
      <c r="E117" s="334" t="n">
        <v>5</v>
      </c>
      <c r="F117" s="382" t="n">
        <f aca="false">F45*$J45</f>
        <v>0</v>
      </c>
      <c r="G117" s="382" t="n">
        <f aca="false">G45*$J45</f>
        <v>0</v>
      </c>
      <c r="H117" s="382" t="n">
        <f aca="false">H45*$J45</f>
        <v>0</v>
      </c>
      <c r="I117" s="383" t="n">
        <f aca="false">I45*$J45</f>
        <v>0</v>
      </c>
      <c r="J117" s="13"/>
      <c r="K117" s="13"/>
      <c r="L117" s="13"/>
      <c r="M117" s="13"/>
      <c r="N117" s="13"/>
      <c r="O117" s="13"/>
    </row>
    <row r="118" customFormat="false" ht="15.75" hidden="false" customHeight="true" outlineLevel="0" collapsed="false">
      <c r="A118" s="390"/>
      <c r="B118" s="390"/>
      <c r="C118" s="390"/>
      <c r="D118" s="390"/>
      <c r="E118" s="334" t="n">
        <v>6</v>
      </c>
      <c r="F118" s="382" t="n">
        <f aca="false">F46*$J46</f>
        <v>0</v>
      </c>
      <c r="G118" s="382" t="n">
        <f aca="false">G46*$J46</f>
        <v>0</v>
      </c>
      <c r="H118" s="382" t="n">
        <f aca="false">H46*$J46</f>
        <v>0</v>
      </c>
      <c r="I118" s="383" t="n">
        <f aca="false">I46*$J46</f>
        <v>0</v>
      </c>
      <c r="J118" s="13"/>
      <c r="K118" s="13"/>
      <c r="L118" s="13"/>
      <c r="M118" s="13"/>
      <c r="N118" s="13"/>
      <c r="O118" s="13"/>
    </row>
    <row r="119" customFormat="false" ht="15.75" hidden="false" customHeight="true" outlineLevel="0" collapsed="false">
      <c r="A119" s="390"/>
      <c r="B119" s="390"/>
      <c r="C119" s="390"/>
      <c r="D119" s="390"/>
      <c r="E119" s="334" t="n">
        <v>7</v>
      </c>
      <c r="F119" s="382" t="n">
        <f aca="false">F47*$J47</f>
        <v>0</v>
      </c>
      <c r="G119" s="382" t="n">
        <f aca="false">G47*$J47</f>
        <v>0</v>
      </c>
      <c r="H119" s="382" t="n">
        <f aca="false">H47*$J47</f>
        <v>0</v>
      </c>
      <c r="I119" s="383" t="n">
        <f aca="false">I47*$J47</f>
        <v>0</v>
      </c>
      <c r="J119" s="13"/>
      <c r="K119" s="13"/>
      <c r="L119" s="13"/>
      <c r="M119" s="13"/>
      <c r="N119" s="13"/>
      <c r="O119" s="13"/>
    </row>
    <row r="120" customFormat="false" ht="15.75" hidden="false" customHeight="true" outlineLevel="0" collapsed="false">
      <c r="A120" s="390"/>
      <c r="B120" s="390"/>
      <c r="C120" s="390"/>
      <c r="D120" s="390"/>
      <c r="E120" s="337" t="n">
        <v>8</v>
      </c>
      <c r="F120" s="384" t="n">
        <f aca="false">F48*$J48</f>
        <v>0</v>
      </c>
      <c r="G120" s="384" t="n">
        <f aca="false">G48*$J48</f>
        <v>0</v>
      </c>
      <c r="H120" s="384" t="n">
        <f aca="false">H48*$J48</f>
        <v>0</v>
      </c>
      <c r="I120" s="385" t="n">
        <f aca="false">I48*$J48</f>
        <v>0</v>
      </c>
      <c r="J120" s="13"/>
      <c r="K120" s="13"/>
      <c r="L120" s="13"/>
      <c r="M120" s="13"/>
      <c r="N120" s="13"/>
      <c r="O120" s="13"/>
    </row>
    <row r="121" customFormat="false" ht="15.75" hidden="false" customHeight="true" outlineLevel="0" collapsed="false">
      <c r="A121" s="330" t="s">
        <v>115</v>
      </c>
      <c r="B121" s="330"/>
      <c r="C121" s="330"/>
      <c r="D121" s="330"/>
      <c r="E121" s="331" t="n">
        <v>0</v>
      </c>
      <c r="F121" s="380" t="n">
        <f aca="false">F49*$J49</f>
        <v>0</v>
      </c>
      <c r="G121" s="380" t="n">
        <f aca="false">G49*$J49</f>
        <v>0</v>
      </c>
      <c r="H121" s="380" t="n">
        <f aca="false">H49*$J49</f>
        <v>0</v>
      </c>
      <c r="I121" s="381" t="n">
        <f aca="false">I49*$J49</f>
        <v>0</v>
      </c>
      <c r="J121" s="13"/>
      <c r="K121" s="13"/>
      <c r="L121" s="13"/>
      <c r="M121" s="13"/>
      <c r="N121" s="13"/>
      <c r="O121" s="13"/>
    </row>
    <row r="122" customFormat="false" ht="15.75" hidden="false" customHeight="true" outlineLevel="0" collapsed="false">
      <c r="A122" s="330"/>
      <c r="B122" s="330"/>
      <c r="C122" s="330"/>
      <c r="D122" s="330"/>
      <c r="E122" s="334" t="n">
        <v>1</v>
      </c>
      <c r="F122" s="382" t="n">
        <f aca="false">F50*$J50</f>
        <v>0</v>
      </c>
      <c r="G122" s="382" t="n">
        <f aca="false">G50*$J50</f>
        <v>0</v>
      </c>
      <c r="H122" s="382" t="n">
        <f aca="false">H50*$J50</f>
        <v>0</v>
      </c>
      <c r="I122" s="383" t="n">
        <f aca="false">I50*$J50</f>
        <v>0</v>
      </c>
      <c r="J122" s="13"/>
      <c r="K122" s="13"/>
      <c r="L122" s="13"/>
      <c r="M122" s="13"/>
      <c r="N122" s="13"/>
      <c r="O122" s="13"/>
    </row>
    <row r="123" customFormat="false" ht="15.75" hidden="false" customHeight="true" outlineLevel="0" collapsed="false">
      <c r="A123" s="330"/>
      <c r="B123" s="330"/>
      <c r="C123" s="330"/>
      <c r="D123" s="330"/>
      <c r="E123" s="334" t="n">
        <v>2</v>
      </c>
      <c r="F123" s="382" t="n">
        <f aca="false">F51*$J51</f>
        <v>0</v>
      </c>
      <c r="G123" s="382" t="n">
        <f aca="false">G51*$J51</f>
        <v>0</v>
      </c>
      <c r="H123" s="382" t="n">
        <f aca="false">H51*$J51</f>
        <v>0</v>
      </c>
      <c r="I123" s="383" t="n">
        <f aca="false">I51*$J51</f>
        <v>0</v>
      </c>
      <c r="J123" s="13"/>
      <c r="K123" s="13"/>
      <c r="L123" s="13"/>
      <c r="M123" s="13"/>
      <c r="N123" s="13"/>
      <c r="O123" s="13"/>
    </row>
    <row r="124" customFormat="false" ht="15.75" hidden="false" customHeight="true" outlineLevel="0" collapsed="false">
      <c r="A124" s="330"/>
      <c r="B124" s="330"/>
      <c r="C124" s="330"/>
      <c r="D124" s="330"/>
      <c r="E124" s="334" t="n">
        <v>3</v>
      </c>
      <c r="F124" s="382" t="n">
        <f aca="false">F52*$J52</f>
        <v>0</v>
      </c>
      <c r="G124" s="382" t="n">
        <f aca="false">G52*$J52</f>
        <v>0</v>
      </c>
      <c r="H124" s="382" t="n">
        <f aca="false">H52*$J52</f>
        <v>0</v>
      </c>
      <c r="I124" s="383" t="n">
        <f aca="false">I52*$J52</f>
        <v>0</v>
      </c>
      <c r="J124" s="13"/>
      <c r="K124" s="13"/>
      <c r="L124" s="13"/>
      <c r="M124" s="13"/>
      <c r="N124" s="13"/>
      <c r="O124" s="13"/>
    </row>
    <row r="125" customFormat="false" ht="15.75" hidden="false" customHeight="true" outlineLevel="0" collapsed="false">
      <c r="A125" s="330"/>
      <c r="B125" s="330"/>
      <c r="C125" s="330"/>
      <c r="D125" s="330"/>
      <c r="E125" s="334" t="n">
        <v>4</v>
      </c>
      <c r="F125" s="382" t="n">
        <f aca="false">F53*$J53</f>
        <v>0</v>
      </c>
      <c r="G125" s="382" t="n">
        <f aca="false">G53*$J53</f>
        <v>0</v>
      </c>
      <c r="H125" s="382" t="n">
        <f aca="false">H53*$J53</f>
        <v>0</v>
      </c>
      <c r="I125" s="383" t="n">
        <f aca="false">I53*$J53</f>
        <v>0</v>
      </c>
      <c r="J125" s="13"/>
      <c r="K125" s="13"/>
      <c r="L125" s="13"/>
      <c r="M125" s="13"/>
      <c r="N125" s="13"/>
      <c r="O125" s="13"/>
    </row>
    <row r="126" customFormat="false" ht="15.75" hidden="false" customHeight="true" outlineLevel="0" collapsed="false">
      <c r="A126" s="330"/>
      <c r="B126" s="330"/>
      <c r="C126" s="330"/>
      <c r="D126" s="330"/>
      <c r="E126" s="334" t="n">
        <v>5</v>
      </c>
      <c r="F126" s="382" t="n">
        <f aca="false">F54*$J54</f>
        <v>0</v>
      </c>
      <c r="G126" s="382" t="n">
        <f aca="false">G54*$J54</f>
        <v>0</v>
      </c>
      <c r="H126" s="382" t="n">
        <f aca="false">H54*$J54</f>
        <v>0</v>
      </c>
      <c r="I126" s="383" t="n">
        <f aca="false">I54*$J54</f>
        <v>0</v>
      </c>
      <c r="J126" s="13"/>
      <c r="K126" s="13"/>
      <c r="L126" s="13"/>
      <c r="M126" s="13"/>
      <c r="N126" s="13"/>
      <c r="O126" s="13"/>
    </row>
    <row r="127" customFormat="false" ht="15.75" hidden="false" customHeight="true" outlineLevel="0" collapsed="false">
      <c r="A127" s="330"/>
      <c r="B127" s="330"/>
      <c r="C127" s="330"/>
      <c r="D127" s="330"/>
      <c r="E127" s="334" t="n">
        <v>6</v>
      </c>
      <c r="F127" s="382" t="n">
        <f aca="false">F55*$J55</f>
        <v>0</v>
      </c>
      <c r="G127" s="382" t="n">
        <f aca="false">G55*$J55</f>
        <v>0</v>
      </c>
      <c r="H127" s="382" t="n">
        <f aca="false">H55*$J55</f>
        <v>0</v>
      </c>
      <c r="I127" s="383" t="n">
        <f aca="false">I55*$J55</f>
        <v>0</v>
      </c>
      <c r="J127" s="13"/>
      <c r="K127" s="13"/>
      <c r="L127" s="13"/>
      <c r="M127" s="13"/>
      <c r="N127" s="13"/>
      <c r="O127" s="13"/>
    </row>
    <row r="128" customFormat="false" ht="15.75" hidden="false" customHeight="true" outlineLevel="0" collapsed="false">
      <c r="A128" s="330"/>
      <c r="B128" s="330"/>
      <c r="C128" s="330"/>
      <c r="D128" s="330"/>
      <c r="E128" s="334" t="n">
        <v>7</v>
      </c>
      <c r="F128" s="382" t="n">
        <f aca="false">F56*$J56</f>
        <v>0</v>
      </c>
      <c r="G128" s="382" t="n">
        <f aca="false">G56*$J56</f>
        <v>0</v>
      </c>
      <c r="H128" s="382" t="n">
        <f aca="false">H56*$J56</f>
        <v>0</v>
      </c>
      <c r="I128" s="383" t="n">
        <f aca="false">I56*$J56</f>
        <v>0</v>
      </c>
      <c r="J128" s="13"/>
      <c r="K128" s="13"/>
      <c r="L128" s="13"/>
      <c r="M128" s="13"/>
      <c r="N128" s="13"/>
      <c r="O128" s="13"/>
    </row>
    <row r="129" customFormat="false" ht="15.75" hidden="false" customHeight="true" outlineLevel="0" collapsed="false">
      <c r="A129" s="330"/>
      <c r="B129" s="330"/>
      <c r="C129" s="330"/>
      <c r="D129" s="330"/>
      <c r="E129" s="334" t="n">
        <v>8</v>
      </c>
      <c r="F129" s="382" t="n">
        <f aca="false">F57*$J57</f>
        <v>0</v>
      </c>
      <c r="G129" s="382" t="n">
        <f aca="false">G57*$J57</f>
        <v>0</v>
      </c>
      <c r="H129" s="382" t="n">
        <f aca="false">H57*$J57</f>
        <v>0</v>
      </c>
      <c r="I129" s="383" t="n">
        <f aca="false">I57*$J57</f>
        <v>0</v>
      </c>
      <c r="J129" s="13"/>
      <c r="K129" s="13"/>
      <c r="L129" s="13"/>
      <c r="M129" s="13"/>
      <c r="N129" s="13"/>
      <c r="O129" s="13"/>
    </row>
    <row r="130" customFormat="false" ht="15.75" hidden="false" customHeight="true" outlineLevel="0" collapsed="false">
      <c r="A130" s="330"/>
      <c r="B130" s="330"/>
      <c r="C130" s="330"/>
      <c r="D130" s="330"/>
      <c r="E130" s="334" t="n">
        <v>9</v>
      </c>
      <c r="F130" s="382" t="n">
        <f aca="false">F58*$J58</f>
        <v>0</v>
      </c>
      <c r="G130" s="382" t="n">
        <f aca="false">G58*$J58</f>
        <v>0</v>
      </c>
      <c r="H130" s="382" t="n">
        <f aca="false">H58*$J58</f>
        <v>0</v>
      </c>
      <c r="I130" s="383" t="n">
        <f aca="false">I58*$J58</f>
        <v>0</v>
      </c>
      <c r="J130" s="13"/>
      <c r="K130" s="13"/>
      <c r="L130" s="13"/>
      <c r="M130" s="13"/>
      <c r="N130" s="13"/>
      <c r="O130" s="13"/>
    </row>
    <row r="131" customFormat="false" ht="15.75" hidden="false" customHeight="true" outlineLevel="0" collapsed="false">
      <c r="A131" s="330"/>
      <c r="B131" s="330"/>
      <c r="C131" s="330"/>
      <c r="D131" s="330"/>
      <c r="E131" s="337" t="n">
        <v>10</v>
      </c>
      <c r="F131" s="384" t="n">
        <f aca="false">F59*$J59</f>
        <v>0</v>
      </c>
      <c r="G131" s="384" t="n">
        <f aca="false">G59*$J59</f>
        <v>0</v>
      </c>
      <c r="H131" s="384" t="n">
        <f aca="false">H59*$J59</f>
        <v>0</v>
      </c>
      <c r="I131" s="385" t="n">
        <f aca="false">I59*$J59</f>
        <v>0</v>
      </c>
      <c r="J131" s="13"/>
      <c r="K131" s="13"/>
      <c r="L131" s="13"/>
      <c r="M131" s="13"/>
      <c r="N131" s="13"/>
      <c r="O131" s="13"/>
    </row>
    <row r="132" customFormat="false" ht="15.75" hidden="false" customHeight="true" outlineLevel="0" collapsed="false">
      <c r="A132" s="330" t="s">
        <v>117</v>
      </c>
      <c r="B132" s="330"/>
      <c r="C132" s="330"/>
      <c r="D132" s="330"/>
      <c r="E132" s="331" t="n">
        <v>0</v>
      </c>
      <c r="F132" s="380" t="n">
        <f aca="false">F60*$J60</f>
        <v>0</v>
      </c>
      <c r="G132" s="380" t="n">
        <f aca="false">G60*$J60</f>
        <v>0</v>
      </c>
      <c r="H132" s="380" t="n">
        <f aca="false">H60*$J60</f>
        <v>0</v>
      </c>
      <c r="I132" s="381" t="n">
        <f aca="false">I60*$J60</f>
        <v>0</v>
      </c>
      <c r="J132" s="13"/>
      <c r="K132" s="13"/>
      <c r="L132" s="13"/>
      <c r="M132" s="13"/>
      <c r="N132" s="13"/>
      <c r="O132" s="13"/>
    </row>
    <row r="133" customFormat="false" ht="15.75" hidden="false" customHeight="true" outlineLevel="0" collapsed="false">
      <c r="A133" s="330"/>
      <c r="B133" s="330"/>
      <c r="C133" s="330"/>
      <c r="D133" s="330"/>
      <c r="E133" s="334" t="n">
        <v>1</v>
      </c>
      <c r="F133" s="382" t="n">
        <f aca="false">F61*$J61</f>
        <v>0</v>
      </c>
      <c r="G133" s="382" t="n">
        <f aca="false">G61*$J61</f>
        <v>0</v>
      </c>
      <c r="H133" s="382" t="n">
        <f aca="false">H61*$J61</f>
        <v>0</v>
      </c>
      <c r="I133" s="383" t="n">
        <f aca="false">I61*$J61</f>
        <v>0</v>
      </c>
      <c r="J133" s="13"/>
      <c r="K133" s="13"/>
      <c r="L133" s="13"/>
      <c r="M133" s="13"/>
      <c r="N133" s="13"/>
      <c r="O133" s="13"/>
    </row>
    <row r="134" customFormat="false" ht="15.75" hidden="false" customHeight="true" outlineLevel="0" collapsed="false">
      <c r="A134" s="330"/>
      <c r="B134" s="330"/>
      <c r="C134" s="330"/>
      <c r="D134" s="330"/>
      <c r="E134" s="334" t="n">
        <v>2</v>
      </c>
      <c r="F134" s="382" t="n">
        <f aca="false">F62*$J62</f>
        <v>0</v>
      </c>
      <c r="G134" s="382" t="n">
        <f aca="false">G62*$J62</f>
        <v>0</v>
      </c>
      <c r="H134" s="382" t="n">
        <f aca="false">H62*$J62</f>
        <v>0</v>
      </c>
      <c r="I134" s="383" t="n">
        <f aca="false">I62*$J62</f>
        <v>0</v>
      </c>
      <c r="J134" s="13"/>
      <c r="K134" s="13"/>
      <c r="L134" s="13"/>
      <c r="M134" s="13"/>
      <c r="N134" s="13"/>
      <c r="O134" s="13"/>
    </row>
    <row r="135" customFormat="false" ht="15.75" hidden="false" customHeight="true" outlineLevel="0" collapsed="false">
      <c r="A135" s="330"/>
      <c r="B135" s="330"/>
      <c r="C135" s="330"/>
      <c r="D135" s="330"/>
      <c r="E135" s="334" t="n">
        <v>3</v>
      </c>
      <c r="F135" s="382" t="n">
        <f aca="false">F63*$J63</f>
        <v>0</v>
      </c>
      <c r="G135" s="382" t="n">
        <f aca="false">G63*$J63</f>
        <v>0</v>
      </c>
      <c r="H135" s="382" t="n">
        <f aca="false">H63*$J63</f>
        <v>0</v>
      </c>
      <c r="I135" s="383" t="n">
        <f aca="false">I63*$J63</f>
        <v>0</v>
      </c>
      <c r="J135" s="13"/>
      <c r="K135" s="13"/>
      <c r="L135" s="13"/>
      <c r="M135" s="13"/>
      <c r="N135" s="13"/>
      <c r="O135" s="13"/>
    </row>
    <row r="136" customFormat="false" ht="15.75" hidden="false" customHeight="true" outlineLevel="0" collapsed="false">
      <c r="A136" s="330"/>
      <c r="B136" s="330"/>
      <c r="C136" s="330"/>
      <c r="D136" s="330"/>
      <c r="E136" s="334" t="n">
        <v>4</v>
      </c>
      <c r="F136" s="382" t="n">
        <f aca="false">F64*$J64</f>
        <v>0</v>
      </c>
      <c r="G136" s="382" t="n">
        <f aca="false">G64*$J64</f>
        <v>0</v>
      </c>
      <c r="H136" s="382" t="n">
        <f aca="false">H64*$J64</f>
        <v>0</v>
      </c>
      <c r="I136" s="383" t="n">
        <f aca="false">I64*$J64</f>
        <v>0</v>
      </c>
      <c r="J136" s="13"/>
      <c r="K136" s="13"/>
      <c r="L136" s="13"/>
      <c r="M136" s="13"/>
      <c r="N136" s="13"/>
      <c r="O136" s="13"/>
    </row>
    <row r="137" customFormat="false" ht="15.75" hidden="false" customHeight="true" outlineLevel="0" collapsed="false">
      <c r="A137" s="330"/>
      <c r="B137" s="330"/>
      <c r="C137" s="330"/>
      <c r="D137" s="330"/>
      <c r="E137" s="334" t="n">
        <v>5</v>
      </c>
      <c r="F137" s="382" t="n">
        <f aca="false">F65*$J65</f>
        <v>0</v>
      </c>
      <c r="G137" s="382" t="n">
        <f aca="false">G65*$J65</f>
        <v>0</v>
      </c>
      <c r="H137" s="382" t="n">
        <f aca="false">H65*$J65</f>
        <v>0</v>
      </c>
      <c r="I137" s="383" t="n">
        <f aca="false">I65*$J65</f>
        <v>0</v>
      </c>
      <c r="J137" s="13"/>
      <c r="K137" s="13"/>
      <c r="L137" s="13"/>
      <c r="M137" s="13"/>
      <c r="N137" s="13"/>
      <c r="O137" s="13"/>
    </row>
    <row r="138" customFormat="false" ht="15.75" hidden="false" customHeight="true" outlineLevel="0" collapsed="false">
      <c r="A138" s="330"/>
      <c r="B138" s="330"/>
      <c r="C138" s="330"/>
      <c r="D138" s="330"/>
      <c r="E138" s="334" t="n">
        <v>6</v>
      </c>
      <c r="F138" s="382" t="n">
        <f aca="false">F66*$J66</f>
        <v>0</v>
      </c>
      <c r="G138" s="382" t="n">
        <f aca="false">G66*$J66</f>
        <v>0</v>
      </c>
      <c r="H138" s="382" t="n">
        <f aca="false">H66*$J66</f>
        <v>0</v>
      </c>
      <c r="I138" s="383" t="n">
        <f aca="false">I66*$J66</f>
        <v>0</v>
      </c>
      <c r="J138" s="13"/>
      <c r="K138" s="13"/>
      <c r="L138" s="13"/>
      <c r="M138" s="13"/>
      <c r="N138" s="13"/>
      <c r="O138" s="13"/>
    </row>
    <row r="139" customFormat="false" ht="15.75" hidden="false" customHeight="true" outlineLevel="0" collapsed="false">
      <c r="A139" s="330"/>
      <c r="B139" s="330"/>
      <c r="C139" s="330"/>
      <c r="D139" s="330"/>
      <c r="E139" s="334" t="n">
        <v>7</v>
      </c>
      <c r="F139" s="382" t="n">
        <f aca="false">F67*$J67</f>
        <v>0</v>
      </c>
      <c r="G139" s="382" t="n">
        <f aca="false">G67*$J67</f>
        <v>0</v>
      </c>
      <c r="H139" s="382" t="n">
        <f aca="false">H67*$J67</f>
        <v>0</v>
      </c>
      <c r="I139" s="383" t="n">
        <f aca="false">I67*$J67</f>
        <v>0</v>
      </c>
      <c r="J139" s="13"/>
      <c r="K139" s="13"/>
      <c r="L139" s="13"/>
      <c r="M139" s="13"/>
      <c r="N139" s="13"/>
      <c r="O139" s="13"/>
    </row>
    <row r="140" customFormat="false" ht="15.75" hidden="false" customHeight="true" outlineLevel="0" collapsed="false">
      <c r="A140" s="330"/>
      <c r="B140" s="330"/>
      <c r="C140" s="330"/>
      <c r="D140" s="330"/>
      <c r="E140" s="334" t="n">
        <v>8</v>
      </c>
      <c r="F140" s="382" t="n">
        <f aca="false">F68*$J68</f>
        <v>0</v>
      </c>
      <c r="G140" s="382" t="n">
        <f aca="false">G68*$J68</f>
        <v>0</v>
      </c>
      <c r="H140" s="382" t="n">
        <f aca="false">H68*$J68</f>
        <v>0</v>
      </c>
      <c r="I140" s="383" t="n">
        <f aca="false">I68*$J68</f>
        <v>0</v>
      </c>
      <c r="J140" s="13"/>
      <c r="K140" s="13"/>
      <c r="L140" s="13"/>
      <c r="M140" s="13"/>
      <c r="N140" s="13"/>
      <c r="O140" s="13"/>
    </row>
    <row r="141" customFormat="false" ht="15.75" hidden="false" customHeight="true" outlineLevel="0" collapsed="false">
      <c r="A141" s="330"/>
      <c r="B141" s="330"/>
      <c r="C141" s="330"/>
      <c r="D141" s="330"/>
      <c r="E141" s="334" t="n">
        <v>9</v>
      </c>
      <c r="F141" s="382" t="n">
        <f aca="false">F69*$J69</f>
        <v>0</v>
      </c>
      <c r="G141" s="382" t="n">
        <f aca="false">G69*$J69</f>
        <v>0</v>
      </c>
      <c r="H141" s="382" t="n">
        <f aca="false">H69*$J69</f>
        <v>0</v>
      </c>
      <c r="I141" s="383" t="n">
        <f aca="false">I69*$J69</f>
        <v>0</v>
      </c>
      <c r="J141" s="13"/>
      <c r="K141" s="13"/>
      <c r="L141" s="13"/>
      <c r="M141" s="13"/>
      <c r="N141" s="13"/>
      <c r="O141" s="13"/>
    </row>
    <row r="142" customFormat="false" ht="15.75" hidden="false" customHeight="true" outlineLevel="0" collapsed="false">
      <c r="A142" s="330"/>
      <c r="B142" s="330"/>
      <c r="C142" s="330"/>
      <c r="D142" s="330"/>
      <c r="E142" s="334" t="n">
        <v>10</v>
      </c>
      <c r="F142" s="382" t="n">
        <f aca="false">F70*$J70</f>
        <v>0</v>
      </c>
      <c r="G142" s="382" t="n">
        <f aca="false">G70*$J70</f>
        <v>0</v>
      </c>
      <c r="H142" s="382" t="n">
        <f aca="false">H70*$J70</f>
        <v>0</v>
      </c>
      <c r="I142" s="383" t="n">
        <f aca="false">I70*$J70</f>
        <v>0</v>
      </c>
      <c r="J142" s="13"/>
      <c r="K142" s="13"/>
      <c r="L142" s="13"/>
      <c r="M142" s="13"/>
      <c r="N142" s="13"/>
      <c r="O142" s="13"/>
    </row>
    <row r="143" customFormat="false" ht="15.75" hidden="false" customHeight="true" outlineLevel="0" collapsed="false">
      <c r="A143" s="330"/>
      <c r="B143" s="330"/>
      <c r="C143" s="330"/>
      <c r="D143" s="330"/>
      <c r="E143" s="334" t="n">
        <v>11</v>
      </c>
      <c r="F143" s="382" t="n">
        <f aca="false">F71*$J71</f>
        <v>0</v>
      </c>
      <c r="G143" s="382" t="n">
        <f aca="false">G71*$J71</f>
        <v>0</v>
      </c>
      <c r="H143" s="382" t="n">
        <f aca="false">H71*$J71</f>
        <v>0</v>
      </c>
      <c r="I143" s="383" t="n">
        <f aca="false">I71*$J71</f>
        <v>0</v>
      </c>
      <c r="J143" s="13"/>
      <c r="K143" s="13"/>
      <c r="L143" s="13"/>
      <c r="M143" s="13"/>
      <c r="N143" s="13"/>
      <c r="O143" s="13"/>
    </row>
    <row r="144" customFormat="false" ht="15.75" hidden="false" customHeight="true" outlineLevel="0" collapsed="false">
      <c r="A144" s="330"/>
      <c r="B144" s="330"/>
      <c r="C144" s="330"/>
      <c r="D144" s="330"/>
      <c r="E144" s="337" t="n">
        <v>12</v>
      </c>
      <c r="F144" s="384" t="n">
        <f aca="false">F72*$J72</f>
        <v>0</v>
      </c>
      <c r="G144" s="384" t="n">
        <f aca="false">G72*$J72</f>
        <v>0</v>
      </c>
      <c r="H144" s="384" t="n">
        <f aca="false">H72*$J72</f>
        <v>0</v>
      </c>
      <c r="I144" s="385" t="n">
        <f aca="false">I72*$J72</f>
        <v>0</v>
      </c>
      <c r="J144" s="13"/>
      <c r="K144" s="13"/>
      <c r="L144" s="13"/>
      <c r="M144" s="13"/>
      <c r="N144" s="13"/>
      <c r="O144" s="13"/>
    </row>
    <row r="145" customFormat="false" ht="15.75" hidden="false" customHeight="true" outlineLevel="0" collapsed="false">
      <c r="A145" s="393" t="s">
        <v>121</v>
      </c>
      <c r="B145" s="393"/>
      <c r="C145" s="393"/>
      <c r="D145" s="393"/>
      <c r="E145" s="348" t="n">
        <v>0</v>
      </c>
      <c r="F145" s="391" t="n">
        <f aca="false">F73*$J73</f>
        <v>0</v>
      </c>
      <c r="G145" s="391" t="n">
        <f aca="false">G73*$J73</f>
        <v>0</v>
      </c>
      <c r="H145" s="391" t="n">
        <f aca="false">H73*$J73</f>
        <v>0</v>
      </c>
      <c r="I145" s="392" t="n">
        <f aca="false">I73*$J73</f>
        <v>0</v>
      </c>
      <c r="J145" s="13"/>
      <c r="K145" s="13"/>
      <c r="L145" s="13"/>
      <c r="M145" s="13"/>
      <c r="N145" s="13"/>
      <c r="O145" s="13"/>
    </row>
    <row r="146" customFormat="false" ht="15.75" hidden="false" customHeight="true" outlineLevel="0" collapsed="false">
      <c r="A146" s="393"/>
      <c r="B146" s="393"/>
      <c r="C146" s="393"/>
      <c r="D146" s="393"/>
      <c r="E146" s="334" t="n">
        <v>1</v>
      </c>
      <c r="F146" s="382" t="n">
        <f aca="false">F74*$J74</f>
        <v>0</v>
      </c>
      <c r="G146" s="382" t="n">
        <f aca="false">G74*$J74</f>
        <v>0</v>
      </c>
      <c r="H146" s="382" t="n">
        <f aca="false">H74*$J74</f>
        <v>0</v>
      </c>
      <c r="I146" s="383" t="n">
        <f aca="false">I74*$J74</f>
        <v>0</v>
      </c>
      <c r="J146" s="13"/>
      <c r="K146" s="13"/>
      <c r="L146" s="13"/>
      <c r="M146" s="13"/>
      <c r="N146" s="13"/>
      <c r="O146" s="13"/>
    </row>
    <row r="147" customFormat="false" ht="15.75" hidden="false" customHeight="true" outlineLevel="0" collapsed="false">
      <c r="A147" s="393"/>
      <c r="B147" s="393"/>
      <c r="C147" s="393"/>
      <c r="D147" s="393"/>
      <c r="E147" s="334" t="n">
        <v>2</v>
      </c>
      <c r="F147" s="382" t="n">
        <f aca="false">F75*$J75</f>
        <v>0</v>
      </c>
      <c r="G147" s="382" t="n">
        <f aca="false">G75*$J75</f>
        <v>0</v>
      </c>
      <c r="H147" s="382" t="n">
        <f aca="false">H75*$J75</f>
        <v>0</v>
      </c>
      <c r="I147" s="383" t="n">
        <f aca="false">I75*$J75</f>
        <v>0</v>
      </c>
      <c r="J147" s="13"/>
      <c r="K147" s="13"/>
      <c r="L147" s="13"/>
      <c r="M147" s="13"/>
      <c r="N147" s="13"/>
      <c r="O147" s="13"/>
    </row>
    <row r="148" customFormat="false" ht="15.75" hidden="false" customHeight="true" outlineLevel="0" collapsed="false">
      <c r="A148" s="393"/>
      <c r="B148" s="393"/>
      <c r="C148" s="393"/>
      <c r="D148" s="393"/>
      <c r="E148" s="334" t="n">
        <v>3</v>
      </c>
      <c r="F148" s="382" t="n">
        <f aca="false">F76*$J76</f>
        <v>0</v>
      </c>
      <c r="G148" s="382" t="n">
        <f aca="false">G76*$J76</f>
        <v>0</v>
      </c>
      <c r="H148" s="382" t="n">
        <f aca="false">H76*$J76</f>
        <v>0</v>
      </c>
      <c r="I148" s="383" t="n">
        <f aca="false">I76*$J76</f>
        <v>0</v>
      </c>
      <c r="J148" s="13"/>
      <c r="K148" s="13"/>
      <c r="L148" s="13"/>
      <c r="M148" s="13"/>
      <c r="N148" s="13"/>
      <c r="O148" s="13"/>
    </row>
    <row r="149" customFormat="false" ht="15.75" hidden="false" customHeight="true" outlineLevel="0" collapsed="false">
      <c r="A149" s="393"/>
      <c r="B149" s="393"/>
      <c r="C149" s="393"/>
      <c r="D149" s="393"/>
      <c r="E149" s="334" t="n">
        <v>4</v>
      </c>
      <c r="F149" s="382" t="n">
        <f aca="false">F77*$J77</f>
        <v>0</v>
      </c>
      <c r="G149" s="382" t="n">
        <f aca="false">G77*$J77</f>
        <v>0</v>
      </c>
      <c r="H149" s="382" t="n">
        <f aca="false">H77*$J77</f>
        <v>0</v>
      </c>
      <c r="I149" s="383" t="n">
        <f aca="false">I77*$J77</f>
        <v>0</v>
      </c>
      <c r="J149" s="13"/>
      <c r="K149" s="13"/>
      <c r="L149" s="13"/>
      <c r="M149" s="13"/>
      <c r="N149" s="13"/>
      <c r="O149" s="13"/>
    </row>
    <row r="150" customFormat="false" ht="15.75" hidden="false" customHeight="true" outlineLevel="0" collapsed="false">
      <c r="A150" s="393"/>
      <c r="B150" s="393"/>
      <c r="C150" s="393"/>
      <c r="D150" s="393"/>
      <c r="E150" s="334" t="n">
        <v>5</v>
      </c>
      <c r="F150" s="382" t="n">
        <f aca="false">F78*$J78</f>
        <v>0</v>
      </c>
      <c r="G150" s="382" t="n">
        <f aca="false">G78*$J78</f>
        <v>0</v>
      </c>
      <c r="H150" s="382" t="n">
        <f aca="false">H78*$J78</f>
        <v>0</v>
      </c>
      <c r="I150" s="383" t="n">
        <f aca="false">I78*$J78</f>
        <v>0</v>
      </c>
      <c r="J150" s="13"/>
      <c r="K150" s="13"/>
      <c r="L150" s="13"/>
      <c r="M150" s="13"/>
      <c r="N150" s="13"/>
      <c r="O150" s="13"/>
    </row>
    <row r="151" customFormat="false" ht="15.75" hidden="false" customHeight="true" outlineLevel="0" collapsed="false">
      <c r="A151" s="393"/>
      <c r="B151" s="393"/>
      <c r="C151" s="393"/>
      <c r="D151" s="393"/>
      <c r="E151" s="334" t="n">
        <v>6</v>
      </c>
      <c r="F151" s="382" t="n">
        <f aca="false">F79*$J79</f>
        <v>0</v>
      </c>
      <c r="G151" s="382" t="n">
        <f aca="false">G79*$J79</f>
        <v>0</v>
      </c>
      <c r="H151" s="382" t="n">
        <f aca="false">H79*$J79</f>
        <v>0</v>
      </c>
      <c r="I151" s="383" t="n">
        <f aca="false">I79*$J79</f>
        <v>0</v>
      </c>
      <c r="J151" s="13"/>
      <c r="K151" s="13"/>
      <c r="L151" s="13"/>
      <c r="M151" s="13"/>
      <c r="N151" s="13"/>
      <c r="O151" s="13"/>
    </row>
    <row r="152" customFormat="false" ht="15.75" hidden="false" customHeight="true" outlineLevel="0" collapsed="false">
      <c r="A152" s="393"/>
      <c r="B152" s="393"/>
      <c r="C152" s="393"/>
      <c r="D152" s="393"/>
      <c r="E152" s="334" t="n">
        <v>7</v>
      </c>
      <c r="F152" s="382" t="n">
        <f aca="false">F80*$J80</f>
        <v>0</v>
      </c>
      <c r="G152" s="382" t="n">
        <f aca="false">G80*$J80</f>
        <v>0</v>
      </c>
      <c r="H152" s="382" t="n">
        <f aca="false">H80*$J80</f>
        <v>0</v>
      </c>
      <c r="I152" s="383" t="n">
        <f aca="false">I80*$J80</f>
        <v>0</v>
      </c>
      <c r="J152" s="13"/>
      <c r="K152" s="13"/>
      <c r="L152" s="13"/>
      <c r="M152" s="13"/>
      <c r="N152" s="13"/>
      <c r="O152" s="13"/>
    </row>
    <row r="153" customFormat="false" ht="15.75" hidden="false" customHeight="true" outlineLevel="0" collapsed="false">
      <c r="A153" s="393"/>
      <c r="B153" s="393"/>
      <c r="C153" s="393"/>
      <c r="D153" s="393"/>
      <c r="E153" s="334" t="n">
        <v>8</v>
      </c>
      <c r="F153" s="382" t="n">
        <f aca="false">F81*$J81</f>
        <v>0</v>
      </c>
      <c r="G153" s="382" t="n">
        <f aca="false">G81*$J81</f>
        <v>0</v>
      </c>
      <c r="H153" s="382" t="n">
        <f aca="false">H81*$J81</f>
        <v>0</v>
      </c>
      <c r="I153" s="383" t="n">
        <f aca="false">I81*$J81</f>
        <v>0</v>
      </c>
      <c r="J153" s="13"/>
      <c r="K153" s="13"/>
      <c r="L153" s="13"/>
      <c r="M153" s="13"/>
      <c r="N153" s="13"/>
      <c r="O153" s="13"/>
    </row>
    <row r="154" customFormat="false" ht="15.75" hidden="false" customHeight="true" outlineLevel="0" collapsed="false">
      <c r="A154" s="393"/>
      <c r="B154" s="393"/>
      <c r="C154" s="393"/>
      <c r="D154" s="393"/>
      <c r="E154" s="334" t="n">
        <v>9</v>
      </c>
      <c r="F154" s="382" t="n">
        <f aca="false">F82*$J82</f>
        <v>0</v>
      </c>
      <c r="G154" s="382" t="n">
        <f aca="false">G82*$J82</f>
        <v>0</v>
      </c>
      <c r="H154" s="382" t="n">
        <f aca="false">H82*$J82</f>
        <v>0</v>
      </c>
      <c r="I154" s="383" t="n">
        <f aca="false">I82*$J82</f>
        <v>0</v>
      </c>
      <c r="J154" s="13"/>
      <c r="K154" s="13"/>
      <c r="L154" s="13"/>
      <c r="M154" s="13"/>
      <c r="N154" s="13"/>
      <c r="O154" s="13"/>
    </row>
    <row r="155" customFormat="false" ht="15.75" hidden="false" customHeight="true" outlineLevel="0" collapsed="false">
      <c r="A155" s="393"/>
      <c r="B155" s="393"/>
      <c r="C155" s="393"/>
      <c r="D155" s="393"/>
      <c r="E155" s="334" t="n">
        <v>10</v>
      </c>
      <c r="F155" s="382" t="n">
        <f aca="false">F83*$J83</f>
        <v>0</v>
      </c>
      <c r="G155" s="382" t="n">
        <f aca="false">G83*$J83</f>
        <v>0</v>
      </c>
      <c r="H155" s="382" t="n">
        <f aca="false">H83*$J83</f>
        <v>0</v>
      </c>
      <c r="I155" s="383" t="n">
        <f aca="false">I83*$J83</f>
        <v>0</v>
      </c>
      <c r="J155" s="13"/>
      <c r="K155" s="13"/>
      <c r="L155" s="13"/>
      <c r="M155" s="13"/>
      <c r="N155" s="13"/>
      <c r="O155" s="13"/>
    </row>
    <row r="156" customFormat="false" ht="15.75" hidden="false" customHeight="true" outlineLevel="0" collapsed="false">
      <c r="A156" s="393"/>
      <c r="B156" s="393"/>
      <c r="C156" s="393"/>
      <c r="D156" s="393"/>
      <c r="E156" s="334" t="n">
        <v>11</v>
      </c>
      <c r="F156" s="382" t="n">
        <f aca="false">F84*$J84</f>
        <v>0</v>
      </c>
      <c r="G156" s="382" t="n">
        <f aca="false">G84*$J84</f>
        <v>0</v>
      </c>
      <c r="H156" s="382" t="n">
        <f aca="false">H84*$J84</f>
        <v>0</v>
      </c>
      <c r="I156" s="383" t="n">
        <f aca="false">I84*$J84</f>
        <v>0</v>
      </c>
      <c r="J156" s="13"/>
      <c r="K156" s="13"/>
      <c r="L156" s="13"/>
      <c r="M156" s="13"/>
      <c r="N156" s="13"/>
      <c r="O156" s="13"/>
    </row>
    <row r="157" customFormat="false" ht="15.75" hidden="false" customHeight="true" outlineLevel="0" collapsed="false">
      <c r="A157" s="393"/>
      <c r="B157" s="393"/>
      <c r="C157" s="393"/>
      <c r="D157" s="393"/>
      <c r="E157" s="337" t="n">
        <v>12</v>
      </c>
      <c r="F157" s="384" t="n">
        <f aca="false">F85*$J85</f>
        <v>0</v>
      </c>
      <c r="G157" s="384" t="n">
        <f aca="false">G85*$J85</f>
        <v>0</v>
      </c>
      <c r="H157" s="384" t="n">
        <f aca="false">H85*$J85</f>
        <v>0</v>
      </c>
      <c r="I157" s="385" t="n">
        <f aca="false">I85*$J85</f>
        <v>0</v>
      </c>
      <c r="J157" s="13"/>
      <c r="K157" s="13"/>
      <c r="L157" s="13"/>
      <c r="M157" s="13"/>
      <c r="N157" s="13"/>
      <c r="O157" s="13"/>
    </row>
    <row r="158" customFormat="false" ht="15.75" hidden="false" customHeight="true" outlineLevel="0" collapsed="false">
      <c r="A158" s="13"/>
      <c r="B158" s="13"/>
      <c r="C158" s="13"/>
      <c r="D158" s="13"/>
      <c r="E158" s="13"/>
      <c r="F158" s="13"/>
      <c r="G158" s="13"/>
      <c r="H158" s="13"/>
      <c r="I158" s="13"/>
      <c r="J158" s="363"/>
      <c r="K158" s="13"/>
      <c r="L158" s="13"/>
      <c r="M158" s="13"/>
      <c r="N158" s="13"/>
      <c r="O158" s="13"/>
    </row>
    <row r="159" customFormat="false" ht="15.75" hidden="false" customHeight="true" outlineLevel="0" collapsed="false">
      <c r="A159" s="89" t="s">
        <v>661</v>
      </c>
      <c r="B159" s="47" t="s">
        <v>660</v>
      </c>
      <c r="C159" s="13"/>
      <c r="D159" s="13"/>
      <c r="E159" s="13"/>
      <c r="F159" s="13"/>
      <c r="G159" s="13"/>
      <c r="H159" s="13"/>
      <c r="I159" s="13"/>
      <c r="J159" s="363"/>
      <c r="K159" s="13"/>
      <c r="L159" s="13"/>
      <c r="M159" s="13"/>
      <c r="N159" s="13"/>
      <c r="O159" s="13"/>
    </row>
    <row r="160" customFormat="false" ht="15.75" hidden="false" customHeight="true" outlineLevel="0" collapsed="false">
      <c r="A160" s="102" t="s">
        <v>127</v>
      </c>
      <c r="B160" s="102"/>
      <c r="C160" s="102"/>
      <c r="D160" s="102"/>
      <c r="E160" s="102" t="s">
        <v>133</v>
      </c>
      <c r="F160" s="102" t="s">
        <v>128</v>
      </c>
      <c r="G160" s="102"/>
      <c r="H160" s="102" t="s">
        <v>129</v>
      </c>
      <c r="I160" s="102"/>
      <c r="J160" s="363"/>
      <c r="K160" s="13"/>
      <c r="L160" s="13"/>
      <c r="M160" s="13"/>
      <c r="N160" s="13"/>
      <c r="O160" s="13"/>
    </row>
    <row r="161" customFormat="false" ht="15.75" hidden="false" customHeight="true" outlineLevel="0" collapsed="false">
      <c r="A161" s="102"/>
      <c r="B161" s="102"/>
      <c r="C161" s="102"/>
      <c r="D161" s="102"/>
      <c r="E161" s="102"/>
      <c r="F161" s="329" t="s">
        <v>130</v>
      </c>
      <c r="G161" s="329" t="s">
        <v>131</v>
      </c>
      <c r="H161" s="329" t="s">
        <v>130</v>
      </c>
      <c r="I161" s="329" t="s">
        <v>131</v>
      </c>
      <c r="J161" s="363"/>
      <c r="K161" s="13"/>
      <c r="L161" s="13"/>
      <c r="M161" s="13"/>
      <c r="N161" s="13"/>
      <c r="O161" s="13"/>
    </row>
    <row r="162" customFormat="false" ht="15.75" hidden="false" customHeight="true" outlineLevel="0" collapsed="false">
      <c r="A162" s="330" t="s">
        <v>134</v>
      </c>
      <c r="B162" s="330"/>
      <c r="C162" s="330"/>
      <c r="D162" s="330"/>
      <c r="E162" s="394" t="n">
        <v>0</v>
      </c>
      <c r="F162" s="395" t="n">
        <f aca="false">SUM(F91:F96)*'2.1.b Veículos'!D6</f>
        <v>0</v>
      </c>
      <c r="G162" s="396" t="n">
        <f aca="false">SUM(G91:G96)*'2.1.b Veículos'!E6</f>
        <v>0</v>
      </c>
      <c r="H162" s="396" t="n">
        <f aca="false">SUM(H91:H96)*'2.1.b Veículos'!F6</f>
        <v>0</v>
      </c>
      <c r="I162" s="397" t="n">
        <f aca="false">SUM(I91:I96)*'2.1.b Veículos'!G6</f>
        <v>0</v>
      </c>
      <c r="J162" s="363"/>
      <c r="K162" s="13"/>
      <c r="L162" s="13"/>
      <c r="M162" s="13"/>
      <c r="N162" s="13"/>
      <c r="O162" s="13"/>
    </row>
    <row r="163" customFormat="false" ht="15.75" hidden="false" customHeight="true" outlineLevel="0" collapsed="false">
      <c r="A163" s="330"/>
      <c r="B163" s="330"/>
      <c r="C163" s="330"/>
      <c r="D163" s="330"/>
      <c r="E163" s="398" t="n">
        <v>1</v>
      </c>
      <c r="F163" s="395"/>
      <c r="G163" s="396"/>
      <c r="H163" s="396"/>
      <c r="I163" s="397"/>
      <c r="J163" s="363"/>
      <c r="K163" s="13"/>
      <c r="L163" s="13"/>
      <c r="M163" s="13"/>
      <c r="N163" s="13"/>
      <c r="O163" s="13"/>
    </row>
    <row r="164" customFormat="false" ht="15.75" hidden="false" customHeight="true" outlineLevel="0" collapsed="false">
      <c r="A164" s="330"/>
      <c r="B164" s="330"/>
      <c r="C164" s="330"/>
      <c r="D164" s="330"/>
      <c r="E164" s="398" t="n">
        <v>2</v>
      </c>
      <c r="F164" s="395"/>
      <c r="G164" s="396"/>
      <c r="H164" s="396"/>
      <c r="I164" s="397"/>
      <c r="J164" s="363"/>
      <c r="K164" s="13"/>
      <c r="L164" s="13"/>
      <c r="M164" s="13"/>
      <c r="N164" s="13"/>
      <c r="O164" s="13"/>
    </row>
    <row r="165" customFormat="false" ht="15.75" hidden="false" customHeight="true" outlineLevel="0" collapsed="false">
      <c r="A165" s="330"/>
      <c r="B165" s="330"/>
      <c r="C165" s="330"/>
      <c r="D165" s="330"/>
      <c r="E165" s="398" t="n">
        <v>3</v>
      </c>
      <c r="F165" s="395"/>
      <c r="G165" s="396"/>
      <c r="H165" s="396"/>
      <c r="I165" s="397"/>
      <c r="J165" s="363"/>
      <c r="K165" s="13"/>
      <c r="L165" s="13"/>
      <c r="M165" s="13"/>
      <c r="N165" s="13"/>
      <c r="O165" s="13"/>
    </row>
    <row r="166" customFormat="false" ht="15.75" hidden="false" customHeight="true" outlineLevel="0" collapsed="false">
      <c r="A166" s="330"/>
      <c r="B166" s="330"/>
      <c r="C166" s="330"/>
      <c r="D166" s="330"/>
      <c r="E166" s="398" t="n">
        <v>4</v>
      </c>
      <c r="F166" s="395"/>
      <c r="G166" s="396"/>
      <c r="H166" s="396"/>
      <c r="I166" s="397"/>
      <c r="J166" s="363"/>
      <c r="K166" s="13"/>
      <c r="L166" s="13"/>
      <c r="M166" s="13"/>
      <c r="N166" s="13"/>
      <c r="O166" s="13"/>
    </row>
    <row r="167" customFormat="false" ht="15.75" hidden="false" customHeight="true" outlineLevel="0" collapsed="false">
      <c r="A167" s="330"/>
      <c r="B167" s="330"/>
      <c r="C167" s="330"/>
      <c r="D167" s="330"/>
      <c r="E167" s="399" t="n">
        <v>5</v>
      </c>
      <c r="F167" s="395"/>
      <c r="G167" s="396"/>
      <c r="H167" s="396"/>
      <c r="I167" s="397"/>
      <c r="J167" s="363"/>
      <c r="K167" s="13"/>
      <c r="L167" s="13"/>
      <c r="M167" s="13"/>
      <c r="N167" s="13"/>
      <c r="O167" s="13"/>
    </row>
    <row r="168" customFormat="false" ht="15.75" hidden="false" customHeight="true" outlineLevel="0" collapsed="false">
      <c r="A168" s="386" t="s">
        <v>103</v>
      </c>
      <c r="B168" s="386"/>
      <c r="C168" s="386"/>
      <c r="D168" s="386"/>
      <c r="E168" s="394" t="n">
        <v>0</v>
      </c>
      <c r="F168" s="400" t="n">
        <f aca="false">SUM(F97:F102)*'2.1.b Veículos'!D7</f>
        <v>0</v>
      </c>
      <c r="G168" s="401" t="n">
        <f aca="false">SUM(G97:G102)*'2.1.b Veículos'!E7</f>
        <v>0</v>
      </c>
      <c r="H168" s="401" t="n">
        <f aca="false">SUM(H97:H102)*'2.1.b Veículos'!F7</f>
        <v>0</v>
      </c>
      <c r="I168" s="402" t="n">
        <f aca="false">SUM(I97:I102)*'2.1.b Veículos'!G7</f>
        <v>0</v>
      </c>
      <c r="J168" s="363"/>
      <c r="K168" s="13"/>
      <c r="L168" s="13"/>
      <c r="M168" s="13"/>
      <c r="N168" s="13"/>
      <c r="O168" s="13"/>
    </row>
    <row r="169" customFormat="false" ht="15.75" hidden="false" customHeight="true" outlineLevel="0" collapsed="false">
      <c r="A169" s="386"/>
      <c r="B169" s="386"/>
      <c r="C169" s="386"/>
      <c r="D169" s="386"/>
      <c r="E169" s="398" t="n">
        <v>1</v>
      </c>
      <c r="F169" s="400"/>
      <c r="G169" s="401"/>
      <c r="H169" s="401"/>
      <c r="I169" s="402"/>
      <c r="J169" s="363"/>
      <c r="K169" s="13"/>
      <c r="L169" s="13"/>
      <c r="M169" s="13"/>
      <c r="N169" s="13"/>
      <c r="O169" s="13"/>
    </row>
    <row r="170" customFormat="false" ht="15.75" hidden="false" customHeight="true" outlineLevel="0" collapsed="false">
      <c r="A170" s="386"/>
      <c r="B170" s="386"/>
      <c r="C170" s="386"/>
      <c r="D170" s="386"/>
      <c r="E170" s="398" t="n">
        <v>2</v>
      </c>
      <c r="F170" s="400"/>
      <c r="G170" s="401"/>
      <c r="H170" s="401"/>
      <c r="I170" s="402"/>
      <c r="J170" s="363"/>
      <c r="K170" s="13"/>
      <c r="L170" s="13"/>
      <c r="M170" s="13"/>
      <c r="N170" s="13"/>
      <c r="O170" s="13"/>
    </row>
    <row r="171" customFormat="false" ht="15.75" hidden="false" customHeight="true" outlineLevel="0" collapsed="false">
      <c r="A171" s="386"/>
      <c r="B171" s="386"/>
      <c r="C171" s="386"/>
      <c r="D171" s="386"/>
      <c r="E171" s="398" t="n">
        <v>3</v>
      </c>
      <c r="F171" s="400"/>
      <c r="G171" s="401"/>
      <c r="H171" s="401"/>
      <c r="I171" s="402"/>
      <c r="J171" s="363"/>
      <c r="K171" s="13"/>
      <c r="L171" s="13"/>
      <c r="M171" s="13"/>
      <c r="N171" s="13"/>
      <c r="O171" s="13"/>
    </row>
    <row r="172" customFormat="false" ht="15.75" hidden="false" customHeight="true" outlineLevel="0" collapsed="false">
      <c r="A172" s="386"/>
      <c r="B172" s="386"/>
      <c r="C172" s="386"/>
      <c r="D172" s="386"/>
      <c r="E172" s="398" t="n">
        <v>4</v>
      </c>
      <c r="F172" s="400"/>
      <c r="G172" s="401"/>
      <c r="H172" s="401"/>
      <c r="I172" s="402"/>
      <c r="J172" s="363"/>
      <c r="K172" s="13"/>
      <c r="L172" s="13"/>
      <c r="M172" s="13"/>
      <c r="N172" s="13"/>
      <c r="O172" s="13"/>
    </row>
    <row r="173" customFormat="false" ht="15.75" hidden="false" customHeight="true" outlineLevel="0" collapsed="false">
      <c r="A173" s="386"/>
      <c r="B173" s="386"/>
      <c r="C173" s="386"/>
      <c r="D173" s="386"/>
      <c r="E173" s="403" t="n">
        <v>5</v>
      </c>
      <c r="F173" s="400"/>
      <c r="G173" s="401"/>
      <c r="H173" s="401"/>
      <c r="I173" s="402"/>
      <c r="J173" s="363"/>
      <c r="K173" s="13"/>
      <c r="L173" s="13"/>
      <c r="M173" s="13"/>
      <c r="N173" s="13"/>
      <c r="O173" s="13"/>
    </row>
    <row r="174" customFormat="false" ht="15.75" hidden="false" customHeight="true" outlineLevel="0" collapsed="false">
      <c r="A174" s="330" t="s">
        <v>107</v>
      </c>
      <c r="B174" s="330"/>
      <c r="C174" s="330"/>
      <c r="D174" s="330"/>
      <c r="E174" s="331" t="n">
        <v>0</v>
      </c>
      <c r="F174" s="396" t="n">
        <f aca="false">SUM(F103:F111)*'2.1.b Veículos'!D8</f>
        <v>0</v>
      </c>
      <c r="G174" s="396" t="n">
        <f aca="false">SUM(G103:G111)*'2.1.b Veículos'!E8</f>
        <v>0</v>
      </c>
      <c r="H174" s="396" t="n">
        <f aca="false">SUM(H103:H111)*'2.1.b Veículos'!F8</f>
        <v>0</v>
      </c>
      <c r="I174" s="397" t="n">
        <f aca="false">SUM(I103:I111)*'2.1.b Veículos'!G8</f>
        <v>0</v>
      </c>
      <c r="J174" s="363"/>
      <c r="K174" s="13"/>
      <c r="L174" s="13"/>
      <c r="M174" s="13"/>
      <c r="N174" s="13"/>
      <c r="O174" s="13"/>
    </row>
    <row r="175" customFormat="false" ht="15.75" hidden="false" customHeight="true" outlineLevel="0" collapsed="false">
      <c r="A175" s="330"/>
      <c r="B175" s="330"/>
      <c r="C175" s="330"/>
      <c r="D175" s="330"/>
      <c r="E175" s="334" t="n">
        <v>1</v>
      </c>
      <c r="F175" s="396"/>
      <c r="G175" s="396"/>
      <c r="H175" s="396"/>
      <c r="I175" s="397"/>
      <c r="J175" s="363"/>
      <c r="K175" s="13"/>
      <c r="L175" s="13"/>
      <c r="M175" s="13"/>
      <c r="N175" s="13"/>
      <c r="O175" s="13"/>
    </row>
    <row r="176" customFormat="false" ht="15.75" hidden="false" customHeight="true" outlineLevel="0" collapsed="false">
      <c r="A176" s="330"/>
      <c r="B176" s="330"/>
      <c r="C176" s="330"/>
      <c r="D176" s="330"/>
      <c r="E176" s="334" t="n">
        <v>2</v>
      </c>
      <c r="F176" s="396"/>
      <c r="G176" s="396"/>
      <c r="H176" s="396"/>
      <c r="I176" s="397"/>
      <c r="J176" s="363"/>
      <c r="K176" s="13"/>
      <c r="L176" s="13"/>
      <c r="M176" s="13"/>
      <c r="N176" s="13"/>
      <c r="O176" s="13"/>
    </row>
    <row r="177" customFormat="false" ht="15.75" hidden="false" customHeight="true" outlineLevel="0" collapsed="false">
      <c r="A177" s="330"/>
      <c r="B177" s="330"/>
      <c r="C177" s="330"/>
      <c r="D177" s="330"/>
      <c r="E177" s="334" t="n">
        <v>3</v>
      </c>
      <c r="F177" s="396"/>
      <c r="G177" s="396"/>
      <c r="H177" s="396"/>
      <c r="I177" s="397"/>
      <c r="J177" s="363"/>
      <c r="K177" s="13"/>
      <c r="L177" s="13"/>
      <c r="M177" s="13"/>
      <c r="N177" s="13"/>
      <c r="O177" s="13"/>
    </row>
    <row r="178" customFormat="false" ht="15.75" hidden="false" customHeight="true" outlineLevel="0" collapsed="false">
      <c r="A178" s="330"/>
      <c r="B178" s="330"/>
      <c r="C178" s="330"/>
      <c r="D178" s="330"/>
      <c r="E178" s="334" t="n">
        <v>4</v>
      </c>
      <c r="F178" s="396"/>
      <c r="G178" s="396"/>
      <c r="H178" s="396"/>
      <c r="I178" s="397"/>
      <c r="J178" s="363"/>
      <c r="K178" s="13"/>
      <c r="L178" s="13"/>
      <c r="M178" s="13"/>
      <c r="N178" s="13"/>
      <c r="O178" s="13"/>
    </row>
    <row r="179" customFormat="false" ht="15.75" hidden="false" customHeight="true" outlineLevel="0" collapsed="false">
      <c r="A179" s="330"/>
      <c r="B179" s="330"/>
      <c r="C179" s="330"/>
      <c r="D179" s="330"/>
      <c r="E179" s="334" t="n">
        <v>5</v>
      </c>
      <c r="F179" s="396"/>
      <c r="G179" s="396"/>
      <c r="H179" s="396"/>
      <c r="I179" s="397"/>
      <c r="J179" s="363"/>
      <c r="K179" s="13"/>
      <c r="L179" s="13"/>
      <c r="M179" s="13"/>
      <c r="N179" s="13"/>
      <c r="O179" s="13"/>
    </row>
    <row r="180" customFormat="false" ht="15.75" hidden="false" customHeight="true" outlineLevel="0" collapsed="false">
      <c r="A180" s="330"/>
      <c r="B180" s="330"/>
      <c r="C180" s="330"/>
      <c r="D180" s="330"/>
      <c r="E180" s="334" t="n">
        <v>6</v>
      </c>
      <c r="F180" s="396"/>
      <c r="G180" s="396"/>
      <c r="H180" s="396"/>
      <c r="I180" s="397"/>
      <c r="J180" s="363"/>
      <c r="K180" s="13"/>
      <c r="L180" s="13"/>
      <c r="M180" s="13"/>
      <c r="N180" s="13"/>
      <c r="O180" s="13"/>
    </row>
    <row r="181" customFormat="false" ht="15.75" hidden="false" customHeight="true" outlineLevel="0" collapsed="false">
      <c r="A181" s="330"/>
      <c r="B181" s="330"/>
      <c r="C181" s="330"/>
      <c r="D181" s="330"/>
      <c r="E181" s="334" t="n">
        <v>7</v>
      </c>
      <c r="F181" s="396"/>
      <c r="G181" s="396"/>
      <c r="H181" s="396"/>
      <c r="I181" s="397"/>
      <c r="J181" s="363"/>
      <c r="K181" s="13"/>
      <c r="L181" s="13"/>
      <c r="M181" s="13"/>
      <c r="N181" s="13"/>
      <c r="O181" s="13"/>
    </row>
    <row r="182" customFormat="false" ht="15.75" hidden="false" customHeight="true" outlineLevel="0" collapsed="false">
      <c r="A182" s="330"/>
      <c r="B182" s="330"/>
      <c r="C182" s="330"/>
      <c r="D182" s="330"/>
      <c r="E182" s="337" t="n">
        <v>8</v>
      </c>
      <c r="F182" s="396"/>
      <c r="G182" s="396"/>
      <c r="H182" s="396"/>
      <c r="I182" s="397"/>
      <c r="J182" s="363"/>
      <c r="K182" s="13"/>
      <c r="L182" s="13"/>
      <c r="M182" s="13"/>
      <c r="N182" s="13"/>
      <c r="O182" s="13"/>
    </row>
    <row r="183" customFormat="false" ht="15.75" hidden="false" customHeight="true" outlineLevel="0" collapsed="false">
      <c r="A183" s="390" t="s">
        <v>111</v>
      </c>
      <c r="B183" s="390"/>
      <c r="C183" s="390"/>
      <c r="D183" s="390"/>
      <c r="E183" s="348" t="n">
        <v>0</v>
      </c>
      <c r="F183" s="404" t="n">
        <f aca="false">SUM(F112:F120)*'2.1.b Veículos'!D9</f>
        <v>0</v>
      </c>
      <c r="G183" s="404" t="n">
        <f aca="false">SUM(G112:G120)*'2.1.b Veículos'!E9</f>
        <v>0</v>
      </c>
      <c r="H183" s="404" t="n">
        <f aca="false">SUM(H112:H120)*'2.1.b Veículos'!F9</f>
        <v>0</v>
      </c>
      <c r="I183" s="405" t="n">
        <f aca="false">SUM(I112:I120)*'2.1.b Veículos'!G9</f>
        <v>0</v>
      </c>
      <c r="J183" s="363"/>
      <c r="K183" s="13"/>
      <c r="L183" s="13"/>
      <c r="M183" s="13"/>
      <c r="N183" s="13"/>
      <c r="O183" s="13"/>
    </row>
    <row r="184" customFormat="false" ht="15.75" hidden="false" customHeight="true" outlineLevel="0" collapsed="false">
      <c r="A184" s="390"/>
      <c r="B184" s="390"/>
      <c r="C184" s="390"/>
      <c r="D184" s="390"/>
      <c r="E184" s="334" t="n">
        <v>1</v>
      </c>
      <c r="F184" s="404"/>
      <c r="G184" s="404"/>
      <c r="H184" s="404"/>
      <c r="I184" s="405"/>
      <c r="J184" s="363"/>
      <c r="K184" s="13"/>
      <c r="L184" s="13"/>
      <c r="M184" s="13"/>
      <c r="N184" s="13"/>
      <c r="O184" s="13"/>
    </row>
    <row r="185" customFormat="false" ht="15.75" hidden="false" customHeight="true" outlineLevel="0" collapsed="false">
      <c r="A185" s="390"/>
      <c r="B185" s="390"/>
      <c r="C185" s="390"/>
      <c r="D185" s="390"/>
      <c r="E185" s="334" t="n">
        <v>2</v>
      </c>
      <c r="F185" s="404"/>
      <c r="G185" s="404"/>
      <c r="H185" s="404"/>
      <c r="I185" s="405"/>
      <c r="J185" s="363"/>
      <c r="K185" s="13"/>
      <c r="L185" s="13"/>
      <c r="M185" s="13"/>
      <c r="N185" s="13"/>
      <c r="O185" s="13"/>
    </row>
    <row r="186" customFormat="false" ht="15.75" hidden="false" customHeight="true" outlineLevel="0" collapsed="false">
      <c r="A186" s="390"/>
      <c r="B186" s="390"/>
      <c r="C186" s="390"/>
      <c r="D186" s="390"/>
      <c r="E186" s="334" t="n">
        <v>3</v>
      </c>
      <c r="F186" s="404"/>
      <c r="G186" s="404"/>
      <c r="H186" s="404"/>
      <c r="I186" s="405"/>
      <c r="J186" s="363"/>
      <c r="K186" s="13"/>
      <c r="L186" s="13"/>
      <c r="M186" s="13"/>
      <c r="N186" s="13"/>
      <c r="O186" s="13"/>
    </row>
    <row r="187" customFormat="false" ht="15.75" hidden="false" customHeight="true" outlineLevel="0" collapsed="false">
      <c r="A187" s="390"/>
      <c r="B187" s="390"/>
      <c r="C187" s="390"/>
      <c r="D187" s="390"/>
      <c r="E187" s="334" t="n">
        <v>4</v>
      </c>
      <c r="F187" s="404"/>
      <c r="G187" s="404"/>
      <c r="H187" s="404"/>
      <c r="I187" s="405"/>
      <c r="J187" s="363"/>
      <c r="K187" s="13"/>
      <c r="L187" s="13"/>
      <c r="M187" s="13"/>
      <c r="N187" s="13"/>
      <c r="O187" s="13"/>
    </row>
    <row r="188" customFormat="false" ht="15.75" hidden="false" customHeight="true" outlineLevel="0" collapsed="false">
      <c r="A188" s="390"/>
      <c r="B188" s="390"/>
      <c r="C188" s="390"/>
      <c r="D188" s="390"/>
      <c r="E188" s="334" t="n">
        <v>5</v>
      </c>
      <c r="F188" s="404"/>
      <c r="G188" s="404"/>
      <c r="H188" s="404"/>
      <c r="I188" s="405"/>
      <c r="J188" s="363"/>
      <c r="K188" s="13"/>
      <c r="L188" s="13"/>
      <c r="M188" s="13"/>
      <c r="N188" s="13"/>
      <c r="O188" s="13"/>
    </row>
    <row r="189" customFormat="false" ht="15.75" hidden="false" customHeight="true" outlineLevel="0" collapsed="false">
      <c r="A189" s="390"/>
      <c r="B189" s="390"/>
      <c r="C189" s="390"/>
      <c r="D189" s="390"/>
      <c r="E189" s="334" t="n">
        <v>6</v>
      </c>
      <c r="F189" s="404"/>
      <c r="G189" s="404"/>
      <c r="H189" s="404"/>
      <c r="I189" s="405"/>
      <c r="J189" s="363"/>
      <c r="K189" s="13"/>
      <c r="L189" s="13"/>
      <c r="M189" s="13"/>
      <c r="N189" s="13"/>
      <c r="O189" s="13"/>
    </row>
    <row r="190" customFormat="false" ht="15.75" hidden="false" customHeight="true" outlineLevel="0" collapsed="false">
      <c r="A190" s="390"/>
      <c r="B190" s="390"/>
      <c r="C190" s="390"/>
      <c r="D190" s="390"/>
      <c r="E190" s="334" t="n">
        <v>7</v>
      </c>
      <c r="F190" s="404"/>
      <c r="G190" s="404"/>
      <c r="H190" s="404"/>
      <c r="I190" s="405"/>
      <c r="J190" s="363"/>
      <c r="K190" s="13"/>
      <c r="L190" s="13"/>
      <c r="M190" s="13"/>
      <c r="N190" s="13"/>
      <c r="O190" s="13"/>
    </row>
    <row r="191" customFormat="false" ht="15.75" hidden="false" customHeight="true" outlineLevel="0" collapsed="false">
      <c r="A191" s="390"/>
      <c r="B191" s="390"/>
      <c r="C191" s="390"/>
      <c r="D191" s="390"/>
      <c r="E191" s="337" t="n">
        <v>8</v>
      </c>
      <c r="F191" s="404"/>
      <c r="G191" s="404"/>
      <c r="H191" s="404"/>
      <c r="I191" s="405"/>
      <c r="J191" s="363"/>
      <c r="K191" s="13"/>
      <c r="L191" s="13"/>
      <c r="M191" s="13"/>
      <c r="N191" s="13"/>
      <c r="O191" s="13"/>
    </row>
    <row r="192" customFormat="false" ht="15.75" hidden="false" customHeight="true" outlineLevel="0" collapsed="false">
      <c r="A192" s="406" t="s">
        <v>115</v>
      </c>
      <c r="B192" s="406"/>
      <c r="C192" s="406"/>
      <c r="D192" s="406"/>
      <c r="E192" s="407" t="n">
        <v>0</v>
      </c>
      <c r="F192" s="408" t="n">
        <f aca="false">SUM(F121:F131)*'2.1.b Veículos'!D10</f>
        <v>0</v>
      </c>
      <c r="G192" s="409" t="n">
        <f aca="false">SUM(G121:G131)*'2.1.b Veículos'!E10</f>
        <v>0</v>
      </c>
      <c r="H192" s="409" t="n">
        <f aca="false">SUM(H121:H131)*'2.1.b Veículos'!F10</f>
        <v>0</v>
      </c>
      <c r="I192" s="410" t="n">
        <f aca="false">SUM(I121:I131)*'2.1.b Veículos'!G10</f>
        <v>0</v>
      </c>
      <c r="J192" s="363"/>
      <c r="K192" s="13"/>
      <c r="L192" s="13"/>
      <c r="M192" s="13"/>
      <c r="N192" s="13"/>
      <c r="O192" s="13"/>
    </row>
    <row r="193" customFormat="false" ht="15.75" hidden="false" customHeight="true" outlineLevel="0" collapsed="false">
      <c r="A193" s="406"/>
      <c r="B193" s="406"/>
      <c r="C193" s="406"/>
      <c r="D193" s="406"/>
      <c r="E193" s="398" t="n">
        <v>1</v>
      </c>
      <c r="F193" s="408"/>
      <c r="G193" s="409"/>
      <c r="H193" s="409"/>
      <c r="I193" s="410"/>
      <c r="J193" s="363"/>
      <c r="K193" s="13"/>
      <c r="L193" s="13"/>
      <c r="M193" s="13"/>
      <c r="N193" s="13"/>
      <c r="O193" s="13"/>
    </row>
    <row r="194" customFormat="false" ht="15.75" hidden="false" customHeight="true" outlineLevel="0" collapsed="false">
      <c r="A194" s="406"/>
      <c r="B194" s="406"/>
      <c r="C194" s="406"/>
      <c r="D194" s="406"/>
      <c r="E194" s="398" t="n">
        <v>2</v>
      </c>
      <c r="F194" s="408"/>
      <c r="G194" s="409"/>
      <c r="H194" s="409"/>
      <c r="I194" s="410"/>
      <c r="J194" s="363"/>
      <c r="K194" s="13"/>
      <c r="L194" s="13"/>
      <c r="M194" s="13"/>
      <c r="N194" s="13"/>
      <c r="O194" s="13"/>
    </row>
    <row r="195" customFormat="false" ht="15.75" hidden="false" customHeight="true" outlineLevel="0" collapsed="false">
      <c r="A195" s="406"/>
      <c r="B195" s="406"/>
      <c r="C195" s="406"/>
      <c r="D195" s="406"/>
      <c r="E195" s="398" t="n">
        <v>3</v>
      </c>
      <c r="F195" s="408"/>
      <c r="G195" s="409"/>
      <c r="H195" s="409"/>
      <c r="I195" s="410"/>
      <c r="J195" s="363"/>
      <c r="K195" s="13"/>
      <c r="L195" s="13"/>
      <c r="M195" s="13"/>
      <c r="N195" s="13"/>
      <c r="O195" s="13"/>
    </row>
    <row r="196" customFormat="false" ht="15.75" hidden="false" customHeight="true" outlineLevel="0" collapsed="false">
      <c r="A196" s="406"/>
      <c r="B196" s="406"/>
      <c r="C196" s="406"/>
      <c r="D196" s="406"/>
      <c r="E196" s="398" t="n">
        <v>4</v>
      </c>
      <c r="F196" s="408"/>
      <c r="G196" s="409"/>
      <c r="H196" s="409"/>
      <c r="I196" s="410"/>
      <c r="J196" s="363"/>
      <c r="K196" s="13"/>
      <c r="L196" s="13"/>
      <c r="M196" s="13"/>
      <c r="N196" s="13"/>
      <c r="O196" s="13"/>
    </row>
    <row r="197" customFormat="false" ht="15.75" hidden="false" customHeight="true" outlineLevel="0" collapsed="false">
      <c r="A197" s="406"/>
      <c r="B197" s="406"/>
      <c r="C197" s="406"/>
      <c r="D197" s="406"/>
      <c r="E197" s="398" t="n">
        <v>5</v>
      </c>
      <c r="F197" s="408"/>
      <c r="G197" s="409"/>
      <c r="H197" s="409"/>
      <c r="I197" s="410"/>
      <c r="J197" s="363"/>
      <c r="K197" s="13"/>
      <c r="L197" s="13"/>
      <c r="M197" s="13"/>
      <c r="N197" s="13"/>
      <c r="O197" s="13"/>
    </row>
    <row r="198" customFormat="false" ht="15.75" hidden="false" customHeight="true" outlineLevel="0" collapsed="false">
      <c r="A198" s="406"/>
      <c r="B198" s="406"/>
      <c r="C198" s="406"/>
      <c r="D198" s="406"/>
      <c r="E198" s="398" t="n">
        <v>6</v>
      </c>
      <c r="F198" s="408"/>
      <c r="G198" s="409"/>
      <c r="H198" s="409"/>
      <c r="I198" s="410"/>
      <c r="J198" s="363"/>
      <c r="K198" s="13"/>
      <c r="L198" s="13"/>
      <c r="M198" s="13"/>
      <c r="N198" s="13"/>
      <c r="O198" s="13"/>
    </row>
    <row r="199" customFormat="false" ht="15.75" hidden="false" customHeight="true" outlineLevel="0" collapsed="false">
      <c r="A199" s="406"/>
      <c r="B199" s="406"/>
      <c r="C199" s="406"/>
      <c r="D199" s="406"/>
      <c r="E199" s="398" t="n">
        <v>7</v>
      </c>
      <c r="F199" s="408"/>
      <c r="G199" s="409"/>
      <c r="H199" s="409"/>
      <c r="I199" s="410"/>
      <c r="J199" s="363"/>
      <c r="K199" s="13"/>
      <c r="L199" s="13"/>
      <c r="M199" s="13"/>
      <c r="N199" s="13"/>
      <c r="O199" s="13"/>
    </row>
    <row r="200" customFormat="false" ht="15.75" hidden="false" customHeight="true" outlineLevel="0" collapsed="false">
      <c r="A200" s="406"/>
      <c r="B200" s="406"/>
      <c r="C200" s="406"/>
      <c r="D200" s="406"/>
      <c r="E200" s="398" t="n">
        <v>8</v>
      </c>
      <c r="F200" s="408"/>
      <c r="G200" s="409"/>
      <c r="H200" s="409"/>
      <c r="I200" s="410"/>
      <c r="J200" s="363"/>
      <c r="K200" s="13"/>
      <c r="L200" s="13"/>
      <c r="M200" s="13"/>
      <c r="N200" s="13"/>
      <c r="O200" s="13"/>
    </row>
    <row r="201" customFormat="false" ht="15.75" hidden="false" customHeight="true" outlineLevel="0" collapsed="false">
      <c r="A201" s="406"/>
      <c r="B201" s="406"/>
      <c r="C201" s="406"/>
      <c r="D201" s="406"/>
      <c r="E201" s="398" t="n">
        <v>9</v>
      </c>
      <c r="F201" s="408"/>
      <c r="G201" s="409"/>
      <c r="H201" s="409"/>
      <c r="I201" s="410"/>
      <c r="J201" s="363"/>
      <c r="K201" s="13"/>
      <c r="L201" s="13"/>
      <c r="M201" s="13"/>
      <c r="N201" s="13"/>
      <c r="O201" s="13"/>
    </row>
    <row r="202" customFormat="false" ht="15.75" hidden="false" customHeight="true" outlineLevel="0" collapsed="false">
      <c r="A202" s="406"/>
      <c r="B202" s="406"/>
      <c r="C202" s="406"/>
      <c r="D202" s="406"/>
      <c r="E202" s="403" t="n">
        <v>10</v>
      </c>
      <c r="F202" s="408"/>
      <c r="G202" s="409"/>
      <c r="H202" s="409"/>
      <c r="I202" s="410"/>
      <c r="J202" s="363"/>
      <c r="K202" s="13"/>
      <c r="L202" s="13"/>
      <c r="M202" s="13"/>
      <c r="N202" s="13"/>
      <c r="O202" s="13"/>
    </row>
    <row r="203" customFormat="false" ht="15.75" hidden="false" customHeight="true" outlineLevel="0" collapsed="false">
      <c r="A203" s="330" t="s">
        <v>117</v>
      </c>
      <c r="B203" s="330"/>
      <c r="C203" s="330"/>
      <c r="D203" s="330"/>
      <c r="E203" s="331" t="n">
        <v>0</v>
      </c>
      <c r="F203" s="411" t="n">
        <f aca="false">SUM(F132:F144)*'2.1.b Veículos'!D11</f>
        <v>0</v>
      </c>
      <c r="G203" s="396" t="n">
        <f aca="false">SUM(G132:G144)*'2.1.b Veículos'!E11</f>
        <v>0</v>
      </c>
      <c r="H203" s="396" t="n">
        <f aca="false">SUM(H132:H144)*'2.1.b Veículos'!F11</f>
        <v>0</v>
      </c>
      <c r="I203" s="397" t="n">
        <f aca="false">SUM(I132:I144)*'2.1.b Veículos'!G11</f>
        <v>0</v>
      </c>
      <c r="J203" s="363"/>
      <c r="K203" s="13"/>
      <c r="L203" s="13"/>
      <c r="M203" s="13"/>
      <c r="N203" s="13"/>
      <c r="O203" s="13"/>
    </row>
    <row r="204" customFormat="false" ht="15.75" hidden="false" customHeight="true" outlineLevel="0" collapsed="false">
      <c r="A204" s="330"/>
      <c r="B204" s="330"/>
      <c r="C204" s="330"/>
      <c r="D204" s="330"/>
      <c r="E204" s="334" t="n">
        <v>1</v>
      </c>
      <c r="F204" s="411"/>
      <c r="G204" s="396"/>
      <c r="H204" s="396"/>
      <c r="I204" s="397"/>
      <c r="J204" s="363"/>
      <c r="K204" s="13"/>
      <c r="L204" s="13"/>
      <c r="M204" s="13"/>
      <c r="N204" s="13"/>
      <c r="O204" s="13"/>
    </row>
    <row r="205" customFormat="false" ht="15.75" hidden="false" customHeight="true" outlineLevel="0" collapsed="false">
      <c r="A205" s="330"/>
      <c r="B205" s="330"/>
      <c r="C205" s="330"/>
      <c r="D205" s="330"/>
      <c r="E205" s="334" t="n">
        <v>2</v>
      </c>
      <c r="F205" s="411"/>
      <c r="G205" s="396"/>
      <c r="H205" s="396"/>
      <c r="I205" s="397"/>
      <c r="J205" s="363"/>
      <c r="K205" s="13"/>
      <c r="L205" s="13"/>
      <c r="M205" s="13"/>
      <c r="N205" s="13"/>
      <c r="O205" s="13"/>
    </row>
    <row r="206" customFormat="false" ht="15.75" hidden="false" customHeight="true" outlineLevel="0" collapsed="false">
      <c r="A206" s="330"/>
      <c r="B206" s="330"/>
      <c r="C206" s="330"/>
      <c r="D206" s="330"/>
      <c r="E206" s="334" t="n">
        <v>3</v>
      </c>
      <c r="F206" s="411"/>
      <c r="G206" s="396"/>
      <c r="H206" s="396"/>
      <c r="I206" s="397"/>
      <c r="J206" s="363"/>
      <c r="K206" s="13"/>
      <c r="L206" s="13"/>
      <c r="M206" s="13"/>
      <c r="N206" s="13"/>
      <c r="O206" s="13"/>
    </row>
    <row r="207" customFormat="false" ht="15.75" hidden="false" customHeight="true" outlineLevel="0" collapsed="false">
      <c r="A207" s="330"/>
      <c r="B207" s="330"/>
      <c r="C207" s="330"/>
      <c r="D207" s="330"/>
      <c r="E207" s="334" t="n">
        <v>4</v>
      </c>
      <c r="F207" s="411"/>
      <c r="G207" s="396"/>
      <c r="H207" s="396"/>
      <c r="I207" s="397"/>
      <c r="J207" s="363"/>
      <c r="K207" s="13"/>
      <c r="L207" s="13"/>
      <c r="M207" s="13"/>
      <c r="N207" s="13"/>
      <c r="O207" s="13"/>
    </row>
    <row r="208" customFormat="false" ht="15.75" hidden="false" customHeight="true" outlineLevel="0" collapsed="false">
      <c r="A208" s="330"/>
      <c r="B208" s="330"/>
      <c r="C208" s="330"/>
      <c r="D208" s="330"/>
      <c r="E208" s="334" t="n">
        <v>5</v>
      </c>
      <c r="F208" s="411"/>
      <c r="G208" s="396"/>
      <c r="H208" s="396"/>
      <c r="I208" s="397"/>
      <c r="J208" s="363"/>
      <c r="K208" s="13"/>
      <c r="L208" s="13"/>
      <c r="M208" s="13"/>
      <c r="N208" s="13"/>
      <c r="O208" s="13"/>
    </row>
    <row r="209" customFormat="false" ht="15.75" hidden="false" customHeight="true" outlineLevel="0" collapsed="false">
      <c r="A209" s="330"/>
      <c r="B209" s="330"/>
      <c r="C209" s="330"/>
      <c r="D209" s="330"/>
      <c r="E209" s="334" t="n">
        <v>6</v>
      </c>
      <c r="F209" s="411"/>
      <c r="G209" s="396"/>
      <c r="H209" s="396"/>
      <c r="I209" s="397"/>
      <c r="J209" s="363"/>
      <c r="K209" s="13"/>
      <c r="L209" s="13"/>
      <c r="M209" s="13"/>
      <c r="N209" s="13"/>
      <c r="O209" s="13"/>
    </row>
    <row r="210" customFormat="false" ht="15.75" hidden="false" customHeight="true" outlineLevel="0" collapsed="false">
      <c r="A210" s="330"/>
      <c r="B210" s="330"/>
      <c r="C210" s="330"/>
      <c r="D210" s="330"/>
      <c r="E210" s="334" t="n">
        <v>7</v>
      </c>
      <c r="F210" s="411"/>
      <c r="G210" s="396"/>
      <c r="H210" s="396"/>
      <c r="I210" s="397"/>
      <c r="J210" s="363"/>
      <c r="K210" s="13"/>
      <c r="L210" s="13"/>
      <c r="M210" s="13"/>
      <c r="N210" s="13"/>
      <c r="O210" s="13"/>
    </row>
    <row r="211" customFormat="false" ht="15.75" hidden="false" customHeight="true" outlineLevel="0" collapsed="false">
      <c r="A211" s="330"/>
      <c r="B211" s="330"/>
      <c r="C211" s="330"/>
      <c r="D211" s="330"/>
      <c r="E211" s="334" t="n">
        <v>8</v>
      </c>
      <c r="F211" s="411"/>
      <c r="G211" s="396"/>
      <c r="H211" s="396"/>
      <c r="I211" s="397"/>
      <c r="J211" s="363"/>
      <c r="K211" s="13"/>
      <c r="L211" s="13"/>
      <c r="M211" s="13"/>
      <c r="N211" s="13"/>
      <c r="O211" s="13"/>
    </row>
    <row r="212" customFormat="false" ht="15.75" hidden="false" customHeight="true" outlineLevel="0" collapsed="false">
      <c r="A212" s="330"/>
      <c r="B212" s="330"/>
      <c r="C212" s="330"/>
      <c r="D212" s="330"/>
      <c r="E212" s="334" t="n">
        <v>9</v>
      </c>
      <c r="F212" s="411"/>
      <c r="G212" s="396"/>
      <c r="H212" s="396"/>
      <c r="I212" s="397"/>
      <c r="J212" s="363"/>
      <c r="K212" s="13"/>
      <c r="L212" s="13"/>
      <c r="M212" s="13"/>
      <c r="N212" s="13"/>
      <c r="O212" s="13"/>
    </row>
    <row r="213" customFormat="false" ht="15.75" hidden="false" customHeight="true" outlineLevel="0" collapsed="false">
      <c r="A213" s="330"/>
      <c r="B213" s="330"/>
      <c r="C213" s="330"/>
      <c r="D213" s="330"/>
      <c r="E213" s="334" t="n">
        <v>10</v>
      </c>
      <c r="F213" s="411"/>
      <c r="G213" s="396"/>
      <c r="H213" s="396"/>
      <c r="I213" s="397"/>
      <c r="J213" s="363"/>
      <c r="K213" s="13"/>
      <c r="L213" s="13"/>
      <c r="M213" s="13"/>
      <c r="N213" s="13"/>
      <c r="O213" s="13"/>
    </row>
    <row r="214" customFormat="false" ht="15.75" hidden="false" customHeight="true" outlineLevel="0" collapsed="false">
      <c r="A214" s="330"/>
      <c r="B214" s="330"/>
      <c r="C214" s="330"/>
      <c r="D214" s="330"/>
      <c r="E214" s="334" t="n">
        <v>11</v>
      </c>
      <c r="F214" s="411"/>
      <c r="G214" s="396"/>
      <c r="H214" s="396"/>
      <c r="I214" s="397"/>
      <c r="J214" s="363"/>
      <c r="K214" s="13"/>
      <c r="L214" s="13"/>
      <c r="M214" s="13"/>
      <c r="N214" s="13"/>
      <c r="O214" s="13"/>
    </row>
    <row r="215" customFormat="false" ht="15.75" hidden="false" customHeight="true" outlineLevel="0" collapsed="false">
      <c r="A215" s="330"/>
      <c r="B215" s="330"/>
      <c r="C215" s="330"/>
      <c r="D215" s="330"/>
      <c r="E215" s="337" t="n">
        <v>12</v>
      </c>
      <c r="F215" s="411"/>
      <c r="G215" s="396"/>
      <c r="H215" s="396"/>
      <c r="I215" s="397"/>
      <c r="J215" s="363"/>
      <c r="K215" s="13"/>
      <c r="L215" s="13"/>
      <c r="M215" s="13"/>
      <c r="N215" s="13"/>
      <c r="O215" s="13"/>
    </row>
    <row r="216" customFormat="false" ht="15.75" hidden="false" customHeight="true" outlineLevel="0" collapsed="false">
      <c r="A216" s="390" t="s">
        <v>121</v>
      </c>
      <c r="B216" s="390"/>
      <c r="C216" s="390"/>
      <c r="D216" s="390"/>
      <c r="E216" s="348" t="n">
        <v>0</v>
      </c>
      <c r="F216" s="404" t="n">
        <f aca="false">SUM(F145:F157)*'2.1.b Veículos'!D12</f>
        <v>0</v>
      </c>
      <c r="G216" s="404" t="n">
        <f aca="false">SUM(G145:G157)*'2.1.b Veículos'!E12</f>
        <v>0</v>
      </c>
      <c r="H216" s="404" t="n">
        <f aca="false">SUM(H145:H157)*'2.1.b Veículos'!F12</f>
        <v>0</v>
      </c>
      <c r="I216" s="405" t="n">
        <f aca="false">SUM(I145:I157)*'2.1.b Veículos'!G12</f>
        <v>0</v>
      </c>
      <c r="J216" s="363"/>
      <c r="K216" s="13"/>
      <c r="L216" s="13"/>
      <c r="M216" s="13"/>
      <c r="N216" s="13"/>
      <c r="O216" s="13"/>
    </row>
    <row r="217" customFormat="false" ht="15.75" hidden="false" customHeight="true" outlineLevel="0" collapsed="false">
      <c r="A217" s="390"/>
      <c r="B217" s="390"/>
      <c r="C217" s="390"/>
      <c r="D217" s="390"/>
      <c r="E217" s="334" t="n">
        <v>1</v>
      </c>
      <c r="F217" s="404"/>
      <c r="G217" s="404"/>
      <c r="H217" s="404"/>
      <c r="I217" s="405"/>
      <c r="J217" s="363"/>
      <c r="K217" s="13"/>
      <c r="L217" s="13"/>
      <c r="M217" s="13"/>
      <c r="N217" s="13"/>
      <c r="O217" s="13"/>
    </row>
    <row r="218" customFormat="false" ht="15.75" hidden="false" customHeight="true" outlineLevel="0" collapsed="false">
      <c r="A218" s="390"/>
      <c r="B218" s="390"/>
      <c r="C218" s="390"/>
      <c r="D218" s="390"/>
      <c r="E218" s="334" t="n">
        <v>2</v>
      </c>
      <c r="F218" s="404"/>
      <c r="G218" s="404"/>
      <c r="H218" s="404"/>
      <c r="I218" s="405"/>
      <c r="J218" s="363"/>
      <c r="K218" s="13"/>
      <c r="L218" s="13"/>
      <c r="M218" s="13"/>
      <c r="N218" s="13"/>
      <c r="O218" s="13"/>
    </row>
    <row r="219" customFormat="false" ht="15.75" hidden="false" customHeight="true" outlineLevel="0" collapsed="false">
      <c r="A219" s="390"/>
      <c r="B219" s="390"/>
      <c r="C219" s="390"/>
      <c r="D219" s="390"/>
      <c r="E219" s="334" t="n">
        <v>3</v>
      </c>
      <c r="F219" s="404"/>
      <c r="G219" s="404"/>
      <c r="H219" s="404"/>
      <c r="I219" s="405"/>
      <c r="J219" s="363"/>
      <c r="K219" s="13"/>
      <c r="L219" s="13"/>
      <c r="M219" s="13"/>
      <c r="N219" s="13"/>
      <c r="O219" s="13"/>
    </row>
    <row r="220" customFormat="false" ht="15.75" hidden="false" customHeight="true" outlineLevel="0" collapsed="false">
      <c r="A220" s="390"/>
      <c r="B220" s="390"/>
      <c r="C220" s="390"/>
      <c r="D220" s="390"/>
      <c r="E220" s="334" t="n">
        <v>4</v>
      </c>
      <c r="F220" s="404"/>
      <c r="G220" s="404"/>
      <c r="H220" s="404"/>
      <c r="I220" s="405"/>
      <c r="J220" s="363"/>
      <c r="K220" s="13"/>
      <c r="L220" s="13"/>
      <c r="M220" s="13"/>
      <c r="N220" s="13"/>
      <c r="O220" s="13"/>
    </row>
    <row r="221" customFormat="false" ht="15.75" hidden="false" customHeight="true" outlineLevel="0" collapsed="false">
      <c r="A221" s="390"/>
      <c r="B221" s="390"/>
      <c r="C221" s="390"/>
      <c r="D221" s="390"/>
      <c r="E221" s="334" t="n">
        <v>5</v>
      </c>
      <c r="F221" s="404"/>
      <c r="G221" s="404"/>
      <c r="H221" s="404"/>
      <c r="I221" s="405"/>
      <c r="J221" s="363"/>
      <c r="K221" s="13"/>
      <c r="L221" s="13"/>
      <c r="M221" s="13"/>
      <c r="N221" s="13"/>
      <c r="O221" s="13"/>
    </row>
    <row r="222" customFormat="false" ht="15.75" hidden="false" customHeight="true" outlineLevel="0" collapsed="false">
      <c r="A222" s="390"/>
      <c r="B222" s="390"/>
      <c r="C222" s="390"/>
      <c r="D222" s="390"/>
      <c r="E222" s="334" t="n">
        <v>6</v>
      </c>
      <c r="F222" s="404"/>
      <c r="G222" s="404"/>
      <c r="H222" s="404"/>
      <c r="I222" s="405"/>
      <c r="J222" s="363"/>
      <c r="K222" s="13"/>
      <c r="L222" s="13"/>
      <c r="M222" s="13"/>
      <c r="N222" s="13"/>
      <c r="O222" s="13"/>
    </row>
    <row r="223" customFormat="false" ht="15.75" hidden="false" customHeight="true" outlineLevel="0" collapsed="false">
      <c r="A223" s="390"/>
      <c r="B223" s="390"/>
      <c r="C223" s="390"/>
      <c r="D223" s="390"/>
      <c r="E223" s="334" t="n">
        <v>7</v>
      </c>
      <c r="F223" s="404"/>
      <c r="G223" s="404"/>
      <c r="H223" s="404"/>
      <c r="I223" s="405"/>
      <c r="J223" s="363"/>
      <c r="K223" s="13"/>
      <c r="L223" s="13"/>
      <c r="M223" s="13"/>
      <c r="N223" s="13"/>
      <c r="O223" s="13"/>
    </row>
    <row r="224" customFormat="false" ht="15.75" hidden="false" customHeight="true" outlineLevel="0" collapsed="false">
      <c r="A224" s="390"/>
      <c r="B224" s="390"/>
      <c r="C224" s="390"/>
      <c r="D224" s="390"/>
      <c r="E224" s="334" t="n">
        <v>8</v>
      </c>
      <c r="F224" s="404"/>
      <c r="G224" s="404"/>
      <c r="H224" s="404"/>
      <c r="I224" s="405"/>
      <c r="J224" s="363"/>
      <c r="K224" s="13"/>
      <c r="L224" s="13"/>
      <c r="M224" s="13"/>
      <c r="N224" s="13"/>
      <c r="O224" s="13"/>
    </row>
    <row r="225" customFormat="false" ht="15.75" hidden="false" customHeight="true" outlineLevel="0" collapsed="false">
      <c r="A225" s="390"/>
      <c r="B225" s="390"/>
      <c r="C225" s="390"/>
      <c r="D225" s="390"/>
      <c r="E225" s="334" t="n">
        <v>9</v>
      </c>
      <c r="F225" s="404"/>
      <c r="G225" s="404"/>
      <c r="H225" s="404"/>
      <c r="I225" s="405"/>
      <c r="J225" s="363"/>
      <c r="K225" s="13"/>
      <c r="L225" s="13"/>
      <c r="M225" s="13"/>
      <c r="N225" s="13"/>
      <c r="O225" s="13"/>
    </row>
    <row r="226" customFormat="false" ht="15.75" hidden="false" customHeight="true" outlineLevel="0" collapsed="false">
      <c r="A226" s="390"/>
      <c r="B226" s="390"/>
      <c r="C226" s="390"/>
      <c r="D226" s="390"/>
      <c r="E226" s="334" t="n">
        <v>10</v>
      </c>
      <c r="F226" s="404"/>
      <c r="G226" s="404"/>
      <c r="H226" s="404"/>
      <c r="I226" s="405"/>
      <c r="J226" s="363"/>
      <c r="K226" s="13"/>
      <c r="L226" s="13"/>
      <c r="M226" s="13"/>
      <c r="N226" s="13"/>
      <c r="O226" s="13"/>
    </row>
    <row r="227" customFormat="false" ht="15.75" hidden="false" customHeight="true" outlineLevel="0" collapsed="false">
      <c r="A227" s="390"/>
      <c r="B227" s="390"/>
      <c r="C227" s="390"/>
      <c r="D227" s="390"/>
      <c r="E227" s="334" t="n">
        <v>11</v>
      </c>
      <c r="F227" s="404"/>
      <c r="G227" s="404"/>
      <c r="H227" s="404"/>
      <c r="I227" s="405"/>
      <c r="J227" s="363"/>
      <c r="K227" s="13"/>
      <c r="L227" s="13"/>
      <c r="M227" s="13"/>
      <c r="N227" s="13"/>
      <c r="O227" s="13"/>
    </row>
    <row r="228" customFormat="false" ht="15.75" hidden="false" customHeight="true" outlineLevel="0" collapsed="false">
      <c r="A228" s="390"/>
      <c r="B228" s="390"/>
      <c r="C228" s="390"/>
      <c r="D228" s="390"/>
      <c r="E228" s="337" t="n">
        <v>12</v>
      </c>
      <c r="F228" s="404"/>
      <c r="G228" s="404"/>
      <c r="H228" s="404"/>
      <c r="I228" s="405"/>
      <c r="J228" s="363"/>
      <c r="K228" s="13"/>
      <c r="L228" s="13"/>
      <c r="M228" s="13"/>
      <c r="N228" s="13"/>
      <c r="O228" s="13"/>
    </row>
    <row r="229" customFormat="false" ht="15.75" hidden="false" customHeight="true" outlineLevel="0" collapsed="false">
      <c r="A229" s="13"/>
      <c r="B229" s="13"/>
      <c r="C229" s="13"/>
      <c r="D229" s="13"/>
      <c r="E229" s="13"/>
      <c r="F229" s="13"/>
      <c r="G229" s="13"/>
      <c r="H229" s="13"/>
      <c r="I229" s="13"/>
      <c r="J229" s="363"/>
      <c r="K229" s="13"/>
      <c r="L229" s="13"/>
      <c r="M229" s="13"/>
      <c r="N229" s="13"/>
      <c r="O229" s="13"/>
    </row>
    <row r="230" customFormat="false" ht="15.75" hidden="false" customHeight="true" outlineLevel="0" collapsed="false">
      <c r="A230" s="89" t="s">
        <v>662</v>
      </c>
      <c r="B230" s="47" t="s">
        <v>663</v>
      </c>
      <c r="C230" s="13"/>
      <c r="D230" s="13"/>
      <c r="E230" s="13"/>
      <c r="F230" s="13"/>
      <c r="G230" s="13"/>
      <c r="H230" s="13"/>
      <c r="I230" s="13"/>
      <c r="J230" s="363"/>
      <c r="K230" s="13"/>
      <c r="L230" s="13"/>
      <c r="M230" s="13"/>
      <c r="N230" s="13"/>
      <c r="O230" s="13"/>
    </row>
    <row r="231" customFormat="false" ht="21" hidden="false" customHeight="true" outlineLevel="0" collapsed="false">
      <c r="A231" s="352" t="s">
        <v>664</v>
      </c>
      <c r="B231" s="352"/>
      <c r="C231" s="352"/>
      <c r="D231" s="352"/>
      <c r="E231" s="352"/>
      <c r="F231" s="352"/>
      <c r="G231" s="116" t="n">
        <f aca="false">SUM(F162:I226)*('2.1.c Insumos'!F68/100)/12</f>
        <v>0</v>
      </c>
      <c r="H231" s="13"/>
      <c r="I231" s="13"/>
      <c r="J231" s="363"/>
      <c r="K231" s="13"/>
      <c r="L231" s="13"/>
      <c r="M231" s="13"/>
      <c r="N231" s="13"/>
      <c r="O231" s="13"/>
    </row>
    <row r="232" customFormat="false" ht="12.75" hidden="false" customHeight="true" outlineLevel="0" collapsed="false">
      <c r="A232" s="11"/>
      <c r="B232" s="11"/>
      <c r="C232" s="11"/>
      <c r="D232" s="11"/>
      <c r="E232" s="11"/>
      <c r="F232" s="11"/>
      <c r="G232" s="11"/>
      <c r="H232" s="11"/>
      <c r="I232" s="11"/>
      <c r="J232" s="11"/>
      <c r="K232" s="11"/>
      <c r="L232" s="11"/>
      <c r="M232" s="11"/>
      <c r="N232" s="11"/>
      <c r="O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row>
  </sheetData>
  <mergeCells count="74">
    <mergeCell ref="A6:D7"/>
    <mergeCell ref="E6:E7"/>
    <mergeCell ref="F6:F7"/>
    <mergeCell ref="L6:O6"/>
    <mergeCell ref="A8:D8"/>
    <mergeCell ref="A9:D9"/>
    <mergeCell ref="A10:D10"/>
    <mergeCell ref="A11:D11"/>
    <mergeCell ref="A12:D12"/>
    <mergeCell ref="A13:D13"/>
    <mergeCell ref="A14:D14"/>
    <mergeCell ref="A17:D18"/>
    <mergeCell ref="E17:E18"/>
    <mergeCell ref="F17:G17"/>
    <mergeCell ref="H17:I17"/>
    <mergeCell ref="J17:J18"/>
    <mergeCell ref="A19:D24"/>
    <mergeCell ref="A25:D30"/>
    <mergeCell ref="A31:D39"/>
    <mergeCell ref="A40:D48"/>
    <mergeCell ref="A49:D59"/>
    <mergeCell ref="A60:D72"/>
    <mergeCell ref="A73:D85"/>
    <mergeCell ref="A89:D90"/>
    <mergeCell ref="E89:E90"/>
    <mergeCell ref="F89:G89"/>
    <mergeCell ref="H89:I89"/>
    <mergeCell ref="A91:D96"/>
    <mergeCell ref="A97:D102"/>
    <mergeCell ref="A103:D111"/>
    <mergeCell ref="A112:D120"/>
    <mergeCell ref="A121:D131"/>
    <mergeCell ref="A132:D144"/>
    <mergeCell ref="A145:D157"/>
    <mergeCell ref="A160:D161"/>
    <mergeCell ref="E160:E161"/>
    <mergeCell ref="F160:G160"/>
    <mergeCell ref="H160:I160"/>
    <mergeCell ref="A162:D167"/>
    <mergeCell ref="F162:F167"/>
    <mergeCell ref="G162:G167"/>
    <mergeCell ref="H162:H167"/>
    <mergeCell ref="I162:I167"/>
    <mergeCell ref="A168:D173"/>
    <mergeCell ref="F168:F173"/>
    <mergeCell ref="G168:G173"/>
    <mergeCell ref="H168:H173"/>
    <mergeCell ref="I168:I173"/>
    <mergeCell ref="A174:D182"/>
    <mergeCell ref="F174:F182"/>
    <mergeCell ref="G174:G182"/>
    <mergeCell ref="H174:H182"/>
    <mergeCell ref="I174:I182"/>
    <mergeCell ref="A183:D191"/>
    <mergeCell ref="F183:F191"/>
    <mergeCell ref="G183:G191"/>
    <mergeCell ref="H183:H191"/>
    <mergeCell ref="I183:I191"/>
    <mergeCell ref="A192:D202"/>
    <mergeCell ref="F192:F202"/>
    <mergeCell ref="G192:G202"/>
    <mergeCell ref="H192:H202"/>
    <mergeCell ref="I192:I202"/>
    <mergeCell ref="A203:D215"/>
    <mergeCell ref="F203:F215"/>
    <mergeCell ref="G203:G215"/>
    <mergeCell ref="H203:H215"/>
    <mergeCell ref="I203:I215"/>
    <mergeCell ref="A216:D228"/>
    <mergeCell ref="F216:F228"/>
    <mergeCell ref="G216:G228"/>
    <mergeCell ref="H216:H228"/>
    <mergeCell ref="I216:I228"/>
    <mergeCell ref="A231:F231"/>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L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3" min="1" style="1" width="9.14"/>
    <col collapsed="false" customWidth="true" hidden="false" outlineLevel="0" max="4" min="4" style="1" width="15.28"/>
    <col collapsed="false" customWidth="true" hidden="false" outlineLevel="0" max="5" min="5" style="1" width="14.14"/>
    <col collapsed="false" customWidth="true" hidden="false" outlineLevel="0" max="6" min="6" style="1" width="15.28"/>
    <col collapsed="false" customWidth="true" hidden="false" outlineLevel="0" max="7" min="7" style="1" width="28.71"/>
    <col collapsed="false" customWidth="true" hidden="false" outlineLevel="0" max="12" min="8" style="1" width="8"/>
    <col collapsed="false" customWidth="true" hidden="false" outlineLevel="0" max="26" min="13" style="1" width="12.71"/>
  </cols>
  <sheetData>
    <row r="1" customFormat="false" ht="15" hidden="false" customHeight="true" outlineLevel="0" collapsed="false">
      <c r="A1" s="35" t="s">
        <v>653</v>
      </c>
      <c r="B1" s="11"/>
      <c r="C1" s="11"/>
      <c r="D1" s="11"/>
      <c r="E1" s="13"/>
      <c r="F1" s="13"/>
      <c r="G1" s="13"/>
      <c r="H1" s="13"/>
      <c r="I1" s="13"/>
      <c r="J1" s="13"/>
      <c r="K1" s="13"/>
      <c r="L1" s="11"/>
    </row>
    <row r="2" customFormat="false" ht="15.75" hidden="false" customHeight="true" outlineLevel="0" collapsed="false">
      <c r="A2" s="47"/>
      <c r="B2" s="47"/>
      <c r="C2" s="13"/>
      <c r="D2" s="13"/>
      <c r="E2" s="13"/>
      <c r="F2" s="13"/>
      <c r="G2" s="13"/>
      <c r="H2" s="13"/>
      <c r="I2" s="13"/>
      <c r="J2" s="13"/>
      <c r="K2" s="13"/>
      <c r="L2" s="11"/>
    </row>
    <row r="3" customFormat="false" ht="15.75" hidden="false" customHeight="true" outlineLevel="0" collapsed="false">
      <c r="A3" s="89" t="s">
        <v>665</v>
      </c>
      <c r="B3" s="47" t="s">
        <v>666</v>
      </c>
      <c r="C3" s="13"/>
      <c r="D3" s="13"/>
      <c r="E3" s="13"/>
      <c r="F3" s="13"/>
      <c r="G3" s="13"/>
      <c r="H3" s="13"/>
      <c r="I3" s="15" t="s">
        <v>17</v>
      </c>
      <c r="J3" s="15"/>
      <c r="K3" s="15"/>
      <c r="L3" s="15"/>
    </row>
    <row r="4" customFormat="false" ht="15" hidden="false" customHeight="true" outlineLevel="0" collapsed="false">
      <c r="A4" s="47"/>
      <c r="B4" s="47"/>
      <c r="C4" s="13"/>
      <c r="D4" s="13"/>
      <c r="E4" s="13"/>
      <c r="F4" s="13"/>
      <c r="G4" s="13"/>
      <c r="H4" s="13"/>
      <c r="I4" s="17"/>
      <c r="J4" s="18"/>
      <c r="K4" s="18"/>
      <c r="L4" s="19"/>
    </row>
    <row r="5" customFormat="false" ht="15" hidden="false" customHeight="true" outlineLevel="0" collapsed="false">
      <c r="A5" s="89" t="s">
        <v>667</v>
      </c>
      <c r="B5" s="47" t="s">
        <v>668</v>
      </c>
      <c r="C5" s="13"/>
      <c r="D5" s="13"/>
      <c r="E5" s="13"/>
      <c r="F5" s="13"/>
      <c r="G5" s="13"/>
      <c r="H5" s="11"/>
      <c r="I5" s="20"/>
      <c r="J5" s="21"/>
      <c r="K5" s="22" t="s">
        <v>19</v>
      </c>
      <c r="L5" s="23"/>
    </row>
    <row r="6" customFormat="false" ht="15" hidden="false" customHeight="true" outlineLevel="0" collapsed="false">
      <c r="A6" s="47"/>
      <c r="B6" s="47"/>
      <c r="C6" s="13"/>
      <c r="D6" s="13"/>
      <c r="E6" s="13"/>
      <c r="F6" s="13"/>
      <c r="G6" s="13"/>
      <c r="H6" s="11"/>
      <c r="I6" s="20"/>
      <c r="J6" s="27"/>
      <c r="K6" s="22" t="s">
        <v>21</v>
      </c>
      <c r="L6" s="23"/>
    </row>
    <row r="7" customFormat="false" ht="15.75" hidden="false" customHeight="true" outlineLevel="0" collapsed="false">
      <c r="A7" s="412"/>
      <c r="B7" s="412"/>
      <c r="C7" s="412"/>
      <c r="D7" s="412"/>
      <c r="E7" s="413" t="s">
        <v>669</v>
      </c>
      <c r="F7" s="414" t="s">
        <v>670</v>
      </c>
      <c r="G7" s="13"/>
      <c r="H7" s="11"/>
      <c r="I7" s="20"/>
      <c r="J7" s="28"/>
      <c r="K7" s="22" t="s">
        <v>23</v>
      </c>
      <c r="L7" s="23"/>
    </row>
    <row r="8" customFormat="false" ht="33.75" hidden="false" customHeight="true" outlineLevel="0" collapsed="false">
      <c r="A8" s="415" t="s">
        <v>671</v>
      </c>
      <c r="B8" s="415"/>
      <c r="C8" s="415"/>
      <c r="D8" s="415"/>
      <c r="E8" s="416" t="s">
        <v>672</v>
      </c>
      <c r="F8" s="417" t="e">
        <f aca="false">IF('2.1.c Insumos'!F71="","Preencher valor do CIT em Dados de Insumo",('2.1.c Insumos'!F71/('2.1.b Veículos'!D58*SUM('1.3 Frota Total'!C19:F25))))</f>
        <v>#DIV/0!</v>
      </c>
      <c r="G8" s="13"/>
      <c r="H8" s="11"/>
      <c r="I8" s="29"/>
      <c r="J8" s="30"/>
      <c r="K8" s="30"/>
      <c r="L8" s="31"/>
    </row>
    <row r="9" customFormat="false" ht="36" hidden="false" customHeight="true" outlineLevel="0" collapsed="false">
      <c r="A9" s="415" t="s">
        <v>673</v>
      </c>
      <c r="B9" s="415"/>
      <c r="C9" s="415"/>
      <c r="D9" s="415"/>
      <c r="E9" s="418" t="s">
        <v>674</v>
      </c>
      <c r="F9" s="417" t="e">
        <f aca="false">IF('2.1.c Insumos'!F72="","Preencher valor do CIE em Dados de Insumo",(0.5*'2.1.c Insumos'!F72/('2.1.b Veículos'!D58*SUM('1.3 Frota Total'!C19:F25))))</f>
        <v>#DIV/0!</v>
      </c>
      <c r="G9" s="13"/>
      <c r="H9" s="11"/>
      <c r="I9" s="11"/>
      <c r="J9" s="11"/>
      <c r="K9" s="11"/>
      <c r="L9" s="11"/>
    </row>
    <row r="10" customFormat="false" ht="51.75" hidden="false" customHeight="true" outlineLevel="0" collapsed="false">
      <c r="A10" s="415" t="s">
        <v>675</v>
      </c>
      <c r="B10" s="415"/>
      <c r="C10" s="415"/>
      <c r="D10" s="415"/>
      <c r="E10" s="418" t="s">
        <v>676</v>
      </c>
      <c r="F10" s="417" t="e">
        <f aca="false">IF('2.1.c Insumos'!F75="","Preencher valor do CIG em Dados de Insumo",(0.5*'2.1.c Insumos'!F75/('2.1.b Veículos'!D58*SUM('1.3 Frota Total'!C19:F25))))</f>
        <v>#DIV/0!</v>
      </c>
      <c r="G10" s="13"/>
      <c r="H10" s="11"/>
      <c r="I10" s="11"/>
      <c r="J10" s="11"/>
      <c r="K10" s="11"/>
      <c r="L10" s="11"/>
    </row>
    <row r="11" customFormat="false" ht="15" hidden="false" customHeight="true" outlineLevel="0" collapsed="false">
      <c r="A11" s="47"/>
      <c r="B11" s="47"/>
      <c r="C11" s="13"/>
      <c r="D11" s="13"/>
      <c r="E11" s="13"/>
      <c r="F11" s="13"/>
      <c r="G11" s="13"/>
      <c r="H11" s="13"/>
      <c r="I11" s="13"/>
      <c r="J11" s="13"/>
      <c r="K11" s="13"/>
      <c r="L11" s="11"/>
    </row>
    <row r="12" customFormat="false" ht="15" hidden="false" customHeight="true" outlineLevel="0" collapsed="false">
      <c r="A12" s="47"/>
      <c r="B12" s="47"/>
      <c r="C12" s="13"/>
      <c r="D12" s="13"/>
      <c r="E12" s="13"/>
      <c r="F12" s="13"/>
      <c r="G12" s="13"/>
      <c r="H12" s="13"/>
      <c r="I12" s="13"/>
      <c r="J12" s="13"/>
      <c r="K12" s="13"/>
      <c r="L12" s="11"/>
    </row>
    <row r="13" customFormat="false" ht="15.75" hidden="false" customHeight="true" outlineLevel="0" collapsed="false">
      <c r="A13" s="291"/>
      <c r="B13" s="291"/>
      <c r="C13" s="291"/>
      <c r="D13" s="291"/>
      <c r="E13" s="419" t="s">
        <v>669</v>
      </c>
      <c r="F13" s="420" t="s">
        <v>670</v>
      </c>
      <c r="G13" s="13"/>
      <c r="H13" s="11"/>
      <c r="I13" s="11"/>
      <c r="J13" s="11"/>
      <c r="K13" s="11"/>
      <c r="L13" s="11"/>
    </row>
    <row r="14" customFormat="false" ht="30.75" hidden="false" customHeight="true" outlineLevel="0" collapsed="false">
      <c r="A14" s="284" t="s">
        <v>671</v>
      </c>
      <c r="B14" s="284"/>
      <c r="C14" s="284"/>
      <c r="D14" s="284"/>
      <c r="E14" s="421" t="s">
        <v>672</v>
      </c>
      <c r="F14" s="422" t="n">
        <v>0.17</v>
      </c>
      <c r="G14" s="10"/>
      <c r="H14" s="11"/>
      <c r="I14" s="11"/>
      <c r="J14" s="11"/>
      <c r="K14" s="11"/>
      <c r="L14" s="11"/>
    </row>
    <row r="15" customFormat="false" ht="42" hidden="false" customHeight="true" outlineLevel="0" collapsed="false">
      <c r="A15" s="284" t="s">
        <v>673</v>
      </c>
      <c r="B15" s="284"/>
      <c r="C15" s="284"/>
      <c r="D15" s="284"/>
      <c r="E15" s="423" t="s">
        <v>674</v>
      </c>
      <c r="F15" s="422" t="n">
        <v>0.045</v>
      </c>
      <c r="G15" s="10"/>
      <c r="H15" s="11"/>
      <c r="I15" s="11"/>
      <c r="J15" s="11"/>
      <c r="K15" s="11"/>
      <c r="L15" s="11"/>
    </row>
    <row r="16" customFormat="false" ht="57.75" hidden="false" customHeight="true" outlineLevel="0" collapsed="false">
      <c r="A16" s="284" t="s">
        <v>675</v>
      </c>
      <c r="B16" s="284"/>
      <c r="C16" s="284"/>
      <c r="D16" s="284"/>
      <c r="E16" s="423" t="s">
        <v>676</v>
      </c>
      <c r="F16" s="422" t="n">
        <v>0.0137</v>
      </c>
      <c r="G16" s="10"/>
      <c r="H16" s="11"/>
      <c r="I16" s="11"/>
      <c r="J16" s="11"/>
      <c r="K16" s="11"/>
      <c r="L16" s="11"/>
    </row>
    <row r="17" customFormat="false" ht="15" hidden="false" customHeight="true" outlineLevel="0" collapsed="false">
      <c r="A17" s="47"/>
      <c r="B17" s="47"/>
      <c r="C17" s="47"/>
      <c r="D17" s="47"/>
      <c r="E17" s="13"/>
      <c r="F17" s="13"/>
      <c r="G17" s="13"/>
      <c r="H17" s="11"/>
      <c r="I17" s="11"/>
      <c r="J17" s="11"/>
      <c r="K17" s="11"/>
      <c r="L17" s="11"/>
    </row>
    <row r="18" customFormat="false" ht="15" hidden="false" customHeight="true" outlineLevel="0" collapsed="false">
      <c r="A18" s="89" t="s">
        <v>677</v>
      </c>
      <c r="B18" s="47" t="s">
        <v>678</v>
      </c>
      <c r="C18" s="13"/>
      <c r="D18" s="13"/>
      <c r="E18" s="13"/>
      <c r="F18" s="13"/>
      <c r="G18" s="13"/>
      <c r="H18" s="11"/>
      <c r="I18" s="11"/>
      <c r="J18" s="11"/>
      <c r="K18" s="11"/>
      <c r="L18" s="11"/>
    </row>
    <row r="19" customFormat="false" ht="15" hidden="false" customHeight="true" outlineLevel="0" collapsed="false">
      <c r="A19" s="13"/>
      <c r="B19" s="13"/>
      <c r="C19" s="13"/>
      <c r="D19" s="13"/>
      <c r="E19" s="356"/>
      <c r="F19" s="13"/>
      <c r="G19" s="13"/>
      <c r="H19" s="13"/>
      <c r="I19" s="13"/>
      <c r="J19" s="13"/>
      <c r="K19" s="13"/>
      <c r="L19" s="11"/>
    </row>
    <row r="20" customFormat="false" ht="15" hidden="false" customHeight="true" outlineLevel="0" collapsed="false">
      <c r="A20" s="13"/>
      <c r="B20" s="13"/>
      <c r="C20" s="50" t="s">
        <v>679</v>
      </c>
      <c r="D20" s="424" t="e">
        <f aca="false">IF(F8="Preencher valor do CIT em Dados de Insumo",(('A.X.b.  Remun. garagem equip.'!F14)*('2.1.c Insumos'!F68/100)*'2.1.b Veículos'!D58*SUM('1.3 Frota Total'!C19:F25)/12),(('A.X.b.  Remun. garagem equip.'!F8)*('2.1.c Insumos'!F68/100)*'2.1.b Veículos'!D58*SUM('1.3 Frota Total'!C19:F25)/12))+(IF(F9="Preencher valor do CIE em Dados de Insumo",(('A.X.b.  Remun. garagem equip.'!F15)*('2.1.c Insumos'!F68/100)*'2.1.b Veículos'!D58*SUM('1.3 Frota Total'!C19:F25)/12),(('A.X.b.  Remun. garagem equip.'!F9)*('2.1.c Insumos'!F68/100)*'2.1.b Veículos'!D58*SUM('1.3 Frota Total'!C19:F25)/12)))+(IF(F10="Preencher valor do CIG em Dados de Insumo",(('A.X.b.  Remun. garagem equip.'!F16)*('2.1.c Insumos'!F68/100)*'2.1.b Veículos'!D58*SUM('1.3 Frota Total'!C19:F25)/12),(('A.X.b.  Remun. garagem equip.'!F10)*('2.1.c Insumos'!F68/100)*'2.1.b Veículos'!D58*SUM('1.3 Frota Total'!C19:F25)/12)))</f>
        <v>#DIV/0!</v>
      </c>
      <c r="E20" s="425"/>
      <c r="F20" s="359"/>
      <c r="G20" s="13"/>
      <c r="H20" s="13"/>
      <c r="I20" s="13"/>
      <c r="J20" s="13"/>
      <c r="K20" s="13"/>
      <c r="L20" s="11"/>
    </row>
    <row r="21" customFormat="false" ht="12.75" hidden="false" customHeight="true" outlineLevel="0" collapsed="false">
      <c r="A21" s="11"/>
      <c r="B21" s="11"/>
      <c r="C21" s="11"/>
      <c r="D21" s="11"/>
      <c r="E21" s="11"/>
      <c r="F21" s="11"/>
      <c r="G21" s="11"/>
      <c r="H21" s="11"/>
      <c r="I21" s="11"/>
      <c r="J21" s="11"/>
      <c r="K21" s="11"/>
      <c r="L21" s="11"/>
    </row>
    <row r="22" customFormat="false" ht="12.75" hidden="false" customHeight="true" outlineLevel="0" collapsed="false">
      <c r="A22" s="11"/>
      <c r="B22" s="11"/>
      <c r="C22" s="11"/>
      <c r="D22" s="11"/>
      <c r="E22" s="11"/>
      <c r="F22" s="11"/>
      <c r="G22" s="11"/>
      <c r="H22" s="11"/>
      <c r="I22" s="11"/>
      <c r="J22" s="11"/>
      <c r="K22" s="11"/>
      <c r="L22" s="11"/>
    </row>
    <row r="23" customFormat="false" ht="12.75" hidden="false" customHeight="true" outlineLevel="0" collapsed="false">
      <c r="A23" s="11"/>
      <c r="B23" s="11"/>
      <c r="C23" s="11"/>
      <c r="D23" s="11"/>
      <c r="E23" s="11"/>
      <c r="F23" s="11"/>
      <c r="G23" s="11"/>
      <c r="H23" s="11"/>
      <c r="I23" s="11"/>
      <c r="J23" s="11"/>
      <c r="K23" s="11"/>
      <c r="L23" s="11"/>
    </row>
    <row r="24" customFormat="false" ht="12.75" hidden="false" customHeight="true" outlineLevel="0" collapsed="false">
      <c r="A24" s="11"/>
      <c r="B24" s="11"/>
      <c r="C24" s="11"/>
      <c r="D24" s="11"/>
      <c r="E24" s="11"/>
      <c r="F24" s="11"/>
      <c r="G24" s="11"/>
      <c r="H24" s="11"/>
      <c r="I24" s="11"/>
      <c r="J24" s="11"/>
      <c r="K24" s="11"/>
      <c r="L24" s="11"/>
    </row>
    <row r="25" customFormat="false" ht="12.75" hidden="false" customHeight="true" outlineLevel="0" collapsed="false">
      <c r="A25" s="11"/>
      <c r="B25" s="11"/>
      <c r="C25" s="11"/>
      <c r="D25" s="11"/>
      <c r="E25" s="11"/>
      <c r="F25" s="11"/>
      <c r="G25" s="11"/>
      <c r="H25" s="11"/>
      <c r="I25" s="11"/>
      <c r="J25" s="11"/>
      <c r="K25" s="11"/>
      <c r="L25" s="11"/>
    </row>
    <row r="26" customFormat="false" ht="12.75" hidden="false" customHeight="true" outlineLevel="0" collapsed="false">
      <c r="A26" s="11"/>
      <c r="B26" s="11"/>
      <c r="C26" s="11"/>
      <c r="D26" s="11"/>
      <c r="E26" s="11"/>
      <c r="F26" s="11"/>
      <c r="G26" s="11"/>
      <c r="H26" s="11"/>
      <c r="I26" s="11"/>
      <c r="J26" s="11"/>
      <c r="K26" s="11"/>
      <c r="L26" s="11"/>
    </row>
    <row r="27" customFormat="false" ht="12.75" hidden="false" customHeight="true" outlineLevel="0" collapsed="false">
      <c r="A27" s="11"/>
      <c r="B27" s="11"/>
      <c r="C27" s="11"/>
      <c r="D27" s="11"/>
      <c r="E27" s="11"/>
      <c r="F27" s="11"/>
      <c r="G27" s="11"/>
      <c r="H27" s="11"/>
      <c r="I27" s="11"/>
      <c r="J27" s="11"/>
      <c r="K27" s="11"/>
      <c r="L27" s="11"/>
    </row>
    <row r="28" customFormat="false" ht="12.75" hidden="false" customHeight="true" outlineLevel="0" collapsed="false">
      <c r="A28" s="11"/>
      <c r="B28" s="11"/>
      <c r="C28" s="11"/>
      <c r="D28" s="11"/>
      <c r="E28" s="11"/>
      <c r="F28" s="11"/>
      <c r="G28" s="11"/>
      <c r="H28" s="11"/>
      <c r="I28" s="11"/>
      <c r="J28" s="11"/>
      <c r="K28" s="11"/>
      <c r="L28" s="11"/>
    </row>
    <row r="29" customFormat="false" ht="12.75" hidden="false" customHeight="true" outlineLevel="0" collapsed="false">
      <c r="A29" s="11"/>
      <c r="B29" s="11"/>
      <c r="C29" s="11"/>
      <c r="D29" s="11"/>
      <c r="E29" s="11"/>
      <c r="F29" s="11"/>
      <c r="G29" s="11"/>
      <c r="H29" s="11"/>
      <c r="I29" s="11"/>
      <c r="J29" s="11"/>
      <c r="K29" s="11"/>
      <c r="L29" s="11"/>
    </row>
    <row r="30" customFormat="false" ht="12.75" hidden="false" customHeight="true" outlineLevel="0" collapsed="false">
      <c r="A30" s="11"/>
      <c r="B30" s="11"/>
      <c r="C30" s="11"/>
      <c r="D30" s="11"/>
      <c r="E30" s="11"/>
      <c r="F30" s="11"/>
      <c r="G30" s="11"/>
      <c r="H30" s="11"/>
      <c r="I30" s="11"/>
      <c r="J30" s="11"/>
      <c r="K30" s="11"/>
      <c r="L30" s="11"/>
    </row>
    <row r="31" customFormat="false" ht="12.75" hidden="false" customHeight="true" outlineLevel="0" collapsed="false">
      <c r="A31" s="11"/>
      <c r="B31" s="11"/>
      <c r="C31" s="11"/>
      <c r="D31" s="11"/>
      <c r="E31" s="11"/>
      <c r="F31" s="11"/>
      <c r="G31" s="11"/>
      <c r="H31" s="11"/>
      <c r="I31" s="11"/>
      <c r="J31" s="11"/>
      <c r="K31" s="11"/>
      <c r="L31" s="11"/>
    </row>
    <row r="32" customFormat="false" ht="12.75" hidden="false" customHeight="true" outlineLevel="0" collapsed="false">
      <c r="A32" s="11"/>
      <c r="B32" s="11"/>
      <c r="C32" s="11"/>
      <c r="D32" s="11"/>
      <c r="E32" s="11"/>
      <c r="F32" s="11"/>
      <c r="G32" s="11"/>
      <c r="H32" s="11"/>
      <c r="I32" s="11"/>
      <c r="J32" s="11"/>
      <c r="K32" s="11"/>
      <c r="L32" s="11"/>
    </row>
    <row r="33" customFormat="false" ht="12.75" hidden="false" customHeight="true" outlineLevel="0" collapsed="false">
      <c r="A33" s="11"/>
      <c r="B33" s="11"/>
      <c r="C33" s="11"/>
      <c r="D33" s="11"/>
      <c r="E33" s="11"/>
      <c r="F33" s="11"/>
      <c r="G33" s="11"/>
      <c r="H33" s="11"/>
      <c r="I33" s="11"/>
      <c r="J33" s="11"/>
      <c r="K33" s="11"/>
      <c r="L33" s="11"/>
    </row>
    <row r="34" customFormat="false" ht="12.75" hidden="false" customHeight="true" outlineLevel="0" collapsed="false">
      <c r="A34" s="11"/>
      <c r="B34" s="11"/>
      <c r="C34" s="11"/>
      <c r="D34" s="11"/>
      <c r="E34" s="11"/>
      <c r="F34" s="11"/>
      <c r="G34" s="11"/>
      <c r="H34" s="11"/>
      <c r="I34" s="11"/>
      <c r="J34" s="11"/>
      <c r="K34" s="11"/>
      <c r="L34" s="11"/>
    </row>
    <row r="35" customFormat="false" ht="12.75" hidden="false" customHeight="true" outlineLevel="0" collapsed="false">
      <c r="A35" s="11"/>
      <c r="B35" s="11"/>
      <c r="C35" s="11"/>
      <c r="D35" s="11"/>
      <c r="E35" s="11"/>
      <c r="F35" s="11"/>
      <c r="G35" s="11"/>
      <c r="H35" s="11"/>
      <c r="I35" s="11"/>
      <c r="J35" s="11"/>
      <c r="K35" s="11"/>
      <c r="L35" s="11"/>
    </row>
    <row r="36" customFormat="false" ht="12.75" hidden="false" customHeight="true" outlineLevel="0" collapsed="false">
      <c r="A36" s="11"/>
      <c r="B36" s="11"/>
      <c r="C36" s="11"/>
      <c r="D36" s="11"/>
      <c r="E36" s="11"/>
      <c r="F36" s="11"/>
      <c r="G36" s="11"/>
      <c r="H36" s="11"/>
      <c r="I36" s="11"/>
      <c r="J36" s="11"/>
      <c r="K36" s="11"/>
      <c r="L36" s="11"/>
    </row>
    <row r="37" customFormat="false" ht="12.75" hidden="false" customHeight="true" outlineLevel="0" collapsed="false">
      <c r="A37" s="11"/>
      <c r="B37" s="11"/>
      <c r="C37" s="11"/>
      <c r="D37" s="11"/>
      <c r="E37" s="11"/>
      <c r="F37" s="11"/>
      <c r="G37" s="11"/>
      <c r="H37" s="11"/>
      <c r="I37" s="11"/>
      <c r="J37" s="11"/>
      <c r="K37" s="11"/>
      <c r="L37" s="11"/>
    </row>
    <row r="38" customFormat="false" ht="12.75" hidden="false" customHeight="true" outlineLevel="0" collapsed="false">
      <c r="A38" s="11"/>
      <c r="B38" s="11"/>
      <c r="C38" s="11"/>
      <c r="D38" s="11"/>
      <c r="E38" s="11"/>
      <c r="F38" s="11"/>
      <c r="G38" s="11"/>
      <c r="H38" s="11"/>
      <c r="I38" s="11"/>
      <c r="J38" s="11"/>
      <c r="K38" s="11"/>
      <c r="L38" s="11"/>
    </row>
    <row r="39" customFormat="false" ht="12.75" hidden="false" customHeight="true" outlineLevel="0" collapsed="false">
      <c r="A39" s="11"/>
      <c r="B39" s="11"/>
      <c r="C39" s="11"/>
      <c r="D39" s="11"/>
      <c r="E39" s="11"/>
      <c r="F39" s="11"/>
      <c r="G39" s="11"/>
      <c r="H39" s="11"/>
      <c r="I39" s="11"/>
      <c r="J39" s="11"/>
      <c r="K39" s="11"/>
      <c r="L39" s="11"/>
    </row>
    <row r="40" customFormat="false" ht="12.75" hidden="false" customHeight="true" outlineLevel="0" collapsed="false">
      <c r="A40" s="11"/>
      <c r="B40" s="11"/>
      <c r="C40" s="11"/>
      <c r="D40" s="11"/>
      <c r="E40" s="11"/>
      <c r="F40" s="11"/>
      <c r="G40" s="11"/>
      <c r="H40" s="11"/>
      <c r="I40" s="11"/>
      <c r="J40" s="11"/>
      <c r="K40" s="11"/>
      <c r="L40" s="11"/>
    </row>
    <row r="41" customFormat="false" ht="12.75" hidden="false" customHeight="true" outlineLevel="0" collapsed="false">
      <c r="A41" s="11"/>
      <c r="B41" s="11"/>
      <c r="C41" s="11"/>
      <c r="D41" s="11"/>
      <c r="E41" s="11"/>
      <c r="F41" s="11"/>
      <c r="G41" s="11"/>
      <c r="H41" s="11"/>
      <c r="I41" s="11"/>
      <c r="J41" s="11"/>
      <c r="K41" s="11"/>
      <c r="L41" s="11"/>
    </row>
    <row r="42" customFormat="false" ht="12.75" hidden="false" customHeight="true" outlineLevel="0" collapsed="false">
      <c r="A42" s="11"/>
      <c r="B42" s="11"/>
      <c r="C42" s="11"/>
      <c r="D42" s="11"/>
      <c r="E42" s="11"/>
      <c r="F42" s="11"/>
      <c r="G42" s="11"/>
      <c r="H42" s="11"/>
      <c r="I42" s="11"/>
      <c r="J42" s="11"/>
      <c r="K42" s="11"/>
      <c r="L42" s="11"/>
    </row>
    <row r="43" customFormat="false" ht="12.75" hidden="false" customHeight="true" outlineLevel="0" collapsed="false">
      <c r="A43" s="11"/>
      <c r="B43" s="11"/>
      <c r="C43" s="11"/>
      <c r="D43" s="11"/>
      <c r="E43" s="11"/>
      <c r="F43" s="11"/>
      <c r="G43" s="11"/>
      <c r="H43" s="11"/>
      <c r="I43" s="11"/>
      <c r="J43" s="11"/>
      <c r="K43" s="11"/>
      <c r="L43" s="11"/>
    </row>
    <row r="44" customFormat="false" ht="12.75" hidden="false" customHeight="true" outlineLevel="0" collapsed="false">
      <c r="A44" s="11"/>
      <c r="B44" s="11"/>
      <c r="C44" s="11"/>
      <c r="D44" s="11"/>
      <c r="E44" s="11"/>
      <c r="F44" s="11"/>
      <c r="G44" s="11"/>
      <c r="H44" s="11"/>
      <c r="I44" s="11"/>
      <c r="J44" s="11"/>
      <c r="K44" s="11"/>
      <c r="L44" s="11"/>
    </row>
    <row r="45" customFormat="false" ht="12.75" hidden="false" customHeight="true" outlineLevel="0" collapsed="false">
      <c r="A45" s="11"/>
      <c r="B45" s="11"/>
      <c r="C45" s="11"/>
      <c r="D45" s="11"/>
      <c r="E45" s="11"/>
      <c r="F45" s="11"/>
      <c r="G45" s="11"/>
      <c r="H45" s="11"/>
      <c r="I45" s="11"/>
      <c r="J45" s="11"/>
      <c r="K45" s="11"/>
      <c r="L45" s="11"/>
    </row>
    <row r="46" customFormat="false" ht="12.75" hidden="false" customHeight="true" outlineLevel="0" collapsed="false">
      <c r="A46" s="11"/>
      <c r="B46" s="11"/>
      <c r="C46" s="11"/>
      <c r="D46" s="11"/>
      <c r="E46" s="11"/>
      <c r="F46" s="11"/>
      <c r="G46" s="11"/>
      <c r="H46" s="11"/>
      <c r="I46" s="11"/>
      <c r="J46" s="11"/>
      <c r="K46" s="11"/>
      <c r="L46" s="11"/>
    </row>
    <row r="47" customFormat="false" ht="12.75" hidden="false" customHeight="true" outlineLevel="0" collapsed="false">
      <c r="A47" s="11"/>
      <c r="B47" s="11"/>
      <c r="C47" s="11"/>
      <c r="D47" s="11"/>
      <c r="E47" s="11"/>
      <c r="F47" s="11"/>
      <c r="G47" s="11"/>
      <c r="H47" s="11"/>
      <c r="I47" s="11"/>
      <c r="J47" s="11"/>
      <c r="K47" s="11"/>
      <c r="L47" s="11"/>
    </row>
    <row r="48" customFormat="false" ht="12.75" hidden="false" customHeight="true" outlineLevel="0" collapsed="false">
      <c r="A48" s="11"/>
      <c r="B48" s="11"/>
      <c r="C48" s="11"/>
      <c r="D48" s="11"/>
      <c r="E48" s="11"/>
      <c r="F48" s="11"/>
      <c r="G48" s="11"/>
      <c r="H48" s="11"/>
      <c r="I48" s="11"/>
      <c r="J48" s="11"/>
      <c r="K48" s="11"/>
      <c r="L48" s="11"/>
    </row>
    <row r="49" customFormat="false" ht="12.75" hidden="false" customHeight="true" outlineLevel="0" collapsed="false">
      <c r="A49" s="11"/>
      <c r="B49" s="11"/>
      <c r="C49" s="11"/>
      <c r="D49" s="11"/>
      <c r="E49" s="11"/>
      <c r="F49" s="11"/>
      <c r="G49" s="11"/>
      <c r="H49" s="11"/>
      <c r="I49" s="11"/>
      <c r="J49" s="11"/>
      <c r="K49" s="11"/>
      <c r="L49" s="11"/>
    </row>
    <row r="50" customFormat="false" ht="12.75" hidden="false" customHeight="true" outlineLevel="0" collapsed="false">
      <c r="A50" s="11"/>
      <c r="B50" s="11"/>
      <c r="C50" s="11"/>
      <c r="D50" s="11"/>
      <c r="E50" s="11"/>
      <c r="F50" s="11"/>
      <c r="G50" s="11"/>
      <c r="H50" s="11"/>
      <c r="I50" s="11"/>
      <c r="J50" s="11"/>
      <c r="K50" s="11"/>
      <c r="L50" s="11"/>
    </row>
    <row r="51" customFormat="false" ht="12.75" hidden="false" customHeight="true" outlineLevel="0" collapsed="false">
      <c r="A51" s="11"/>
      <c r="B51" s="11"/>
      <c r="C51" s="11"/>
      <c r="D51" s="11"/>
      <c r="E51" s="11"/>
      <c r="F51" s="11"/>
      <c r="G51" s="11"/>
      <c r="H51" s="11"/>
      <c r="I51" s="11"/>
      <c r="J51" s="11"/>
      <c r="K51" s="11"/>
      <c r="L51" s="11"/>
    </row>
    <row r="52" customFormat="false" ht="12.75" hidden="false" customHeight="true" outlineLevel="0" collapsed="false">
      <c r="A52" s="11"/>
      <c r="B52" s="11"/>
      <c r="C52" s="11"/>
      <c r="D52" s="11"/>
      <c r="E52" s="11"/>
      <c r="F52" s="11"/>
      <c r="G52" s="11"/>
      <c r="H52" s="11"/>
      <c r="I52" s="11"/>
      <c r="J52" s="11"/>
      <c r="K52" s="11"/>
      <c r="L52" s="11"/>
    </row>
    <row r="53" customFormat="false" ht="12.75" hidden="false" customHeight="true" outlineLevel="0" collapsed="false">
      <c r="A53" s="11"/>
      <c r="B53" s="11"/>
      <c r="C53" s="11"/>
      <c r="D53" s="11"/>
      <c r="E53" s="11"/>
      <c r="F53" s="11"/>
      <c r="G53" s="11"/>
      <c r="H53" s="11"/>
      <c r="I53" s="11"/>
      <c r="J53" s="11"/>
      <c r="K53" s="11"/>
      <c r="L53" s="11"/>
    </row>
    <row r="54" customFormat="false" ht="12.75" hidden="false" customHeight="true" outlineLevel="0" collapsed="false">
      <c r="A54" s="11"/>
      <c r="B54" s="11"/>
      <c r="C54" s="11"/>
      <c r="D54" s="11"/>
      <c r="E54" s="11"/>
      <c r="F54" s="11"/>
      <c r="G54" s="11"/>
      <c r="H54" s="11"/>
      <c r="I54" s="11"/>
      <c r="J54" s="11"/>
      <c r="K54" s="11"/>
      <c r="L54" s="11"/>
    </row>
    <row r="55" customFormat="false" ht="12.75" hidden="false" customHeight="true" outlineLevel="0" collapsed="false">
      <c r="A55" s="11"/>
      <c r="B55" s="11"/>
      <c r="C55" s="11"/>
      <c r="D55" s="11"/>
      <c r="E55" s="11"/>
      <c r="F55" s="11"/>
      <c r="G55" s="11"/>
      <c r="H55" s="11"/>
      <c r="I55" s="11"/>
      <c r="J55" s="11"/>
      <c r="K55" s="11"/>
      <c r="L55" s="11"/>
    </row>
    <row r="56" customFormat="false" ht="12.75" hidden="false" customHeight="true" outlineLevel="0" collapsed="false">
      <c r="A56" s="11"/>
      <c r="B56" s="11"/>
      <c r="C56" s="11"/>
      <c r="D56" s="11"/>
      <c r="E56" s="11"/>
      <c r="F56" s="11"/>
      <c r="G56" s="11"/>
      <c r="H56" s="11"/>
      <c r="I56" s="11"/>
      <c r="J56" s="11"/>
      <c r="K56" s="11"/>
      <c r="L56" s="11"/>
    </row>
    <row r="57" customFormat="false" ht="12.75" hidden="false" customHeight="true" outlineLevel="0" collapsed="false">
      <c r="A57" s="11"/>
      <c r="B57" s="11"/>
      <c r="C57" s="11"/>
      <c r="D57" s="11"/>
      <c r="E57" s="11"/>
      <c r="F57" s="11"/>
      <c r="G57" s="11"/>
      <c r="H57" s="11"/>
      <c r="I57" s="11"/>
      <c r="J57" s="11"/>
      <c r="K57" s="11"/>
      <c r="L57" s="11"/>
    </row>
    <row r="58" customFormat="false" ht="12.75" hidden="false" customHeight="true" outlineLevel="0" collapsed="false">
      <c r="A58" s="11"/>
      <c r="B58" s="11"/>
      <c r="C58" s="11"/>
      <c r="D58" s="11"/>
      <c r="E58" s="11"/>
      <c r="F58" s="11"/>
      <c r="G58" s="11"/>
      <c r="H58" s="11"/>
      <c r="I58" s="11"/>
      <c r="J58" s="11"/>
      <c r="K58" s="11"/>
      <c r="L58" s="11"/>
    </row>
    <row r="59" customFormat="false" ht="12.75" hidden="false" customHeight="true" outlineLevel="0" collapsed="false">
      <c r="A59" s="11"/>
      <c r="B59" s="11"/>
      <c r="C59" s="11"/>
      <c r="D59" s="11"/>
      <c r="E59" s="11"/>
      <c r="F59" s="11"/>
      <c r="G59" s="11"/>
      <c r="H59" s="11"/>
      <c r="I59" s="11"/>
      <c r="J59" s="11"/>
      <c r="K59" s="11"/>
      <c r="L59" s="11"/>
    </row>
    <row r="60" customFormat="false" ht="12.75" hidden="false" customHeight="true" outlineLevel="0" collapsed="false">
      <c r="A60" s="11"/>
      <c r="B60" s="11"/>
      <c r="C60" s="11"/>
      <c r="D60" s="11"/>
      <c r="E60" s="11"/>
      <c r="F60" s="11"/>
      <c r="G60" s="11"/>
      <c r="H60" s="11"/>
      <c r="I60" s="11"/>
      <c r="J60" s="11"/>
      <c r="K60" s="11"/>
      <c r="L60" s="11"/>
    </row>
    <row r="61" customFormat="false" ht="12.75" hidden="false" customHeight="true" outlineLevel="0" collapsed="false">
      <c r="A61" s="11"/>
      <c r="B61" s="11"/>
      <c r="C61" s="11"/>
      <c r="D61" s="11"/>
      <c r="E61" s="11"/>
      <c r="F61" s="11"/>
      <c r="G61" s="11"/>
      <c r="H61" s="11"/>
      <c r="I61" s="11"/>
      <c r="J61" s="11"/>
      <c r="K61" s="11"/>
      <c r="L61" s="11"/>
    </row>
    <row r="62" customFormat="false" ht="12.75" hidden="false" customHeight="true" outlineLevel="0" collapsed="false">
      <c r="A62" s="11"/>
      <c r="B62" s="11"/>
      <c r="C62" s="11"/>
      <c r="D62" s="11"/>
      <c r="E62" s="11"/>
      <c r="F62" s="11"/>
      <c r="G62" s="11"/>
      <c r="H62" s="11"/>
      <c r="I62" s="11"/>
      <c r="J62" s="11"/>
      <c r="K62" s="11"/>
      <c r="L62" s="11"/>
    </row>
    <row r="63" customFormat="false" ht="12.75" hidden="false" customHeight="true" outlineLevel="0" collapsed="false">
      <c r="A63" s="11"/>
      <c r="B63" s="11"/>
      <c r="C63" s="11"/>
      <c r="D63" s="11"/>
      <c r="E63" s="11"/>
      <c r="F63" s="11"/>
      <c r="G63" s="11"/>
      <c r="H63" s="11"/>
      <c r="I63" s="11"/>
      <c r="J63" s="11"/>
      <c r="K63" s="11"/>
      <c r="L63" s="11"/>
    </row>
    <row r="64" customFormat="false" ht="12.75" hidden="false" customHeight="true" outlineLevel="0" collapsed="false">
      <c r="A64" s="11"/>
      <c r="B64" s="11"/>
      <c r="C64" s="11"/>
      <c r="D64" s="11"/>
      <c r="E64" s="11"/>
      <c r="F64" s="11"/>
      <c r="G64" s="11"/>
      <c r="H64" s="11"/>
      <c r="I64" s="11"/>
      <c r="J64" s="11"/>
      <c r="K64" s="11"/>
      <c r="L64" s="11"/>
    </row>
    <row r="65" customFormat="false" ht="12.75" hidden="false" customHeight="true" outlineLevel="0" collapsed="false">
      <c r="A65" s="11"/>
      <c r="B65" s="11"/>
      <c r="C65" s="11"/>
      <c r="D65" s="11"/>
      <c r="E65" s="11"/>
      <c r="F65" s="11"/>
      <c r="G65" s="11"/>
      <c r="H65" s="11"/>
      <c r="I65" s="11"/>
      <c r="J65" s="11"/>
      <c r="K65" s="11"/>
      <c r="L65" s="11"/>
    </row>
    <row r="66" customFormat="false" ht="12.75" hidden="false" customHeight="true" outlineLevel="0" collapsed="false">
      <c r="A66" s="11"/>
      <c r="B66" s="11"/>
      <c r="C66" s="11"/>
      <c r="D66" s="11"/>
      <c r="E66" s="11"/>
      <c r="F66" s="11"/>
      <c r="G66" s="11"/>
      <c r="H66" s="11"/>
      <c r="I66" s="11"/>
      <c r="J66" s="11"/>
      <c r="K66" s="11"/>
      <c r="L66" s="11"/>
    </row>
    <row r="67" customFormat="false" ht="12.75" hidden="false" customHeight="true" outlineLevel="0" collapsed="false">
      <c r="A67" s="11"/>
      <c r="B67" s="11"/>
      <c r="C67" s="11"/>
      <c r="D67" s="11"/>
      <c r="E67" s="11"/>
      <c r="F67" s="11"/>
      <c r="G67" s="11"/>
      <c r="H67" s="11"/>
      <c r="I67" s="11"/>
      <c r="J67" s="11"/>
      <c r="K67" s="11"/>
      <c r="L67" s="11"/>
    </row>
    <row r="68" customFormat="false" ht="12.75" hidden="false" customHeight="true" outlineLevel="0" collapsed="false">
      <c r="A68" s="11"/>
      <c r="B68" s="11"/>
      <c r="C68" s="11"/>
      <c r="D68" s="11"/>
      <c r="E68" s="11"/>
      <c r="F68" s="11"/>
      <c r="G68" s="11"/>
      <c r="H68" s="11"/>
      <c r="I68" s="11"/>
      <c r="J68" s="11"/>
      <c r="K68" s="11"/>
      <c r="L68" s="11"/>
    </row>
    <row r="69" customFormat="false" ht="12.75" hidden="false" customHeight="true" outlineLevel="0" collapsed="false">
      <c r="A69" s="11"/>
      <c r="B69" s="11"/>
      <c r="C69" s="11"/>
      <c r="D69" s="11"/>
      <c r="E69" s="11"/>
      <c r="F69" s="11"/>
      <c r="G69" s="11"/>
      <c r="H69" s="11"/>
      <c r="I69" s="11"/>
      <c r="J69" s="11"/>
      <c r="K69" s="11"/>
      <c r="L69" s="11"/>
    </row>
    <row r="70" customFormat="false" ht="12.75" hidden="false" customHeight="true" outlineLevel="0" collapsed="false">
      <c r="A70" s="11"/>
      <c r="B70" s="11"/>
      <c r="C70" s="11"/>
      <c r="D70" s="11"/>
      <c r="E70" s="11"/>
      <c r="F70" s="11"/>
      <c r="G70" s="11"/>
      <c r="H70" s="11"/>
      <c r="I70" s="11"/>
      <c r="J70" s="11"/>
      <c r="K70" s="11"/>
      <c r="L70" s="11"/>
    </row>
    <row r="71" customFormat="false" ht="12.75" hidden="false" customHeight="true" outlineLevel="0" collapsed="false">
      <c r="A71" s="11"/>
      <c r="B71" s="11"/>
      <c r="C71" s="11"/>
      <c r="D71" s="11"/>
      <c r="E71" s="11"/>
      <c r="F71" s="11"/>
      <c r="G71" s="11"/>
      <c r="H71" s="11"/>
      <c r="I71" s="11"/>
      <c r="J71" s="11"/>
      <c r="K71" s="11"/>
      <c r="L71" s="11"/>
    </row>
    <row r="72" customFormat="false" ht="12.75" hidden="false" customHeight="true" outlineLevel="0" collapsed="false">
      <c r="A72" s="11"/>
      <c r="B72" s="11"/>
      <c r="C72" s="11"/>
      <c r="D72" s="11"/>
      <c r="E72" s="11"/>
      <c r="F72" s="11"/>
      <c r="G72" s="11"/>
      <c r="H72" s="11"/>
      <c r="I72" s="11"/>
      <c r="J72" s="11"/>
      <c r="K72" s="11"/>
      <c r="L72" s="11"/>
    </row>
    <row r="73" customFormat="false" ht="12.75" hidden="false" customHeight="true" outlineLevel="0" collapsed="false">
      <c r="A73" s="11"/>
      <c r="B73" s="11"/>
      <c r="C73" s="11"/>
      <c r="D73" s="11"/>
      <c r="E73" s="11"/>
      <c r="F73" s="11"/>
      <c r="G73" s="11"/>
      <c r="H73" s="11"/>
      <c r="I73" s="11"/>
      <c r="J73" s="11"/>
      <c r="K73" s="11"/>
      <c r="L73" s="11"/>
    </row>
    <row r="74" customFormat="false" ht="12.75" hidden="false" customHeight="true" outlineLevel="0" collapsed="false">
      <c r="A74" s="11"/>
      <c r="B74" s="11"/>
      <c r="C74" s="11"/>
      <c r="D74" s="11"/>
      <c r="E74" s="11"/>
      <c r="F74" s="11"/>
      <c r="G74" s="11"/>
      <c r="H74" s="11"/>
      <c r="I74" s="11"/>
      <c r="J74" s="11"/>
      <c r="K74" s="11"/>
      <c r="L74" s="11"/>
    </row>
    <row r="75" customFormat="false" ht="12.75" hidden="false" customHeight="true" outlineLevel="0" collapsed="false">
      <c r="A75" s="11"/>
      <c r="B75" s="11"/>
      <c r="C75" s="11"/>
      <c r="D75" s="11"/>
      <c r="E75" s="11"/>
      <c r="F75" s="11"/>
      <c r="G75" s="11"/>
      <c r="H75" s="11"/>
      <c r="I75" s="11"/>
      <c r="J75" s="11"/>
      <c r="K75" s="11"/>
      <c r="L75" s="11"/>
    </row>
    <row r="76" customFormat="false" ht="12.75" hidden="false" customHeight="true" outlineLevel="0" collapsed="false">
      <c r="A76" s="11"/>
      <c r="B76" s="11"/>
      <c r="C76" s="11"/>
      <c r="D76" s="11"/>
      <c r="E76" s="11"/>
      <c r="F76" s="11"/>
      <c r="G76" s="11"/>
      <c r="H76" s="11"/>
      <c r="I76" s="11"/>
      <c r="J76" s="11"/>
      <c r="K76" s="11"/>
      <c r="L76" s="11"/>
    </row>
    <row r="77" customFormat="false" ht="12.75" hidden="false" customHeight="true" outlineLevel="0" collapsed="false">
      <c r="A77" s="11"/>
      <c r="B77" s="11"/>
      <c r="C77" s="11"/>
      <c r="D77" s="11"/>
      <c r="E77" s="11"/>
      <c r="F77" s="11"/>
      <c r="G77" s="11"/>
      <c r="H77" s="11"/>
      <c r="I77" s="11"/>
      <c r="J77" s="11"/>
      <c r="K77" s="11"/>
      <c r="L77" s="11"/>
    </row>
    <row r="78" customFormat="false" ht="12.75" hidden="false" customHeight="true" outlineLevel="0" collapsed="false">
      <c r="A78" s="11"/>
      <c r="B78" s="11"/>
      <c r="C78" s="11"/>
      <c r="D78" s="11"/>
      <c r="E78" s="11"/>
      <c r="F78" s="11"/>
      <c r="G78" s="11"/>
      <c r="H78" s="11"/>
      <c r="I78" s="11"/>
      <c r="J78" s="11"/>
      <c r="K78" s="11"/>
      <c r="L78" s="11"/>
    </row>
    <row r="79" customFormat="false" ht="12.75" hidden="false" customHeight="true" outlineLevel="0" collapsed="false">
      <c r="A79" s="11"/>
      <c r="B79" s="11"/>
      <c r="C79" s="11"/>
      <c r="D79" s="11"/>
      <c r="E79" s="11"/>
      <c r="F79" s="11"/>
      <c r="G79" s="11"/>
      <c r="H79" s="11"/>
      <c r="I79" s="11"/>
      <c r="J79" s="11"/>
      <c r="K79" s="11"/>
      <c r="L79" s="11"/>
    </row>
    <row r="80" customFormat="false" ht="12.75" hidden="false" customHeight="true" outlineLevel="0" collapsed="false">
      <c r="A80" s="11"/>
      <c r="B80" s="11"/>
      <c r="C80" s="11"/>
      <c r="D80" s="11"/>
      <c r="E80" s="11"/>
      <c r="F80" s="11"/>
      <c r="G80" s="11"/>
      <c r="H80" s="11"/>
      <c r="I80" s="11"/>
      <c r="J80" s="11"/>
      <c r="K80" s="11"/>
      <c r="L80" s="11"/>
    </row>
    <row r="81" customFormat="false" ht="12.75" hidden="false" customHeight="true" outlineLevel="0" collapsed="false">
      <c r="A81" s="11"/>
      <c r="B81" s="11"/>
      <c r="C81" s="11"/>
      <c r="D81" s="11"/>
      <c r="E81" s="11"/>
      <c r="F81" s="11"/>
      <c r="G81" s="11"/>
      <c r="H81" s="11"/>
      <c r="I81" s="11"/>
      <c r="J81" s="11"/>
      <c r="K81" s="11"/>
      <c r="L81" s="11"/>
    </row>
    <row r="82" customFormat="false" ht="12.75" hidden="false" customHeight="true" outlineLevel="0" collapsed="false">
      <c r="A82" s="11"/>
      <c r="B82" s="11"/>
      <c r="C82" s="11"/>
      <c r="D82" s="11"/>
      <c r="E82" s="11"/>
      <c r="F82" s="11"/>
      <c r="G82" s="11"/>
      <c r="H82" s="11"/>
      <c r="I82" s="11"/>
      <c r="J82" s="11"/>
      <c r="K82" s="11"/>
      <c r="L82" s="11"/>
    </row>
    <row r="83" customFormat="false" ht="12.75" hidden="false" customHeight="true" outlineLevel="0" collapsed="false">
      <c r="A83" s="11"/>
      <c r="B83" s="11"/>
      <c r="C83" s="11"/>
      <c r="D83" s="11"/>
      <c r="E83" s="11"/>
      <c r="F83" s="11"/>
      <c r="G83" s="11"/>
      <c r="H83" s="11"/>
      <c r="I83" s="11"/>
      <c r="J83" s="11"/>
      <c r="K83" s="11"/>
      <c r="L83" s="11"/>
    </row>
    <row r="84" customFormat="false" ht="12.75" hidden="false" customHeight="true" outlineLevel="0" collapsed="false">
      <c r="A84" s="11"/>
      <c r="B84" s="11"/>
      <c r="C84" s="11"/>
      <c r="D84" s="11"/>
      <c r="E84" s="11"/>
      <c r="F84" s="11"/>
      <c r="G84" s="11"/>
      <c r="H84" s="11"/>
      <c r="I84" s="11"/>
      <c r="J84" s="11"/>
      <c r="K84" s="11"/>
      <c r="L84" s="11"/>
    </row>
    <row r="85" customFormat="false" ht="12.75" hidden="false" customHeight="true" outlineLevel="0" collapsed="false">
      <c r="A85" s="11"/>
      <c r="B85" s="11"/>
      <c r="C85" s="11"/>
      <c r="D85" s="11"/>
      <c r="E85" s="11"/>
      <c r="F85" s="11"/>
      <c r="G85" s="11"/>
      <c r="H85" s="11"/>
      <c r="I85" s="11"/>
      <c r="J85" s="11"/>
      <c r="K85" s="11"/>
      <c r="L85" s="11"/>
    </row>
    <row r="86" customFormat="false" ht="12.75" hidden="false" customHeight="true" outlineLevel="0" collapsed="false">
      <c r="A86" s="11"/>
      <c r="B86" s="11"/>
      <c r="C86" s="11"/>
      <c r="D86" s="11"/>
      <c r="E86" s="11"/>
      <c r="F86" s="11"/>
      <c r="G86" s="11"/>
      <c r="H86" s="11"/>
      <c r="I86" s="11"/>
      <c r="J86" s="11"/>
      <c r="K86" s="11"/>
      <c r="L86" s="11"/>
    </row>
    <row r="87" customFormat="false" ht="12.75" hidden="false" customHeight="true" outlineLevel="0" collapsed="false">
      <c r="A87" s="11"/>
      <c r="B87" s="11"/>
      <c r="C87" s="11"/>
      <c r="D87" s="11"/>
      <c r="E87" s="11"/>
      <c r="F87" s="11"/>
      <c r="G87" s="11"/>
      <c r="H87" s="11"/>
      <c r="I87" s="11"/>
      <c r="J87" s="11"/>
      <c r="K87" s="11"/>
      <c r="L87" s="11"/>
    </row>
    <row r="88" customFormat="false" ht="12.75" hidden="false" customHeight="true" outlineLevel="0" collapsed="false">
      <c r="A88" s="11"/>
      <c r="B88" s="11"/>
      <c r="C88" s="11"/>
      <c r="D88" s="11"/>
      <c r="E88" s="11"/>
      <c r="F88" s="11"/>
      <c r="G88" s="11"/>
      <c r="H88" s="11"/>
      <c r="I88" s="11"/>
      <c r="J88" s="11"/>
      <c r="K88" s="11"/>
      <c r="L88" s="11"/>
    </row>
    <row r="89" customFormat="false" ht="12.75" hidden="false" customHeight="true" outlineLevel="0" collapsed="false">
      <c r="A89" s="11"/>
      <c r="B89" s="11"/>
      <c r="C89" s="11"/>
      <c r="D89" s="11"/>
      <c r="E89" s="11"/>
      <c r="F89" s="11"/>
      <c r="G89" s="11"/>
      <c r="H89" s="11"/>
      <c r="I89" s="11"/>
      <c r="J89" s="11"/>
      <c r="K89" s="11"/>
      <c r="L89" s="11"/>
    </row>
    <row r="90" customFormat="false" ht="12.75" hidden="false" customHeight="true" outlineLevel="0" collapsed="false">
      <c r="A90" s="11"/>
      <c r="B90" s="11"/>
      <c r="C90" s="11"/>
      <c r="D90" s="11"/>
      <c r="E90" s="11"/>
      <c r="F90" s="11"/>
      <c r="G90" s="11"/>
      <c r="H90" s="11"/>
      <c r="I90" s="11"/>
      <c r="J90" s="11"/>
      <c r="K90" s="11"/>
      <c r="L90" s="11"/>
    </row>
    <row r="91" customFormat="false" ht="12.75" hidden="false" customHeight="true" outlineLevel="0" collapsed="false">
      <c r="A91" s="11"/>
      <c r="B91" s="11"/>
      <c r="C91" s="11"/>
      <c r="D91" s="11"/>
      <c r="E91" s="11"/>
      <c r="F91" s="11"/>
      <c r="G91" s="11"/>
      <c r="H91" s="11"/>
      <c r="I91" s="11"/>
      <c r="J91" s="11"/>
      <c r="K91" s="11"/>
      <c r="L91" s="11"/>
    </row>
    <row r="92" customFormat="false" ht="12.75" hidden="false" customHeight="true" outlineLevel="0" collapsed="false">
      <c r="A92" s="11"/>
      <c r="B92" s="11"/>
      <c r="C92" s="11"/>
      <c r="D92" s="11"/>
      <c r="E92" s="11"/>
      <c r="F92" s="11"/>
      <c r="G92" s="11"/>
      <c r="H92" s="11"/>
      <c r="I92" s="11"/>
      <c r="J92" s="11"/>
      <c r="K92" s="11"/>
      <c r="L92" s="11"/>
    </row>
    <row r="93" customFormat="false" ht="12.75" hidden="false" customHeight="true" outlineLevel="0" collapsed="false">
      <c r="A93" s="11"/>
      <c r="B93" s="11"/>
      <c r="C93" s="11"/>
      <c r="D93" s="11"/>
      <c r="E93" s="11"/>
      <c r="F93" s="11"/>
      <c r="G93" s="11"/>
      <c r="H93" s="11"/>
      <c r="I93" s="11"/>
      <c r="J93" s="11"/>
      <c r="K93" s="11"/>
      <c r="L93" s="11"/>
    </row>
    <row r="94" customFormat="false" ht="12.75" hidden="false" customHeight="true" outlineLevel="0" collapsed="false">
      <c r="A94" s="11"/>
      <c r="B94" s="11"/>
      <c r="C94" s="11"/>
      <c r="D94" s="11"/>
      <c r="E94" s="11"/>
      <c r="F94" s="11"/>
      <c r="G94" s="11"/>
      <c r="H94" s="11"/>
      <c r="I94" s="11"/>
      <c r="J94" s="11"/>
      <c r="K94" s="11"/>
      <c r="L94" s="11"/>
    </row>
    <row r="95" customFormat="false" ht="12.75" hidden="false" customHeight="true" outlineLevel="0" collapsed="false">
      <c r="A95" s="11"/>
      <c r="B95" s="11"/>
      <c r="C95" s="11"/>
      <c r="D95" s="11"/>
      <c r="E95" s="11"/>
      <c r="F95" s="11"/>
      <c r="G95" s="11"/>
      <c r="H95" s="11"/>
      <c r="I95" s="11"/>
      <c r="J95" s="11"/>
      <c r="K95" s="11"/>
      <c r="L95" s="11"/>
    </row>
    <row r="96" customFormat="false" ht="12.75" hidden="false" customHeight="true" outlineLevel="0" collapsed="false">
      <c r="A96" s="11"/>
      <c r="B96" s="11"/>
      <c r="C96" s="11"/>
      <c r="D96" s="11"/>
      <c r="E96" s="11"/>
      <c r="F96" s="11"/>
      <c r="G96" s="11"/>
      <c r="H96" s="11"/>
      <c r="I96" s="11"/>
      <c r="J96" s="11"/>
      <c r="K96" s="11"/>
      <c r="L96" s="11"/>
    </row>
    <row r="97" customFormat="false" ht="12.75" hidden="false" customHeight="true" outlineLevel="0" collapsed="false">
      <c r="A97" s="11"/>
      <c r="B97" s="11"/>
      <c r="C97" s="11"/>
      <c r="D97" s="11"/>
      <c r="E97" s="11"/>
      <c r="F97" s="11"/>
      <c r="G97" s="11"/>
      <c r="H97" s="11"/>
      <c r="I97" s="11"/>
      <c r="J97" s="11"/>
      <c r="K97" s="11"/>
      <c r="L97" s="11"/>
    </row>
    <row r="98" customFormat="false" ht="12.75" hidden="false" customHeight="true" outlineLevel="0" collapsed="false">
      <c r="A98" s="11"/>
      <c r="B98" s="11"/>
      <c r="C98" s="11"/>
      <c r="D98" s="11"/>
      <c r="E98" s="11"/>
      <c r="F98" s="11"/>
      <c r="G98" s="11"/>
      <c r="H98" s="11"/>
      <c r="I98" s="11"/>
      <c r="J98" s="11"/>
      <c r="K98" s="11"/>
      <c r="L98" s="11"/>
    </row>
    <row r="99" customFormat="false" ht="12.75" hidden="false" customHeight="true" outlineLevel="0" collapsed="false">
      <c r="A99" s="11"/>
      <c r="B99" s="11"/>
      <c r="C99" s="11"/>
      <c r="D99" s="11"/>
      <c r="E99" s="11"/>
      <c r="F99" s="11"/>
      <c r="G99" s="11"/>
      <c r="H99" s="11"/>
      <c r="I99" s="11"/>
      <c r="J99" s="11"/>
      <c r="K99" s="11"/>
      <c r="L99" s="11"/>
    </row>
    <row r="100" customFormat="false" ht="12.75" hidden="false" customHeight="true" outlineLevel="0" collapsed="false">
      <c r="A100" s="11"/>
      <c r="B100" s="11"/>
      <c r="C100" s="11"/>
      <c r="D100" s="11"/>
      <c r="E100" s="11"/>
      <c r="F100" s="11"/>
      <c r="G100" s="11"/>
      <c r="H100" s="11"/>
      <c r="I100" s="11"/>
      <c r="J100" s="11"/>
      <c r="K100" s="11"/>
      <c r="L100" s="11"/>
    </row>
    <row r="101" customFormat="false" ht="12.75" hidden="false" customHeight="true" outlineLevel="0" collapsed="false">
      <c r="A101" s="11"/>
      <c r="B101" s="11"/>
      <c r="C101" s="11"/>
      <c r="D101" s="11"/>
      <c r="E101" s="11"/>
      <c r="F101" s="11"/>
      <c r="G101" s="11"/>
      <c r="H101" s="11"/>
      <c r="I101" s="11"/>
      <c r="J101" s="11"/>
      <c r="K101" s="11"/>
      <c r="L101" s="11"/>
    </row>
    <row r="102" customFormat="false" ht="12.75" hidden="false" customHeight="true" outlineLevel="0" collapsed="false">
      <c r="A102" s="11"/>
      <c r="B102" s="11"/>
      <c r="C102" s="11"/>
      <c r="D102" s="11"/>
      <c r="E102" s="11"/>
      <c r="F102" s="11"/>
      <c r="G102" s="11"/>
      <c r="H102" s="11"/>
      <c r="I102" s="11"/>
      <c r="J102" s="11"/>
      <c r="K102" s="11"/>
      <c r="L102" s="11"/>
    </row>
    <row r="103" customFormat="false" ht="12.75" hidden="false" customHeight="true" outlineLevel="0" collapsed="false">
      <c r="A103" s="11"/>
      <c r="B103" s="11"/>
      <c r="C103" s="11"/>
      <c r="D103" s="11"/>
      <c r="E103" s="11"/>
      <c r="F103" s="11"/>
      <c r="G103" s="11"/>
      <c r="H103" s="11"/>
      <c r="I103" s="11"/>
      <c r="J103" s="11"/>
      <c r="K103" s="11"/>
      <c r="L103" s="11"/>
    </row>
    <row r="104" customFormat="false" ht="12.75" hidden="false" customHeight="true" outlineLevel="0" collapsed="false">
      <c r="A104" s="11"/>
      <c r="B104" s="11"/>
      <c r="C104" s="11"/>
      <c r="D104" s="11"/>
      <c r="E104" s="11"/>
      <c r="F104" s="11"/>
      <c r="G104" s="11"/>
      <c r="H104" s="11"/>
      <c r="I104" s="11"/>
      <c r="J104" s="11"/>
      <c r="K104" s="11"/>
      <c r="L104" s="11"/>
    </row>
    <row r="105" customFormat="false" ht="12.75" hidden="false" customHeight="true" outlineLevel="0" collapsed="false">
      <c r="A105" s="11"/>
      <c r="B105" s="11"/>
      <c r="C105" s="11"/>
      <c r="D105" s="11"/>
      <c r="E105" s="11"/>
      <c r="F105" s="11"/>
      <c r="G105" s="11"/>
      <c r="H105" s="11"/>
      <c r="I105" s="11"/>
      <c r="J105" s="11"/>
      <c r="K105" s="11"/>
      <c r="L105" s="11"/>
    </row>
    <row r="106" customFormat="false" ht="12.75" hidden="false" customHeight="true" outlineLevel="0" collapsed="false">
      <c r="A106" s="11"/>
      <c r="B106" s="11"/>
      <c r="C106" s="11"/>
      <c r="D106" s="11"/>
      <c r="E106" s="11"/>
      <c r="F106" s="11"/>
      <c r="G106" s="11"/>
      <c r="H106" s="11"/>
      <c r="I106" s="11"/>
      <c r="J106" s="11"/>
      <c r="K106" s="11"/>
      <c r="L106" s="11"/>
    </row>
    <row r="107" customFormat="false" ht="12.75" hidden="false" customHeight="true" outlineLevel="0" collapsed="false">
      <c r="A107" s="11"/>
      <c r="B107" s="11"/>
      <c r="C107" s="11"/>
      <c r="D107" s="11"/>
      <c r="E107" s="11"/>
      <c r="F107" s="11"/>
      <c r="G107" s="11"/>
      <c r="H107" s="11"/>
      <c r="I107" s="11"/>
      <c r="J107" s="11"/>
      <c r="K107" s="11"/>
      <c r="L107" s="11"/>
    </row>
    <row r="108" customFormat="false" ht="12.75" hidden="false" customHeight="true" outlineLevel="0" collapsed="false">
      <c r="A108" s="11"/>
      <c r="B108" s="11"/>
      <c r="C108" s="11"/>
      <c r="D108" s="11"/>
      <c r="E108" s="11"/>
      <c r="F108" s="11"/>
      <c r="G108" s="11"/>
      <c r="H108" s="11"/>
      <c r="I108" s="11"/>
      <c r="J108" s="11"/>
      <c r="K108" s="11"/>
      <c r="L108" s="11"/>
    </row>
    <row r="109" customFormat="false" ht="12.75" hidden="false" customHeight="true" outlineLevel="0" collapsed="false">
      <c r="A109" s="11"/>
      <c r="B109" s="11"/>
      <c r="C109" s="11"/>
      <c r="D109" s="11"/>
      <c r="E109" s="11"/>
      <c r="F109" s="11"/>
      <c r="G109" s="11"/>
      <c r="H109" s="11"/>
      <c r="I109" s="11"/>
      <c r="J109" s="11"/>
      <c r="K109" s="11"/>
      <c r="L109" s="11"/>
    </row>
    <row r="110" customFormat="false" ht="12.75" hidden="false" customHeight="true" outlineLevel="0" collapsed="false">
      <c r="A110" s="11"/>
      <c r="B110" s="11"/>
      <c r="C110" s="11"/>
      <c r="D110" s="11"/>
      <c r="E110" s="11"/>
      <c r="F110" s="11"/>
      <c r="G110" s="11"/>
      <c r="H110" s="11"/>
      <c r="I110" s="11"/>
      <c r="J110" s="11"/>
      <c r="K110" s="11"/>
      <c r="L110" s="11"/>
    </row>
    <row r="111" customFormat="false" ht="12.75" hidden="false" customHeight="true" outlineLevel="0" collapsed="false">
      <c r="A111" s="11"/>
      <c r="B111" s="11"/>
      <c r="C111" s="11"/>
      <c r="D111" s="11"/>
      <c r="E111" s="11"/>
      <c r="F111" s="11"/>
      <c r="G111" s="11"/>
      <c r="H111" s="11"/>
      <c r="I111" s="11"/>
      <c r="J111" s="11"/>
      <c r="K111" s="11"/>
      <c r="L111" s="11"/>
    </row>
    <row r="112" customFormat="false" ht="12.75" hidden="false" customHeight="true" outlineLevel="0" collapsed="false">
      <c r="A112" s="11"/>
      <c r="B112" s="11"/>
      <c r="C112" s="11"/>
      <c r="D112" s="11"/>
      <c r="E112" s="11"/>
      <c r="F112" s="11"/>
      <c r="G112" s="11"/>
      <c r="H112" s="11"/>
      <c r="I112" s="11"/>
      <c r="J112" s="11"/>
      <c r="K112" s="11"/>
      <c r="L112" s="11"/>
    </row>
    <row r="113" customFormat="false" ht="12.75" hidden="false" customHeight="true" outlineLevel="0" collapsed="false">
      <c r="A113" s="11"/>
      <c r="B113" s="11"/>
      <c r="C113" s="11"/>
      <c r="D113" s="11"/>
      <c r="E113" s="11"/>
      <c r="F113" s="11"/>
      <c r="G113" s="11"/>
      <c r="H113" s="11"/>
      <c r="I113" s="11"/>
      <c r="J113" s="11"/>
      <c r="K113" s="11"/>
      <c r="L113" s="11"/>
    </row>
    <row r="114" customFormat="false" ht="12.75" hidden="false" customHeight="true" outlineLevel="0" collapsed="false">
      <c r="A114" s="11"/>
      <c r="B114" s="11"/>
      <c r="C114" s="11"/>
      <c r="D114" s="11"/>
      <c r="E114" s="11"/>
      <c r="F114" s="11"/>
      <c r="G114" s="11"/>
      <c r="H114" s="11"/>
      <c r="I114" s="11"/>
      <c r="J114" s="11"/>
      <c r="K114" s="11"/>
      <c r="L114" s="11"/>
    </row>
    <row r="115" customFormat="false" ht="12.75" hidden="false" customHeight="true" outlineLevel="0" collapsed="false">
      <c r="A115" s="11"/>
      <c r="B115" s="11"/>
      <c r="C115" s="11"/>
      <c r="D115" s="11"/>
      <c r="E115" s="11"/>
      <c r="F115" s="11"/>
      <c r="G115" s="11"/>
      <c r="H115" s="11"/>
      <c r="I115" s="11"/>
      <c r="J115" s="11"/>
      <c r="K115" s="11"/>
      <c r="L115" s="11"/>
    </row>
    <row r="116" customFormat="false" ht="12.75" hidden="false" customHeight="true" outlineLevel="0" collapsed="false">
      <c r="A116" s="11"/>
      <c r="B116" s="11"/>
      <c r="C116" s="11"/>
      <c r="D116" s="11"/>
      <c r="E116" s="11"/>
      <c r="F116" s="11"/>
      <c r="G116" s="11"/>
      <c r="H116" s="11"/>
      <c r="I116" s="11"/>
      <c r="J116" s="11"/>
      <c r="K116" s="11"/>
      <c r="L116" s="11"/>
    </row>
    <row r="117" customFormat="false" ht="12.75" hidden="false" customHeight="true" outlineLevel="0" collapsed="false">
      <c r="A117" s="11"/>
      <c r="B117" s="11"/>
      <c r="C117" s="11"/>
      <c r="D117" s="11"/>
      <c r="E117" s="11"/>
      <c r="F117" s="11"/>
      <c r="G117" s="11"/>
      <c r="H117" s="11"/>
      <c r="I117" s="11"/>
      <c r="J117" s="11"/>
      <c r="K117" s="11"/>
      <c r="L117" s="11"/>
    </row>
    <row r="118" customFormat="false" ht="12.75" hidden="false" customHeight="true" outlineLevel="0" collapsed="false">
      <c r="A118" s="11"/>
      <c r="B118" s="11"/>
      <c r="C118" s="11"/>
      <c r="D118" s="11"/>
      <c r="E118" s="11"/>
      <c r="F118" s="11"/>
      <c r="G118" s="11"/>
      <c r="H118" s="11"/>
      <c r="I118" s="11"/>
      <c r="J118" s="11"/>
      <c r="K118" s="11"/>
      <c r="L118" s="11"/>
    </row>
    <row r="119" customFormat="false" ht="12.75" hidden="false" customHeight="true" outlineLevel="0" collapsed="false">
      <c r="A119" s="11"/>
      <c r="B119" s="11"/>
      <c r="C119" s="11"/>
      <c r="D119" s="11"/>
      <c r="E119" s="11"/>
      <c r="F119" s="11"/>
      <c r="G119" s="11"/>
      <c r="H119" s="11"/>
      <c r="I119" s="11"/>
      <c r="J119" s="11"/>
      <c r="K119" s="11"/>
      <c r="L119" s="11"/>
    </row>
    <row r="120" customFormat="false" ht="12.75" hidden="false" customHeight="true" outlineLevel="0" collapsed="false">
      <c r="A120" s="11"/>
      <c r="B120" s="11"/>
      <c r="C120" s="11"/>
      <c r="D120" s="11"/>
      <c r="E120" s="11"/>
      <c r="F120" s="11"/>
      <c r="G120" s="11"/>
      <c r="H120" s="11"/>
      <c r="I120" s="11"/>
      <c r="J120" s="11"/>
      <c r="K120" s="11"/>
      <c r="L120" s="11"/>
    </row>
    <row r="121" customFormat="false" ht="12.75" hidden="false" customHeight="true" outlineLevel="0" collapsed="false">
      <c r="A121" s="11"/>
      <c r="B121" s="11"/>
      <c r="C121" s="11"/>
      <c r="D121" s="11"/>
      <c r="E121" s="11"/>
      <c r="F121" s="11"/>
      <c r="G121" s="11"/>
      <c r="H121" s="11"/>
      <c r="I121" s="11"/>
      <c r="J121" s="11"/>
      <c r="K121" s="11"/>
      <c r="L121" s="11"/>
    </row>
    <row r="122" customFormat="false" ht="12.75" hidden="false" customHeight="true" outlineLevel="0" collapsed="false">
      <c r="A122" s="11"/>
      <c r="B122" s="11"/>
      <c r="C122" s="11"/>
      <c r="D122" s="11"/>
      <c r="E122" s="11"/>
      <c r="F122" s="11"/>
      <c r="G122" s="11"/>
      <c r="H122" s="11"/>
      <c r="I122" s="11"/>
      <c r="J122" s="11"/>
      <c r="K122" s="11"/>
      <c r="L122" s="11"/>
    </row>
    <row r="123" customFormat="false" ht="12.75" hidden="false" customHeight="true" outlineLevel="0" collapsed="false">
      <c r="A123" s="11"/>
      <c r="B123" s="11"/>
      <c r="C123" s="11"/>
      <c r="D123" s="11"/>
      <c r="E123" s="11"/>
      <c r="F123" s="11"/>
      <c r="G123" s="11"/>
      <c r="H123" s="11"/>
      <c r="I123" s="11"/>
      <c r="J123" s="11"/>
      <c r="K123" s="11"/>
      <c r="L123" s="11"/>
    </row>
    <row r="124" customFormat="false" ht="12.75" hidden="false" customHeight="true" outlineLevel="0" collapsed="false">
      <c r="A124" s="11"/>
      <c r="B124" s="11"/>
      <c r="C124" s="11"/>
      <c r="D124" s="11"/>
      <c r="E124" s="11"/>
      <c r="F124" s="11"/>
      <c r="G124" s="11"/>
      <c r="H124" s="11"/>
      <c r="I124" s="11"/>
      <c r="J124" s="11"/>
      <c r="K124" s="11"/>
      <c r="L124" s="11"/>
    </row>
    <row r="125" customFormat="false" ht="12.75" hidden="false" customHeight="true" outlineLevel="0" collapsed="false">
      <c r="A125" s="11"/>
      <c r="B125" s="11"/>
      <c r="C125" s="11"/>
      <c r="D125" s="11"/>
      <c r="E125" s="11"/>
      <c r="F125" s="11"/>
      <c r="G125" s="11"/>
      <c r="H125" s="11"/>
      <c r="I125" s="11"/>
      <c r="J125" s="11"/>
      <c r="K125" s="11"/>
      <c r="L125" s="11"/>
    </row>
    <row r="126" customFormat="false" ht="12.75" hidden="false" customHeight="true" outlineLevel="0" collapsed="false">
      <c r="A126" s="11"/>
      <c r="B126" s="11"/>
      <c r="C126" s="11"/>
      <c r="D126" s="11"/>
      <c r="E126" s="11"/>
      <c r="F126" s="11"/>
      <c r="G126" s="11"/>
      <c r="H126" s="11"/>
      <c r="I126" s="11"/>
      <c r="J126" s="11"/>
      <c r="K126" s="11"/>
      <c r="L126" s="11"/>
    </row>
    <row r="127" customFormat="false" ht="12.75" hidden="false" customHeight="true" outlineLevel="0" collapsed="false">
      <c r="A127" s="11"/>
      <c r="B127" s="11"/>
      <c r="C127" s="11"/>
      <c r="D127" s="11"/>
      <c r="E127" s="11"/>
      <c r="F127" s="11"/>
      <c r="G127" s="11"/>
      <c r="H127" s="11"/>
      <c r="I127" s="11"/>
      <c r="J127" s="11"/>
      <c r="K127" s="11"/>
      <c r="L127" s="11"/>
    </row>
    <row r="128" customFormat="false" ht="12.75" hidden="false" customHeight="true" outlineLevel="0" collapsed="false">
      <c r="A128" s="11"/>
      <c r="B128" s="11"/>
      <c r="C128" s="11"/>
      <c r="D128" s="11"/>
      <c r="E128" s="11"/>
      <c r="F128" s="11"/>
      <c r="G128" s="11"/>
      <c r="H128" s="11"/>
      <c r="I128" s="11"/>
      <c r="J128" s="11"/>
      <c r="K128" s="11"/>
      <c r="L128" s="11"/>
    </row>
    <row r="129" customFormat="false" ht="12.75" hidden="false" customHeight="true" outlineLevel="0" collapsed="false">
      <c r="A129" s="11"/>
      <c r="B129" s="11"/>
      <c r="C129" s="11"/>
      <c r="D129" s="11"/>
      <c r="E129" s="11"/>
      <c r="F129" s="11"/>
      <c r="G129" s="11"/>
      <c r="H129" s="11"/>
      <c r="I129" s="11"/>
      <c r="J129" s="11"/>
      <c r="K129" s="11"/>
      <c r="L129" s="11"/>
    </row>
    <row r="130" customFormat="false" ht="12.75" hidden="false" customHeight="true" outlineLevel="0" collapsed="false">
      <c r="A130" s="11"/>
      <c r="B130" s="11"/>
      <c r="C130" s="11"/>
      <c r="D130" s="11"/>
      <c r="E130" s="11"/>
      <c r="F130" s="11"/>
      <c r="G130" s="11"/>
      <c r="H130" s="11"/>
      <c r="I130" s="11"/>
      <c r="J130" s="11"/>
      <c r="K130" s="11"/>
      <c r="L130" s="11"/>
    </row>
    <row r="131" customFormat="false" ht="12.75" hidden="false" customHeight="true" outlineLevel="0" collapsed="false">
      <c r="A131" s="11"/>
      <c r="B131" s="11"/>
      <c r="C131" s="11"/>
      <c r="D131" s="11"/>
      <c r="E131" s="11"/>
      <c r="F131" s="11"/>
      <c r="G131" s="11"/>
      <c r="H131" s="11"/>
      <c r="I131" s="11"/>
      <c r="J131" s="11"/>
      <c r="K131" s="11"/>
      <c r="L131" s="11"/>
    </row>
    <row r="132" customFormat="false" ht="12.75" hidden="false" customHeight="true" outlineLevel="0" collapsed="false">
      <c r="A132" s="11"/>
      <c r="B132" s="11"/>
      <c r="C132" s="11"/>
      <c r="D132" s="11"/>
      <c r="E132" s="11"/>
      <c r="F132" s="11"/>
      <c r="G132" s="11"/>
      <c r="H132" s="11"/>
      <c r="I132" s="11"/>
      <c r="J132" s="11"/>
      <c r="K132" s="11"/>
      <c r="L132" s="11"/>
    </row>
    <row r="133" customFormat="false" ht="12.75" hidden="false" customHeight="true" outlineLevel="0" collapsed="false">
      <c r="A133" s="11"/>
      <c r="B133" s="11"/>
      <c r="C133" s="11"/>
      <c r="D133" s="11"/>
      <c r="E133" s="11"/>
      <c r="F133" s="11"/>
      <c r="G133" s="11"/>
      <c r="H133" s="11"/>
      <c r="I133" s="11"/>
      <c r="J133" s="11"/>
      <c r="K133" s="11"/>
      <c r="L133" s="11"/>
    </row>
    <row r="134" customFormat="false" ht="12.75" hidden="false" customHeight="true" outlineLevel="0" collapsed="false">
      <c r="A134" s="11"/>
      <c r="B134" s="11"/>
      <c r="C134" s="11"/>
      <c r="D134" s="11"/>
      <c r="E134" s="11"/>
      <c r="F134" s="11"/>
      <c r="G134" s="11"/>
      <c r="H134" s="11"/>
      <c r="I134" s="11"/>
      <c r="J134" s="11"/>
      <c r="K134" s="11"/>
      <c r="L134" s="11"/>
    </row>
    <row r="135" customFormat="false" ht="12.75" hidden="false" customHeight="true" outlineLevel="0" collapsed="false">
      <c r="A135" s="11"/>
      <c r="B135" s="11"/>
      <c r="C135" s="11"/>
      <c r="D135" s="11"/>
      <c r="E135" s="11"/>
      <c r="F135" s="11"/>
      <c r="G135" s="11"/>
      <c r="H135" s="11"/>
      <c r="I135" s="11"/>
      <c r="J135" s="11"/>
      <c r="K135" s="11"/>
      <c r="L135" s="11"/>
    </row>
    <row r="136" customFormat="false" ht="12.75" hidden="false" customHeight="true" outlineLevel="0" collapsed="false">
      <c r="A136" s="11"/>
      <c r="B136" s="11"/>
      <c r="C136" s="11"/>
      <c r="D136" s="11"/>
      <c r="E136" s="11"/>
      <c r="F136" s="11"/>
      <c r="G136" s="11"/>
      <c r="H136" s="11"/>
      <c r="I136" s="11"/>
      <c r="J136" s="11"/>
      <c r="K136" s="11"/>
      <c r="L136" s="11"/>
    </row>
    <row r="137" customFormat="false" ht="12.75" hidden="false" customHeight="true" outlineLevel="0" collapsed="false">
      <c r="A137" s="11"/>
      <c r="B137" s="11"/>
      <c r="C137" s="11"/>
      <c r="D137" s="11"/>
      <c r="E137" s="11"/>
      <c r="F137" s="11"/>
      <c r="G137" s="11"/>
      <c r="H137" s="11"/>
      <c r="I137" s="11"/>
      <c r="J137" s="11"/>
      <c r="K137" s="11"/>
      <c r="L137" s="11"/>
    </row>
    <row r="138" customFormat="false" ht="12.75" hidden="false" customHeight="true" outlineLevel="0" collapsed="false">
      <c r="A138" s="11"/>
      <c r="B138" s="11"/>
      <c r="C138" s="11"/>
      <c r="D138" s="11"/>
      <c r="E138" s="11"/>
      <c r="F138" s="11"/>
      <c r="G138" s="11"/>
      <c r="H138" s="11"/>
      <c r="I138" s="11"/>
      <c r="J138" s="11"/>
      <c r="K138" s="11"/>
      <c r="L138" s="11"/>
    </row>
    <row r="139" customFormat="false" ht="12.75" hidden="false" customHeight="true" outlineLevel="0" collapsed="false">
      <c r="A139" s="11"/>
      <c r="B139" s="11"/>
      <c r="C139" s="11"/>
      <c r="D139" s="11"/>
      <c r="E139" s="11"/>
      <c r="F139" s="11"/>
      <c r="G139" s="11"/>
      <c r="H139" s="11"/>
      <c r="I139" s="11"/>
      <c r="J139" s="11"/>
      <c r="K139" s="11"/>
      <c r="L139" s="11"/>
    </row>
    <row r="140" customFormat="false" ht="12.75" hidden="false" customHeight="true" outlineLevel="0" collapsed="false">
      <c r="A140" s="11"/>
      <c r="B140" s="11"/>
      <c r="C140" s="11"/>
      <c r="D140" s="11"/>
      <c r="E140" s="11"/>
      <c r="F140" s="11"/>
      <c r="G140" s="11"/>
      <c r="H140" s="11"/>
      <c r="I140" s="11"/>
      <c r="J140" s="11"/>
      <c r="K140" s="11"/>
      <c r="L140" s="11"/>
    </row>
    <row r="141" customFormat="false" ht="12.75" hidden="false" customHeight="true" outlineLevel="0" collapsed="false">
      <c r="A141" s="11"/>
      <c r="B141" s="11"/>
      <c r="C141" s="11"/>
      <c r="D141" s="11"/>
      <c r="E141" s="11"/>
      <c r="F141" s="11"/>
      <c r="G141" s="11"/>
      <c r="H141" s="11"/>
      <c r="I141" s="11"/>
      <c r="J141" s="11"/>
      <c r="K141" s="11"/>
      <c r="L141" s="11"/>
    </row>
    <row r="142" customFormat="false" ht="12.75" hidden="false" customHeight="true" outlineLevel="0" collapsed="false">
      <c r="A142" s="11"/>
      <c r="B142" s="11"/>
      <c r="C142" s="11"/>
      <c r="D142" s="11"/>
      <c r="E142" s="11"/>
      <c r="F142" s="11"/>
      <c r="G142" s="11"/>
      <c r="H142" s="11"/>
      <c r="I142" s="11"/>
      <c r="J142" s="11"/>
      <c r="K142" s="11"/>
      <c r="L142" s="11"/>
    </row>
    <row r="143" customFormat="false" ht="12.75" hidden="false" customHeight="true" outlineLevel="0" collapsed="false">
      <c r="A143" s="11"/>
      <c r="B143" s="11"/>
      <c r="C143" s="11"/>
      <c r="D143" s="11"/>
      <c r="E143" s="11"/>
      <c r="F143" s="11"/>
      <c r="G143" s="11"/>
      <c r="H143" s="11"/>
      <c r="I143" s="11"/>
      <c r="J143" s="11"/>
      <c r="K143" s="11"/>
      <c r="L143" s="11"/>
    </row>
    <row r="144" customFormat="false" ht="12.75" hidden="false" customHeight="true" outlineLevel="0" collapsed="false">
      <c r="A144" s="11"/>
      <c r="B144" s="11"/>
      <c r="C144" s="11"/>
      <c r="D144" s="11"/>
      <c r="E144" s="11"/>
      <c r="F144" s="11"/>
      <c r="G144" s="11"/>
      <c r="H144" s="11"/>
      <c r="I144" s="11"/>
      <c r="J144" s="11"/>
      <c r="K144" s="11"/>
      <c r="L144" s="11"/>
    </row>
    <row r="145" customFormat="false" ht="12.75" hidden="false" customHeight="true" outlineLevel="0" collapsed="false">
      <c r="A145" s="11"/>
      <c r="B145" s="11"/>
      <c r="C145" s="11"/>
      <c r="D145" s="11"/>
      <c r="E145" s="11"/>
      <c r="F145" s="11"/>
      <c r="G145" s="11"/>
      <c r="H145" s="11"/>
      <c r="I145" s="11"/>
      <c r="J145" s="11"/>
      <c r="K145" s="11"/>
      <c r="L145" s="11"/>
    </row>
    <row r="146" customFormat="false" ht="12.75" hidden="false" customHeight="true" outlineLevel="0" collapsed="false">
      <c r="A146" s="11"/>
      <c r="B146" s="11"/>
      <c r="C146" s="11"/>
      <c r="D146" s="11"/>
      <c r="E146" s="11"/>
      <c r="F146" s="11"/>
      <c r="G146" s="11"/>
      <c r="H146" s="11"/>
      <c r="I146" s="11"/>
      <c r="J146" s="11"/>
      <c r="K146" s="11"/>
      <c r="L146" s="11"/>
    </row>
    <row r="147" customFormat="false" ht="12.75" hidden="false" customHeight="true" outlineLevel="0" collapsed="false">
      <c r="A147" s="11"/>
      <c r="B147" s="11"/>
      <c r="C147" s="11"/>
      <c r="D147" s="11"/>
      <c r="E147" s="11"/>
      <c r="F147" s="11"/>
      <c r="G147" s="11"/>
      <c r="H147" s="11"/>
      <c r="I147" s="11"/>
      <c r="J147" s="11"/>
      <c r="K147" s="11"/>
      <c r="L147" s="11"/>
    </row>
    <row r="148" customFormat="false" ht="12.75" hidden="false" customHeight="true" outlineLevel="0" collapsed="false">
      <c r="A148" s="11"/>
      <c r="B148" s="11"/>
      <c r="C148" s="11"/>
      <c r="D148" s="11"/>
      <c r="E148" s="11"/>
      <c r="F148" s="11"/>
      <c r="G148" s="11"/>
      <c r="H148" s="11"/>
      <c r="I148" s="11"/>
      <c r="J148" s="11"/>
      <c r="K148" s="11"/>
      <c r="L148" s="11"/>
    </row>
    <row r="149" customFormat="false" ht="12.75" hidden="false" customHeight="true" outlineLevel="0" collapsed="false">
      <c r="A149" s="11"/>
      <c r="B149" s="11"/>
      <c r="C149" s="11"/>
      <c r="D149" s="11"/>
      <c r="E149" s="11"/>
      <c r="F149" s="11"/>
      <c r="G149" s="11"/>
      <c r="H149" s="11"/>
      <c r="I149" s="11"/>
      <c r="J149" s="11"/>
      <c r="K149" s="11"/>
      <c r="L149" s="11"/>
    </row>
    <row r="150" customFormat="false" ht="12.75" hidden="false" customHeight="true" outlineLevel="0" collapsed="false">
      <c r="A150" s="11"/>
      <c r="B150" s="11"/>
      <c r="C150" s="11"/>
      <c r="D150" s="11"/>
      <c r="E150" s="11"/>
      <c r="F150" s="11"/>
      <c r="G150" s="11"/>
      <c r="H150" s="11"/>
      <c r="I150" s="11"/>
      <c r="J150" s="11"/>
      <c r="K150" s="11"/>
      <c r="L150" s="11"/>
    </row>
    <row r="151" customFormat="false" ht="12.75" hidden="false" customHeight="true" outlineLevel="0" collapsed="false">
      <c r="A151" s="11"/>
      <c r="B151" s="11"/>
      <c r="C151" s="11"/>
      <c r="D151" s="11"/>
      <c r="E151" s="11"/>
      <c r="F151" s="11"/>
      <c r="G151" s="11"/>
      <c r="H151" s="11"/>
      <c r="I151" s="11"/>
      <c r="J151" s="11"/>
      <c r="K151" s="11"/>
      <c r="L151" s="11"/>
    </row>
    <row r="152" customFormat="false" ht="12.75" hidden="false" customHeight="true" outlineLevel="0" collapsed="false">
      <c r="A152" s="11"/>
      <c r="B152" s="11"/>
      <c r="C152" s="11"/>
      <c r="D152" s="11"/>
      <c r="E152" s="11"/>
      <c r="F152" s="11"/>
      <c r="G152" s="11"/>
      <c r="H152" s="11"/>
      <c r="I152" s="11"/>
      <c r="J152" s="11"/>
      <c r="K152" s="11"/>
      <c r="L152" s="11"/>
    </row>
    <row r="153" customFormat="false" ht="12.75" hidden="false" customHeight="true" outlineLevel="0" collapsed="false">
      <c r="A153" s="11"/>
      <c r="B153" s="11"/>
      <c r="C153" s="11"/>
      <c r="D153" s="11"/>
      <c r="E153" s="11"/>
      <c r="F153" s="11"/>
      <c r="G153" s="11"/>
      <c r="H153" s="11"/>
      <c r="I153" s="11"/>
      <c r="J153" s="11"/>
      <c r="K153" s="11"/>
      <c r="L153" s="11"/>
    </row>
    <row r="154" customFormat="false" ht="12.75" hidden="false" customHeight="true" outlineLevel="0" collapsed="false">
      <c r="A154" s="11"/>
      <c r="B154" s="11"/>
      <c r="C154" s="11"/>
      <c r="D154" s="11"/>
      <c r="E154" s="11"/>
      <c r="F154" s="11"/>
      <c r="G154" s="11"/>
      <c r="H154" s="11"/>
      <c r="I154" s="11"/>
      <c r="J154" s="11"/>
      <c r="K154" s="11"/>
      <c r="L154" s="11"/>
    </row>
    <row r="155" customFormat="false" ht="12.75" hidden="false" customHeight="true" outlineLevel="0" collapsed="false">
      <c r="A155" s="11"/>
      <c r="B155" s="11"/>
      <c r="C155" s="11"/>
      <c r="D155" s="11"/>
      <c r="E155" s="11"/>
      <c r="F155" s="11"/>
      <c r="G155" s="11"/>
      <c r="H155" s="11"/>
      <c r="I155" s="11"/>
      <c r="J155" s="11"/>
      <c r="K155" s="11"/>
      <c r="L155" s="11"/>
    </row>
    <row r="156" customFormat="false" ht="12.75" hidden="false" customHeight="true" outlineLevel="0" collapsed="false">
      <c r="A156" s="11"/>
      <c r="B156" s="11"/>
      <c r="C156" s="11"/>
      <c r="D156" s="11"/>
      <c r="E156" s="11"/>
      <c r="F156" s="11"/>
      <c r="G156" s="11"/>
      <c r="H156" s="11"/>
      <c r="I156" s="11"/>
      <c r="J156" s="11"/>
      <c r="K156" s="11"/>
      <c r="L156" s="11"/>
    </row>
    <row r="157" customFormat="false" ht="12.75" hidden="false" customHeight="true" outlineLevel="0" collapsed="false">
      <c r="A157" s="11"/>
      <c r="B157" s="11"/>
      <c r="C157" s="11"/>
      <c r="D157" s="11"/>
      <c r="E157" s="11"/>
      <c r="F157" s="11"/>
      <c r="G157" s="11"/>
      <c r="H157" s="11"/>
      <c r="I157" s="11"/>
      <c r="J157" s="11"/>
      <c r="K157" s="11"/>
      <c r="L157" s="11"/>
    </row>
    <row r="158" customFormat="false" ht="12.75" hidden="false" customHeight="true" outlineLevel="0" collapsed="false">
      <c r="A158" s="11"/>
      <c r="B158" s="11"/>
      <c r="C158" s="11"/>
      <c r="D158" s="11"/>
      <c r="E158" s="11"/>
      <c r="F158" s="11"/>
      <c r="G158" s="11"/>
      <c r="H158" s="11"/>
      <c r="I158" s="11"/>
      <c r="J158" s="11"/>
      <c r="K158" s="11"/>
      <c r="L158" s="11"/>
    </row>
    <row r="159" customFormat="false" ht="12.75" hidden="false" customHeight="true" outlineLevel="0" collapsed="false">
      <c r="A159" s="11"/>
      <c r="B159" s="11"/>
      <c r="C159" s="11"/>
      <c r="D159" s="11"/>
      <c r="E159" s="11"/>
      <c r="F159" s="11"/>
      <c r="G159" s="11"/>
      <c r="H159" s="11"/>
      <c r="I159" s="11"/>
      <c r="J159" s="11"/>
      <c r="K159" s="11"/>
      <c r="L159" s="11"/>
    </row>
    <row r="160" customFormat="false" ht="12.75" hidden="false" customHeight="true" outlineLevel="0" collapsed="false">
      <c r="A160" s="11"/>
      <c r="B160" s="11"/>
      <c r="C160" s="11"/>
      <c r="D160" s="11"/>
      <c r="E160" s="11"/>
      <c r="F160" s="11"/>
      <c r="G160" s="11"/>
      <c r="H160" s="11"/>
      <c r="I160" s="11"/>
      <c r="J160" s="11"/>
      <c r="K160" s="11"/>
      <c r="L160" s="11"/>
    </row>
    <row r="161" customFormat="false" ht="12.75" hidden="false" customHeight="true" outlineLevel="0" collapsed="false">
      <c r="A161" s="11"/>
      <c r="B161" s="11"/>
      <c r="C161" s="11"/>
      <c r="D161" s="11"/>
      <c r="E161" s="11"/>
      <c r="F161" s="11"/>
      <c r="G161" s="11"/>
      <c r="H161" s="11"/>
      <c r="I161" s="11"/>
      <c r="J161" s="11"/>
      <c r="K161" s="11"/>
      <c r="L161" s="11"/>
    </row>
    <row r="162" customFormat="false" ht="12.75" hidden="false" customHeight="true" outlineLevel="0" collapsed="false">
      <c r="A162" s="11"/>
      <c r="B162" s="11"/>
      <c r="C162" s="11"/>
      <c r="D162" s="11"/>
      <c r="E162" s="11"/>
      <c r="F162" s="11"/>
      <c r="G162" s="11"/>
      <c r="H162" s="11"/>
      <c r="I162" s="11"/>
      <c r="J162" s="11"/>
      <c r="K162" s="11"/>
      <c r="L162" s="11"/>
    </row>
    <row r="163" customFormat="false" ht="12.75" hidden="false" customHeight="true" outlineLevel="0" collapsed="false">
      <c r="A163" s="11"/>
      <c r="B163" s="11"/>
      <c r="C163" s="11"/>
      <c r="D163" s="11"/>
      <c r="E163" s="11"/>
      <c r="F163" s="11"/>
      <c r="G163" s="11"/>
      <c r="H163" s="11"/>
      <c r="I163" s="11"/>
      <c r="J163" s="11"/>
      <c r="K163" s="11"/>
      <c r="L163" s="11"/>
    </row>
    <row r="164" customFormat="false" ht="12.75" hidden="false" customHeight="true" outlineLevel="0" collapsed="false">
      <c r="A164" s="11"/>
      <c r="B164" s="11"/>
      <c r="C164" s="11"/>
      <c r="D164" s="11"/>
      <c r="E164" s="11"/>
      <c r="F164" s="11"/>
      <c r="G164" s="11"/>
      <c r="H164" s="11"/>
      <c r="I164" s="11"/>
      <c r="J164" s="11"/>
      <c r="K164" s="11"/>
      <c r="L164" s="11"/>
    </row>
    <row r="165" customFormat="false" ht="12.75" hidden="false" customHeight="true" outlineLevel="0" collapsed="false">
      <c r="A165" s="11"/>
      <c r="B165" s="11"/>
      <c r="C165" s="11"/>
      <c r="D165" s="11"/>
      <c r="E165" s="11"/>
      <c r="F165" s="11"/>
      <c r="G165" s="11"/>
      <c r="H165" s="11"/>
      <c r="I165" s="11"/>
      <c r="J165" s="11"/>
      <c r="K165" s="11"/>
      <c r="L165" s="11"/>
    </row>
    <row r="166" customFormat="false" ht="12.75" hidden="false" customHeight="true" outlineLevel="0" collapsed="false">
      <c r="A166" s="11"/>
      <c r="B166" s="11"/>
      <c r="C166" s="11"/>
      <c r="D166" s="11"/>
      <c r="E166" s="11"/>
      <c r="F166" s="11"/>
      <c r="G166" s="11"/>
      <c r="H166" s="11"/>
      <c r="I166" s="11"/>
      <c r="J166" s="11"/>
      <c r="K166" s="11"/>
      <c r="L166" s="11"/>
    </row>
    <row r="167" customFormat="false" ht="12.75" hidden="false" customHeight="true" outlineLevel="0" collapsed="false">
      <c r="A167" s="11"/>
      <c r="B167" s="11"/>
      <c r="C167" s="11"/>
      <c r="D167" s="11"/>
      <c r="E167" s="11"/>
      <c r="F167" s="11"/>
      <c r="G167" s="11"/>
      <c r="H167" s="11"/>
      <c r="I167" s="11"/>
      <c r="J167" s="11"/>
      <c r="K167" s="11"/>
      <c r="L167" s="11"/>
    </row>
    <row r="168" customFormat="false" ht="12.75" hidden="false" customHeight="true" outlineLevel="0" collapsed="false">
      <c r="A168" s="11"/>
      <c r="B168" s="11"/>
      <c r="C168" s="11"/>
      <c r="D168" s="11"/>
      <c r="E168" s="11"/>
      <c r="F168" s="11"/>
      <c r="G168" s="11"/>
      <c r="H168" s="11"/>
      <c r="I168" s="11"/>
      <c r="J168" s="11"/>
      <c r="K168" s="11"/>
      <c r="L168" s="11"/>
    </row>
    <row r="169" customFormat="false" ht="12.75" hidden="false" customHeight="true" outlineLevel="0" collapsed="false">
      <c r="A169" s="11"/>
      <c r="B169" s="11"/>
      <c r="C169" s="11"/>
      <c r="D169" s="11"/>
      <c r="E169" s="11"/>
      <c r="F169" s="11"/>
      <c r="G169" s="11"/>
      <c r="H169" s="11"/>
      <c r="I169" s="11"/>
      <c r="J169" s="11"/>
      <c r="K169" s="11"/>
      <c r="L169" s="11"/>
    </row>
    <row r="170" customFormat="false" ht="12.75" hidden="false" customHeight="true" outlineLevel="0" collapsed="false">
      <c r="A170" s="11"/>
      <c r="B170" s="11"/>
      <c r="C170" s="11"/>
      <c r="D170" s="11"/>
      <c r="E170" s="11"/>
      <c r="F170" s="11"/>
      <c r="G170" s="11"/>
      <c r="H170" s="11"/>
      <c r="I170" s="11"/>
      <c r="J170" s="11"/>
      <c r="K170" s="11"/>
      <c r="L170" s="11"/>
    </row>
    <row r="171" customFormat="false" ht="12.75" hidden="false" customHeight="true" outlineLevel="0" collapsed="false">
      <c r="A171" s="11"/>
      <c r="B171" s="11"/>
      <c r="C171" s="11"/>
      <c r="D171" s="11"/>
      <c r="E171" s="11"/>
      <c r="F171" s="11"/>
      <c r="G171" s="11"/>
      <c r="H171" s="11"/>
      <c r="I171" s="11"/>
      <c r="J171" s="11"/>
      <c r="K171" s="11"/>
      <c r="L171" s="11"/>
    </row>
    <row r="172" customFormat="false" ht="12.75" hidden="false" customHeight="true" outlineLevel="0" collapsed="false">
      <c r="A172" s="11"/>
      <c r="B172" s="11"/>
      <c r="C172" s="11"/>
      <c r="D172" s="11"/>
      <c r="E172" s="11"/>
      <c r="F172" s="11"/>
      <c r="G172" s="11"/>
      <c r="H172" s="11"/>
      <c r="I172" s="11"/>
      <c r="J172" s="11"/>
      <c r="K172" s="11"/>
      <c r="L172" s="11"/>
    </row>
    <row r="173" customFormat="false" ht="12.75" hidden="false" customHeight="true" outlineLevel="0" collapsed="false">
      <c r="A173" s="11"/>
      <c r="B173" s="11"/>
      <c r="C173" s="11"/>
      <c r="D173" s="11"/>
      <c r="E173" s="11"/>
      <c r="F173" s="11"/>
      <c r="G173" s="11"/>
      <c r="H173" s="11"/>
      <c r="I173" s="11"/>
      <c r="J173" s="11"/>
      <c r="K173" s="11"/>
      <c r="L173" s="11"/>
    </row>
    <row r="174" customFormat="false" ht="12.75" hidden="false" customHeight="true" outlineLevel="0" collapsed="false">
      <c r="A174" s="11"/>
      <c r="B174" s="11"/>
      <c r="C174" s="11"/>
      <c r="D174" s="11"/>
      <c r="E174" s="11"/>
      <c r="F174" s="11"/>
      <c r="G174" s="11"/>
      <c r="H174" s="11"/>
      <c r="I174" s="11"/>
      <c r="J174" s="11"/>
      <c r="K174" s="11"/>
      <c r="L174" s="11"/>
    </row>
    <row r="175" customFormat="false" ht="12.75" hidden="false" customHeight="true" outlineLevel="0" collapsed="false">
      <c r="A175" s="11"/>
      <c r="B175" s="11"/>
      <c r="C175" s="11"/>
      <c r="D175" s="11"/>
      <c r="E175" s="11"/>
      <c r="F175" s="11"/>
      <c r="G175" s="11"/>
      <c r="H175" s="11"/>
      <c r="I175" s="11"/>
      <c r="J175" s="11"/>
      <c r="K175" s="11"/>
      <c r="L175" s="11"/>
    </row>
    <row r="176" customFormat="false" ht="12.75" hidden="false" customHeight="true" outlineLevel="0" collapsed="false">
      <c r="A176" s="11"/>
      <c r="B176" s="11"/>
      <c r="C176" s="11"/>
      <c r="D176" s="11"/>
      <c r="E176" s="11"/>
      <c r="F176" s="11"/>
      <c r="G176" s="11"/>
      <c r="H176" s="11"/>
      <c r="I176" s="11"/>
      <c r="J176" s="11"/>
      <c r="K176" s="11"/>
      <c r="L176" s="11"/>
    </row>
    <row r="177" customFormat="false" ht="12.75" hidden="false" customHeight="true" outlineLevel="0" collapsed="false">
      <c r="A177" s="11"/>
      <c r="B177" s="11"/>
      <c r="C177" s="11"/>
      <c r="D177" s="11"/>
      <c r="E177" s="11"/>
      <c r="F177" s="11"/>
      <c r="G177" s="11"/>
      <c r="H177" s="11"/>
      <c r="I177" s="11"/>
      <c r="J177" s="11"/>
      <c r="K177" s="11"/>
      <c r="L177" s="11"/>
    </row>
    <row r="178" customFormat="false" ht="12.75" hidden="false" customHeight="true" outlineLevel="0" collapsed="false">
      <c r="A178" s="11"/>
      <c r="B178" s="11"/>
      <c r="C178" s="11"/>
      <c r="D178" s="11"/>
      <c r="E178" s="11"/>
      <c r="F178" s="11"/>
      <c r="G178" s="11"/>
      <c r="H178" s="11"/>
      <c r="I178" s="11"/>
      <c r="J178" s="11"/>
      <c r="K178" s="11"/>
      <c r="L178" s="11"/>
    </row>
    <row r="179" customFormat="false" ht="12.75" hidden="false" customHeight="true" outlineLevel="0" collapsed="false">
      <c r="A179" s="11"/>
      <c r="B179" s="11"/>
      <c r="C179" s="11"/>
      <c r="D179" s="11"/>
      <c r="E179" s="11"/>
      <c r="F179" s="11"/>
      <c r="G179" s="11"/>
      <c r="H179" s="11"/>
      <c r="I179" s="11"/>
      <c r="J179" s="11"/>
      <c r="K179" s="11"/>
      <c r="L179" s="11"/>
    </row>
    <row r="180" customFormat="false" ht="12.75" hidden="false" customHeight="true" outlineLevel="0" collapsed="false">
      <c r="A180" s="11"/>
      <c r="B180" s="11"/>
      <c r="C180" s="11"/>
      <c r="D180" s="11"/>
      <c r="E180" s="11"/>
      <c r="F180" s="11"/>
      <c r="G180" s="11"/>
      <c r="H180" s="11"/>
      <c r="I180" s="11"/>
      <c r="J180" s="11"/>
      <c r="K180" s="11"/>
      <c r="L180" s="11"/>
    </row>
    <row r="181" customFormat="false" ht="12.75" hidden="false" customHeight="true" outlineLevel="0" collapsed="false">
      <c r="A181" s="11"/>
      <c r="B181" s="11"/>
      <c r="C181" s="11"/>
      <c r="D181" s="11"/>
      <c r="E181" s="11"/>
      <c r="F181" s="11"/>
      <c r="G181" s="11"/>
      <c r="H181" s="11"/>
      <c r="I181" s="11"/>
      <c r="J181" s="11"/>
      <c r="K181" s="11"/>
      <c r="L181" s="11"/>
    </row>
    <row r="182" customFormat="false" ht="12.75" hidden="false" customHeight="true" outlineLevel="0" collapsed="false">
      <c r="A182" s="11"/>
      <c r="B182" s="11"/>
      <c r="C182" s="11"/>
      <c r="D182" s="11"/>
      <c r="E182" s="11"/>
      <c r="F182" s="11"/>
      <c r="G182" s="11"/>
      <c r="H182" s="11"/>
      <c r="I182" s="11"/>
      <c r="J182" s="11"/>
      <c r="K182" s="11"/>
      <c r="L182" s="11"/>
    </row>
    <row r="183" customFormat="false" ht="12.75" hidden="false" customHeight="true" outlineLevel="0" collapsed="false">
      <c r="A183" s="11"/>
      <c r="B183" s="11"/>
      <c r="C183" s="11"/>
      <c r="D183" s="11"/>
      <c r="E183" s="11"/>
      <c r="F183" s="11"/>
      <c r="G183" s="11"/>
      <c r="H183" s="11"/>
      <c r="I183" s="11"/>
      <c r="J183" s="11"/>
      <c r="K183" s="11"/>
      <c r="L183" s="11"/>
    </row>
    <row r="184" customFormat="false" ht="12.75" hidden="false" customHeight="true" outlineLevel="0" collapsed="false">
      <c r="A184" s="11"/>
      <c r="B184" s="11"/>
      <c r="C184" s="11"/>
      <c r="D184" s="11"/>
      <c r="E184" s="11"/>
      <c r="F184" s="11"/>
      <c r="G184" s="11"/>
      <c r="H184" s="11"/>
      <c r="I184" s="11"/>
      <c r="J184" s="11"/>
      <c r="K184" s="11"/>
      <c r="L184" s="11"/>
    </row>
    <row r="185" customFormat="false" ht="12.75" hidden="false" customHeight="true" outlineLevel="0" collapsed="false">
      <c r="A185" s="11"/>
      <c r="B185" s="11"/>
      <c r="C185" s="11"/>
      <c r="D185" s="11"/>
      <c r="E185" s="11"/>
      <c r="F185" s="11"/>
      <c r="G185" s="11"/>
      <c r="H185" s="11"/>
      <c r="I185" s="11"/>
      <c r="J185" s="11"/>
      <c r="K185" s="11"/>
      <c r="L185" s="11"/>
    </row>
    <row r="186" customFormat="false" ht="12.75" hidden="false" customHeight="true" outlineLevel="0" collapsed="false">
      <c r="A186" s="11"/>
      <c r="B186" s="11"/>
      <c r="C186" s="11"/>
      <c r="D186" s="11"/>
      <c r="E186" s="11"/>
      <c r="F186" s="11"/>
      <c r="G186" s="11"/>
      <c r="H186" s="11"/>
      <c r="I186" s="11"/>
      <c r="J186" s="11"/>
      <c r="K186" s="11"/>
      <c r="L186" s="11"/>
    </row>
    <row r="187" customFormat="false" ht="12.75" hidden="false" customHeight="true" outlineLevel="0" collapsed="false">
      <c r="A187" s="11"/>
      <c r="B187" s="11"/>
      <c r="C187" s="11"/>
      <c r="D187" s="11"/>
      <c r="E187" s="11"/>
      <c r="F187" s="11"/>
      <c r="G187" s="11"/>
      <c r="H187" s="11"/>
      <c r="I187" s="11"/>
      <c r="J187" s="11"/>
      <c r="K187" s="11"/>
      <c r="L187" s="11"/>
    </row>
    <row r="188" customFormat="false" ht="12.75" hidden="false" customHeight="true" outlineLevel="0" collapsed="false">
      <c r="A188" s="11"/>
      <c r="B188" s="11"/>
      <c r="C188" s="11"/>
      <c r="D188" s="11"/>
      <c r="E188" s="11"/>
      <c r="F188" s="11"/>
      <c r="G188" s="11"/>
      <c r="H188" s="11"/>
      <c r="I188" s="11"/>
      <c r="J188" s="11"/>
      <c r="K188" s="11"/>
      <c r="L188" s="11"/>
    </row>
    <row r="189" customFormat="false" ht="12.75" hidden="false" customHeight="true" outlineLevel="0" collapsed="false">
      <c r="A189" s="11"/>
      <c r="B189" s="11"/>
      <c r="C189" s="11"/>
      <c r="D189" s="11"/>
      <c r="E189" s="11"/>
      <c r="F189" s="11"/>
      <c r="G189" s="11"/>
      <c r="H189" s="11"/>
      <c r="I189" s="11"/>
      <c r="J189" s="11"/>
      <c r="K189" s="11"/>
      <c r="L189" s="11"/>
    </row>
    <row r="190" customFormat="false" ht="12.75" hidden="false" customHeight="true" outlineLevel="0" collapsed="false">
      <c r="A190" s="11"/>
      <c r="B190" s="11"/>
      <c r="C190" s="11"/>
      <c r="D190" s="11"/>
      <c r="E190" s="11"/>
      <c r="F190" s="11"/>
      <c r="G190" s="11"/>
      <c r="H190" s="11"/>
      <c r="I190" s="11"/>
      <c r="J190" s="11"/>
      <c r="K190" s="11"/>
      <c r="L190" s="11"/>
    </row>
    <row r="191" customFormat="false" ht="12.75" hidden="false" customHeight="true" outlineLevel="0" collapsed="false">
      <c r="A191" s="11"/>
      <c r="B191" s="11"/>
      <c r="C191" s="11"/>
      <c r="D191" s="11"/>
      <c r="E191" s="11"/>
      <c r="F191" s="11"/>
      <c r="G191" s="11"/>
      <c r="H191" s="11"/>
      <c r="I191" s="11"/>
      <c r="J191" s="11"/>
      <c r="K191" s="11"/>
      <c r="L191" s="11"/>
    </row>
    <row r="192" customFormat="false" ht="12.75" hidden="false" customHeight="true" outlineLevel="0" collapsed="false">
      <c r="A192" s="11"/>
      <c r="B192" s="11"/>
      <c r="C192" s="11"/>
      <c r="D192" s="11"/>
      <c r="E192" s="11"/>
      <c r="F192" s="11"/>
      <c r="G192" s="11"/>
      <c r="H192" s="11"/>
      <c r="I192" s="11"/>
      <c r="J192" s="11"/>
      <c r="K192" s="11"/>
      <c r="L192" s="11"/>
    </row>
    <row r="193" customFormat="false" ht="12.75" hidden="false" customHeight="true" outlineLevel="0" collapsed="false">
      <c r="A193" s="11"/>
      <c r="B193" s="11"/>
      <c r="C193" s="11"/>
      <c r="D193" s="11"/>
      <c r="E193" s="11"/>
      <c r="F193" s="11"/>
      <c r="G193" s="11"/>
      <c r="H193" s="11"/>
      <c r="I193" s="11"/>
      <c r="J193" s="11"/>
      <c r="K193" s="11"/>
      <c r="L193" s="11"/>
    </row>
    <row r="194" customFormat="false" ht="12.75" hidden="false" customHeight="true" outlineLevel="0" collapsed="false">
      <c r="A194" s="11"/>
      <c r="B194" s="11"/>
      <c r="C194" s="11"/>
      <c r="D194" s="11"/>
      <c r="E194" s="11"/>
      <c r="F194" s="11"/>
      <c r="G194" s="11"/>
      <c r="H194" s="11"/>
      <c r="I194" s="11"/>
      <c r="J194" s="11"/>
      <c r="K194" s="11"/>
      <c r="L194" s="11"/>
    </row>
    <row r="195" customFormat="false" ht="12.75" hidden="false" customHeight="true" outlineLevel="0" collapsed="false">
      <c r="A195" s="11"/>
      <c r="B195" s="11"/>
      <c r="C195" s="11"/>
      <c r="D195" s="11"/>
      <c r="E195" s="11"/>
      <c r="F195" s="11"/>
      <c r="G195" s="11"/>
      <c r="H195" s="11"/>
      <c r="I195" s="11"/>
      <c r="J195" s="11"/>
      <c r="K195" s="11"/>
      <c r="L195" s="11"/>
    </row>
    <row r="196" customFormat="false" ht="12.75" hidden="false" customHeight="true" outlineLevel="0" collapsed="false">
      <c r="A196" s="11"/>
      <c r="B196" s="11"/>
      <c r="C196" s="11"/>
      <c r="D196" s="11"/>
      <c r="E196" s="11"/>
      <c r="F196" s="11"/>
      <c r="G196" s="11"/>
      <c r="H196" s="11"/>
      <c r="I196" s="11"/>
      <c r="J196" s="11"/>
      <c r="K196" s="11"/>
      <c r="L196" s="11"/>
    </row>
    <row r="197" customFormat="false" ht="12.75" hidden="false" customHeight="true" outlineLevel="0" collapsed="false">
      <c r="A197" s="11"/>
      <c r="B197" s="11"/>
      <c r="C197" s="11"/>
      <c r="D197" s="11"/>
      <c r="E197" s="11"/>
      <c r="F197" s="11"/>
      <c r="G197" s="11"/>
      <c r="H197" s="11"/>
      <c r="I197" s="11"/>
      <c r="J197" s="11"/>
      <c r="K197" s="11"/>
      <c r="L197" s="11"/>
    </row>
    <row r="198" customFormat="false" ht="12.75" hidden="false" customHeight="true" outlineLevel="0" collapsed="false">
      <c r="A198" s="11"/>
      <c r="B198" s="11"/>
      <c r="C198" s="11"/>
      <c r="D198" s="11"/>
      <c r="E198" s="11"/>
      <c r="F198" s="11"/>
      <c r="G198" s="11"/>
      <c r="H198" s="11"/>
      <c r="I198" s="11"/>
      <c r="J198" s="11"/>
      <c r="K198" s="11"/>
      <c r="L198" s="11"/>
    </row>
    <row r="199" customFormat="false" ht="12.75" hidden="false" customHeight="true" outlineLevel="0" collapsed="false">
      <c r="A199" s="11"/>
      <c r="B199" s="11"/>
      <c r="C199" s="11"/>
      <c r="D199" s="11"/>
      <c r="E199" s="11"/>
      <c r="F199" s="11"/>
      <c r="G199" s="11"/>
      <c r="H199" s="11"/>
      <c r="I199" s="11"/>
      <c r="J199" s="11"/>
      <c r="K199" s="11"/>
      <c r="L199" s="11"/>
    </row>
    <row r="200" customFormat="false" ht="12.75" hidden="false" customHeight="true" outlineLevel="0" collapsed="false">
      <c r="A200" s="11"/>
      <c r="B200" s="11"/>
      <c r="C200" s="11"/>
      <c r="D200" s="11"/>
      <c r="E200" s="11"/>
      <c r="F200" s="11"/>
      <c r="G200" s="11"/>
      <c r="H200" s="11"/>
      <c r="I200" s="11"/>
      <c r="J200" s="11"/>
      <c r="K200" s="11"/>
      <c r="L200" s="11"/>
    </row>
    <row r="201" customFormat="false" ht="12.75" hidden="false" customHeight="true" outlineLevel="0" collapsed="false">
      <c r="A201" s="11"/>
      <c r="B201" s="11"/>
      <c r="C201" s="11"/>
      <c r="D201" s="11"/>
      <c r="E201" s="11"/>
      <c r="F201" s="11"/>
      <c r="G201" s="11"/>
      <c r="H201" s="11"/>
      <c r="I201" s="11"/>
      <c r="J201" s="11"/>
      <c r="K201" s="11"/>
      <c r="L201" s="11"/>
    </row>
    <row r="202" customFormat="false" ht="12.75" hidden="false" customHeight="true" outlineLevel="0" collapsed="false">
      <c r="A202" s="11"/>
      <c r="B202" s="11"/>
      <c r="C202" s="11"/>
      <c r="D202" s="11"/>
      <c r="E202" s="11"/>
      <c r="F202" s="11"/>
      <c r="G202" s="11"/>
      <c r="H202" s="11"/>
      <c r="I202" s="11"/>
      <c r="J202" s="11"/>
      <c r="K202" s="11"/>
      <c r="L202" s="11"/>
    </row>
    <row r="203" customFormat="false" ht="12.75" hidden="false" customHeight="true" outlineLevel="0" collapsed="false">
      <c r="A203" s="11"/>
      <c r="B203" s="11"/>
      <c r="C203" s="11"/>
      <c r="D203" s="11"/>
      <c r="E203" s="11"/>
      <c r="F203" s="11"/>
      <c r="G203" s="11"/>
      <c r="H203" s="11"/>
      <c r="I203" s="11"/>
      <c r="J203" s="11"/>
      <c r="K203" s="11"/>
      <c r="L203" s="11"/>
    </row>
    <row r="204" customFormat="false" ht="12.75" hidden="false" customHeight="true" outlineLevel="0" collapsed="false">
      <c r="A204" s="11"/>
      <c r="B204" s="11"/>
      <c r="C204" s="11"/>
      <c r="D204" s="11"/>
      <c r="E204" s="11"/>
      <c r="F204" s="11"/>
      <c r="G204" s="11"/>
      <c r="H204" s="11"/>
      <c r="I204" s="11"/>
      <c r="J204" s="11"/>
      <c r="K204" s="11"/>
      <c r="L204" s="11"/>
    </row>
    <row r="205" customFormat="false" ht="12.75" hidden="false" customHeight="true" outlineLevel="0" collapsed="false">
      <c r="A205" s="11"/>
      <c r="B205" s="11"/>
      <c r="C205" s="11"/>
      <c r="D205" s="11"/>
      <c r="E205" s="11"/>
      <c r="F205" s="11"/>
      <c r="G205" s="11"/>
      <c r="H205" s="11"/>
      <c r="I205" s="11"/>
      <c r="J205" s="11"/>
      <c r="K205" s="11"/>
      <c r="L205" s="11"/>
    </row>
    <row r="206" customFormat="false" ht="12.75" hidden="false" customHeight="true" outlineLevel="0" collapsed="false">
      <c r="A206" s="11"/>
      <c r="B206" s="11"/>
      <c r="C206" s="11"/>
      <c r="D206" s="11"/>
      <c r="E206" s="11"/>
      <c r="F206" s="11"/>
      <c r="G206" s="11"/>
      <c r="H206" s="11"/>
      <c r="I206" s="11"/>
      <c r="J206" s="11"/>
      <c r="K206" s="11"/>
      <c r="L206" s="11"/>
    </row>
    <row r="207" customFormat="false" ht="12.75" hidden="false" customHeight="true" outlineLevel="0" collapsed="false">
      <c r="A207" s="11"/>
      <c r="B207" s="11"/>
      <c r="C207" s="11"/>
      <c r="D207" s="11"/>
      <c r="E207" s="11"/>
      <c r="F207" s="11"/>
      <c r="G207" s="11"/>
      <c r="H207" s="11"/>
      <c r="I207" s="11"/>
      <c r="J207" s="11"/>
      <c r="K207" s="11"/>
      <c r="L207" s="11"/>
    </row>
    <row r="208" customFormat="false" ht="12.75" hidden="false" customHeight="true" outlineLevel="0" collapsed="false">
      <c r="A208" s="11"/>
      <c r="B208" s="11"/>
      <c r="C208" s="11"/>
      <c r="D208" s="11"/>
      <c r="E208" s="11"/>
      <c r="F208" s="11"/>
      <c r="G208" s="11"/>
      <c r="H208" s="11"/>
      <c r="I208" s="11"/>
      <c r="J208" s="11"/>
      <c r="K208" s="11"/>
      <c r="L208" s="11"/>
    </row>
    <row r="209" customFormat="false" ht="12.75" hidden="false" customHeight="true" outlineLevel="0" collapsed="false">
      <c r="A209" s="11"/>
      <c r="B209" s="11"/>
      <c r="C209" s="11"/>
      <c r="D209" s="11"/>
      <c r="E209" s="11"/>
      <c r="F209" s="11"/>
      <c r="G209" s="11"/>
      <c r="H209" s="11"/>
      <c r="I209" s="11"/>
      <c r="J209" s="11"/>
      <c r="K209" s="11"/>
      <c r="L209" s="11"/>
    </row>
    <row r="210" customFormat="false" ht="12.75" hidden="false" customHeight="true" outlineLevel="0" collapsed="false">
      <c r="A210" s="11"/>
      <c r="B210" s="11"/>
      <c r="C210" s="11"/>
      <c r="D210" s="11"/>
      <c r="E210" s="11"/>
      <c r="F210" s="11"/>
      <c r="G210" s="11"/>
      <c r="H210" s="11"/>
      <c r="I210" s="11"/>
      <c r="J210" s="11"/>
      <c r="K210" s="11"/>
      <c r="L210" s="11"/>
    </row>
    <row r="211" customFormat="false" ht="12.75" hidden="false" customHeight="true" outlineLevel="0" collapsed="false">
      <c r="A211" s="11"/>
      <c r="B211" s="11"/>
      <c r="C211" s="11"/>
      <c r="D211" s="11"/>
      <c r="E211" s="11"/>
      <c r="F211" s="11"/>
      <c r="G211" s="11"/>
      <c r="H211" s="11"/>
      <c r="I211" s="11"/>
      <c r="J211" s="11"/>
      <c r="K211" s="11"/>
      <c r="L211" s="11"/>
    </row>
    <row r="212" customFormat="false" ht="12.75" hidden="false" customHeight="true" outlineLevel="0" collapsed="false">
      <c r="A212" s="11"/>
      <c r="B212" s="11"/>
      <c r="C212" s="11"/>
      <c r="D212" s="11"/>
      <c r="E212" s="11"/>
      <c r="F212" s="11"/>
      <c r="G212" s="11"/>
      <c r="H212" s="11"/>
      <c r="I212" s="11"/>
      <c r="J212" s="11"/>
      <c r="K212" s="11"/>
      <c r="L212" s="11"/>
    </row>
    <row r="213" customFormat="false" ht="12.75" hidden="false" customHeight="true" outlineLevel="0" collapsed="false">
      <c r="A213" s="11"/>
      <c r="B213" s="11"/>
      <c r="C213" s="11"/>
      <c r="D213" s="11"/>
      <c r="E213" s="11"/>
      <c r="F213" s="11"/>
      <c r="G213" s="11"/>
      <c r="H213" s="11"/>
      <c r="I213" s="11"/>
      <c r="J213" s="11"/>
      <c r="K213" s="11"/>
      <c r="L213" s="11"/>
    </row>
    <row r="214" customFormat="false" ht="12.75" hidden="false" customHeight="true" outlineLevel="0" collapsed="false">
      <c r="A214" s="11"/>
      <c r="B214" s="11"/>
      <c r="C214" s="11"/>
      <c r="D214" s="11"/>
      <c r="E214" s="11"/>
      <c r="F214" s="11"/>
      <c r="G214" s="11"/>
      <c r="H214" s="11"/>
      <c r="I214" s="11"/>
      <c r="J214" s="11"/>
      <c r="K214" s="11"/>
      <c r="L214" s="11"/>
    </row>
    <row r="215" customFormat="false" ht="12.75" hidden="false" customHeight="true" outlineLevel="0" collapsed="false">
      <c r="A215" s="11"/>
      <c r="B215" s="11"/>
      <c r="C215" s="11"/>
      <c r="D215" s="11"/>
      <c r="E215" s="11"/>
      <c r="F215" s="11"/>
      <c r="G215" s="11"/>
      <c r="H215" s="11"/>
      <c r="I215" s="11"/>
      <c r="J215" s="11"/>
      <c r="K215" s="11"/>
      <c r="L215" s="11"/>
    </row>
    <row r="216" customFormat="false" ht="12.75" hidden="false" customHeight="true" outlineLevel="0" collapsed="false">
      <c r="A216" s="11"/>
      <c r="B216" s="11"/>
      <c r="C216" s="11"/>
      <c r="D216" s="11"/>
      <c r="E216" s="11"/>
      <c r="F216" s="11"/>
      <c r="G216" s="11"/>
      <c r="H216" s="11"/>
      <c r="I216" s="11"/>
      <c r="J216" s="11"/>
      <c r="K216" s="11"/>
      <c r="L216" s="11"/>
    </row>
    <row r="217" customFormat="false" ht="12.75" hidden="false" customHeight="true" outlineLevel="0" collapsed="false">
      <c r="A217" s="11"/>
      <c r="B217" s="11"/>
      <c r="C217" s="11"/>
      <c r="D217" s="11"/>
      <c r="E217" s="11"/>
      <c r="F217" s="11"/>
      <c r="G217" s="11"/>
      <c r="H217" s="11"/>
      <c r="I217" s="11"/>
      <c r="J217" s="11"/>
      <c r="K217" s="11"/>
      <c r="L217" s="11"/>
    </row>
    <row r="218" customFormat="false" ht="12.75" hidden="false" customHeight="true" outlineLevel="0" collapsed="false">
      <c r="A218" s="11"/>
      <c r="B218" s="11"/>
      <c r="C218" s="11"/>
      <c r="D218" s="11"/>
      <c r="E218" s="11"/>
      <c r="F218" s="11"/>
      <c r="G218" s="11"/>
      <c r="H218" s="11"/>
      <c r="I218" s="11"/>
      <c r="J218" s="11"/>
      <c r="K218" s="11"/>
      <c r="L218" s="11"/>
    </row>
    <row r="219" customFormat="false" ht="12.75" hidden="false" customHeight="true" outlineLevel="0" collapsed="false">
      <c r="A219" s="11"/>
      <c r="B219" s="11"/>
      <c r="C219" s="11"/>
      <c r="D219" s="11"/>
      <c r="E219" s="11"/>
      <c r="F219" s="11"/>
      <c r="G219" s="11"/>
      <c r="H219" s="11"/>
      <c r="I219" s="11"/>
      <c r="J219" s="11"/>
      <c r="K219" s="11"/>
      <c r="L219" s="11"/>
    </row>
    <row r="220" customFormat="false" ht="12.75" hidden="false" customHeight="true" outlineLevel="0" collapsed="false">
      <c r="A220" s="11"/>
      <c r="B220" s="11"/>
      <c r="C220" s="11"/>
      <c r="D220" s="11"/>
      <c r="E220" s="11"/>
      <c r="F220" s="11"/>
      <c r="G220" s="11"/>
      <c r="H220" s="11"/>
      <c r="I220" s="11"/>
      <c r="J220" s="11"/>
      <c r="K220" s="11"/>
      <c r="L220" s="11"/>
    </row>
    <row r="221" customFormat="false" ht="12.75" hidden="false" customHeight="true" outlineLevel="0" collapsed="false">
      <c r="A221" s="11"/>
      <c r="B221" s="11"/>
      <c r="C221" s="11"/>
      <c r="D221" s="11"/>
      <c r="E221" s="11"/>
      <c r="F221" s="11"/>
      <c r="G221" s="11"/>
      <c r="H221" s="11"/>
      <c r="I221" s="11"/>
      <c r="J221" s="11"/>
      <c r="K221" s="11"/>
      <c r="L221" s="11"/>
    </row>
    <row r="222" customFormat="false" ht="12.75" hidden="false" customHeight="true" outlineLevel="0" collapsed="false">
      <c r="A222" s="11"/>
      <c r="B222" s="11"/>
      <c r="C222" s="11"/>
      <c r="D222" s="11"/>
      <c r="E222" s="11"/>
      <c r="F222" s="11"/>
      <c r="G222" s="11"/>
      <c r="H222" s="11"/>
      <c r="I222" s="11"/>
      <c r="J222" s="11"/>
      <c r="K222" s="11"/>
      <c r="L222" s="11"/>
    </row>
    <row r="223" customFormat="false" ht="12.75" hidden="false" customHeight="true" outlineLevel="0" collapsed="false">
      <c r="A223" s="11"/>
      <c r="B223" s="11"/>
      <c r="C223" s="11"/>
      <c r="D223" s="11"/>
      <c r="E223" s="11"/>
      <c r="F223" s="11"/>
      <c r="G223" s="11"/>
      <c r="H223" s="11"/>
      <c r="I223" s="11"/>
      <c r="J223" s="11"/>
      <c r="K223" s="11"/>
      <c r="L223" s="11"/>
    </row>
    <row r="224" customFormat="false" ht="12.75" hidden="false" customHeight="true" outlineLevel="0" collapsed="false">
      <c r="A224" s="11"/>
      <c r="B224" s="11"/>
      <c r="C224" s="11"/>
      <c r="D224" s="11"/>
      <c r="E224" s="11"/>
      <c r="F224" s="11"/>
      <c r="G224" s="11"/>
      <c r="H224" s="11"/>
      <c r="I224" s="11"/>
      <c r="J224" s="11"/>
      <c r="K224" s="11"/>
      <c r="L224" s="11"/>
    </row>
    <row r="225" customFormat="false" ht="12.75" hidden="false" customHeight="true" outlineLevel="0" collapsed="false">
      <c r="A225" s="11"/>
      <c r="B225" s="11"/>
      <c r="C225" s="11"/>
      <c r="D225" s="11"/>
      <c r="E225" s="11"/>
      <c r="F225" s="11"/>
      <c r="G225" s="11"/>
      <c r="H225" s="11"/>
      <c r="I225" s="11"/>
      <c r="J225" s="11"/>
      <c r="K225" s="11"/>
      <c r="L225" s="11"/>
    </row>
    <row r="226" customFormat="false" ht="12.75" hidden="false" customHeight="true" outlineLevel="0" collapsed="false">
      <c r="A226" s="11"/>
      <c r="B226" s="11"/>
      <c r="C226" s="11"/>
      <c r="D226" s="11"/>
      <c r="E226" s="11"/>
      <c r="F226" s="11"/>
      <c r="G226" s="11"/>
      <c r="H226" s="11"/>
      <c r="I226" s="11"/>
      <c r="J226" s="11"/>
      <c r="K226" s="11"/>
      <c r="L226" s="11"/>
    </row>
    <row r="227" customFormat="false" ht="12.75" hidden="false" customHeight="true" outlineLevel="0" collapsed="false">
      <c r="A227" s="11"/>
      <c r="B227" s="11"/>
      <c r="C227" s="11"/>
      <c r="D227" s="11"/>
      <c r="E227" s="11"/>
      <c r="F227" s="11"/>
      <c r="G227" s="11"/>
      <c r="H227" s="11"/>
      <c r="I227" s="11"/>
      <c r="J227" s="11"/>
      <c r="K227" s="11"/>
      <c r="L227" s="11"/>
    </row>
    <row r="228" customFormat="false" ht="12.75" hidden="false" customHeight="true" outlineLevel="0" collapsed="false">
      <c r="A228" s="11"/>
      <c r="B228" s="11"/>
      <c r="C228" s="11"/>
      <c r="D228" s="11"/>
      <c r="E228" s="11"/>
      <c r="F228" s="11"/>
      <c r="G228" s="11"/>
      <c r="H228" s="11"/>
      <c r="I228" s="11"/>
      <c r="J228" s="11"/>
      <c r="K228" s="11"/>
      <c r="L228" s="11"/>
    </row>
    <row r="229" customFormat="false" ht="12.75" hidden="false" customHeight="true" outlineLevel="0" collapsed="false">
      <c r="A229" s="11"/>
      <c r="B229" s="11"/>
      <c r="C229" s="11"/>
      <c r="D229" s="11"/>
      <c r="E229" s="11"/>
      <c r="F229" s="11"/>
      <c r="G229" s="11"/>
      <c r="H229" s="11"/>
      <c r="I229" s="11"/>
      <c r="J229" s="11"/>
      <c r="K229" s="11"/>
      <c r="L229" s="11"/>
    </row>
    <row r="230" customFormat="false" ht="12.75" hidden="false" customHeight="true" outlineLevel="0" collapsed="false">
      <c r="A230" s="11"/>
      <c r="B230" s="11"/>
      <c r="C230" s="11"/>
      <c r="D230" s="11"/>
      <c r="E230" s="11"/>
      <c r="F230" s="11"/>
      <c r="G230" s="11"/>
      <c r="H230" s="11"/>
      <c r="I230" s="11"/>
      <c r="J230" s="11"/>
      <c r="K230" s="11"/>
      <c r="L230" s="11"/>
    </row>
    <row r="231" customFormat="false" ht="12.75" hidden="false" customHeight="true" outlineLevel="0" collapsed="false">
      <c r="A231" s="11"/>
      <c r="B231" s="11"/>
      <c r="C231" s="11"/>
      <c r="D231" s="11"/>
      <c r="E231" s="11"/>
      <c r="F231" s="11"/>
      <c r="G231" s="11"/>
      <c r="H231" s="11"/>
      <c r="I231" s="11"/>
      <c r="J231" s="11"/>
      <c r="K231" s="11"/>
      <c r="L231" s="11"/>
    </row>
    <row r="232" customFormat="false" ht="12.75" hidden="false" customHeight="true" outlineLevel="0" collapsed="false">
      <c r="A232" s="11"/>
      <c r="B232" s="11"/>
      <c r="C232" s="11"/>
      <c r="D232" s="11"/>
      <c r="E232" s="11"/>
      <c r="F232" s="11"/>
      <c r="G232" s="11"/>
      <c r="H232" s="11"/>
      <c r="I232" s="11"/>
      <c r="J232" s="11"/>
      <c r="K232" s="11"/>
      <c r="L232" s="11"/>
    </row>
    <row r="233" customFormat="false" ht="12.75" hidden="false" customHeight="true" outlineLevel="0" collapsed="false">
      <c r="A233" s="11"/>
      <c r="B233" s="11"/>
      <c r="C233" s="11"/>
      <c r="D233" s="11"/>
      <c r="E233" s="11"/>
      <c r="F233" s="11"/>
      <c r="G233" s="11"/>
      <c r="H233" s="11"/>
      <c r="I233" s="11"/>
      <c r="J233" s="11"/>
      <c r="K233" s="11"/>
      <c r="L233" s="11"/>
    </row>
    <row r="234" customFormat="false" ht="12.75" hidden="false" customHeight="true" outlineLevel="0" collapsed="false">
      <c r="A234" s="11"/>
      <c r="B234" s="11"/>
      <c r="C234" s="11"/>
      <c r="D234" s="11"/>
      <c r="E234" s="11"/>
      <c r="F234" s="11"/>
      <c r="G234" s="11"/>
      <c r="H234" s="11"/>
      <c r="I234" s="11"/>
      <c r="J234" s="11"/>
      <c r="K234" s="11"/>
      <c r="L234" s="11"/>
    </row>
    <row r="235" customFormat="false" ht="12.75" hidden="false" customHeight="true" outlineLevel="0" collapsed="false">
      <c r="A235" s="11"/>
      <c r="B235" s="11"/>
      <c r="C235" s="11"/>
      <c r="D235" s="11"/>
      <c r="E235" s="11"/>
      <c r="F235" s="11"/>
      <c r="G235" s="11"/>
      <c r="H235" s="11"/>
      <c r="I235" s="11"/>
      <c r="J235" s="11"/>
      <c r="K235" s="11"/>
      <c r="L235" s="11"/>
    </row>
    <row r="236" customFormat="false" ht="12.75" hidden="false" customHeight="true" outlineLevel="0" collapsed="false">
      <c r="A236" s="11"/>
      <c r="B236" s="11"/>
      <c r="C236" s="11"/>
      <c r="D236" s="11"/>
      <c r="E236" s="11"/>
      <c r="F236" s="11"/>
      <c r="G236" s="11"/>
      <c r="H236" s="11"/>
      <c r="I236" s="11"/>
      <c r="J236" s="11"/>
      <c r="K236" s="11"/>
      <c r="L236" s="11"/>
    </row>
    <row r="237" customFormat="false" ht="12.75" hidden="false" customHeight="true" outlineLevel="0" collapsed="false">
      <c r="A237" s="11"/>
      <c r="B237" s="11"/>
      <c r="C237" s="11"/>
      <c r="D237" s="11"/>
      <c r="E237" s="11"/>
      <c r="F237" s="11"/>
      <c r="G237" s="11"/>
      <c r="H237" s="11"/>
      <c r="I237" s="11"/>
      <c r="J237" s="11"/>
      <c r="K237" s="11"/>
      <c r="L237" s="11"/>
    </row>
    <row r="238" customFormat="false" ht="12.75" hidden="false" customHeight="true" outlineLevel="0" collapsed="false">
      <c r="A238" s="11"/>
      <c r="B238" s="11"/>
      <c r="C238" s="11"/>
      <c r="D238" s="11"/>
      <c r="E238" s="11"/>
      <c r="F238" s="11"/>
      <c r="G238" s="11"/>
      <c r="H238" s="11"/>
      <c r="I238" s="11"/>
      <c r="J238" s="11"/>
      <c r="K238" s="11"/>
      <c r="L238" s="11"/>
    </row>
    <row r="239" customFormat="false" ht="12.75" hidden="false" customHeight="true" outlineLevel="0" collapsed="false">
      <c r="A239" s="11"/>
      <c r="B239" s="11"/>
      <c r="C239" s="11"/>
      <c r="D239" s="11"/>
      <c r="E239" s="11"/>
      <c r="F239" s="11"/>
      <c r="G239" s="11"/>
      <c r="H239" s="11"/>
      <c r="I239" s="11"/>
      <c r="J239" s="11"/>
      <c r="K239" s="11"/>
      <c r="L239" s="11"/>
    </row>
    <row r="240" customFormat="false" ht="12.75" hidden="false" customHeight="true" outlineLevel="0" collapsed="false">
      <c r="A240" s="11"/>
      <c r="B240" s="11"/>
      <c r="C240" s="11"/>
      <c r="D240" s="11"/>
      <c r="E240" s="11"/>
      <c r="F240" s="11"/>
      <c r="G240" s="11"/>
      <c r="H240" s="11"/>
      <c r="I240" s="11"/>
      <c r="J240" s="11"/>
      <c r="K240" s="11"/>
      <c r="L240" s="11"/>
    </row>
    <row r="241" customFormat="false" ht="12.75" hidden="false" customHeight="true" outlineLevel="0" collapsed="false">
      <c r="A241" s="11"/>
      <c r="B241" s="11"/>
      <c r="C241" s="11"/>
      <c r="D241" s="11"/>
      <c r="E241" s="11"/>
      <c r="F241" s="11"/>
      <c r="G241" s="11"/>
      <c r="H241" s="11"/>
      <c r="I241" s="11"/>
      <c r="J241" s="11"/>
      <c r="K241" s="11"/>
      <c r="L241" s="11"/>
    </row>
    <row r="242" customFormat="false" ht="12.75" hidden="false" customHeight="true" outlineLevel="0" collapsed="false">
      <c r="A242" s="11"/>
      <c r="B242" s="11"/>
      <c r="C242" s="11"/>
      <c r="D242" s="11"/>
      <c r="E242" s="11"/>
      <c r="F242" s="11"/>
      <c r="G242" s="11"/>
      <c r="H242" s="11"/>
      <c r="I242" s="11"/>
      <c r="J242" s="11"/>
      <c r="K242" s="11"/>
      <c r="L242" s="11"/>
    </row>
    <row r="243" customFormat="false" ht="12.75" hidden="false" customHeight="true" outlineLevel="0" collapsed="false">
      <c r="A243" s="11"/>
      <c r="B243" s="11"/>
      <c r="C243" s="11"/>
      <c r="D243" s="11"/>
      <c r="E243" s="11"/>
      <c r="F243" s="11"/>
      <c r="G243" s="11"/>
      <c r="H243" s="11"/>
      <c r="I243" s="11"/>
      <c r="J243" s="11"/>
      <c r="K243" s="11"/>
      <c r="L243" s="11"/>
    </row>
    <row r="244" customFormat="false" ht="12.75" hidden="false" customHeight="true" outlineLevel="0" collapsed="false">
      <c r="A244" s="11"/>
      <c r="B244" s="11"/>
      <c r="C244" s="11"/>
      <c r="D244" s="11"/>
      <c r="E244" s="11"/>
      <c r="F244" s="11"/>
      <c r="G244" s="11"/>
      <c r="H244" s="11"/>
      <c r="I244" s="11"/>
      <c r="J244" s="11"/>
      <c r="K244" s="11"/>
      <c r="L244" s="11"/>
    </row>
    <row r="245" customFormat="false" ht="12.75" hidden="false" customHeight="true" outlineLevel="0" collapsed="false">
      <c r="A245" s="11"/>
      <c r="B245" s="11"/>
      <c r="C245" s="11"/>
      <c r="D245" s="11"/>
      <c r="E245" s="11"/>
      <c r="F245" s="11"/>
      <c r="G245" s="11"/>
      <c r="H245" s="11"/>
      <c r="I245" s="11"/>
      <c r="J245" s="11"/>
      <c r="K245" s="11"/>
      <c r="L245" s="11"/>
    </row>
    <row r="246" customFormat="false" ht="12.75" hidden="false" customHeight="true" outlineLevel="0" collapsed="false">
      <c r="A246" s="11"/>
      <c r="B246" s="11"/>
      <c r="C246" s="11"/>
      <c r="D246" s="11"/>
      <c r="E246" s="11"/>
      <c r="F246" s="11"/>
      <c r="G246" s="11"/>
      <c r="H246" s="11"/>
      <c r="I246" s="11"/>
      <c r="J246" s="11"/>
      <c r="K246" s="11"/>
      <c r="L246" s="11"/>
    </row>
    <row r="247" customFormat="false" ht="12.75" hidden="false" customHeight="true" outlineLevel="0" collapsed="false">
      <c r="A247" s="11"/>
      <c r="B247" s="11"/>
      <c r="C247" s="11"/>
      <c r="D247" s="11"/>
      <c r="E247" s="11"/>
      <c r="F247" s="11"/>
      <c r="G247" s="11"/>
      <c r="H247" s="11"/>
      <c r="I247" s="11"/>
      <c r="J247" s="11"/>
      <c r="K247" s="11"/>
      <c r="L247" s="11"/>
    </row>
    <row r="248" customFormat="false" ht="12.75" hidden="false" customHeight="true" outlineLevel="0" collapsed="false">
      <c r="A248" s="11"/>
      <c r="B248" s="11"/>
      <c r="C248" s="11"/>
      <c r="D248" s="11"/>
      <c r="E248" s="11"/>
      <c r="F248" s="11"/>
      <c r="G248" s="11"/>
      <c r="H248" s="11"/>
      <c r="I248" s="11"/>
      <c r="J248" s="11"/>
      <c r="K248" s="11"/>
      <c r="L248" s="11"/>
    </row>
    <row r="249" customFormat="false" ht="12.75" hidden="false" customHeight="true" outlineLevel="0" collapsed="false">
      <c r="A249" s="11"/>
      <c r="B249" s="11"/>
      <c r="C249" s="11"/>
      <c r="D249" s="11"/>
      <c r="E249" s="11"/>
      <c r="F249" s="11"/>
      <c r="G249" s="11"/>
      <c r="H249" s="11"/>
      <c r="I249" s="11"/>
      <c r="J249" s="11"/>
      <c r="K249" s="11"/>
      <c r="L249" s="11"/>
    </row>
    <row r="250" customFormat="false" ht="12.75" hidden="false" customHeight="true" outlineLevel="0" collapsed="false">
      <c r="A250" s="11"/>
      <c r="B250" s="11"/>
      <c r="C250" s="11"/>
      <c r="D250" s="11"/>
      <c r="E250" s="11"/>
      <c r="F250" s="11"/>
      <c r="G250" s="11"/>
      <c r="H250" s="11"/>
      <c r="I250" s="11"/>
      <c r="J250" s="11"/>
      <c r="K250" s="11"/>
      <c r="L250" s="11"/>
    </row>
    <row r="251" customFormat="false" ht="12.75" hidden="false" customHeight="true" outlineLevel="0" collapsed="false">
      <c r="A251" s="11"/>
      <c r="B251" s="11"/>
      <c r="C251" s="11"/>
      <c r="D251" s="11"/>
      <c r="E251" s="11"/>
      <c r="F251" s="11"/>
      <c r="G251" s="11"/>
      <c r="H251" s="11"/>
      <c r="I251" s="11"/>
      <c r="J251" s="11"/>
      <c r="K251" s="11"/>
      <c r="L251" s="11"/>
    </row>
    <row r="252" customFormat="false" ht="12.75" hidden="false" customHeight="true" outlineLevel="0" collapsed="false">
      <c r="A252" s="11"/>
      <c r="B252" s="11"/>
      <c r="C252" s="11"/>
      <c r="D252" s="11"/>
      <c r="E252" s="11"/>
      <c r="F252" s="11"/>
      <c r="G252" s="11"/>
      <c r="H252" s="11"/>
      <c r="I252" s="11"/>
      <c r="J252" s="11"/>
      <c r="K252" s="11"/>
      <c r="L252" s="11"/>
    </row>
    <row r="253" customFormat="false" ht="12.75" hidden="false" customHeight="true" outlineLevel="0" collapsed="false">
      <c r="A253" s="11"/>
      <c r="B253" s="11"/>
      <c r="C253" s="11"/>
      <c r="D253" s="11"/>
      <c r="E253" s="11"/>
      <c r="F253" s="11"/>
      <c r="G253" s="11"/>
      <c r="H253" s="11"/>
      <c r="I253" s="11"/>
      <c r="J253" s="11"/>
      <c r="K253" s="11"/>
      <c r="L253" s="11"/>
    </row>
    <row r="254" customFormat="false" ht="12.75" hidden="false" customHeight="true" outlineLevel="0" collapsed="false">
      <c r="A254" s="11"/>
      <c r="B254" s="11"/>
      <c r="C254" s="11"/>
      <c r="D254" s="11"/>
      <c r="E254" s="11"/>
      <c r="F254" s="11"/>
      <c r="G254" s="11"/>
      <c r="H254" s="11"/>
      <c r="I254" s="11"/>
      <c r="J254" s="11"/>
      <c r="K254" s="11"/>
      <c r="L254" s="11"/>
    </row>
    <row r="255" customFormat="false" ht="12.75" hidden="false" customHeight="true" outlineLevel="0" collapsed="false">
      <c r="A255" s="11"/>
      <c r="B255" s="11"/>
      <c r="C255" s="11"/>
      <c r="D255" s="11"/>
      <c r="E255" s="11"/>
      <c r="F255" s="11"/>
      <c r="G255" s="11"/>
      <c r="H255" s="11"/>
      <c r="I255" s="11"/>
      <c r="J255" s="11"/>
      <c r="K255" s="11"/>
      <c r="L255" s="11"/>
    </row>
    <row r="256" customFormat="false" ht="12.75" hidden="false" customHeight="true" outlineLevel="0" collapsed="false">
      <c r="A256" s="11"/>
      <c r="B256" s="11"/>
      <c r="C256" s="11"/>
      <c r="D256" s="11"/>
      <c r="E256" s="11"/>
      <c r="F256" s="11"/>
      <c r="G256" s="11"/>
      <c r="H256" s="11"/>
      <c r="I256" s="11"/>
      <c r="J256" s="11"/>
      <c r="K256" s="11"/>
      <c r="L256" s="11"/>
    </row>
    <row r="257" customFormat="false" ht="12.75" hidden="false" customHeight="true" outlineLevel="0" collapsed="false">
      <c r="A257" s="11"/>
      <c r="B257" s="11"/>
      <c r="C257" s="11"/>
      <c r="D257" s="11"/>
      <c r="E257" s="11"/>
      <c r="F257" s="11"/>
      <c r="G257" s="11"/>
      <c r="H257" s="11"/>
      <c r="I257" s="11"/>
      <c r="J257" s="11"/>
      <c r="K257" s="11"/>
      <c r="L257" s="11"/>
    </row>
    <row r="258" customFormat="false" ht="12.75" hidden="false" customHeight="true" outlineLevel="0" collapsed="false">
      <c r="A258" s="11"/>
      <c r="B258" s="11"/>
      <c r="C258" s="11"/>
      <c r="D258" s="11"/>
      <c r="E258" s="11"/>
      <c r="F258" s="11"/>
      <c r="G258" s="11"/>
      <c r="H258" s="11"/>
      <c r="I258" s="11"/>
      <c r="J258" s="11"/>
      <c r="K258" s="11"/>
      <c r="L258" s="11"/>
    </row>
    <row r="259" customFormat="false" ht="12.75" hidden="false" customHeight="true" outlineLevel="0" collapsed="false">
      <c r="A259" s="11"/>
      <c r="B259" s="11"/>
      <c r="C259" s="11"/>
      <c r="D259" s="11"/>
      <c r="E259" s="11"/>
      <c r="F259" s="11"/>
      <c r="G259" s="11"/>
      <c r="H259" s="11"/>
      <c r="I259" s="11"/>
      <c r="J259" s="11"/>
      <c r="K259" s="11"/>
      <c r="L259" s="11"/>
    </row>
    <row r="260" customFormat="false" ht="12.75" hidden="false" customHeight="true" outlineLevel="0" collapsed="false">
      <c r="A260" s="11"/>
      <c r="B260" s="11"/>
      <c r="C260" s="11"/>
      <c r="D260" s="11"/>
      <c r="E260" s="11"/>
      <c r="F260" s="11"/>
      <c r="G260" s="11"/>
      <c r="H260" s="11"/>
      <c r="I260" s="11"/>
      <c r="J260" s="11"/>
      <c r="K260" s="11"/>
      <c r="L260" s="11"/>
    </row>
    <row r="261" customFormat="false" ht="12.75" hidden="false" customHeight="true" outlineLevel="0" collapsed="false">
      <c r="A261" s="11"/>
      <c r="B261" s="11"/>
      <c r="C261" s="11"/>
      <c r="D261" s="11"/>
      <c r="E261" s="11"/>
      <c r="F261" s="11"/>
      <c r="G261" s="11"/>
      <c r="H261" s="11"/>
      <c r="I261" s="11"/>
      <c r="J261" s="11"/>
      <c r="K261" s="11"/>
      <c r="L261" s="11"/>
    </row>
    <row r="262" customFormat="false" ht="12.75" hidden="false" customHeight="true" outlineLevel="0" collapsed="false">
      <c r="A262" s="11"/>
      <c r="B262" s="11"/>
      <c r="C262" s="11"/>
      <c r="D262" s="11"/>
      <c r="E262" s="11"/>
      <c r="F262" s="11"/>
      <c r="G262" s="11"/>
      <c r="H262" s="11"/>
      <c r="I262" s="11"/>
      <c r="J262" s="11"/>
      <c r="K262" s="11"/>
      <c r="L262" s="11"/>
    </row>
    <row r="263" customFormat="false" ht="12.75" hidden="false" customHeight="true" outlineLevel="0" collapsed="false">
      <c r="A263" s="11"/>
      <c r="B263" s="11"/>
      <c r="C263" s="11"/>
      <c r="D263" s="11"/>
      <c r="E263" s="11"/>
      <c r="F263" s="11"/>
      <c r="G263" s="11"/>
      <c r="H263" s="11"/>
      <c r="I263" s="11"/>
      <c r="J263" s="11"/>
      <c r="K263" s="11"/>
      <c r="L263" s="11"/>
    </row>
    <row r="264" customFormat="false" ht="12.75" hidden="false" customHeight="true" outlineLevel="0" collapsed="false">
      <c r="A264" s="11"/>
      <c r="B264" s="11"/>
      <c r="C264" s="11"/>
      <c r="D264" s="11"/>
      <c r="E264" s="11"/>
      <c r="F264" s="11"/>
      <c r="G264" s="11"/>
      <c r="H264" s="11"/>
      <c r="I264" s="11"/>
      <c r="J264" s="11"/>
      <c r="K264" s="11"/>
      <c r="L264" s="11"/>
    </row>
    <row r="265" customFormat="false" ht="12.75" hidden="false" customHeight="true" outlineLevel="0" collapsed="false">
      <c r="A265" s="11"/>
      <c r="B265" s="11"/>
      <c r="C265" s="11"/>
      <c r="D265" s="11"/>
      <c r="E265" s="11"/>
      <c r="F265" s="11"/>
      <c r="G265" s="11"/>
      <c r="H265" s="11"/>
      <c r="I265" s="11"/>
      <c r="J265" s="11"/>
      <c r="K265" s="11"/>
      <c r="L265" s="11"/>
    </row>
    <row r="266" customFormat="false" ht="12.75" hidden="false" customHeight="true" outlineLevel="0" collapsed="false">
      <c r="A266" s="11"/>
      <c r="B266" s="11"/>
      <c r="C266" s="11"/>
      <c r="D266" s="11"/>
      <c r="E266" s="11"/>
      <c r="F266" s="11"/>
      <c r="G266" s="11"/>
      <c r="H266" s="11"/>
      <c r="I266" s="11"/>
      <c r="J266" s="11"/>
      <c r="K266" s="11"/>
      <c r="L266" s="11"/>
    </row>
    <row r="267" customFormat="false" ht="12.75" hidden="false" customHeight="true" outlineLevel="0" collapsed="false">
      <c r="A267" s="11"/>
      <c r="B267" s="11"/>
      <c r="C267" s="11"/>
      <c r="D267" s="11"/>
      <c r="E267" s="11"/>
      <c r="F267" s="11"/>
      <c r="G267" s="11"/>
      <c r="H267" s="11"/>
      <c r="I267" s="11"/>
      <c r="J267" s="11"/>
      <c r="K267" s="11"/>
      <c r="L267" s="11"/>
    </row>
    <row r="268" customFormat="false" ht="12.75" hidden="false" customHeight="true" outlineLevel="0" collapsed="false">
      <c r="A268" s="11"/>
      <c r="B268" s="11"/>
      <c r="C268" s="11"/>
      <c r="D268" s="11"/>
      <c r="E268" s="11"/>
      <c r="F268" s="11"/>
      <c r="G268" s="11"/>
      <c r="H268" s="11"/>
      <c r="I268" s="11"/>
      <c r="J268" s="11"/>
      <c r="K268" s="11"/>
      <c r="L268" s="11"/>
    </row>
    <row r="269" customFormat="false" ht="12.75" hidden="false" customHeight="true" outlineLevel="0" collapsed="false">
      <c r="A269" s="11"/>
      <c r="B269" s="11"/>
      <c r="C269" s="11"/>
      <c r="D269" s="11"/>
      <c r="E269" s="11"/>
      <c r="F269" s="11"/>
      <c r="G269" s="11"/>
      <c r="H269" s="11"/>
      <c r="I269" s="11"/>
      <c r="J269" s="11"/>
      <c r="K269" s="11"/>
      <c r="L269" s="11"/>
    </row>
    <row r="270" customFormat="false" ht="12.75" hidden="false" customHeight="true" outlineLevel="0" collapsed="false">
      <c r="A270" s="11"/>
      <c r="B270" s="11"/>
      <c r="C270" s="11"/>
      <c r="D270" s="11"/>
      <c r="E270" s="11"/>
      <c r="F270" s="11"/>
      <c r="G270" s="11"/>
      <c r="H270" s="11"/>
      <c r="I270" s="11"/>
      <c r="J270" s="11"/>
      <c r="K270" s="11"/>
      <c r="L270" s="11"/>
    </row>
    <row r="271" customFormat="false" ht="12.75" hidden="false" customHeight="true" outlineLevel="0" collapsed="false">
      <c r="A271" s="11"/>
      <c r="B271" s="11"/>
      <c r="C271" s="11"/>
      <c r="D271" s="11"/>
      <c r="E271" s="11"/>
      <c r="F271" s="11"/>
      <c r="G271" s="11"/>
      <c r="H271" s="11"/>
      <c r="I271" s="11"/>
      <c r="J271" s="11"/>
      <c r="K271" s="11"/>
      <c r="L271" s="11"/>
    </row>
    <row r="272" customFormat="false" ht="12.75" hidden="false" customHeight="true" outlineLevel="0" collapsed="false">
      <c r="A272" s="11"/>
      <c r="B272" s="11"/>
      <c r="C272" s="11"/>
      <c r="D272" s="11"/>
      <c r="E272" s="11"/>
      <c r="F272" s="11"/>
      <c r="G272" s="11"/>
      <c r="H272" s="11"/>
      <c r="I272" s="11"/>
      <c r="J272" s="11"/>
      <c r="K272" s="11"/>
      <c r="L272" s="11"/>
    </row>
    <row r="273" customFormat="false" ht="12.75" hidden="false" customHeight="true" outlineLevel="0" collapsed="false">
      <c r="A273" s="11"/>
      <c r="B273" s="11"/>
      <c r="C273" s="11"/>
      <c r="D273" s="11"/>
      <c r="E273" s="11"/>
      <c r="F273" s="11"/>
      <c r="G273" s="11"/>
      <c r="H273" s="11"/>
      <c r="I273" s="11"/>
      <c r="J273" s="11"/>
      <c r="K273" s="11"/>
      <c r="L273" s="11"/>
    </row>
    <row r="274" customFormat="false" ht="12.75" hidden="false" customHeight="true" outlineLevel="0" collapsed="false">
      <c r="A274" s="11"/>
      <c r="B274" s="11"/>
      <c r="C274" s="11"/>
      <c r="D274" s="11"/>
      <c r="E274" s="11"/>
      <c r="F274" s="11"/>
      <c r="G274" s="11"/>
      <c r="H274" s="11"/>
      <c r="I274" s="11"/>
      <c r="J274" s="11"/>
      <c r="K274" s="11"/>
      <c r="L274" s="11"/>
    </row>
    <row r="275" customFormat="false" ht="12.75" hidden="false" customHeight="true" outlineLevel="0" collapsed="false">
      <c r="A275" s="11"/>
      <c r="B275" s="11"/>
      <c r="C275" s="11"/>
      <c r="D275" s="11"/>
      <c r="E275" s="11"/>
      <c r="F275" s="11"/>
      <c r="G275" s="11"/>
      <c r="H275" s="11"/>
      <c r="I275" s="11"/>
      <c r="J275" s="11"/>
      <c r="K275" s="11"/>
      <c r="L275" s="11"/>
    </row>
    <row r="276" customFormat="false" ht="12.75" hidden="false" customHeight="true" outlineLevel="0" collapsed="false">
      <c r="A276" s="11"/>
      <c r="B276" s="11"/>
      <c r="C276" s="11"/>
      <c r="D276" s="11"/>
      <c r="E276" s="11"/>
      <c r="F276" s="11"/>
      <c r="G276" s="11"/>
      <c r="H276" s="11"/>
      <c r="I276" s="11"/>
      <c r="J276" s="11"/>
      <c r="K276" s="11"/>
      <c r="L276" s="11"/>
    </row>
    <row r="277" customFormat="false" ht="12.75" hidden="false" customHeight="true" outlineLevel="0" collapsed="false">
      <c r="A277" s="11"/>
      <c r="B277" s="11"/>
      <c r="C277" s="11"/>
      <c r="D277" s="11"/>
      <c r="E277" s="11"/>
      <c r="F277" s="11"/>
      <c r="G277" s="11"/>
      <c r="H277" s="11"/>
      <c r="I277" s="11"/>
      <c r="J277" s="11"/>
      <c r="K277" s="11"/>
      <c r="L277" s="11"/>
    </row>
    <row r="278" customFormat="false" ht="12.75" hidden="false" customHeight="true" outlineLevel="0" collapsed="false">
      <c r="A278" s="11"/>
      <c r="B278" s="11"/>
      <c r="C278" s="11"/>
      <c r="D278" s="11"/>
      <c r="E278" s="11"/>
      <c r="F278" s="11"/>
      <c r="G278" s="11"/>
      <c r="H278" s="11"/>
      <c r="I278" s="11"/>
      <c r="J278" s="11"/>
      <c r="K278" s="11"/>
      <c r="L278" s="11"/>
    </row>
    <row r="279" customFormat="false" ht="12.75" hidden="false" customHeight="true" outlineLevel="0" collapsed="false">
      <c r="A279" s="11"/>
      <c r="B279" s="11"/>
      <c r="C279" s="11"/>
      <c r="D279" s="11"/>
      <c r="E279" s="11"/>
      <c r="F279" s="11"/>
      <c r="G279" s="11"/>
      <c r="H279" s="11"/>
      <c r="I279" s="11"/>
      <c r="J279" s="11"/>
      <c r="K279" s="11"/>
      <c r="L279" s="11"/>
    </row>
    <row r="280" customFormat="false" ht="12.75" hidden="false" customHeight="true" outlineLevel="0" collapsed="false">
      <c r="A280" s="11"/>
      <c r="B280" s="11"/>
      <c r="C280" s="11"/>
      <c r="D280" s="11"/>
      <c r="E280" s="11"/>
      <c r="F280" s="11"/>
      <c r="G280" s="11"/>
      <c r="H280" s="11"/>
      <c r="I280" s="11"/>
      <c r="J280" s="11"/>
      <c r="K280" s="11"/>
      <c r="L280" s="11"/>
    </row>
    <row r="281" customFormat="false" ht="12.75" hidden="false" customHeight="true" outlineLevel="0" collapsed="false">
      <c r="A281" s="11"/>
      <c r="B281" s="11"/>
      <c r="C281" s="11"/>
      <c r="D281" s="11"/>
      <c r="E281" s="11"/>
      <c r="F281" s="11"/>
      <c r="G281" s="11"/>
      <c r="H281" s="11"/>
      <c r="I281" s="11"/>
      <c r="J281" s="11"/>
      <c r="K281" s="11"/>
      <c r="L281" s="11"/>
    </row>
    <row r="282" customFormat="false" ht="12.75" hidden="false" customHeight="true" outlineLevel="0" collapsed="false">
      <c r="A282" s="11"/>
      <c r="B282" s="11"/>
      <c r="C282" s="11"/>
      <c r="D282" s="11"/>
      <c r="E282" s="11"/>
      <c r="F282" s="11"/>
      <c r="G282" s="11"/>
      <c r="H282" s="11"/>
      <c r="I282" s="11"/>
      <c r="J282" s="11"/>
      <c r="K282" s="11"/>
      <c r="L282" s="11"/>
    </row>
    <row r="283" customFormat="false" ht="12.75" hidden="false" customHeight="true" outlineLevel="0" collapsed="false">
      <c r="A283" s="11"/>
      <c r="B283" s="11"/>
      <c r="C283" s="11"/>
      <c r="D283" s="11"/>
      <c r="E283" s="11"/>
      <c r="F283" s="11"/>
      <c r="G283" s="11"/>
      <c r="H283" s="11"/>
      <c r="I283" s="11"/>
      <c r="J283" s="11"/>
      <c r="K283" s="11"/>
      <c r="L283" s="11"/>
    </row>
    <row r="284" customFormat="false" ht="12.75" hidden="false" customHeight="true" outlineLevel="0" collapsed="false">
      <c r="A284" s="11"/>
      <c r="B284" s="11"/>
      <c r="C284" s="11"/>
      <c r="D284" s="11"/>
      <c r="E284" s="11"/>
      <c r="F284" s="11"/>
      <c r="G284" s="11"/>
      <c r="H284" s="11"/>
      <c r="I284" s="11"/>
      <c r="J284" s="11"/>
      <c r="K284" s="11"/>
      <c r="L284" s="11"/>
    </row>
    <row r="285" customFormat="false" ht="12.75" hidden="false" customHeight="true" outlineLevel="0" collapsed="false">
      <c r="A285" s="11"/>
      <c r="B285" s="11"/>
      <c r="C285" s="11"/>
      <c r="D285" s="11"/>
      <c r="E285" s="11"/>
      <c r="F285" s="11"/>
      <c r="G285" s="11"/>
      <c r="H285" s="11"/>
      <c r="I285" s="11"/>
      <c r="J285" s="11"/>
      <c r="K285" s="11"/>
      <c r="L285" s="11"/>
    </row>
    <row r="286" customFormat="false" ht="12.75" hidden="false" customHeight="true" outlineLevel="0" collapsed="false">
      <c r="A286" s="11"/>
      <c r="B286" s="11"/>
      <c r="C286" s="11"/>
      <c r="D286" s="11"/>
      <c r="E286" s="11"/>
      <c r="F286" s="11"/>
      <c r="G286" s="11"/>
      <c r="H286" s="11"/>
      <c r="I286" s="11"/>
      <c r="J286" s="11"/>
      <c r="K286" s="11"/>
      <c r="L286" s="11"/>
    </row>
    <row r="287" customFormat="false" ht="12.75" hidden="false" customHeight="true" outlineLevel="0" collapsed="false">
      <c r="A287" s="11"/>
      <c r="B287" s="11"/>
      <c r="C287" s="11"/>
      <c r="D287" s="11"/>
      <c r="E287" s="11"/>
      <c r="F287" s="11"/>
      <c r="G287" s="11"/>
      <c r="H287" s="11"/>
      <c r="I287" s="11"/>
      <c r="J287" s="11"/>
      <c r="K287" s="11"/>
      <c r="L287" s="11"/>
    </row>
    <row r="288" customFormat="false" ht="12.75" hidden="false" customHeight="true" outlineLevel="0" collapsed="false">
      <c r="A288" s="11"/>
      <c r="B288" s="11"/>
      <c r="C288" s="11"/>
      <c r="D288" s="11"/>
      <c r="E288" s="11"/>
      <c r="F288" s="11"/>
      <c r="G288" s="11"/>
      <c r="H288" s="11"/>
      <c r="I288" s="11"/>
      <c r="J288" s="11"/>
      <c r="K288" s="11"/>
      <c r="L288" s="11"/>
    </row>
    <row r="289" customFormat="false" ht="12.75" hidden="false" customHeight="true" outlineLevel="0" collapsed="false">
      <c r="A289" s="11"/>
      <c r="B289" s="11"/>
      <c r="C289" s="11"/>
      <c r="D289" s="11"/>
      <c r="E289" s="11"/>
      <c r="F289" s="11"/>
      <c r="G289" s="11"/>
      <c r="H289" s="11"/>
      <c r="I289" s="11"/>
      <c r="J289" s="11"/>
      <c r="K289" s="11"/>
      <c r="L289" s="11"/>
    </row>
    <row r="290" customFormat="false" ht="12.75" hidden="false" customHeight="true" outlineLevel="0" collapsed="false">
      <c r="A290" s="11"/>
      <c r="B290" s="11"/>
      <c r="C290" s="11"/>
      <c r="D290" s="11"/>
      <c r="E290" s="11"/>
      <c r="F290" s="11"/>
      <c r="G290" s="11"/>
      <c r="H290" s="11"/>
      <c r="I290" s="11"/>
      <c r="J290" s="11"/>
      <c r="K290" s="11"/>
      <c r="L290" s="11"/>
    </row>
    <row r="291" customFormat="false" ht="12.75" hidden="false" customHeight="true" outlineLevel="0" collapsed="false">
      <c r="A291" s="11"/>
      <c r="B291" s="11"/>
      <c r="C291" s="11"/>
      <c r="D291" s="11"/>
      <c r="E291" s="11"/>
      <c r="F291" s="11"/>
      <c r="G291" s="11"/>
      <c r="H291" s="11"/>
      <c r="I291" s="11"/>
      <c r="J291" s="11"/>
      <c r="K291" s="11"/>
      <c r="L291" s="11"/>
    </row>
    <row r="292" customFormat="false" ht="12.75" hidden="false" customHeight="true" outlineLevel="0" collapsed="false">
      <c r="A292" s="11"/>
      <c r="B292" s="11"/>
      <c r="C292" s="11"/>
      <c r="D292" s="11"/>
      <c r="E292" s="11"/>
      <c r="F292" s="11"/>
      <c r="G292" s="11"/>
      <c r="H292" s="11"/>
      <c r="I292" s="11"/>
      <c r="J292" s="11"/>
      <c r="K292" s="11"/>
      <c r="L292" s="11"/>
    </row>
    <row r="293" customFormat="false" ht="12.75" hidden="false" customHeight="true" outlineLevel="0" collapsed="false">
      <c r="A293" s="11"/>
      <c r="B293" s="11"/>
      <c r="C293" s="11"/>
      <c r="D293" s="11"/>
      <c r="E293" s="11"/>
      <c r="F293" s="11"/>
      <c r="G293" s="11"/>
      <c r="H293" s="11"/>
      <c r="I293" s="11"/>
      <c r="J293" s="11"/>
      <c r="K293" s="11"/>
      <c r="L293" s="11"/>
    </row>
    <row r="294" customFormat="false" ht="12.75" hidden="false" customHeight="true" outlineLevel="0" collapsed="false">
      <c r="A294" s="11"/>
      <c r="B294" s="11"/>
      <c r="C294" s="11"/>
      <c r="D294" s="11"/>
      <c r="E294" s="11"/>
      <c r="F294" s="11"/>
      <c r="G294" s="11"/>
      <c r="H294" s="11"/>
      <c r="I294" s="11"/>
      <c r="J294" s="11"/>
      <c r="K294" s="11"/>
      <c r="L294" s="11"/>
    </row>
    <row r="295" customFormat="false" ht="12.75" hidden="false" customHeight="true" outlineLevel="0" collapsed="false">
      <c r="A295" s="11"/>
      <c r="B295" s="11"/>
      <c r="C295" s="11"/>
      <c r="D295" s="11"/>
      <c r="E295" s="11"/>
      <c r="F295" s="11"/>
      <c r="G295" s="11"/>
      <c r="H295" s="11"/>
      <c r="I295" s="11"/>
      <c r="J295" s="11"/>
      <c r="K295" s="11"/>
      <c r="L295" s="11"/>
    </row>
    <row r="296" customFormat="false" ht="12.75" hidden="false" customHeight="true" outlineLevel="0" collapsed="false">
      <c r="A296" s="11"/>
      <c r="B296" s="11"/>
      <c r="C296" s="11"/>
      <c r="D296" s="11"/>
      <c r="E296" s="11"/>
      <c r="F296" s="11"/>
      <c r="G296" s="11"/>
      <c r="H296" s="11"/>
      <c r="I296" s="11"/>
      <c r="J296" s="11"/>
      <c r="K296" s="11"/>
      <c r="L296" s="11"/>
    </row>
    <row r="297" customFormat="false" ht="12.75" hidden="false" customHeight="true" outlineLevel="0" collapsed="false">
      <c r="A297" s="11"/>
      <c r="B297" s="11"/>
      <c r="C297" s="11"/>
      <c r="D297" s="11"/>
      <c r="E297" s="11"/>
      <c r="F297" s="11"/>
      <c r="G297" s="11"/>
      <c r="H297" s="11"/>
      <c r="I297" s="11"/>
      <c r="J297" s="11"/>
      <c r="K297" s="11"/>
      <c r="L297" s="11"/>
    </row>
    <row r="298" customFormat="false" ht="12.75" hidden="false" customHeight="true" outlineLevel="0" collapsed="false">
      <c r="A298" s="11"/>
      <c r="B298" s="11"/>
      <c r="C298" s="11"/>
      <c r="D298" s="11"/>
      <c r="E298" s="11"/>
      <c r="F298" s="11"/>
      <c r="G298" s="11"/>
      <c r="H298" s="11"/>
      <c r="I298" s="11"/>
      <c r="J298" s="11"/>
      <c r="K298" s="11"/>
      <c r="L298" s="11"/>
    </row>
    <row r="299" customFormat="false" ht="12.75" hidden="false" customHeight="true" outlineLevel="0" collapsed="false">
      <c r="A299" s="11"/>
      <c r="B299" s="11"/>
      <c r="C299" s="11"/>
      <c r="D299" s="11"/>
      <c r="E299" s="11"/>
      <c r="F299" s="11"/>
      <c r="G299" s="11"/>
      <c r="H299" s="11"/>
      <c r="I299" s="11"/>
      <c r="J299" s="11"/>
      <c r="K299" s="11"/>
      <c r="L299" s="11"/>
    </row>
    <row r="300" customFormat="false" ht="12.75" hidden="false" customHeight="true" outlineLevel="0" collapsed="false">
      <c r="A300" s="11"/>
      <c r="B300" s="11"/>
      <c r="C300" s="11"/>
      <c r="D300" s="11"/>
      <c r="E300" s="11"/>
      <c r="F300" s="11"/>
      <c r="G300" s="11"/>
      <c r="H300" s="11"/>
      <c r="I300" s="11"/>
      <c r="J300" s="11"/>
      <c r="K300" s="11"/>
      <c r="L300" s="11"/>
    </row>
    <row r="301" customFormat="false" ht="12.75" hidden="false" customHeight="true" outlineLevel="0" collapsed="false">
      <c r="A301" s="11"/>
      <c r="B301" s="11"/>
      <c r="C301" s="11"/>
      <c r="D301" s="11"/>
      <c r="E301" s="11"/>
      <c r="F301" s="11"/>
      <c r="G301" s="11"/>
      <c r="H301" s="11"/>
      <c r="I301" s="11"/>
      <c r="J301" s="11"/>
      <c r="K301" s="11"/>
      <c r="L301" s="11"/>
    </row>
    <row r="302" customFormat="false" ht="12.75" hidden="false" customHeight="true" outlineLevel="0" collapsed="false">
      <c r="A302" s="11"/>
      <c r="B302" s="11"/>
      <c r="C302" s="11"/>
      <c r="D302" s="11"/>
      <c r="E302" s="11"/>
      <c r="F302" s="11"/>
      <c r="G302" s="11"/>
      <c r="H302" s="11"/>
      <c r="I302" s="11"/>
      <c r="J302" s="11"/>
      <c r="K302" s="11"/>
      <c r="L302" s="11"/>
    </row>
    <row r="303" customFormat="false" ht="12.75" hidden="false" customHeight="true" outlineLevel="0" collapsed="false">
      <c r="A303" s="11"/>
      <c r="B303" s="11"/>
      <c r="C303" s="11"/>
      <c r="D303" s="11"/>
      <c r="E303" s="11"/>
      <c r="F303" s="11"/>
      <c r="G303" s="11"/>
      <c r="H303" s="11"/>
      <c r="I303" s="11"/>
      <c r="J303" s="11"/>
      <c r="K303" s="11"/>
      <c r="L303" s="11"/>
    </row>
    <row r="304" customFormat="false" ht="12.75" hidden="false" customHeight="true" outlineLevel="0" collapsed="false">
      <c r="A304" s="11"/>
      <c r="B304" s="11"/>
      <c r="C304" s="11"/>
      <c r="D304" s="11"/>
      <c r="E304" s="11"/>
      <c r="F304" s="11"/>
      <c r="G304" s="11"/>
      <c r="H304" s="11"/>
      <c r="I304" s="11"/>
      <c r="J304" s="11"/>
      <c r="K304" s="11"/>
      <c r="L304" s="11"/>
    </row>
    <row r="305" customFormat="false" ht="12.75" hidden="false" customHeight="true" outlineLevel="0" collapsed="false">
      <c r="A305" s="11"/>
      <c r="B305" s="11"/>
      <c r="C305" s="11"/>
      <c r="D305" s="11"/>
      <c r="E305" s="11"/>
      <c r="F305" s="11"/>
      <c r="G305" s="11"/>
      <c r="H305" s="11"/>
      <c r="I305" s="11"/>
      <c r="J305" s="11"/>
      <c r="K305" s="11"/>
      <c r="L305" s="11"/>
    </row>
    <row r="306" customFormat="false" ht="12.75" hidden="false" customHeight="true" outlineLevel="0" collapsed="false">
      <c r="A306" s="11"/>
      <c r="B306" s="11"/>
      <c r="C306" s="11"/>
      <c r="D306" s="11"/>
      <c r="E306" s="11"/>
      <c r="F306" s="11"/>
      <c r="G306" s="11"/>
      <c r="H306" s="11"/>
      <c r="I306" s="11"/>
      <c r="J306" s="11"/>
      <c r="K306" s="11"/>
      <c r="L306" s="11"/>
    </row>
    <row r="307" customFormat="false" ht="12.75" hidden="false" customHeight="true" outlineLevel="0" collapsed="false">
      <c r="A307" s="11"/>
      <c r="B307" s="11"/>
      <c r="C307" s="11"/>
      <c r="D307" s="11"/>
      <c r="E307" s="11"/>
      <c r="F307" s="11"/>
      <c r="G307" s="11"/>
      <c r="H307" s="11"/>
      <c r="I307" s="11"/>
      <c r="J307" s="11"/>
      <c r="K307" s="11"/>
      <c r="L307" s="11"/>
    </row>
    <row r="308" customFormat="false" ht="12.75" hidden="false" customHeight="true" outlineLevel="0" collapsed="false">
      <c r="A308" s="11"/>
      <c r="B308" s="11"/>
      <c r="C308" s="11"/>
      <c r="D308" s="11"/>
      <c r="E308" s="11"/>
      <c r="F308" s="11"/>
      <c r="G308" s="11"/>
      <c r="H308" s="11"/>
      <c r="I308" s="11"/>
      <c r="J308" s="11"/>
      <c r="K308" s="11"/>
      <c r="L308" s="11"/>
    </row>
    <row r="309" customFormat="false" ht="12.75" hidden="false" customHeight="true" outlineLevel="0" collapsed="false">
      <c r="A309" s="11"/>
      <c r="B309" s="11"/>
      <c r="C309" s="11"/>
      <c r="D309" s="11"/>
      <c r="E309" s="11"/>
      <c r="F309" s="11"/>
      <c r="G309" s="11"/>
      <c r="H309" s="11"/>
      <c r="I309" s="11"/>
      <c r="J309" s="11"/>
      <c r="K309" s="11"/>
      <c r="L309" s="11"/>
    </row>
    <row r="310" customFormat="false" ht="12.75" hidden="false" customHeight="true" outlineLevel="0" collapsed="false">
      <c r="A310" s="11"/>
      <c r="B310" s="11"/>
      <c r="C310" s="11"/>
      <c r="D310" s="11"/>
      <c r="E310" s="11"/>
      <c r="F310" s="11"/>
      <c r="G310" s="11"/>
      <c r="H310" s="11"/>
      <c r="I310" s="11"/>
      <c r="J310" s="11"/>
      <c r="K310" s="11"/>
      <c r="L310" s="11"/>
    </row>
    <row r="311" customFormat="false" ht="12.75" hidden="false" customHeight="true" outlineLevel="0" collapsed="false">
      <c r="A311" s="11"/>
      <c r="B311" s="11"/>
      <c r="C311" s="11"/>
      <c r="D311" s="11"/>
      <c r="E311" s="11"/>
      <c r="F311" s="11"/>
      <c r="G311" s="11"/>
      <c r="H311" s="11"/>
      <c r="I311" s="11"/>
      <c r="J311" s="11"/>
      <c r="K311" s="11"/>
      <c r="L311" s="11"/>
    </row>
    <row r="312" customFormat="false" ht="12.75" hidden="false" customHeight="true" outlineLevel="0" collapsed="false">
      <c r="A312" s="11"/>
      <c r="B312" s="11"/>
      <c r="C312" s="11"/>
      <c r="D312" s="11"/>
      <c r="E312" s="11"/>
      <c r="F312" s="11"/>
      <c r="G312" s="11"/>
      <c r="H312" s="11"/>
      <c r="I312" s="11"/>
      <c r="J312" s="11"/>
      <c r="K312" s="11"/>
      <c r="L312" s="11"/>
    </row>
    <row r="313" customFormat="false" ht="12.75" hidden="false" customHeight="true" outlineLevel="0" collapsed="false">
      <c r="A313" s="11"/>
      <c r="B313" s="11"/>
      <c r="C313" s="11"/>
      <c r="D313" s="11"/>
      <c r="E313" s="11"/>
      <c r="F313" s="11"/>
      <c r="G313" s="11"/>
      <c r="H313" s="11"/>
      <c r="I313" s="11"/>
      <c r="J313" s="11"/>
      <c r="K313" s="11"/>
      <c r="L313" s="11"/>
    </row>
    <row r="314" customFormat="false" ht="12.75" hidden="false" customHeight="true" outlineLevel="0" collapsed="false">
      <c r="A314" s="11"/>
      <c r="B314" s="11"/>
      <c r="C314" s="11"/>
      <c r="D314" s="11"/>
      <c r="E314" s="11"/>
      <c r="F314" s="11"/>
      <c r="G314" s="11"/>
      <c r="H314" s="11"/>
      <c r="I314" s="11"/>
      <c r="J314" s="11"/>
      <c r="K314" s="11"/>
      <c r="L314" s="11"/>
    </row>
    <row r="315" customFormat="false" ht="12.75" hidden="false" customHeight="true" outlineLevel="0" collapsed="false">
      <c r="A315" s="11"/>
      <c r="B315" s="11"/>
      <c r="C315" s="11"/>
      <c r="D315" s="11"/>
      <c r="E315" s="11"/>
      <c r="F315" s="11"/>
      <c r="G315" s="11"/>
      <c r="H315" s="11"/>
      <c r="I315" s="11"/>
      <c r="J315" s="11"/>
      <c r="K315" s="11"/>
      <c r="L315" s="11"/>
    </row>
    <row r="316" customFormat="false" ht="12.75" hidden="false" customHeight="true" outlineLevel="0" collapsed="false">
      <c r="A316" s="11"/>
      <c r="B316" s="11"/>
      <c r="C316" s="11"/>
      <c r="D316" s="11"/>
      <c r="E316" s="11"/>
      <c r="F316" s="11"/>
      <c r="G316" s="11"/>
      <c r="H316" s="11"/>
      <c r="I316" s="11"/>
      <c r="J316" s="11"/>
      <c r="K316" s="11"/>
      <c r="L316" s="11"/>
    </row>
    <row r="317" customFormat="false" ht="12.75" hidden="false" customHeight="true" outlineLevel="0" collapsed="false">
      <c r="A317" s="11"/>
      <c r="B317" s="11"/>
      <c r="C317" s="11"/>
      <c r="D317" s="11"/>
      <c r="E317" s="11"/>
      <c r="F317" s="11"/>
      <c r="G317" s="11"/>
      <c r="H317" s="11"/>
      <c r="I317" s="11"/>
      <c r="J317" s="11"/>
      <c r="K317" s="11"/>
      <c r="L317" s="11"/>
    </row>
    <row r="318" customFormat="false" ht="12.75" hidden="false" customHeight="true" outlineLevel="0" collapsed="false">
      <c r="A318" s="11"/>
      <c r="B318" s="11"/>
      <c r="C318" s="11"/>
      <c r="D318" s="11"/>
      <c r="E318" s="11"/>
      <c r="F318" s="11"/>
      <c r="G318" s="11"/>
      <c r="H318" s="11"/>
      <c r="I318" s="11"/>
      <c r="J318" s="11"/>
      <c r="K318" s="11"/>
      <c r="L318" s="11"/>
    </row>
    <row r="319" customFormat="false" ht="12.75" hidden="false" customHeight="true" outlineLevel="0" collapsed="false">
      <c r="A319" s="11"/>
      <c r="B319" s="11"/>
      <c r="C319" s="11"/>
      <c r="D319" s="11"/>
      <c r="E319" s="11"/>
      <c r="F319" s="11"/>
      <c r="G319" s="11"/>
      <c r="H319" s="11"/>
      <c r="I319" s="11"/>
      <c r="J319" s="11"/>
      <c r="K319" s="11"/>
      <c r="L319" s="11"/>
    </row>
    <row r="320" customFormat="false" ht="12.75" hidden="false" customHeight="true" outlineLevel="0" collapsed="false">
      <c r="A320" s="11"/>
      <c r="B320" s="11"/>
      <c r="C320" s="11"/>
      <c r="D320" s="11"/>
      <c r="E320" s="11"/>
      <c r="F320" s="11"/>
      <c r="G320" s="11"/>
      <c r="H320" s="11"/>
      <c r="I320" s="11"/>
      <c r="J320" s="11"/>
      <c r="K320" s="11"/>
      <c r="L320" s="11"/>
    </row>
    <row r="321" customFormat="false" ht="12.75" hidden="false" customHeight="true" outlineLevel="0" collapsed="false">
      <c r="A321" s="11"/>
      <c r="B321" s="11"/>
      <c r="C321" s="11"/>
      <c r="D321" s="11"/>
      <c r="E321" s="11"/>
      <c r="F321" s="11"/>
      <c r="G321" s="11"/>
      <c r="H321" s="11"/>
      <c r="I321" s="11"/>
      <c r="J321" s="11"/>
      <c r="K321" s="11"/>
      <c r="L321" s="11"/>
    </row>
    <row r="322" customFormat="false" ht="12.75" hidden="false" customHeight="true" outlineLevel="0" collapsed="false">
      <c r="A322" s="11"/>
      <c r="B322" s="11"/>
      <c r="C322" s="11"/>
      <c r="D322" s="11"/>
      <c r="E322" s="11"/>
      <c r="F322" s="11"/>
      <c r="G322" s="11"/>
      <c r="H322" s="11"/>
      <c r="I322" s="11"/>
      <c r="J322" s="11"/>
      <c r="K322" s="11"/>
      <c r="L322" s="11"/>
    </row>
    <row r="323" customFormat="false" ht="12.75" hidden="false" customHeight="true" outlineLevel="0" collapsed="false">
      <c r="A323" s="11"/>
      <c r="B323" s="11"/>
      <c r="C323" s="11"/>
      <c r="D323" s="11"/>
      <c r="E323" s="11"/>
      <c r="F323" s="11"/>
      <c r="G323" s="11"/>
      <c r="H323" s="11"/>
      <c r="I323" s="11"/>
      <c r="J323" s="11"/>
      <c r="K323" s="11"/>
      <c r="L323" s="11"/>
    </row>
    <row r="324" customFormat="false" ht="12.75" hidden="false" customHeight="true" outlineLevel="0" collapsed="false">
      <c r="A324" s="11"/>
      <c r="B324" s="11"/>
      <c r="C324" s="11"/>
      <c r="D324" s="11"/>
      <c r="E324" s="11"/>
      <c r="F324" s="11"/>
      <c r="G324" s="11"/>
      <c r="H324" s="11"/>
      <c r="I324" s="11"/>
      <c r="J324" s="11"/>
      <c r="K324" s="11"/>
      <c r="L324" s="11"/>
    </row>
    <row r="325" customFormat="false" ht="12.75" hidden="false" customHeight="true" outlineLevel="0" collapsed="false">
      <c r="A325" s="11"/>
      <c r="B325" s="11"/>
      <c r="C325" s="11"/>
      <c r="D325" s="11"/>
      <c r="E325" s="11"/>
      <c r="F325" s="11"/>
      <c r="G325" s="11"/>
      <c r="H325" s="11"/>
      <c r="I325" s="11"/>
      <c r="J325" s="11"/>
      <c r="K325" s="11"/>
      <c r="L325" s="11"/>
    </row>
    <row r="326" customFormat="false" ht="12.75" hidden="false" customHeight="true" outlineLevel="0" collapsed="false">
      <c r="A326" s="11"/>
      <c r="B326" s="11"/>
      <c r="C326" s="11"/>
      <c r="D326" s="11"/>
      <c r="E326" s="11"/>
      <c r="F326" s="11"/>
      <c r="G326" s="11"/>
      <c r="H326" s="11"/>
      <c r="I326" s="11"/>
      <c r="J326" s="11"/>
      <c r="K326" s="11"/>
      <c r="L326" s="11"/>
    </row>
    <row r="327" customFormat="false" ht="12.75" hidden="false" customHeight="true" outlineLevel="0" collapsed="false">
      <c r="A327" s="11"/>
      <c r="B327" s="11"/>
      <c r="C327" s="11"/>
      <c r="D327" s="11"/>
      <c r="E327" s="11"/>
      <c r="F327" s="11"/>
      <c r="G327" s="11"/>
      <c r="H327" s="11"/>
      <c r="I327" s="11"/>
      <c r="J327" s="11"/>
      <c r="K327" s="11"/>
      <c r="L327" s="11"/>
    </row>
    <row r="328" customFormat="false" ht="12.75" hidden="false" customHeight="true" outlineLevel="0" collapsed="false">
      <c r="A328" s="11"/>
      <c r="B328" s="11"/>
      <c r="C328" s="11"/>
      <c r="D328" s="11"/>
      <c r="E328" s="11"/>
      <c r="F328" s="11"/>
      <c r="G328" s="11"/>
      <c r="H328" s="11"/>
      <c r="I328" s="11"/>
      <c r="J328" s="11"/>
      <c r="K328" s="11"/>
      <c r="L328" s="11"/>
    </row>
    <row r="329" customFormat="false" ht="12.75" hidden="false" customHeight="true" outlineLevel="0" collapsed="false">
      <c r="A329" s="11"/>
      <c r="B329" s="11"/>
      <c r="C329" s="11"/>
      <c r="D329" s="11"/>
      <c r="E329" s="11"/>
      <c r="F329" s="11"/>
      <c r="G329" s="11"/>
      <c r="H329" s="11"/>
      <c r="I329" s="11"/>
      <c r="J329" s="11"/>
      <c r="K329" s="11"/>
      <c r="L329" s="11"/>
    </row>
    <row r="330" customFormat="false" ht="12.75" hidden="false" customHeight="true" outlineLevel="0" collapsed="false">
      <c r="A330" s="11"/>
      <c r="B330" s="11"/>
      <c r="C330" s="11"/>
      <c r="D330" s="11"/>
      <c r="E330" s="11"/>
      <c r="F330" s="11"/>
      <c r="G330" s="11"/>
      <c r="H330" s="11"/>
      <c r="I330" s="11"/>
      <c r="J330" s="11"/>
      <c r="K330" s="11"/>
      <c r="L330" s="11"/>
    </row>
    <row r="331" customFormat="false" ht="12.75" hidden="false" customHeight="true" outlineLevel="0" collapsed="false">
      <c r="A331" s="11"/>
      <c r="B331" s="11"/>
      <c r="C331" s="11"/>
      <c r="D331" s="11"/>
      <c r="E331" s="11"/>
      <c r="F331" s="11"/>
      <c r="G331" s="11"/>
      <c r="H331" s="11"/>
      <c r="I331" s="11"/>
      <c r="J331" s="11"/>
      <c r="K331" s="11"/>
      <c r="L331" s="11"/>
    </row>
    <row r="332" customFormat="false" ht="12.75" hidden="false" customHeight="true" outlineLevel="0" collapsed="false">
      <c r="A332" s="11"/>
      <c r="B332" s="11"/>
      <c r="C332" s="11"/>
      <c r="D332" s="11"/>
      <c r="E332" s="11"/>
      <c r="F332" s="11"/>
      <c r="G332" s="11"/>
      <c r="H332" s="11"/>
      <c r="I332" s="11"/>
      <c r="J332" s="11"/>
      <c r="K332" s="11"/>
      <c r="L332" s="11"/>
    </row>
    <row r="333" customFormat="false" ht="12.75" hidden="false" customHeight="true" outlineLevel="0" collapsed="false">
      <c r="A333" s="11"/>
      <c r="B333" s="11"/>
      <c r="C333" s="11"/>
      <c r="D333" s="11"/>
      <c r="E333" s="11"/>
      <c r="F333" s="11"/>
      <c r="G333" s="11"/>
      <c r="H333" s="11"/>
      <c r="I333" s="11"/>
      <c r="J333" s="11"/>
      <c r="K333" s="11"/>
      <c r="L333" s="11"/>
    </row>
    <row r="334" customFormat="false" ht="12.75" hidden="false" customHeight="true" outlineLevel="0" collapsed="false">
      <c r="A334" s="11"/>
      <c r="B334" s="11"/>
      <c r="C334" s="11"/>
      <c r="D334" s="11"/>
      <c r="E334" s="11"/>
      <c r="F334" s="11"/>
      <c r="G334" s="11"/>
      <c r="H334" s="11"/>
      <c r="I334" s="11"/>
      <c r="J334" s="11"/>
      <c r="K334" s="11"/>
      <c r="L334" s="11"/>
    </row>
    <row r="335" customFormat="false" ht="12.75" hidden="false" customHeight="true" outlineLevel="0" collapsed="false">
      <c r="A335" s="11"/>
      <c r="B335" s="11"/>
      <c r="C335" s="11"/>
      <c r="D335" s="11"/>
      <c r="E335" s="11"/>
      <c r="F335" s="11"/>
      <c r="G335" s="11"/>
      <c r="H335" s="11"/>
      <c r="I335" s="11"/>
      <c r="J335" s="11"/>
      <c r="K335" s="11"/>
      <c r="L335" s="11"/>
    </row>
    <row r="336" customFormat="false" ht="12.75" hidden="false" customHeight="true" outlineLevel="0" collapsed="false">
      <c r="A336" s="11"/>
      <c r="B336" s="11"/>
      <c r="C336" s="11"/>
      <c r="D336" s="11"/>
      <c r="E336" s="11"/>
      <c r="F336" s="11"/>
      <c r="G336" s="11"/>
      <c r="H336" s="11"/>
      <c r="I336" s="11"/>
      <c r="J336" s="11"/>
      <c r="K336" s="11"/>
      <c r="L336" s="11"/>
    </row>
    <row r="337" customFormat="false" ht="12.75" hidden="false" customHeight="true" outlineLevel="0" collapsed="false">
      <c r="A337" s="11"/>
      <c r="B337" s="11"/>
      <c r="C337" s="11"/>
      <c r="D337" s="11"/>
      <c r="E337" s="11"/>
      <c r="F337" s="11"/>
      <c r="G337" s="11"/>
      <c r="H337" s="11"/>
      <c r="I337" s="11"/>
      <c r="J337" s="11"/>
      <c r="K337" s="11"/>
      <c r="L337" s="11"/>
    </row>
    <row r="338" customFormat="false" ht="12.75" hidden="false" customHeight="true" outlineLevel="0" collapsed="false">
      <c r="A338" s="11"/>
      <c r="B338" s="11"/>
      <c r="C338" s="11"/>
      <c r="D338" s="11"/>
      <c r="E338" s="11"/>
      <c r="F338" s="11"/>
      <c r="G338" s="11"/>
      <c r="H338" s="11"/>
      <c r="I338" s="11"/>
      <c r="J338" s="11"/>
      <c r="K338" s="11"/>
      <c r="L338" s="11"/>
    </row>
    <row r="339" customFormat="false" ht="12.75" hidden="false" customHeight="true" outlineLevel="0" collapsed="false">
      <c r="A339" s="11"/>
      <c r="B339" s="11"/>
      <c r="C339" s="11"/>
      <c r="D339" s="11"/>
      <c r="E339" s="11"/>
      <c r="F339" s="11"/>
      <c r="G339" s="11"/>
      <c r="H339" s="11"/>
      <c r="I339" s="11"/>
      <c r="J339" s="11"/>
      <c r="K339" s="11"/>
      <c r="L339" s="11"/>
    </row>
    <row r="340" customFormat="false" ht="12.75" hidden="false" customHeight="true" outlineLevel="0" collapsed="false">
      <c r="A340" s="11"/>
      <c r="B340" s="11"/>
      <c r="C340" s="11"/>
      <c r="D340" s="11"/>
      <c r="E340" s="11"/>
      <c r="F340" s="11"/>
      <c r="G340" s="11"/>
      <c r="H340" s="11"/>
      <c r="I340" s="11"/>
      <c r="J340" s="11"/>
      <c r="K340" s="11"/>
      <c r="L340" s="11"/>
    </row>
    <row r="341" customFormat="false" ht="12.75" hidden="false" customHeight="true" outlineLevel="0" collapsed="false">
      <c r="A341" s="11"/>
      <c r="B341" s="11"/>
      <c r="C341" s="11"/>
      <c r="D341" s="11"/>
      <c r="E341" s="11"/>
      <c r="F341" s="11"/>
      <c r="G341" s="11"/>
      <c r="H341" s="11"/>
      <c r="I341" s="11"/>
      <c r="J341" s="11"/>
      <c r="K341" s="11"/>
      <c r="L341" s="11"/>
    </row>
    <row r="342" customFormat="false" ht="12.75" hidden="false" customHeight="true" outlineLevel="0" collapsed="false">
      <c r="A342" s="11"/>
      <c r="B342" s="11"/>
      <c r="C342" s="11"/>
      <c r="D342" s="11"/>
      <c r="E342" s="11"/>
      <c r="F342" s="11"/>
      <c r="G342" s="11"/>
      <c r="H342" s="11"/>
      <c r="I342" s="11"/>
      <c r="J342" s="11"/>
      <c r="K342" s="11"/>
      <c r="L342" s="11"/>
    </row>
    <row r="343" customFormat="false" ht="12.75" hidden="false" customHeight="true" outlineLevel="0" collapsed="false">
      <c r="A343" s="11"/>
      <c r="B343" s="11"/>
      <c r="C343" s="11"/>
      <c r="D343" s="11"/>
      <c r="E343" s="11"/>
      <c r="F343" s="11"/>
      <c r="G343" s="11"/>
      <c r="H343" s="11"/>
      <c r="I343" s="11"/>
      <c r="J343" s="11"/>
      <c r="K343" s="11"/>
      <c r="L343" s="11"/>
    </row>
    <row r="344" customFormat="false" ht="12.75" hidden="false" customHeight="true" outlineLevel="0" collapsed="false">
      <c r="A344" s="11"/>
      <c r="B344" s="11"/>
      <c r="C344" s="11"/>
      <c r="D344" s="11"/>
      <c r="E344" s="11"/>
      <c r="F344" s="11"/>
      <c r="G344" s="11"/>
      <c r="H344" s="11"/>
      <c r="I344" s="11"/>
      <c r="J344" s="11"/>
      <c r="K344" s="11"/>
      <c r="L344" s="11"/>
    </row>
    <row r="345" customFormat="false" ht="12.75" hidden="false" customHeight="true" outlineLevel="0" collapsed="false">
      <c r="A345" s="11"/>
      <c r="B345" s="11"/>
      <c r="C345" s="11"/>
      <c r="D345" s="11"/>
      <c r="E345" s="11"/>
      <c r="F345" s="11"/>
      <c r="G345" s="11"/>
      <c r="H345" s="11"/>
      <c r="I345" s="11"/>
      <c r="J345" s="11"/>
      <c r="K345" s="11"/>
      <c r="L345" s="11"/>
    </row>
    <row r="346" customFormat="false" ht="12.75" hidden="false" customHeight="true" outlineLevel="0" collapsed="false">
      <c r="A346" s="11"/>
      <c r="B346" s="11"/>
      <c r="C346" s="11"/>
      <c r="D346" s="11"/>
      <c r="E346" s="11"/>
      <c r="F346" s="11"/>
      <c r="G346" s="11"/>
      <c r="H346" s="11"/>
      <c r="I346" s="11"/>
      <c r="J346" s="11"/>
      <c r="K346" s="11"/>
      <c r="L346" s="11"/>
    </row>
    <row r="347" customFormat="false" ht="12.75" hidden="false" customHeight="true" outlineLevel="0" collapsed="false">
      <c r="A347" s="11"/>
      <c r="B347" s="11"/>
      <c r="C347" s="11"/>
      <c r="D347" s="11"/>
      <c r="E347" s="11"/>
      <c r="F347" s="11"/>
      <c r="G347" s="11"/>
      <c r="H347" s="11"/>
      <c r="I347" s="11"/>
      <c r="J347" s="11"/>
      <c r="K347" s="11"/>
      <c r="L347" s="11"/>
    </row>
    <row r="348" customFormat="false" ht="12.75" hidden="false" customHeight="true" outlineLevel="0" collapsed="false">
      <c r="A348" s="11"/>
      <c r="B348" s="11"/>
      <c r="C348" s="11"/>
      <c r="D348" s="11"/>
      <c r="E348" s="11"/>
      <c r="F348" s="11"/>
      <c r="G348" s="11"/>
      <c r="H348" s="11"/>
      <c r="I348" s="11"/>
      <c r="J348" s="11"/>
      <c r="K348" s="11"/>
      <c r="L348" s="11"/>
    </row>
    <row r="349" customFormat="false" ht="12.75" hidden="false" customHeight="true" outlineLevel="0" collapsed="false">
      <c r="A349" s="11"/>
      <c r="B349" s="11"/>
      <c r="C349" s="11"/>
      <c r="D349" s="11"/>
      <c r="E349" s="11"/>
      <c r="F349" s="11"/>
      <c r="G349" s="11"/>
      <c r="H349" s="11"/>
      <c r="I349" s="11"/>
      <c r="J349" s="11"/>
      <c r="K349" s="11"/>
      <c r="L349" s="11"/>
    </row>
    <row r="350" customFormat="false" ht="12.75" hidden="false" customHeight="true" outlineLevel="0" collapsed="false">
      <c r="A350" s="11"/>
      <c r="B350" s="11"/>
      <c r="C350" s="11"/>
      <c r="D350" s="11"/>
      <c r="E350" s="11"/>
      <c r="F350" s="11"/>
      <c r="G350" s="11"/>
      <c r="H350" s="11"/>
      <c r="I350" s="11"/>
      <c r="J350" s="11"/>
      <c r="K350" s="11"/>
      <c r="L350" s="11"/>
    </row>
    <row r="351" customFormat="false" ht="12.75" hidden="false" customHeight="true" outlineLevel="0" collapsed="false">
      <c r="A351" s="11"/>
      <c r="B351" s="11"/>
      <c r="C351" s="11"/>
      <c r="D351" s="11"/>
      <c r="E351" s="11"/>
      <c r="F351" s="11"/>
      <c r="G351" s="11"/>
      <c r="H351" s="11"/>
      <c r="I351" s="11"/>
      <c r="J351" s="11"/>
      <c r="K351" s="11"/>
      <c r="L351" s="11"/>
    </row>
    <row r="352" customFormat="false" ht="12.75" hidden="false" customHeight="true" outlineLevel="0" collapsed="false">
      <c r="A352" s="11"/>
      <c r="B352" s="11"/>
      <c r="C352" s="11"/>
      <c r="D352" s="11"/>
      <c r="E352" s="11"/>
      <c r="F352" s="11"/>
      <c r="G352" s="11"/>
      <c r="H352" s="11"/>
      <c r="I352" s="11"/>
      <c r="J352" s="11"/>
      <c r="K352" s="11"/>
      <c r="L352" s="11"/>
    </row>
    <row r="353" customFormat="false" ht="12.75" hidden="false" customHeight="true" outlineLevel="0" collapsed="false">
      <c r="A353" s="11"/>
      <c r="B353" s="11"/>
      <c r="C353" s="11"/>
      <c r="D353" s="11"/>
      <c r="E353" s="11"/>
      <c r="F353" s="11"/>
      <c r="G353" s="11"/>
      <c r="H353" s="11"/>
      <c r="I353" s="11"/>
      <c r="J353" s="11"/>
      <c r="K353" s="11"/>
      <c r="L353" s="11"/>
    </row>
    <row r="354" customFormat="false" ht="12.75" hidden="false" customHeight="true" outlineLevel="0" collapsed="false">
      <c r="A354" s="11"/>
      <c r="B354" s="11"/>
      <c r="C354" s="11"/>
      <c r="D354" s="11"/>
      <c r="E354" s="11"/>
      <c r="F354" s="11"/>
      <c r="G354" s="11"/>
      <c r="H354" s="11"/>
      <c r="I354" s="11"/>
      <c r="J354" s="11"/>
      <c r="K354" s="11"/>
      <c r="L354" s="11"/>
    </row>
    <row r="355" customFormat="false" ht="12.75" hidden="false" customHeight="true" outlineLevel="0" collapsed="false">
      <c r="A355" s="11"/>
      <c r="B355" s="11"/>
      <c r="C355" s="11"/>
      <c r="D355" s="11"/>
      <c r="E355" s="11"/>
      <c r="F355" s="11"/>
      <c r="G355" s="11"/>
      <c r="H355" s="11"/>
      <c r="I355" s="11"/>
      <c r="J355" s="11"/>
      <c r="K355" s="11"/>
      <c r="L355" s="11"/>
    </row>
    <row r="356" customFormat="false" ht="12.75" hidden="false" customHeight="true" outlineLevel="0" collapsed="false">
      <c r="A356" s="11"/>
      <c r="B356" s="11"/>
      <c r="C356" s="11"/>
      <c r="D356" s="11"/>
      <c r="E356" s="11"/>
      <c r="F356" s="11"/>
      <c r="G356" s="11"/>
      <c r="H356" s="11"/>
      <c r="I356" s="11"/>
      <c r="J356" s="11"/>
      <c r="K356" s="11"/>
      <c r="L356" s="11"/>
    </row>
    <row r="357" customFormat="false" ht="12.75" hidden="false" customHeight="true" outlineLevel="0" collapsed="false">
      <c r="A357" s="11"/>
      <c r="B357" s="11"/>
      <c r="C357" s="11"/>
      <c r="D357" s="11"/>
      <c r="E357" s="11"/>
      <c r="F357" s="11"/>
      <c r="G357" s="11"/>
      <c r="H357" s="11"/>
      <c r="I357" s="11"/>
      <c r="J357" s="11"/>
      <c r="K357" s="11"/>
      <c r="L357" s="11"/>
    </row>
    <row r="358" customFormat="false" ht="12.75" hidden="false" customHeight="true" outlineLevel="0" collapsed="false">
      <c r="A358" s="11"/>
      <c r="B358" s="11"/>
      <c r="C358" s="11"/>
      <c r="D358" s="11"/>
      <c r="E358" s="11"/>
      <c r="F358" s="11"/>
      <c r="G358" s="11"/>
      <c r="H358" s="11"/>
      <c r="I358" s="11"/>
      <c r="J358" s="11"/>
      <c r="K358" s="11"/>
      <c r="L358" s="11"/>
    </row>
    <row r="359" customFormat="false" ht="12.75" hidden="false" customHeight="true" outlineLevel="0" collapsed="false">
      <c r="A359" s="11"/>
      <c r="B359" s="11"/>
      <c r="C359" s="11"/>
      <c r="D359" s="11"/>
      <c r="E359" s="11"/>
      <c r="F359" s="11"/>
      <c r="G359" s="11"/>
      <c r="H359" s="11"/>
      <c r="I359" s="11"/>
      <c r="J359" s="11"/>
      <c r="K359" s="11"/>
      <c r="L359" s="11"/>
    </row>
    <row r="360" customFormat="false" ht="12.75" hidden="false" customHeight="true" outlineLevel="0" collapsed="false">
      <c r="A360" s="11"/>
      <c r="B360" s="11"/>
      <c r="C360" s="11"/>
      <c r="D360" s="11"/>
      <c r="E360" s="11"/>
      <c r="F360" s="11"/>
      <c r="G360" s="11"/>
      <c r="H360" s="11"/>
      <c r="I360" s="11"/>
      <c r="J360" s="11"/>
      <c r="K360" s="11"/>
      <c r="L360" s="11"/>
    </row>
    <row r="361" customFormat="false" ht="12.75" hidden="false" customHeight="true" outlineLevel="0" collapsed="false">
      <c r="A361" s="11"/>
      <c r="B361" s="11"/>
      <c r="C361" s="11"/>
      <c r="D361" s="11"/>
      <c r="E361" s="11"/>
      <c r="F361" s="11"/>
      <c r="G361" s="11"/>
      <c r="H361" s="11"/>
      <c r="I361" s="11"/>
      <c r="J361" s="11"/>
      <c r="K361" s="11"/>
      <c r="L361" s="11"/>
    </row>
    <row r="362" customFormat="false" ht="12.75" hidden="false" customHeight="true" outlineLevel="0" collapsed="false">
      <c r="A362" s="11"/>
      <c r="B362" s="11"/>
      <c r="C362" s="11"/>
      <c r="D362" s="11"/>
      <c r="E362" s="11"/>
      <c r="F362" s="11"/>
      <c r="G362" s="11"/>
      <c r="H362" s="11"/>
      <c r="I362" s="11"/>
      <c r="J362" s="11"/>
      <c r="K362" s="11"/>
      <c r="L362" s="11"/>
    </row>
    <row r="363" customFormat="false" ht="12.75" hidden="false" customHeight="true" outlineLevel="0" collapsed="false">
      <c r="A363" s="11"/>
      <c r="B363" s="11"/>
      <c r="C363" s="11"/>
      <c r="D363" s="11"/>
      <c r="E363" s="11"/>
      <c r="F363" s="11"/>
      <c r="G363" s="11"/>
      <c r="H363" s="11"/>
      <c r="I363" s="11"/>
      <c r="J363" s="11"/>
      <c r="K363" s="11"/>
      <c r="L363" s="11"/>
    </row>
    <row r="364" customFormat="false" ht="12.75" hidden="false" customHeight="true" outlineLevel="0" collapsed="false">
      <c r="A364" s="11"/>
      <c r="B364" s="11"/>
      <c r="C364" s="11"/>
      <c r="D364" s="11"/>
      <c r="E364" s="11"/>
      <c r="F364" s="11"/>
      <c r="G364" s="11"/>
      <c r="H364" s="11"/>
      <c r="I364" s="11"/>
      <c r="J364" s="11"/>
      <c r="K364" s="11"/>
      <c r="L364" s="11"/>
    </row>
    <row r="365" customFormat="false" ht="12.75" hidden="false" customHeight="true" outlineLevel="0" collapsed="false">
      <c r="A365" s="11"/>
      <c r="B365" s="11"/>
      <c r="C365" s="11"/>
      <c r="D365" s="11"/>
      <c r="E365" s="11"/>
      <c r="F365" s="11"/>
      <c r="G365" s="11"/>
      <c r="H365" s="11"/>
      <c r="I365" s="11"/>
      <c r="J365" s="11"/>
      <c r="K365" s="11"/>
      <c r="L365" s="11"/>
    </row>
    <row r="366" customFormat="false" ht="12.75" hidden="false" customHeight="true" outlineLevel="0" collapsed="false">
      <c r="A366" s="11"/>
      <c r="B366" s="11"/>
      <c r="C366" s="11"/>
      <c r="D366" s="11"/>
      <c r="E366" s="11"/>
      <c r="F366" s="11"/>
      <c r="G366" s="11"/>
      <c r="H366" s="11"/>
      <c r="I366" s="11"/>
      <c r="J366" s="11"/>
      <c r="K366" s="11"/>
      <c r="L366" s="11"/>
    </row>
    <row r="367" customFormat="false" ht="12.75" hidden="false" customHeight="true" outlineLevel="0" collapsed="false">
      <c r="A367" s="11"/>
      <c r="B367" s="11"/>
      <c r="C367" s="11"/>
      <c r="D367" s="11"/>
      <c r="E367" s="11"/>
      <c r="F367" s="11"/>
      <c r="G367" s="11"/>
      <c r="H367" s="11"/>
      <c r="I367" s="11"/>
      <c r="J367" s="11"/>
      <c r="K367" s="11"/>
      <c r="L367" s="11"/>
    </row>
    <row r="368" customFormat="false" ht="12.75" hidden="false" customHeight="true" outlineLevel="0" collapsed="false">
      <c r="A368" s="11"/>
      <c r="B368" s="11"/>
      <c r="C368" s="11"/>
      <c r="D368" s="11"/>
      <c r="E368" s="11"/>
      <c r="F368" s="11"/>
      <c r="G368" s="11"/>
      <c r="H368" s="11"/>
      <c r="I368" s="11"/>
      <c r="J368" s="11"/>
      <c r="K368" s="11"/>
      <c r="L368" s="11"/>
    </row>
    <row r="369" customFormat="false" ht="12.75" hidden="false" customHeight="true" outlineLevel="0" collapsed="false">
      <c r="A369" s="11"/>
      <c r="B369" s="11"/>
      <c r="C369" s="11"/>
      <c r="D369" s="11"/>
      <c r="E369" s="11"/>
      <c r="F369" s="11"/>
      <c r="G369" s="11"/>
      <c r="H369" s="11"/>
      <c r="I369" s="11"/>
      <c r="J369" s="11"/>
      <c r="K369" s="11"/>
      <c r="L369" s="11"/>
    </row>
    <row r="370" customFormat="false" ht="12.75" hidden="false" customHeight="true" outlineLevel="0" collapsed="false">
      <c r="A370" s="11"/>
      <c r="B370" s="11"/>
      <c r="C370" s="11"/>
      <c r="D370" s="11"/>
      <c r="E370" s="11"/>
      <c r="F370" s="11"/>
      <c r="G370" s="11"/>
      <c r="H370" s="11"/>
      <c r="I370" s="11"/>
      <c r="J370" s="11"/>
      <c r="K370" s="11"/>
      <c r="L370" s="11"/>
    </row>
    <row r="371" customFormat="false" ht="12.75" hidden="false" customHeight="true" outlineLevel="0" collapsed="false">
      <c r="A371" s="11"/>
      <c r="B371" s="11"/>
      <c r="C371" s="11"/>
      <c r="D371" s="11"/>
      <c r="E371" s="11"/>
      <c r="F371" s="11"/>
      <c r="G371" s="11"/>
      <c r="H371" s="11"/>
      <c r="I371" s="11"/>
      <c r="J371" s="11"/>
      <c r="K371" s="11"/>
      <c r="L371" s="11"/>
    </row>
    <row r="372" customFormat="false" ht="12.75" hidden="false" customHeight="true" outlineLevel="0" collapsed="false">
      <c r="A372" s="11"/>
      <c r="B372" s="11"/>
      <c r="C372" s="11"/>
      <c r="D372" s="11"/>
      <c r="E372" s="11"/>
      <c r="F372" s="11"/>
      <c r="G372" s="11"/>
      <c r="H372" s="11"/>
      <c r="I372" s="11"/>
      <c r="J372" s="11"/>
      <c r="K372" s="11"/>
      <c r="L372" s="11"/>
    </row>
    <row r="373" customFormat="false" ht="12.75" hidden="false" customHeight="true" outlineLevel="0" collapsed="false">
      <c r="A373" s="11"/>
      <c r="B373" s="11"/>
      <c r="C373" s="11"/>
      <c r="D373" s="11"/>
      <c r="E373" s="11"/>
      <c r="F373" s="11"/>
      <c r="G373" s="11"/>
      <c r="H373" s="11"/>
      <c r="I373" s="11"/>
      <c r="J373" s="11"/>
      <c r="K373" s="11"/>
      <c r="L373" s="11"/>
    </row>
    <row r="374" customFormat="false" ht="12.75" hidden="false" customHeight="true" outlineLevel="0" collapsed="false">
      <c r="A374" s="11"/>
      <c r="B374" s="11"/>
      <c r="C374" s="11"/>
      <c r="D374" s="11"/>
      <c r="E374" s="11"/>
      <c r="F374" s="11"/>
      <c r="G374" s="11"/>
      <c r="H374" s="11"/>
      <c r="I374" s="11"/>
      <c r="J374" s="11"/>
      <c r="K374" s="11"/>
      <c r="L374" s="11"/>
    </row>
    <row r="375" customFormat="false" ht="12.75" hidden="false" customHeight="true" outlineLevel="0" collapsed="false">
      <c r="A375" s="11"/>
      <c r="B375" s="11"/>
      <c r="C375" s="11"/>
      <c r="D375" s="11"/>
      <c r="E375" s="11"/>
      <c r="F375" s="11"/>
      <c r="G375" s="11"/>
      <c r="H375" s="11"/>
      <c r="I375" s="11"/>
      <c r="J375" s="11"/>
      <c r="K375" s="11"/>
      <c r="L375" s="11"/>
    </row>
    <row r="376" customFormat="false" ht="12.75" hidden="false" customHeight="true" outlineLevel="0" collapsed="false">
      <c r="A376" s="11"/>
      <c r="B376" s="11"/>
      <c r="C376" s="11"/>
      <c r="D376" s="11"/>
      <c r="E376" s="11"/>
      <c r="F376" s="11"/>
      <c r="G376" s="11"/>
      <c r="H376" s="11"/>
      <c r="I376" s="11"/>
      <c r="J376" s="11"/>
      <c r="K376" s="11"/>
      <c r="L376" s="11"/>
    </row>
    <row r="377" customFormat="false" ht="12.75" hidden="false" customHeight="true" outlineLevel="0" collapsed="false">
      <c r="A377" s="11"/>
      <c r="B377" s="11"/>
      <c r="C377" s="11"/>
      <c r="D377" s="11"/>
      <c r="E377" s="11"/>
      <c r="F377" s="11"/>
      <c r="G377" s="11"/>
      <c r="H377" s="11"/>
      <c r="I377" s="11"/>
      <c r="J377" s="11"/>
      <c r="K377" s="11"/>
      <c r="L377" s="11"/>
    </row>
    <row r="378" customFormat="false" ht="12.75" hidden="false" customHeight="true" outlineLevel="0" collapsed="false">
      <c r="A378" s="11"/>
      <c r="B378" s="11"/>
      <c r="C378" s="11"/>
      <c r="D378" s="11"/>
      <c r="E378" s="11"/>
      <c r="F378" s="11"/>
      <c r="G378" s="11"/>
      <c r="H378" s="11"/>
      <c r="I378" s="11"/>
      <c r="J378" s="11"/>
      <c r="K378" s="11"/>
      <c r="L378" s="11"/>
    </row>
    <row r="379" customFormat="false" ht="12.75" hidden="false" customHeight="true" outlineLevel="0" collapsed="false">
      <c r="A379" s="11"/>
      <c r="B379" s="11"/>
      <c r="C379" s="11"/>
      <c r="D379" s="11"/>
      <c r="E379" s="11"/>
      <c r="F379" s="11"/>
      <c r="G379" s="11"/>
      <c r="H379" s="11"/>
      <c r="I379" s="11"/>
      <c r="J379" s="11"/>
      <c r="K379" s="11"/>
      <c r="L379" s="11"/>
    </row>
    <row r="380" customFormat="false" ht="12.75" hidden="false" customHeight="true" outlineLevel="0" collapsed="false">
      <c r="A380" s="11"/>
      <c r="B380" s="11"/>
      <c r="C380" s="11"/>
      <c r="D380" s="11"/>
      <c r="E380" s="11"/>
      <c r="F380" s="11"/>
      <c r="G380" s="11"/>
      <c r="H380" s="11"/>
      <c r="I380" s="11"/>
      <c r="J380" s="11"/>
      <c r="K380" s="11"/>
      <c r="L380" s="11"/>
    </row>
    <row r="381" customFormat="false" ht="12.75" hidden="false" customHeight="true" outlineLevel="0" collapsed="false">
      <c r="A381" s="11"/>
      <c r="B381" s="11"/>
      <c r="C381" s="11"/>
      <c r="D381" s="11"/>
      <c r="E381" s="11"/>
      <c r="F381" s="11"/>
      <c r="G381" s="11"/>
      <c r="H381" s="11"/>
      <c r="I381" s="11"/>
      <c r="J381" s="11"/>
      <c r="K381" s="11"/>
      <c r="L381" s="11"/>
    </row>
    <row r="382" customFormat="false" ht="12.75" hidden="false" customHeight="true" outlineLevel="0" collapsed="false">
      <c r="A382" s="11"/>
      <c r="B382" s="11"/>
      <c r="C382" s="11"/>
      <c r="D382" s="11"/>
      <c r="E382" s="11"/>
      <c r="F382" s="11"/>
      <c r="G382" s="11"/>
      <c r="H382" s="11"/>
      <c r="I382" s="11"/>
      <c r="J382" s="11"/>
      <c r="K382" s="11"/>
      <c r="L382" s="11"/>
    </row>
    <row r="383" customFormat="false" ht="12.75" hidden="false" customHeight="true" outlineLevel="0" collapsed="false">
      <c r="A383" s="11"/>
      <c r="B383" s="11"/>
      <c r="C383" s="11"/>
      <c r="D383" s="11"/>
      <c r="E383" s="11"/>
      <c r="F383" s="11"/>
      <c r="G383" s="11"/>
      <c r="H383" s="11"/>
      <c r="I383" s="11"/>
      <c r="J383" s="11"/>
      <c r="K383" s="11"/>
      <c r="L383" s="11"/>
    </row>
    <row r="384" customFormat="false" ht="12.75" hidden="false" customHeight="true" outlineLevel="0" collapsed="false">
      <c r="A384" s="11"/>
      <c r="B384" s="11"/>
      <c r="C384" s="11"/>
      <c r="D384" s="11"/>
      <c r="E384" s="11"/>
      <c r="F384" s="11"/>
      <c r="G384" s="11"/>
      <c r="H384" s="11"/>
      <c r="I384" s="11"/>
      <c r="J384" s="11"/>
      <c r="K384" s="11"/>
      <c r="L384" s="11"/>
    </row>
    <row r="385" customFormat="false" ht="12.75" hidden="false" customHeight="true" outlineLevel="0" collapsed="false">
      <c r="A385" s="11"/>
      <c r="B385" s="11"/>
      <c r="C385" s="11"/>
      <c r="D385" s="11"/>
      <c r="E385" s="11"/>
      <c r="F385" s="11"/>
      <c r="G385" s="11"/>
      <c r="H385" s="11"/>
      <c r="I385" s="11"/>
      <c r="J385" s="11"/>
      <c r="K385" s="11"/>
      <c r="L385" s="11"/>
    </row>
    <row r="386" customFormat="false" ht="12.75" hidden="false" customHeight="true" outlineLevel="0" collapsed="false">
      <c r="A386" s="11"/>
      <c r="B386" s="11"/>
      <c r="C386" s="11"/>
      <c r="D386" s="11"/>
      <c r="E386" s="11"/>
      <c r="F386" s="11"/>
      <c r="G386" s="11"/>
      <c r="H386" s="11"/>
      <c r="I386" s="11"/>
      <c r="J386" s="11"/>
      <c r="K386" s="11"/>
      <c r="L386" s="11"/>
    </row>
    <row r="387" customFormat="false" ht="12.75" hidden="false" customHeight="true" outlineLevel="0" collapsed="false">
      <c r="A387" s="11"/>
      <c r="B387" s="11"/>
      <c r="C387" s="11"/>
      <c r="D387" s="11"/>
      <c r="E387" s="11"/>
      <c r="F387" s="11"/>
      <c r="G387" s="11"/>
      <c r="H387" s="11"/>
      <c r="I387" s="11"/>
      <c r="J387" s="11"/>
      <c r="K387" s="11"/>
      <c r="L387" s="11"/>
    </row>
    <row r="388" customFormat="false" ht="12.75" hidden="false" customHeight="true" outlineLevel="0" collapsed="false">
      <c r="A388" s="11"/>
      <c r="B388" s="11"/>
      <c r="C388" s="11"/>
      <c r="D388" s="11"/>
      <c r="E388" s="11"/>
      <c r="F388" s="11"/>
      <c r="G388" s="11"/>
      <c r="H388" s="11"/>
      <c r="I388" s="11"/>
      <c r="J388" s="11"/>
      <c r="K388" s="11"/>
      <c r="L388" s="11"/>
    </row>
    <row r="389" customFormat="false" ht="12.75" hidden="false" customHeight="true" outlineLevel="0" collapsed="false">
      <c r="A389" s="11"/>
      <c r="B389" s="11"/>
      <c r="C389" s="11"/>
      <c r="D389" s="11"/>
      <c r="E389" s="11"/>
      <c r="F389" s="11"/>
      <c r="G389" s="11"/>
      <c r="H389" s="11"/>
      <c r="I389" s="11"/>
      <c r="J389" s="11"/>
      <c r="K389" s="11"/>
      <c r="L389" s="11"/>
    </row>
    <row r="390" customFormat="false" ht="12.75" hidden="false" customHeight="true" outlineLevel="0" collapsed="false">
      <c r="A390" s="11"/>
      <c r="B390" s="11"/>
      <c r="C390" s="11"/>
      <c r="D390" s="11"/>
      <c r="E390" s="11"/>
      <c r="F390" s="11"/>
      <c r="G390" s="11"/>
      <c r="H390" s="11"/>
      <c r="I390" s="11"/>
      <c r="J390" s="11"/>
      <c r="K390" s="11"/>
      <c r="L390" s="11"/>
    </row>
    <row r="391" customFormat="false" ht="12.75" hidden="false" customHeight="true" outlineLevel="0" collapsed="false">
      <c r="A391" s="11"/>
      <c r="B391" s="11"/>
      <c r="C391" s="11"/>
      <c r="D391" s="11"/>
      <c r="E391" s="11"/>
      <c r="F391" s="11"/>
      <c r="G391" s="11"/>
      <c r="H391" s="11"/>
      <c r="I391" s="11"/>
      <c r="J391" s="11"/>
      <c r="K391" s="11"/>
      <c r="L391" s="11"/>
    </row>
    <row r="392" customFormat="false" ht="12.75" hidden="false" customHeight="true" outlineLevel="0" collapsed="false">
      <c r="A392" s="11"/>
      <c r="B392" s="11"/>
      <c r="C392" s="11"/>
      <c r="D392" s="11"/>
      <c r="E392" s="11"/>
      <c r="F392" s="11"/>
      <c r="G392" s="11"/>
      <c r="H392" s="11"/>
      <c r="I392" s="11"/>
      <c r="J392" s="11"/>
      <c r="K392" s="11"/>
      <c r="L392" s="11"/>
    </row>
    <row r="393" customFormat="false" ht="12.75" hidden="false" customHeight="true" outlineLevel="0" collapsed="false">
      <c r="A393" s="11"/>
      <c r="B393" s="11"/>
      <c r="C393" s="11"/>
      <c r="D393" s="11"/>
      <c r="E393" s="11"/>
      <c r="F393" s="11"/>
      <c r="G393" s="11"/>
      <c r="H393" s="11"/>
      <c r="I393" s="11"/>
      <c r="J393" s="11"/>
      <c r="K393" s="11"/>
      <c r="L393" s="11"/>
    </row>
    <row r="394" customFormat="false" ht="12.75" hidden="false" customHeight="true" outlineLevel="0" collapsed="false">
      <c r="A394" s="11"/>
      <c r="B394" s="11"/>
      <c r="C394" s="11"/>
      <c r="D394" s="11"/>
      <c r="E394" s="11"/>
      <c r="F394" s="11"/>
      <c r="G394" s="11"/>
      <c r="H394" s="11"/>
      <c r="I394" s="11"/>
      <c r="J394" s="11"/>
      <c r="K394" s="11"/>
      <c r="L394" s="11"/>
    </row>
    <row r="395" customFormat="false" ht="12.75" hidden="false" customHeight="true" outlineLevel="0" collapsed="false">
      <c r="A395" s="11"/>
      <c r="B395" s="11"/>
      <c r="C395" s="11"/>
      <c r="D395" s="11"/>
      <c r="E395" s="11"/>
      <c r="F395" s="11"/>
      <c r="G395" s="11"/>
      <c r="H395" s="11"/>
      <c r="I395" s="11"/>
      <c r="J395" s="11"/>
      <c r="K395" s="11"/>
      <c r="L395" s="11"/>
    </row>
    <row r="396" customFormat="false" ht="12.75" hidden="false" customHeight="true" outlineLevel="0" collapsed="false">
      <c r="A396" s="11"/>
      <c r="B396" s="11"/>
      <c r="C396" s="11"/>
      <c r="D396" s="11"/>
      <c r="E396" s="11"/>
      <c r="F396" s="11"/>
      <c r="G396" s="11"/>
      <c r="H396" s="11"/>
      <c r="I396" s="11"/>
      <c r="J396" s="11"/>
      <c r="K396" s="11"/>
      <c r="L396" s="11"/>
    </row>
    <row r="397" customFormat="false" ht="12.75" hidden="false" customHeight="true" outlineLevel="0" collapsed="false">
      <c r="A397" s="11"/>
      <c r="B397" s="11"/>
      <c r="C397" s="11"/>
      <c r="D397" s="11"/>
      <c r="E397" s="11"/>
      <c r="F397" s="11"/>
      <c r="G397" s="11"/>
      <c r="H397" s="11"/>
      <c r="I397" s="11"/>
      <c r="J397" s="11"/>
      <c r="K397" s="11"/>
      <c r="L397" s="11"/>
    </row>
    <row r="398" customFormat="false" ht="12.75" hidden="false" customHeight="true" outlineLevel="0" collapsed="false">
      <c r="A398" s="11"/>
      <c r="B398" s="11"/>
      <c r="C398" s="11"/>
      <c r="D398" s="11"/>
      <c r="E398" s="11"/>
      <c r="F398" s="11"/>
      <c r="G398" s="11"/>
      <c r="H398" s="11"/>
      <c r="I398" s="11"/>
      <c r="J398" s="11"/>
      <c r="K398" s="11"/>
      <c r="L398" s="11"/>
    </row>
    <row r="399" customFormat="false" ht="12.75" hidden="false" customHeight="true" outlineLevel="0" collapsed="false">
      <c r="A399" s="11"/>
      <c r="B399" s="11"/>
      <c r="C399" s="11"/>
      <c r="D399" s="11"/>
      <c r="E399" s="11"/>
      <c r="F399" s="11"/>
      <c r="G399" s="11"/>
      <c r="H399" s="11"/>
      <c r="I399" s="11"/>
      <c r="J399" s="11"/>
      <c r="K399" s="11"/>
      <c r="L399" s="11"/>
    </row>
    <row r="400" customFormat="false" ht="12.75" hidden="false" customHeight="true" outlineLevel="0" collapsed="false">
      <c r="A400" s="11"/>
      <c r="B400" s="11"/>
      <c r="C400" s="11"/>
      <c r="D400" s="11"/>
      <c r="E400" s="11"/>
      <c r="F400" s="11"/>
      <c r="G400" s="11"/>
      <c r="H400" s="11"/>
      <c r="I400" s="11"/>
      <c r="J400" s="11"/>
      <c r="K400" s="11"/>
      <c r="L400" s="11"/>
    </row>
    <row r="401" customFormat="false" ht="12.75" hidden="false" customHeight="true" outlineLevel="0" collapsed="false">
      <c r="A401" s="11"/>
      <c r="B401" s="11"/>
      <c r="C401" s="11"/>
      <c r="D401" s="11"/>
      <c r="E401" s="11"/>
      <c r="F401" s="11"/>
      <c r="G401" s="11"/>
      <c r="H401" s="11"/>
      <c r="I401" s="11"/>
      <c r="J401" s="11"/>
      <c r="K401" s="11"/>
      <c r="L401" s="11"/>
    </row>
    <row r="402" customFormat="false" ht="12.75" hidden="false" customHeight="true" outlineLevel="0" collapsed="false">
      <c r="A402" s="11"/>
      <c r="B402" s="11"/>
      <c r="C402" s="11"/>
      <c r="D402" s="11"/>
      <c r="E402" s="11"/>
      <c r="F402" s="11"/>
      <c r="G402" s="11"/>
      <c r="H402" s="11"/>
      <c r="I402" s="11"/>
      <c r="J402" s="11"/>
      <c r="K402" s="11"/>
      <c r="L402" s="11"/>
    </row>
    <row r="403" customFormat="false" ht="12.75" hidden="false" customHeight="true" outlineLevel="0" collapsed="false">
      <c r="A403" s="11"/>
      <c r="B403" s="11"/>
      <c r="C403" s="11"/>
      <c r="D403" s="11"/>
      <c r="E403" s="11"/>
      <c r="F403" s="11"/>
      <c r="G403" s="11"/>
      <c r="H403" s="11"/>
      <c r="I403" s="11"/>
      <c r="J403" s="11"/>
      <c r="K403" s="11"/>
      <c r="L403" s="11"/>
    </row>
    <row r="404" customFormat="false" ht="12.75" hidden="false" customHeight="true" outlineLevel="0" collapsed="false">
      <c r="A404" s="11"/>
      <c r="B404" s="11"/>
      <c r="C404" s="11"/>
      <c r="D404" s="11"/>
      <c r="E404" s="11"/>
      <c r="F404" s="11"/>
      <c r="G404" s="11"/>
      <c r="H404" s="11"/>
      <c r="I404" s="11"/>
      <c r="J404" s="11"/>
      <c r="K404" s="11"/>
      <c r="L404" s="11"/>
    </row>
    <row r="405" customFormat="false" ht="12.75" hidden="false" customHeight="true" outlineLevel="0" collapsed="false">
      <c r="A405" s="11"/>
      <c r="B405" s="11"/>
      <c r="C405" s="11"/>
      <c r="D405" s="11"/>
      <c r="E405" s="11"/>
      <c r="F405" s="11"/>
      <c r="G405" s="11"/>
      <c r="H405" s="11"/>
      <c r="I405" s="11"/>
      <c r="J405" s="11"/>
      <c r="K405" s="11"/>
      <c r="L405" s="11"/>
    </row>
    <row r="406" customFormat="false" ht="12.75" hidden="false" customHeight="true" outlineLevel="0" collapsed="false">
      <c r="A406" s="11"/>
      <c r="B406" s="11"/>
      <c r="C406" s="11"/>
      <c r="D406" s="11"/>
      <c r="E406" s="11"/>
      <c r="F406" s="11"/>
      <c r="G406" s="11"/>
      <c r="H406" s="11"/>
      <c r="I406" s="11"/>
      <c r="J406" s="11"/>
      <c r="K406" s="11"/>
      <c r="L406" s="11"/>
    </row>
    <row r="407" customFormat="false" ht="12.75" hidden="false" customHeight="true" outlineLevel="0" collapsed="false">
      <c r="A407" s="11"/>
      <c r="B407" s="11"/>
      <c r="C407" s="11"/>
      <c r="D407" s="11"/>
      <c r="E407" s="11"/>
      <c r="F407" s="11"/>
      <c r="G407" s="11"/>
      <c r="H407" s="11"/>
      <c r="I407" s="11"/>
      <c r="J407" s="11"/>
      <c r="K407" s="11"/>
      <c r="L407" s="11"/>
    </row>
    <row r="408" customFormat="false" ht="12.75" hidden="false" customHeight="true" outlineLevel="0" collapsed="false">
      <c r="A408" s="11"/>
      <c r="B408" s="11"/>
      <c r="C408" s="11"/>
      <c r="D408" s="11"/>
      <c r="E408" s="11"/>
      <c r="F408" s="11"/>
      <c r="G408" s="11"/>
      <c r="H408" s="11"/>
      <c r="I408" s="11"/>
      <c r="J408" s="11"/>
      <c r="K408" s="11"/>
      <c r="L408" s="11"/>
    </row>
    <row r="409" customFormat="false" ht="12.75" hidden="false" customHeight="true" outlineLevel="0" collapsed="false">
      <c r="A409" s="11"/>
      <c r="B409" s="11"/>
      <c r="C409" s="11"/>
      <c r="D409" s="11"/>
      <c r="E409" s="11"/>
      <c r="F409" s="11"/>
      <c r="G409" s="11"/>
      <c r="H409" s="11"/>
      <c r="I409" s="11"/>
      <c r="J409" s="11"/>
      <c r="K409" s="11"/>
      <c r="L409" s="11"/>
    </row>
    <row r="410" customFormat="false" ht="12.75" hidden="false" customHeight="true" outlineLevel="0" collapsed="false">
      <c r="A410" s="11"/>
      <c r="B410" s="11"/>
      <c r="C410" s="11"/>
      <c r="D410" s="11"/>
      <c r="E410" s="11"/>
      <c r="F410" s="11"/>
      <c r="G410" s="11"/>
      <c r="H410" s="11"/>
      <c r="I410" s="11"/>
      <c r="J410" s="11"/>
      <c r="K410" s="11"/>
      <c r="L410" s="11"/>
    </row>
    <row r="411" customFormat="false" ht="12.75" hidden="false" customHeight="true" outlineLevel="0" collapsed="false">
      <c r="A411" s="11"/>
      <c r="B411" s="11"/>
      <c r="C411" s="11"/>
      <c r="D411" s="11"/>
      <c r="E411" s="11"/>
      <c r="F411" s="11"/>
      <c r="G411" s="11"/>
      <c r="H411" s="11"/>
      <c r="I411" s="11"/>
      <c r="J411" s="11"/>
      <c r="K411" s="11"/>
      <c r="L411" s="11"/>
    </row>
    <row r="412" customFormat="false" ht="12.75" hidden="false" customHeight="true" outlineLevel="0" collapsed="false">
      <c r="A412" s="11"/>
      <c r="B412" s="11"/>
      <c r="C412" s="11"/>
      <c r="D412" s="11"/>
      <c r="E412" s="11"/>
      <c r="F412" s="11"/>
      <c r="G412" s="11"/>
      <c r="H412" s="11"/>
      <c r="I412" s="11"/>
      <c r="J412" s="11"/>
      <c r="K412" s="11"/>
      <c r="L412" s="11"/>
    </row>
    <row r="413" customFormat="false" ht="12.75" hidden="false" customHeight="true" outlineLevel="0" collapsed="false">
      <c r="A413" s="11"/>
      <c r="B413" s="11"/>
      <c r="C413" s="11"/>
      <c r="D413" s="11"/>
      <c r="E413" s="11"/>
      <c r="F413" s="11"/>
      <c r="G413" s="11"/>
      <c r="H413" s="11"/>
      <c r="I413" s="11"/>
      <c r="J413" s="11"/>
      <c r="K413" s="11"/>
      <c r="L413" s="11"/>
    </row>
    <row r="414" customFormat="false" ht="12.75" hidden="false" customHeight="true" outlineLevel="0" collapsed="false">
      <c r="A414" s="11"/>
      <c r="B414" s="11"/>
      <c r="C414" s="11"/>
      <c r="D414" s="11"/>
      <c r="E414" s="11"/>
      <c r="F414" s="11"/>
      <c r="G414" s="11"/>
      <c r="H414" s="11"/>
      <c r="I414" s="11"/>
      <c r="J414" s="11"/>
      <c r="K414" s="11"/>
      <c r="L414" s="11"/>
    </row>
    <row r="415" customFormat="false" ht="12.75" hidden="false" customHeight="true" outlineLevel="0" collapsed="false">
      <c r="A415" s="11"/>
      <c r="B415" s="11"/>
      <c r="C415" s="11"/>
      <c r="D415" s="11"/>
      <c r="E415" s="11"/>
      <c r="F415" s="11"/>
      <c r="G415" s="11"/>
      <c r="H415" s="11"/>
      <c r="I415" s="11"/>
      <c r="J415" s="11"/>
      <c r="K415" s="11"/>
      <c r="L415" s="11"/>
    </row>
    <row r="416" customFormat="false" ht="12.75" hidden="false" customHeight="true" outlineLevel="0" collapsed="false">
      <c r="A416" s="11"/>
      <c r="B416" s="11"/>
      <c r="C416" s="11"/>
      <c r="D416" s="11"/>
      <c r="E416" s="11"/>
      <c r="F416" s="11"/>
      <c r="G416" s="11"/>
      <c r="H416" s="11"/>
      <c r="I416" s="11"/>
      <c r="J416" s="11"/>
      <c r="K416" s="11"/>
      <c r="L416" s="11"/>
    </row>
    <row r="417" customFormat="false" ht="12.75" hidden="false" customHeight="true" outlineLevel="0" collapsed="false">
      <c r="A417" s="11"/>
      <c r="B417" s="11"/>
      <c r="C417" s="11"/>
      <c r="D417" s="11"/>
      <c r="E417" s="11"/>
      <c r="F417" s="11"/>
      <c r="G417" s="11"/>
      <c r="H417" s="11"/>
      <c r="I417" s="11"/>
      <c r="J417" s="11"/>
      <c r="K417" s="11"/>
      <c r="L417" s="11"/>
    </row>
    <row r="418" customFormat="false" ht="12.75" hidden="false" customHeight="true" outlineLevel="0" collapsed="false">
      <c r="A418" s="11"/>
      <c r="B418" s="11"/>
      <c r="C418" s="11"/>
      <c r="D418" s="11"/>
      <c r="E418" s="11"/>
      <c r="F418" s="11"/>
      <c r="G418" s="11"/>
      <c r="H418" s="11"/>
      <c r="I418" s="11"/>
      <c r="J418" s="11"/>
      <c r="K418" s="11"/>
      <c r="L418" s="11"/>
    </row>
    <row r="419" customFormat="false" ht="12.75" hidden="false" customHeight="true" outlineLevel="0" collapsed="false">
      <c r="A419" s="11"/>
      <c r="B419" s="11"/>
      <c r="C419" s="11"/>
      <c r="D419" s="11"/>
      <c r="E419" s="11"/>
      <c r="F419" s="11"/>
      <c r="G419" s="11"/>
      <c r="H419" s="11"/>
      <c r="I419" s="11"/>
      <c r="J419" s="11"/>
      <c r="K419" s="11"/>
      <c r="L419" s="11"/>
    </row>
    <row r="420" customFormat="false" ht="12.75" hidden="false" customHeight="true" outlineLevel="0" collapsed="false">
      <c r="A420" s="11"/>
      <c r="B420" s="11"/>
      <c r="C420" s="11"/>
      <c r="D420" s="11"/>
      <c r="E420" s="11"/>
      <c r="F420" s="11"/>
      <c r="G420" s="11"/>
      <c r="H420" s="11"/>
      <c r="I420" s="11"/>
      <c r="J420" s="11"/>
      <c r="K420" s="11"/>
      <c r="L420" s="11"/>
    </row>
    <row r="421" customFormat="false" ht="12.75" hidden="false" customHeight="true" outlineLevel="0" collapsed="false">
      <c r="A421" s="11"/>
      <c r="B421" s="11"/>
      <c r="C421" s="11"/>
      <c r="D421" s="11"/>
      <c r="E421" s="11"/>
      <c r="F421" s="11"/>
      <c r="G421" s="11"/>
      <c r="H421" s="11"/>
      <c r="I421" s="11"/>
      <c r="J421" s="11"/>
      <c r="K421" s="11"/>
      <c r="L421" s="11"/>
    </row>
    <row r="422" customFormat="false" ht="12.75" hidden="false" customHeight="true" outlineLevel="0" collapsed="false">
      <c r="A422" s="11"/>
      <c r="B422" s="11"/>
      <c r="C422" s="11"/>
      <c r="D422" s="11"/>
      <c r="E422" s="11"/>
      <c r="F422" s="11"/>
      <c r="G422" s="11"/>
      <c r="H422" s="11"/>
      <c r="I422" s="11"/>
      <c r="J422" s="11"/>
      <c r="K422" s="11"/>
      <c r="L422" s="11"/>
    </row>
    <row r="423" customFormat="false" ht="12.75" hidden="false" customHeight="true" outlineLevel="0" collapsed="false">
      <c r="A423" s="11"/>
      <c r="B423" s="11"/>
      <c r="C423" s="11"/>
      <c r="D423" s="11"/>
      <c r="E423" s="11"/>
      <c r="F423" s="11"/>
      <c r="G423" s="11"/>
      <c r="H423" s="11"/>
      <c r="I423" s="11"/>
      <c r="J423" s="11"/>
      <c r="K423" s="11"/>
      <c r="L423" s="11"/>
    </row>
    <row r="424" customFormat="false" ht="12.75" hidden="false" customHeight="true" outlineLevel="0" collapsed="false">
      <c r="A424" s="11"/>
      <c r="B424" s="11"/>
      <c r="C424" s="11"/>
      <c r="D424" s="11"/>
      <c r="E424" s="11"/>
      <c r="F424" s="11"/>
      <c r="G424" s="11"/>
      <c r="H424" s="11"/>
      <c r="I424" s="11"/>
      <c r="J424" s="11"/>
      <c r="K424" s="11"/>
      <c r="L424" s="11"/>
    </row>
    <row r="425" customFormat="false" ht="12.75" hidden="false" customHeight="true" outlineLevel="0" collapsed="false">
      <c r="A425" s="11"/>
      <c r="B425" s="11"/>
      <c r="C425" s="11"/>
      <c r="D425" s="11"/>
      <c r="E425" s="11"/>
      <c r="F425" s="11"/>
      <c r="G425" s="11"/>
      <c r="H425" s="11"/>
      <c r="I425" s="11"/>
      <c r="J425" s="11"/>
      <c r="K425" s="11"/>
      <c r="L425" s="11"/>
    </row>
    <row r="426" customFormat="false" ht="12.75" hidden="false" customHeight="true" outlineLevel="0" collapsed="false">
      <c r="A426" s="11"/>
      <c r="B426" s="11"/>
      <c r="C426" s="11"/>
      <c r="D426" s="11"/>
      <c r="E426" s="11"/>
      <c r="F426" s="11"/>
      <c r="G426" s="11"/>
      <c r="H426" s="11"/>
      <c r="I426" s="11"/>
      <c r="J426" s="11"/>
      <c r="K426" s="11"/>
      <c r="L426" s="11"/>
    </row>
    <row r="427" customFormat="false" ht="12.75" hidden="false" customHeight="true" outlineLevel="0" collapsed="false">
      <c r="A427" s="11"/>
      <c r="B427" s="11"/>
      <c r="C427" s="11"/>
      <c r="D427" s="11"/>
      <c r="E427" s="11"/>
      <c r="F427" s="11"/>
      <c r="G427" s="11"/>
      <c r="H427" s="11"/>
      <c r="I427" s="11"/>
      <c r="J427" s="11"/>
      <c r="K427" s="11"/>
      <c r="L427" s="11"/>
    </row>
    <row r="428" customFormat="false" ht="12.75" hidden="false" customHeight="true" outlineLevel="0" collapsed="false">
      <c r="A428" s="11"/>
      <c r="B428" s="11"/>
      <c r="C428" s="11"/>
      <c r="D428" s="11"/>
      <c r="E428" s="11"/>
      <c r="F428" s="11"/>
      <c r="G428" s="11"/>
      <c r="H428" s="11"/>
      <c r="I428" s="11"/>
      <c r="J428" s="11"/>
      <c r="K428" s="11"/>
      <c r="L428" s="11"/>
    </row>
    <row r="429" customFormat="false" ht="12.75" hidden="false" customHeight="true" outlineLevel="0" collapsed="false">
      <c r="A429" s="11"/>
      <c r="B429" s="11"/>
      <c r="C429" s="11"/>
      <c r="D429" s="11"/>
      <c r="E429" s="11"/>
      <c r="F429" s="11"/>
      <c r="G429" s="11"/>
      <c r="H429" s="11"/>
      <c r="I429" s="11"/>
      <c r="J429" s="11"/>
      <c r="K429" s="11"/>
      <c r="L429" s="11"/>
    </row>
    <row r="430" customFormat="false" ht="12.75" hidden="false" customHeight="true" outlineLevel="0" collapsed="false">
      <c r="A430" s="11"/>
      <c r="B430" s="11"/>
      <c r="C430" s="11"/>
      <c r="D430" s="11"/>
      <c r="E430" s="11"/>
      <c r="F430" s="11"/>
      <c r="G430" s="11"/>
      <c r="H430" s="11"/>
      <c r="I430" s="11"/>
      <c r="J430" s="11"/>
      <c r="K430" s="11"/>
      <c r="L430" s="11"/>
    </row>
    <row r="431" customFormat="false" ht="12.75" hidden="false" customHeight="true" outlineLevel="0" collapsed="false">
      <c r="A431" s="11"/>
      <c r="B431" s="11"/>
      <c r="C431" s="11"/>
      <c r="D431" s="11"/>
      <c r="E431" s="11"/>
      <c r="F431" s="11"/>
      <c r="G431" s="11"/>
      <c r="H431" s="11"/>
      <c r="I431" s="11"/>
      <c r="J431" s="11"/>
      <c r="K431" s="11"/>
      <c r="L431" s="11"/>
    </row>
    <row r="432" customFormat="false" ht="12.75" hidden="false" customHeight="true" outlineLevel="0" collapsed="false">
      <c r="A432" s="11"/>
      <c r="B432" s="11"/>
      <c r="C432" s="11"/>
      <c r="D432" s="11"/>
      <c r="E432" s="11"/>
      <c r="F432" s="11"/>
      <c r="G432" s="11"/>
      <c r="H432" s="11"/>
      <c r="I432" s="11"/>
      <c r="J432" s="11"/>
      <c r="K432" s="11"/>
      <c r="L432" s="11"/>
    </row>
    <row r="433" customFormat="false" ht="12.75" hidden="false" customHeight="true" outlineLevel="0" collapsed="false">
      <c r="A433" s="11"/>
      <c r="B433" s="11"/>
      <c r="C433" s="11"/>
      <c r="D433" s="11"/>
      <c r="E433" s="11"/>
      <c r="F433" s="11"/>
      <c r="G433" s="11"/>
      <c r="H433" s="11"/>
      <c r="I433" s="11"/>
      <c r="J433" s="11"/>
      <c r="K433" s="11"/>
      <c r="L433" s="11"/>
    </row>
    <row r="434" customFormat="false" ht="12.75" hidden="false" customHeight="true" outlineLevel="0" collapsed="false">
      <c r="A434" s="11"/>
      <c r="B434" s="11"/>
      <c r="C434" s="11"/>
      <c r="D434" s="11"/>
      <c r="E434" s="11"/>
      <c r="F434" s="11"/>
      <c r="G434" s="11"/>
      <c r="H434" s="11"/>
      <c r="I434" s="11"/>
      <c r="J434" s="11"/>
      <c r="K434" s="11"/>
      <c r="L434" s="11"/>
    </row>
    <row r="435" customFormat="false" ht="12.75" hidden="false" customHeight="true" outlineLevel="0" collapsed="false">
      <c r="A435" s="11"/>
      <c r="B435" s="11"/>
      <c r="C435" s="11"/>
      <c r="D435" s="11"/>
      <c r="E435" s="11"/>
      <c r="F435" s="11"/>
      <c r="G435" s="11"/>
      <c r="H435" s="11"/>
      <c r="I435" s="11"/>
      <c r="J435" s="11"/>
      <c r="K435" s="11"/>
      <c r="L435" s="11"/>
    </row>
    <row r="436" customFormat="false" ht="12.75" hidden="false" customHeight="true" outlineLevel="0" collapsed="false">
      <c r="A436" s="11"/>
      <c r="B436" s="11"/>
      <c r="C436" s="11"/>
      <c r="D436" s="11"/>
      <c r="E436" s="11"/>
      <c r="F436" s="11"/>
      <c r="G436" s="11"/>
      <c r="H436" s="11"/>
      <c r="I436" s="11"/>
      <c r="J436" s="11"/>
      <c r="K436" s="11"/>
      <c r="L436" s="11"/>
    </row>
    <row r="437" customFormat="false" ht="12.75" hidden="false" customHeight="true" outlineLevel="0" collapsed="false">
      <c r="A437" s="11"/>
      <c r="B437" s="11"/>
      <c r="C437" s="11"/>
      <c r="D437" s="11"/>
      <c r="E437" s="11"/>
      <c r="F437" s="11"/>
      <c r="G437" s="11"/>
      <c r="H437" s="11"/>
      <c r="I437" s="11"/>
      <c r="J437" s="11"/>
      <c r="K437" s="11"/>
      <c r="L437" s="11"/>
    </row>
    <row r="438" customFormat="false" ht="12.75" hidden="false" customHeight="true" outlineLevel="0" collapsed="false">
      <c r="A438" s="11"/>
      <c r="B438" s="11"/>
      <c r="C438" s="11"/>
      <c r="D438" s="11"/>
      <c r="E438" s="11"/>
      <c r="F438" s="11"/>
      <c r="G438" s="11"/>
      <c r="H438" s="11"/>
      <c r="I438" s="11"/>
      <c r="J438" s="11"/>
      <c r="K438" s="11"/>
      <c r="L438" s="11"/>
    </row>
    <row r="439" customFormat="false" ht="12.75" hidden="false" customHeight="true" outlineLevel="0" collapsed="false">
      <c r="A439" s="11"/>
      <c r="B439" s="11"/>
      <c r="C439" s="11"/>
      <c r="D439" s="11"/>
      <c r="E439" s="11"/>
      <c r="F439" s="11"/>
      <c r="G439" s="11"/>
      <c r="H439" s="11"/>
      <c r="I439" s="11"/>
      <c r="J439" s="11"/>
      <c r="K439" s="11"/>
      <c r="L439" s="11"/>
    </row>
    <row r="440" customFormat="false" ht="12.75" hidden="false" customHeight="true" outlineLevel="0" collapsed="false">
      <c r="A440" s="11"/>
      <c r="B440" s="11"/>
      <c r="C440" s="11"/>
      <c r="D440" s="11"/>
      <c r="E440" s="11"/>
      <c r="F440" s="11"/>
      <c r="G440" s="11"/>
      <c r="H440" s="11"/>
      <c r="I440" s="11"/>
      <c r="J440" s="11"/>
      <c r="K440" s="11"/>
      <c r="L440" s="11"/>
    </row>
    <row r="441" customFormat="false" ht="12.75" hidden="false" customHeight="true" outlineLevel="0" collapsed="false">
      <c r="A441" s="11"/>
      <c r="B441" s="11"/>
      <c r="C441" s="11"/>
      <c r="D441" s="11"/>
      <c r="E441" s="11"/>
      <c r="F441" s="11"/>
      <c r="G441" s="11"/>
      <c r="H441" s="11"/>
      <c r="I441" s="11"/>
      <c r="J441" s="11"/>
      <c r="K441" s="11"/>
      <c r="L441" s="11"/>
    </row>
    <row r="442" customFormat="false" ht="12.75" hidden="false" customHeight="true" outlineLevel="0" collapsed="false">
      <c r="A442" s="11"/>
      <c r="B442" s="11"/>
      <c r="C442" s="11"/>
      <c r="D442" s="11"/>
      <c r="E442" s="11"/>
      <c r="F442" s="11"/>
      <c r="G442" s="11"/>
      <c r="H442" s="11"/>
      <c r="I442" s="11"/>
      <c r="J442" s="11"/>
      <c r="K442" s="11"/>
      <c r="L442" s="11"/>
    </row>
    <row r="443" customFormat="false" ht="12.75" hidden="false" customHeight="true" outlineLevel="0" collapsed="false">
      <c r="A443" s="11"/>
      <c r="B443" s="11"/>
      <c r="C443" s="11"/>
      <c r="D443" s="11"/>
      <c r="E443" s="11"/>
      <c r="F443" s="11"/>
      <c r="G443" s="11"/>
      <c r="H443" s="11"/>
      <c r="I443" s="11"/>
      <c r="J443" s="11"/>
      <c r="K443" s="11"/>
      <c r="L443" s="11"/>
    </row>
    <row r="444" customFormat="false" ht="12.75" hidden="false" customHeight="true" outlineLevel="0" collapsed="false">
      <c r="A444" s="11"/>
      <c r="B444" s="11"/>
      <c r="C444" s="11"/>
      <c r="D444" s="11"/>
      <c r="E444" s="11"/>
      <c r="F444" s="11"/>
      <c r="G444" s="11"/>
      <c r="H444" s="11"/>
      <c r="I444" s="11"/>
      <c r="J444" s="11"/>
      <c r="K444" s="11"/>
      <c r="L444" s="11"/>
    </row>
    <row r="445" customFormat="false" ht="12.75" hidden="false" customHeight="true" outlineLevel="0" collapsed="false">
      <c r="A445" s="11"/>
      <c r="B445" s="11"/>
      <c r="C445" s="11"/>
      <c r="D445" s="11"/>
      <c r="E445" s="11"/>
      <c r="F445" s="11"/>
      <c r="G445" s="11"/>
      <c r="H445" s="11"/>
      <c r="I445" s="11"/>
      <c r="J445" s="11"/>
      <c r="K445" s="11"/>
      <c r="L445" s="11"/>
    </row>
    <row r="446" customFormat="false" ht="12.75" hidden="false" customHeight="true" outlineLevel="0" collapsed="false">
      <c r="A446" s="11"/>
      <c r="B446" s="11"/>
      <c r="C446" s="11"/>
      <c r="D446" s="11"/>
      <c r="E446" s="11"/>
      <c r="F446" s="11"/>
      <c r="G446" s="11"/>
      <c r="H446" s="11"/>
      <c r="I446" s="11"/>
      <c r="J446" s="11"/>
      <c r="K446" s="11"/>
      <c r="L446" s="11"/>
    </row>
    <row r="447" customFormat="false" ht="12.75" hidden="false" customHeight="true" outlineLevel="0" collapsed="false">
      <c r="A447" s="11"/>
      <c r="B447" s="11"/>
      <c r="C447" s="11"/>
      <c r="D447" s="11"/>
      <c r="E447" s="11"/>
      <c r="F447" s="11"/>
      <c r="G447" s="11"/>
      <c r="H447" s="11"/>
      <c r="I447" s="11"/>
      <c r="J447" s="11"/>
      <c r="K447" s="11"/>
      <c r="L447" s="11"/>
    </row>
    <row r="448" customFormat="false" ht="12.75" hidden="false" customHeight="true" outlineLevel="0" collapsed="false">
      <c r="A448" s="11"/>
      <c r="B448" s="11"/>
      <c r="C448" s="11"/>
      <c r="D448" s="11"/>
      <c r="E448" s="11"/>
      <c r="F448" s="11"/>
      <c r="G448" s="11"/>
      <c r="H448" s="11"/>
      <c r="I448" s="11"/>
      <c r="J448" s="11"/>
      <c r="K448" s="11"/>
      <c r="L448" s="11"/>
    </row>
    <row r="449" customFormat="false" ht="12.75" hidden="false" customHeight="true" outlineLevel="0" collapsed="false">
      <c r="A449" s="11"/>
      <c r="B449" s="11"/>
      <c r="C449" s="11"/>
      <c r="D449" s="11"/>
      <c r="E449" s="11"/>
      <c r="F449" s="11"/>
      <c r="G449" s="11"/>
      <c r="H449" s="11"/>
      <c r="I449" s="11"/>
      <c r="J449" s="11"/>
      <c r="K449" s="11"/>
      <c r="L449" s="11"/>
    </row>
    <row r="450" customFormat="false" ht="12.75" hidden="false" customHeight="true" outlineLevel="0" collapsed="false">
      <c r="A450" s="11"/>
      <c r="B450" s="11"/>
      <c r="C450" s="11"/>
      <c r="D450" s="11"/>
      <c r="E450" s="11"/>
      <c r="F450" s="11"/>
      <c r="G450" s="11"/>
      <c r="H450" s="11"/>
      <c r="I450" s="11"/>
      <c r="J450" s="11"/>
      <c r="K450" s="11"/>
      <c r="L450" s="11"/>
    </row>
    <row r="451" customFormat="false" ht="12.75" hidden="false" customHeight="true" outlineLevel="0" collapsed="false">
      <c r="A451" s="11"/>
      <c r="B451" s="11"/>
      <c r="C451" s="11"/>
      <c r="D451" s="11"/>
      <c r="E451" s="11"/>
      <c r="F451" s="11"/>
      <c r="G451" s="11"/>
      <c r="H451" s="11"/>
      <c r="I451" s="11"/>
      <c r="J451" s="11"/>
      <c r="K451" s="11"/>
      <c r="L451" s="11"/>
    </row>
    <row r="452" customFormat="false" ht="12.75" hidden="false" customHeight="true" outlineLevel="0" collapsed="false">
      <c r="A452" s="11"/>
      <c r="B452" s="11"/>
      <c r="C452" s="11"/>
      <c r="D452" s="11"/>
      <c r="E452" s="11"/>
      <c r="F452" s="11"/>
      <c r="G452" s="11"/>
      <c r="H452" s="11"/>
      <c r="I452" s="11"/>
      <c r="J452" s="11"/>
      <c r="K452" s="11"/>
      <c r="L452" s="11"/>
    </row>
    <row r="453" customFormat="false" ht="12.75" hidden="false" customHeight="true" outlineLevel="0" collapsed="false">
      <c r="A453" s="11"/>
      <c r="B453" s="11"/>
      <c r="C453" s="11"/>
      <c r="D453" s="11"/>
      <c r="E453" s="11"/>
      <c r="F453" s="11"/>
      <c r="G453" s="11"/>
      <c r="H453" s="11"/>
      <c r="I453" s="11"/>
      <c r="J453" s="11"/>
      <c r="K453" s="11"/>
      <c r="L453" s="11"/>
    </row>
    <row r="454" customFormat="false" ht="12.75" hidden="false" customHeight="true" outlineLevel="0" collapsed="false">
      <c r="A454" s="11"/>
      <c r="B454" s="11"/>
      <c r="C454" s="11"/>
      <c r="D454" s="11"/>
      <c r="E454" s="11"/>
      <c r="F454" s="11"/>
      <c r="G454" s="11"/>
      <c r="H454" s="11"/>
      <c r="I454" s="11"/>
      <c r="J454" s="11"/>
      <c r="K454" s="11"/>
      <c r="L454" s="11"/>
    </row>
    <row r="455" customFormat="false" ht="12.75" hidden="false" customHeight="true" outlineLevel="0" collapsed="false">
      <c r="A455" s="11"/>
      <c r="B455" s="11"/>
      <c r="C455" s="11"/>
      <c r="D455" s="11"/>
      <c r="E455" s="11"/>
      <c r="F455" s="11"/>
      <c r="G455" s="11"/>
      <c r="H455" s="11"/>
      <c r="I455" s="11"/>
      <c r="J455" s="11"/>
      <c r="K455" s="11"/>
      <c r="L455" s="11"/>
    </row>
    <row r="456" customFormat="false" ht="12.75" hidden="false" customHeight="true" outlineLevel="0" collapsed="false">
      <c r="A456" s="11"/>
      <c r="B456" s="11"/>
      <c r="C456" s="11"/>
      <c r="D456" s="11"/>
      <c r="E456" s="11"/>
      <c r="F456" s="11"/>
      <c r="G456" s="11"/>
      <c r="H456" s="11"/>
      <c r="I456" s="11"/>
      <c r="J456" s="11"/>
      <c r="K456" s="11"/>
      <c r="L456" s="11"/>
    </row>
    <row r="457" customFormat="false" ht="12.75" hidden="false" customHeight="true" outlineLevel="0" collapsed="false">
      <c r="A457" s="11"/>
      <c r="B457" s="11"/>
      <c r="C457" s="11"/>
      <c r="D457" s="11"/>
      <c r="E457" s="11"/>
      <c r="F457" s="11"/>
      <c r="G457" s="11"/>
      <c r="H457" s="11"/>
      <c r="I457" s="11"/>
      <c r="J457" s="11"/>
      <c r="K457" s="11"/>
      <c r="L457" s="11"/>
    </row>
    <row r="458" customFormat="false" ht="12.75" hidden="false" customHeight="true" outlineLevel="0" collapsed="false">
      <c r="A458" s="11"/>
      <c r="B458" s="11"/>
      <c r="C458" s="11"/>
      <c r="D458" s="11"/>
      <c r="E458" s="11"/>
      <c r="F458" s="11"/>
      <c r="G458" s="11"/>
      <c r="H458" s="11"/>
      <c r="I458" s="11"/>
      <c r="J458" s="11"/>
      <c r="K458" s="11"/>
      <c r="L458" s="11"/>
    </row>
    <row r="459" customFormat="false" ht="12.75" hidden="false" customHeight="true" outlineLevel="0" collapsed="false">
      <c r="A459" s="11"/>
      <c r="B459" s="11"/>
      <c r="C459" s="11"/>
      <c r="D459" s="11"/>
      <c r="E459" s="11"/>
      <c r="F459" s="11"/>
      <c r="G459" s="11"/>
      <c r="H459" s="11"/>
      <c r="I459" s="11"/>
      <c r="J459" s="11"/>
      <c r="K459" s="11"/>
      <c r="L459" s="11"/>
    </row>
    <row r="460" customFormat="false" ht="12.75" hidden="false" customHeight="true" outlineLevel="0" collapsed="false">
      <c r="A460" s="11"/>
      <c r="B460" s="11"/>
      <c r="C460" s="11"/>
      <c r="D460" s="11"/>
      <c r="E460" s="11"/>
      <c r="F460" s="11"/>
      <c r="G460" s="11"/>
      <c r="H460" s="11"/>
      <c r="I460" s="11"/>
      <c r="J460" s="11"/>
      <c r="K460" s="11"/>
      <c r="L460" s="11"/>
    </row>
    <row r="461" customFormat="false" ht="12.75" hidden="false" customHeight="true" outlineLevel="0" collapsed="false">
      <c r="A461" s="11"/>
      <c r="B461" s="11"/>
      <c r="C461" s="11"/>
      <c r="D461" s="11"/>
      <c r="E461" s="11"/>
      <c r="F461" s="11"/>
      <c r="G461" s="11"/>
      <c r="H461" s="11"/>
      <c r="I461" s="11"/>
      <c r="J461" s="11"/>
      <c r="K461" s="11"/>
      <c r="L461" s="11"/>
    </row>
    <row r="462" customFormat="false" ht="12.75" hidden="false" customHeight="true" outlineLevel="0" collapsed="false">
      <c r="A462" s="11"/>
      <c r="B462" s="11"/>
      <c r="C462" s="11"/>
      <c r="D462" s="11"/>
      <c r="E462" s="11"/>
      <c r="F462" s="11"/>
      <c r="G462" s="11"/>
      <c r="H462" s="11"/>
      <c r="I462" s="11"/>
      <c r="J462" s="11"/>
      <c r="K462" s="11"/>
      <c r="L462" s="11"/>
    </row>
    <row r="463" customFormat="false" ht="12.75" hidden="false" customHeight="true" outlineLevel="0" collapsed="false">
      <c r="A463" s="11"/>
      <c r="B463" s="11"/>
      <c r="C463" s="11"/>
      <c r="D463" s="11"/>
      <c r="E463" s="11"/>
      <c r="F463" s="11"/>
      <c r="G463" s="11"/>
      <c r="H463" s="11"/>
      <c r="I463" s="11"/>
      <c r="J463" s="11"/>
      <c r="K463" s="11"/>
      <c r="L463" s="11"/>
    </row>
    <row r="464" customFormat="false" ht="12.75" hidden="false" customHeight="true" outlineLevel="0" collapsed="false">
      <c r="A464" s="11"/>
      <c r="B464" s="11"/>
      <c r="C464" s="11"/>
      <c r="D464" s="11"/>
      <c r="E464" s="11"/>
      <c r="F464" s="11"/>
      <c r="G464" s="11"/>
      <c r="H464" s="11"/>
      <c r="I464" s="11"/>
      <c r="J464" s="11"/>
      <c r="K464" s="11"/>
      <c r="L464" s="11"/>
    </row>
    <row r="465" customFormat="false" ht="12.75" hidden="false" customHeight="true" outlineLevel="0" collapsed="false">
      <c r="A465" s="11"/>
      <c r="B465" s="11"/>
      <c r="C465" s="11"/>
      <c r="D465" s="11"/>
      <c r="E465" s="11"/>
      <c r="F465" s="11"/>
      <c r="G465" s="11"/>
      <c r="H465" s="11"/>
      <c r="I465" s="11"/>
      <c r="J465" s="11"/>
      <c r="K465" s="11"/>
      <c r="L465" s="11"/>
    </row>
    <row r="466" customFormat="false" ht="12.75" hidden="false" customHeight="true" outlineLevel="0" collapsed="false">
      <c r="A466" s="11"/>
      <c r="B466" s="11"/>
      <c r="C466" s="11"/>
      <c r="D466" s="11"/>
      <c r="E466" s="11"/>
      <c r="F466" s="11"/>
      <c r="G466" s="11"/>
      <c r="H466" s="11"/>
      <c r="I466" s="11"/>
      <c r="J466" s="11"/>
      <c r="K466" s="11"/>
      <c r="L466" s="11"/>
    </row>
    <row r="467" customFormat="false" ht="12.75" hidden="false" customHeight="true" outlineLevel="0" collapsed="false">
      <c r="A467" s="11"/>
      <c r="B467" s="11"/>
      <c r="C467" s="11"/>
      <c r="D467" s="11"/>
      <c r="E467" s="11"/>
      <c r="F467" s="11"/>
      <c r="G467" s="11"/>
      <c r="H467" s="11"/>
      <c r="I467" s="11"/>
      <c r="J467" s="11"/>
      <c r="K467" s="11"/>
      <c r="L467" s="11"/>
    </row>
    <row r="468" customFormat="false" ht="12.75" hidden="false" customHeight="true" outlineLevel="0" collapsed="false">
      <c r="A468" s="11"/>
      <c r="B468" s="11"/>
      <c r="C468" s="11"/>
      <c r="D468" s="11"/>
      <c r="E468" s="11"/>
      <c r="F468" s="11"/>
      <c r="G468" s="11"/>
      <c r="H468" s="11"/>
      <c r="I468" s="11"/>
      <c r="J468" s="11"/>
      <c r="K468" s="11"/>
      <c r="L468" s="11"/>
    </row>
    <row r="469" customFormat="false" ht="12.75" hidden="false" customHeight="true" outlineLevel="0" collapsed="false">
      <c r="A469" s="11"/>
      <c r="B469" s="11"/>
      <c r="C469" s="11"/>
      <c r="D469" s="11"/>
      <c r="E469" s="11"/>
      <c r="F469" s="11"/>
      <c r="G469" s="11"/>
      <c r="H469" s="11"/>
      <c r="I469" s="11"/>
      <c r="J469" s="11"/>
      <c r="K469" s="11"/>
      <c r="L469" s="11"/>
    </row>
    <row r="470" customFormat="false" ht="12.75" hidden="false" customHeight="true" outlineLevel="0" collapsed="false">
      <c r="A470" s="11"/>
      <c r="B470" s="11"/>
      <c r="C470" s="11"/>
      <c r="D470" s="11"/>
      <c r="E470" s="11"/>
      <c r="F470" s="11"/>
      <c r="G470" s="11"/>
      <c r="H470" s="11"/>
      <c r="I470" s="11"/>
      <c r="J470" s="11"/>
      <c r="K470" s="11"/>
      <c r="L470" s="11"/>
    </row>
    <row r="471" customFormat="false" ht="12.75" hidden="false" customHeight="true" outlineLevel="0" collapsed="false">
      <c r="A471" s="11"/>
      <c r="B471" s="11"/>
      <c r="C471" s="11"/>
      <c r="D471" s="11"/>
      <c r="E471" s="11"/>
      <c r="F471" s="11"/>
      <c r="G471" s="11"/>
      <c r="H471" s="11"/>
      <c r="I471" s="11"/>
      <c r="J471" s="11"/>
      <c r="K471" s="11"/>
      <c r="L471" s="11"/>
    </row>
    <row r="472" customFormat="false" ht="12.75" hidden="false" customHeight="true" outlineLevel="0" collapsed="false">
      <c r="A472" s="11"/>
      <c r="B472" s="11"/>
      <c r="C472" s="11"/>
      <c r="D472" s="11"/>
      <c r="E472" s="11"/>
      <c r="F472" s="11"/>
      <c r="G472" s="11"/>
      <c r="H472" s="11"/>
      <c r="I472" s="11"/>
      <c r="J472" s="11"/>
      <c r="K472" s="11"/>
      <c r="L472" s="11"/>
    </row>
    <row r="473" customFormat="false" ht="12.75" hidden="false" customHeight="true" outlineLevel="0" collapsed="false">
      <c r="A473" s="11"/>
      <c r="B473" s="11"/>
      <c r="C473" s="11"/>
      <c r="D473" s="11"/>
      <c r="E473" s="11"/>
      <c r="F473" s="11"/>
      <c r="G473" s="11"/>
      <c r="H473" s="11"/>
      <c r="I473" s="11"/>
      <c r="J473" s="11"/>
      <c r="K473" s="11"/>
      <c r="L473" s="11"/>
    </row>
    <row r="474" customFormat="false" ht="12.75" hidden="false" customHeight="true" outlineLevel="0" collapsed="false">
      <c r="A474" s="11"/>
      <c r="B474" s="11"/>
      <c r="C474" s="11"/>
      <c r="D474" s="11"/>
      <c r="E474" s="11"/>
      <c r="F474" s="11"/>
      <c r="G474" s="11"/>
      <c r="H474" s="11"/>
      <c r="I474" s="11"/>
      <c r="J474" s="11"/>
      <c r="K474" s="11"/>
      <c r="L474" s="11"/>
    </row>
    <row r="475" customFormat="false" ht="12.75" hidden="false" customHeight="true" outlineLevel="0" collapsed="false">
      <c r="A475" s="11"/>
      <c r="B475" s="11"/>
      <c r="C475" s="11"/>
      <c r="D475" s="11"/>
      <c r="E475" s="11"/>
      <c r="F475" s="11"/>
      <c r="G475" s="11"/>
      <c r="H475" s="11"/>
      <c r="I475" s="11"/>
      <c r="J475" s="11"/>
      <c r="K475" s="11"/>
      <c r="L475" s="11"/>
    </row>
    <row r="476" customFormat="false" ht="12.75" hidden="false" customHeight="true" outlineLevel="0" collapsed="false">
      <c r="A476" s="11"/>
      <c r="B476" s="11"/>
      <c r="C476" s="11"/>
      <c r="D476" s="11"/>
      <c r="E476" s="11"/>
      <c r="F476" s="11"/>
      <c r="G476" s="11"/>
      <c r="H476" s="11"/>
      <c r="I476" s="11"/>
      <c r="J476" s="11"/>
      <c r="K476" s="11"/>
      <c r="L476" s="11"/>
    </row>
    <row r="477" customFormat="false" ht="12.75" hidden="false" customHeight="true" outlineLevel="0" collapsed="false">
      <c r="A477" s="11"/>
      <c r="B477" s="11"/>
      <c r="C477" s="11"/>
      <c r="D477" s="11"/>
      <c r="E477" s="11"/>
      <c r="F477" s="11"/>
      <c r="G477" s="11"/>
      <c r="H477" s="11"/>
      <c r="I477" s="11"/>
      <c r="J477" s="11"/>
      <c r="K477" s="11"/>
      <c r="L477" s="11"/>
    </row>
    <row r="478" customFormat="false" ht="12.75" hidden="false" customHeight="true" outlineLevel="0" collapsed="false">
      <c r="A478" s="11"/>
      <c r="B478" s="11"/>
      <c r="C478" s="11"/>
      <c r="D478" s="11"/>
      <c r="E478" s="11"/>
      <c r="F478" s="11"/>
      <c r="G478" s="11"/>
      <c r="H478" s="11"/>
      <c r="I478" s="11"/>
      <c r="J478" s="11"/>
      <c r="K478" s="11"/>
      <c r="L478" s="11"/>
    </row>
    <row r="479" customFormat="false" ht="12.75" hidden="false" customHeight="true" outlineLevel="0" collapsed="false">
      <c r="A479" s="11"/>
      <c r="B479" s="11"/>
      <c r="C479" s="11"/>
      <c r="D479" s="11"/>
      <c r="E479" s="11"/>
      <c r="F479" s="11"/>
      <c r="G479" s="11"/>
      <c r="H479" s="11"/>
      <c r="I479" s="11"/>
      <c r="J479" s="11"/>
      <c r="K479" s="11"/>
      <c r="L479" s="11"/>
    </row>
    <row r="480" customFormat="false" ht="12.75" hidden="false" customHeight="true" outlineLevel="0" collapsed="false">
      <c r="A480" s="11"/>
      <c r="B480" s="11"/>
      <c r="C480" s="11"/>
      <c r="D480" s="11"/>
      <c r="E480" s="11"/>
      <c r="F480" s="11"/>
      <c r="G480" s="11"/>
      <c r="H480" s="11"/>
      <c r="I480" s="11"/>
      <c r="J480" s="11"/>
      <c r="K480" s="11"/>
      <c r="L480" s="11"/>
    </row>
    <row r="481" customFormat="false" ht="12.75" hidden="false" customHeight="true" outlineLevel="0" collapsed="false">
      <c r="A481" s="11"/>
      <c r="B481" s="11"/>
      <c r="C481" s="11"/>
      <c r="D481" s="11"/>
      <c r="E481" s="11"/>
      <c r="F481" s="11"/>
      <c r="G481" s="11"/>
      <c r="H481" s="11"/>
      <c r="I481" s="11"/>
      <c r="J481" s="11"/>
      <c r="K481" s="11"/>
      <c r="L481" s="11"/>
    </row>
    <row r="482" customFormat="false" ht="12.75" hidden="false" customHeight="true" outlineLevel="0" collapsed="false">
      <c r="A482" s="11"/>
      <c r="B482" s="11"/>
      <c r="C482" s="11"/>
      <c r="D482" s="11"/>
      <c r="E482" s="11"/>
      <c r="F482" s="11"/>
      <c r="G482" s="11"/>
      <c r="H482" s="11"/>
      <c r="I482" s="11"/>
      <c r="J482" s="11"/>
      <c r="K482" s="11"/>
      <c r="L482" s="11"/>
    </row>
    <row r="483" customFormat="false" ht="12.75" hidden="false" customHeight="true" outlineLevel="0" collapsed="false">
      <c r="A483" s="11"/>
      <c r="B483" s="11"/>
      <c r="C483" s="11"/>
      <c r="D483" s="11"/>
      <c r="E483" s="11"/>
      <c r="F483" s="11"/>
      <c r="G483" s="11"/>
      <c r="H483" s="11"/>
      <c r="I483" s="11"/>
      <c r="J483" s="11"/>
      <c r="K483" s="11"/>
      <c r="L483" s="11"/>
    </row>
    <row r="484" customFormat="false" ht="12.75" hidden="false" customHeight="true" outlineLevel="0" collapsed="false">
      <c r="A484" s="11"/>
      <c r="B484" s="11"/>
      <c r="C484" s="11"/>
      <c r="D484" s="11"/>
      <c r="E484" s="11"/>
      <c r="F484" s="11"/>
      <c r="G484" s="11"/>
      <c r="H484" s="11"/>
      <c r="I484" s="11"/>
      <c r="J484" s="11"/>
      <c r="K484" s="11"/>
      <c r="L484" s="11"/>
    </row>
    <row r="485" customFormat="false" ht="12.75" hidden="false" customHeight="true" outlineLevel="0" collapsed="false">
      <c r="A485" s="11"/>
      <c r="B485" s="11"/>
      <c r="C485" s="11"/>
      <c r="D485" s="11"/>
      <c r="E485" s="11"/>
      <c r="F485" s="11"/>
      <c r="G485" s="11"/>
      <c r="H485" s="11"/>
      <c r="I485" s="11"/>
      <c r="J485" s="11"/>
      <c r="K485" s="11"/>
      <c r="L485" s="11"/>
    </row>
    <row r="486" customFormat="false" ht="12.75" hidden="false" customHeight="true" outlineLevel="0" collapsed="false">
      <c r="A486" s="11"/>
      <c r="B486" s="11"/>
      <c r="C486" s="11"/>
      <c r="D486" s="11"/>
      <c r="E486" s="11"/>
      <c r="F486" s="11"/>
      <c r="G486" s="11"/>
      <c r="H486" s="11"/>
      <c r="I486" s="11"/>
      <c r="J486" s="11"/>
      <c r="K486" s="11"/>
      <c r="L486" s="11"/>
    </row>
    <row r="487" customFormat="false" ht="12.75" hidden="false" customHeight="true" outlineLevel="0" collapsed="false">
      <c r="A487" s="11"/>
      <c r="B487" s="11"/>
      <c r="C487" s="11"/>
      <c r="D487" s="11"/>
      <c r="E487" s="11"/>
      <c r="F487" s="11"/>
      <c r="G487" s="11"/>
      <c r="H487" s="11"/>
      <c r="I487" s="11"/>
      <c r="J487" s="11"/>
      <c r="K487" s="11"/>
      <c r="L487" s="11"/>
    </row>
    <row r="488" customFormat="false" ht="12.75" hidden="false" customHeight="true" outlineLevel="0" collapsed="false">
      <c r="A488" s="11"/>
      <c r="B488" s="11"/>
      <c r="C488" s="11"/>
      <c r="D488" s="11"/>
      <c r="E488" s="11"/>
      <c r="F488" s="11"/>
      <c r="G488" s="11"/>
      <c r="H488" s="11"/>
      <c r="I488" s="11"/>
      <c r="J488" s="11"/>
      <c r="K488" s="11"/>
      <c r="L488" s="11"/>
    </row>
    <row r="489" customFormat="false" ht="12.75" hidden="false" customHeight="true" outlineLevel="0" collapsed="false">
      <c r="A489" s="11"/>
      <c r="B489" s="11"/>
      <c r="C489" s="11"/>
      <c r="D489" s="11"/>
      <c r="E489" s="11"/>
      <c r="F489" s="11"/>
      <c r="G489" s="11"/>
      <c r="H489" s="11"/>
      <c r="I489" s="11"/>
      <c r="J489" s="11"/>
      <c r="K489" s="11"/>
      <c r="L489" s="11"/>
    </row>
    <row r="490" customFormat="false" ht="12.75" hidden="false" customHeight="true" outlineLevel="0" collapsed="false">
      <c r="A490" s="11"/>
      <c r="B490" s="11"/>
      <c r="C490" s="11"/>
      <c r="D490" s="11"/>
      <c r="E490" s="11"/>
      <c r="F490" s="11"/>
      <c r="G490" s="11"/>
      <c r="H490" s="11"/>
      <c r="I490" s="11"/>
      <c r="J490" s="11"/>
      <c r="K490" s="11"/>
      <c r="L490" s="11"/>
    </row>
    <row r="491" customFormat="false" ht="12.75" hidden="false" customHeight="true" outlineLevel="0" collapsed="false">
      <c r="A491" s="11"/>
      <c r="B491" s="11"/>
      <c r="C491" s="11"/>
      <c r="D491" s="11"/>
      <c r="E491" s="11"/>
      <c r="F491" s="11"/>
      <c r="G491" s="11"/>
      <c r="H491" s="11"/>
      <c r="I491" s="11"/>
      <c r="J491" s="11"/>
      <c r="K491" s="11"/>
      <c r="L491" s="11"/>
    </row>
    <row r="492" customFormat="false" ht="12.75" hidden="false" customHeight="true" outlineLevel="0" collapsed="false">
      <c r="A492" s="11"/>
      <c r="B492" s="11"/>
      <c r="C492" s="11"/>
      <c r="D492" s="11"/>
      <c r="E492" s="11"/>
      <c r="F492" s="11"/>
      <c r="G492" s="11"/>
      <c r="H492" s="11"/>
      <c r="I492" s="11"/>
      <c r="J492" s="11"/>
      <c r="K492" s="11"/>
      <c r="L492" s="11"/>
    </row>
    <row r="493" customFormat="false" ht="12.75" hidden="false" customHeight="true" outlineLevel="0" collapsed="false">
      <c r="A493" s="11"/>
      <c r="B493" s="11"/>
      <c r="C493" s="11"/>
      <c r="D493" s="11"/>
      <c r="E493" s="11"/>
      <c r="F493" s="11"/>
      <c r="G493" s="11"/>
      <c r="H493" s="11"/>
      <c r="I493" s="11"/>
      <c r="J493" s="11"/>
      <c r="K493" s="11"/>
      <c r="L493" s="11"/>
    </row>
    <row r="494" customFormat="false" ht="12.75" hidden="false" customHeight="true" outlineLevel="0" collapsed="false">
      <c r="A494" s="11"/>
      <c r="B494" s="11"/>
      <c r="C494" s="11"/>
      <c r="D494" s="11"/>
      <c r="E494" s="11"/>
      <c r="F494" s="11"/>
      <c r="G494" s="11"/>
      <c r="H494" s="11"/>
      <c r="I494" s="11"/>
      <c r="J494" s="11"/>
      <c r="K494" s="11"/>
      <c r="L494" s="11"/>
    </row>
    <row r="495" customFormat="false" ht="12.75" hidden="false" customHeight="true" outlineLevel="0" collapsed="false">
      <c r="A495" s="11"/>
      <c r="B495" s="11"/>
      <c r="C495" s="11"/>
      <c r="D495" s="11"/>
      <c r="E495" s="11"/>
      <c r="F495" s="11"/>
      <c r="G495" s="11"/>
      <c r="H495" s="11"/>
      <c r="I495" s="11"/>
      <c r="J495" s="11"/>
      <c r="K495" s="11"/>
      <c r="L495" s="11"/>
    </row>
    <row r="496" customFormat="false" ht="12.75" hidden="false" customHeight="true" outlineLevel="0" collapsed="false">
      <c r="A496" s="11"/>
      <c r="B496" s="11"/>
      <c r="C496" s="11"/>
      <c r="D496" s="11"/>
      <c r="E496" s="11"/>
      <c r="F496" s="11"/>
      <c r="G496" s="11"/>
      <c r="H496" s="11"/>
      <c r="I496" s="11"/>
      <c r="J496" s="11"/>
      <c r="K496" s="11"/>
      <c r="L496" s="11"/>
    </row>
    <row r="497" customFormat="false" ht="12.75" hidden="false" customHeight="true" outlineLevel="0" collapsed="false">
      <c r="A497" s="11"/>
      <c r="B497" s="11"/>
      <c r="C497" s="11"/>
      <c r="D497" s="11"/>
      <c r="E497" s="11"/>
      <c r="F497" s="11"/>
      <c r="G497" s="11"/>
      <c r="H497" s="11"/>
      <c r="I497" s="11"/>
      <c r="J497" s="11"/>
      <c r="K497" s="11"/>
      <c r="L497" s="11"/>
    </row>
    <row r="498" customFormat="false" ht="12.75" hidden="false" customHeight="true" outlineLevel="0" collapsed="false">
      <c r="A498" s="11"/>
      <c r="B498" s="11"/>
      <c r="C498" s="11"/>
      <c r="D498" s="11"/>
      <c r="E498" s="11"/>
      <c r="F498" s="11"/>
      <c r="G498" s="11"/>
      <c r="H498" s="11"/>
      <c r="I498" s="11"/>
      <c r="J498" s="11"/>
      <c r="K498" s="11"/>
      <c r="L498" s="11"/>
    </row>
    <row r="499" customFormat="false" ht="12.75" hidden="false" customHeight="true" outlineLevel="0" collapsed="false">
      <c r="A499" s="11"/>
      <c r="B499" s="11"/>
      <c r="C499" s="11"/>
      <c r="D499" s="11"/>
      <c r="E499" s="11"/>
      <c r="F499" s="11"/>
      <c r="G499" s="11"/>
      <c r="H499" s="11"/>
      <c r="I499" s="11"/>
      <c r="J499" s="11"/>
      <c r="K499" s="11"/>
      <c r="L499" s="11"/>
    </row>
    <row r="500" customFormat="false" ht="12.75" hidden="false" customHeight="true" outlineLevel="0" collapsed="false">
      <c r="A500" s="11"/>
      <c r="B500" s="11"/>
      <c r="C500" s="11"/>
      <c r="D500" s="11"/>
      <c r="E500" s="11"/>
      <c r="F500" s="11"/>
      <c r="G500" s="11"/>
      <c r="H500" s="11"/>
      <c r="I500" s="11"/>
      <c r="J500" s="11"/>
      <c r="K500" s="11"/>
      <c r="L500" s="11"/>
    </row>
    <row r="501" customFormat="false" ht="12.75" hidden="false" customHeight="true" outlineLevel="0" collapsed="false">
      <c r="A501" s="11"/>
      <c r="B501" s="11"/>
      <c r="C501" s="11"/>
      <c r="D501" s="11"/>
      <c r="E501" s="11"/>
      <c r="F501" s="11"/>
      <c r="G501" s="11"/>
      <c r="H501" s="11"/>
      <c r="I501" s="11"/>
      <c r="J501" s="11"/>
      <c r="K501" s="11"/>
      <c r="L501" s="11"/>
    </row>
    <row r="502" customFormat="false" ht="12.75" hidden="false" customHeight="true" outlineLevel="0" collapsed="false">
      <c r="A502" s="11"/>
      <c r="B502" s="11"/>
      <c r="C502" s="11"/>
      <c r="D502" s="11"/>
      <c r="E502" s="11"/>
      <c r="F502" s="11"/>
      <c r="G502" s="11"/>
      <c r="H502" s="11"/>
      <c r="I502" s="11"/>
      <c r="J502" s="11"/>
      <c r="K502" s="11"/>
      <c r="L502" s="11"/>
    </row>
    <row r="503" customFormat="false" ht="12.75" hidden="false" customHeight="true" outlineLevel="0" collapsed="false">
      <c r="A503" s="11"/>
      <c r="B503" s="11"/>
      <c r="C503" s="11"/>
      <c r="D503" s="11"/>
      <c r="E503" s="11"/>
      <c r="F503" s="11"/>
      <c r="G503" s="11"/>
      <c r="H503" s="11"/>
      <c r="I503" s="11"/>
      <c r="J503" s="11"/>
      <c r="K503" s="11"/>
      <c r="L503" s="11"/>
    </row>
    <row r="504" customFormat="false" ht="12.75" hidden="false" customHeight="true" outlineLevel="0" collapsed="false">
      <c r="A504" s="11"/>
      <c r="B504" s="11"/>
      <c r="C504" s="11"/>
      <c r="D504" s="11"/>
      <c r="E504" s="11"/>
      <c r="F504" s="11"/>
      <c r="G504" s="11"/>
      <c r="H504" s="11"/>
      <c r="I504" s="11"/>
      <c r="J504" s="11"/>
      <c r="K504" s="11"/>
      <c r="L504" s="11"/>
    </row>
    <row r="505" customFormat="false" ht="12.75" hidden="false" customHeight="true" outlineLevel="0" collapsed="false">
      <c r="A505" s="11"/>
      <c r="B505" s="11"/>
      <c r="C505" s="11"/>
      <c r="D505" s="11"/>
      <c r="E505" s="11"/>
      <c r="F505" s="11"/>
      <c r="G505" s="11"/>
      <c r="H505" s="11"/>
      <c r="I505" s="11"/>
      <c r="J505" s="11"/>
      <c r="K505" s="11"/>
      <c r="L505" s="11"/>
    </row>
    <row r="506" customFormat="false" ht="12.75" hidden="false" customHeight="true" outlineLevel="0" collapsed="false">
      <c r="A506" s="11"/>
      <c r="B506" s="11"/>
      <c r="C506" s="11"/>
      <c r="D506" s="11"/>
      <c r="E506" s="11"/>
      <c r="F506" s="11"/>
      <c r="G506" s="11"/>
      <c r="H506" s="11"/>
      <c r="I506" s="11"/>
      <c r="J506" s="11"/>
      <c r="K506" s="11"/>
      <c r="L506" s="11"/>
    </row>
    <row r="507" customFormat="false" ht="12.75" hidden="false" customHeight="true" outlineLevel="0" collapsed="false">
      <c r="A507" s="11"/>
      <c r="B507" s="11"/>
      <c r="C507" s="11"/>
      <c r="D507" s="11"/>
      <c r="E507" s="11"/>
      <c r="F507" s="11"/>
      <c r="G507" s="11"/>
      <c r="H507" s="11"/>
      <c r="I507" s="11"/>
      <c r="J507" s="11"/>
      <c r="K507" s="11"/>
      <c r="L507" s="11"/>
    </row>
    <row r="508" customFormat="false" ht="12.75" hidden="false" customHeight="true" outlineLevel="0" collapsed="false">
      <c r="A508" s="11"/>
      <c r="B508" s="11"/>
      <c r="C508" s="11"/>
      <c r="D508" s="11"/>
      <c r="E508" s="11"/>
      <c r="F508" s="11"/>
      <c r="G508" s="11"/>
      <c r="H508" s="11"/>
      <c r="I508" s="11"/>
      <c r="J508" s="11"/>
      <c r="K508" s="11"/>
      <c r="L508" s="11"/>
    </row>
    <row r="509" customFormat="false" ht="12.75" hidden="false" customHeight="true" outlineLevel="0" collapsed="false">
      <c r="A509" s="11"/>
      <c r="B509" s="11"/>
      <c r="C509" s="11"/>
      <c r="D509" s="11"/>
      <c r="E509" s="11"/>
      <c r="F509" s="11"/>
      <c r="G509" s="11"/>
      <c r="H509" s="11"/>
      <c r="I509" s="11"/>
      <c r="J509" s="11"/>
      <c r="K509" s="11"/>
      <c r="L509" s="11"/>
    </row>
    <row r="510" customFormat="false" ht="12.75" hidden="false" customHeight="true" outlineLevel="0" collapsed="false">
      <c r="A510" s="11"/>
      <c r="B510" s="11"/>
      <c r="C510" s="11"/>
      <c r="D510" s="11"/>
      <c r="E510" s="11"/>
      <c r="F510" s="11"/>
      <c r="G510" s="11"/>
      <c r="H510" s="11"/>
      <c r="I510" s="11"/>
      <c r="J510" s="11"/>
      <c r="K510" s="11"/>
      <c r="L510" s="11"/>
    </row>
    <row r="511" customFormat="false" ht="12.75" hidden="false" customHeight="true" outlineLevel="0" collapsed="false">
      <c r="A511" s="11"/>
      <c r="B511" s="11"/>
      <c r="C511" s="11"/>
      <c r="D511" s="11"/>
      <c r="E511" s="11"/>
      <c r="F511" s="11"/>
      <c r="G511" s="11"/>
      <c r="H511" s="11"/>
      <c r="I511" s="11"/>
      <c r="J511" s="11"/>
      <c r="K511" s="11"/>
      <c r="L511" s="11"/>
    </row>
    <row r="512" customFormat="false" ht="12.75" hidden="false" customHeight="true" outlineLevel="0" collapsed="false">
      <c r="A512" s="11"/>
      <c r="B512" s="11"/>
      <c r="C512" s="11"/>
      <c r="D512" s="11"/>
      <c r="E512" s="11"/>
      <c r="F512" s="11"/>
      <c r="G512" s="11"/>
      <c r="H512" s="11"/>
      <c r="I512" s="11"/>
      <c r="J512" s="11"/>
      <c r="K512" s="11"/>
      <c r="L512" s="11"/>
    </row>
    <row r="513" customFormat="false" ht="12.75" hidden="false" customHeight="true" outlineLevel="0" collapsed="false">
      <c r="A513" s="11"/>
      <c r="B513" s="11"/>
      <c r="C513" s="11"/>
      <c r="D513" s="11"/>
      <c r="E513" s="11"/>
      <c r="F513" s="11"/>
      <c r="G513" s="11"/>
      <c r="H513" s="11"/>
      <c r="I513" s="11"/>
      <c r="J513" s="11"/>
      <c r="K513" s="11"/>
      <c r="L513" s="11"/>
    </row>
    <row r="514" customFormat="false" ht="12.75" hidden="false" customHeight="true" outlineLevel="0" collapsed="false">
      <c r="A514" s="11"/>
      <c r="B514" s="11"/>
      <c r="C514" s="11"/>
      <c r="D514" s="11"/>
      <c r="E514" s="11"/>
      <c r="F514" s="11"/>
      <c r="G514" s="11"/>
      <c r="H514" s="11"/>
      <c r="I514" s="11"/>
      <c r="J514" s="11"/>
      <c r="K514" s="11"/>
      <c r="L514" s="11"/>
    </row>
    <row r="515" customFormat="false" ht="12.75" hidden="false" customHeight="true" outlineLevel="0" collapsed="false">
      <c r="A515" s="11"/>
      <c r="B515" s="11"/>
      <c r="C515" s="11"/>
      <c r="D515" s="11"/>
      <c r="E515" s="11"/>
      <c r="F515" s="11"/>
      <c r="G515" s="11"/>
      <c r="H515" s="11"/>
      <c r="I515" s="11"/>
      <c r="J515" s="11"/>
      <c r="K515" s="11"/>
      <c r="L515" s="11"/>
    </row>
    <row r="516" customFormat="false" ht="12.75" hidden="false" customHeight="true" outlineLevel="0" collapsed="false">
      <c r="A516" s="11"/>
      <c r="B516" s="11"/>
      <c r="C516" s="11"/>
      <c r="D516" s="11"/>
      <c r="E516" s="11"/>
      <c r="F516" s="11"/>
      <c r="G516" s="11"/>
      <c r="H516" s="11"/>
      <c r="I516" s="11"/>
      <c r="J516" s="11"/>
      <c r="K516" s="11"/>
      <c r="L516" s="11"/>
    </row>
    <row r="517" customFormat="false" ht="12.75" hidden="false" customHeight="true" outlineLevel="0" collapsed="false">
      <c r="A517" s="11"/>
      <c r="B517" s="11"/>
      <c r="C517" s="11"/>
      <c r="D517" s="11"/>
      <c r="E517" s="11"/>
      <c r="F517" s="11"/>
      <c r="G517" s="11"/>
      <c r="H517" s="11"/>
      <c r="I517" s="11"/>
      <c r="J517" s="11"/>
      <c r="K517" s="11"/>
      <c r="L517" s="11"/>
    </row>
    <row r="518" customFormat="false" ht="12.75" hidden="false" customHeight="true" outlineLevel="0" collapsed="false">
      <c r="A518" s="11"/>
      <c r="B518" s="11"/>
      <c r="C518" s="11"/>
      <c r="D518" s="11"/>
      <c r="E518" s="11"/>
      <c r="F518" s="11"/>
      <c r="G518" s="11"/>
      <c r="H518" s="11"/>
      <c r="I518" s="11"/>
      <c r="J518" s="11"/>
      <c r="K518" s="11"/>
      <c r="L518" s="11"/>
    </row>
    <row r="519" customFormat="false" ht="12.75" hidden="false" customHeight="true" outlineLevel="0" collapsed="false">
      <c r="A519" s="11"/>
      <c r="B519" s="11"/>
      <c r="C519" s="11"/>
      <c r="D519" s="11"/>
      <c r="E519" s="11"/>
      <c r="F519" s="11"/>
      <c r="G519" s="11"/>
      <c r="H519" s="11"/>
      <c r="I519" s="11"/>
      <c r="J519" s="11"/>
      <c r="K519" s="11"/>
      <c r="L519" s="11"/>
    </row>
    <row r="520" customFormat="false" ht="12.75" hidden="false" customHeight="true" outlineLevel="0" collapsed="false">
      <c r="A520" s="11"/>
      <c r="B520" s="11"/>
      <c r="C520" s="11"/>
      <c r="D520" s="11"/>
      <c r="E520" s="11"/>
      <c r="F520" s="11"/>
      <c r="G520" s="11"/>
      <c r="H520" s="11"/>
      <c r="I520" s="11"/>
      <c r="J520" s="11"/>
      <c r="K520" s="11"/>
      <c r="L520" s="11"/>
    </row>
    <row r="521" customFormat="false" ht="12.75" hidden="false" customHeight="true" outlineLevel="0" collapsed="false">
      <c r="A521" s="11"/>
      <c r="B521" s="11"/>
      <c r="C521" s="11"/>
      <c r="D521" s="11"/>
      <c r="E521" s="11"/>
      <c r="F521" s="11"/>
      <c r="G521" s="11"/>
      <c r="H521" s="11"/>
      <c r="I521" s="11"/>
      <c r="J521" s="11"/>
      <c r="K521" s="11"/>
      <c r="L521" s="11"/>
    </row>
    <row r="522" customFormat="false" ht="12.75" hidden="false" customHeight="true" outlineLevel="0" collapsed="false">
      <c r="A522" s="11"/>
      <c r="B522" s="11"/>
      <c r="C522" s="11"/>
      <c r="D522" s="11"/>
      <c r="E522" s="11"/>
      <c r="F522" s="11"/>
      <c r="G522" s="11"/>
      <c r="H522" s="11"/>
      <c r="I522" s="11"/>
      <c r="J522" s="11"/>
      <c r="K522" s="11"/>
      <c r="L522" s="11"/>
    </row>
    <row r="523" customFormat="false" ht="12.75" hidden="false" customHeight="true" outlineLevel="0" collapsed="false">
      <c r="A523" s="11"/>
      <c r="B523" s="11"/>
      <c r="C523" s="11"/>
      <c r="D523" s="11"/>
      <c r="E523" s="11"/>
      <c r="F523" s="11"/>
      <c r="G523" s="11"/>
      <c r="H523" s="11"/>
      <c r="I523" s="11"/>
      <c r="J523" s="11"/>
      <c r="K523" s="11"/>
      <c r="L523" s="11"/>
    </row>
    <row r="524" customFormat="false" ht="12.75" hidden="false" customHeight="true" outlineLevel="0" collapsed="false">
      <c r="A524" s="11"/>
      <c r="B524" s="11"/>
      <c r="C524" s="11"/>
      <c r="D524" s="11"/>
      <c r="E524" s="11"/>
      <c r="F524" s="11"/>
      <c r="G524" s="11"/>
      <c r="H524" s="11"/>
      <c r="I524" s="11"/>
      <c r="J524" s="11"/>
      <c r="K524" s="11"/>
      <c r="L524" s="11"/>
    </row>
    <row r="525" customFormat="false" ht="12.75" hidden="false" customHeight="true" outlineLevel="0" collapsed="false">
      <c r="A525" s="11"/>
      <c r="B525" s="11"/>
      <c r="C525" s="11"/>
      <c r="D525" s="11"/>
      <c r="E525" s="11"/>
      <c r="F525" s="11"/>
      <c r="G525" s="11"/>
      <c r="H525" s="11"/>
      <c r="I525" s="11"/>
      <c r="J525" s="11"/>
      <c r="K525" s="11"/>
      <c r="L525" s="11"/>
    </row>
    <row r="526" customFormat="false" ht="12.75" hidden="false" customHeight="true" outlineLevel="0" collapsed="false">
      <c r="A526" s="11"/>
      <c r="B526" s="11"/>
      <c r="C526" s="11"/>
      <c r="D526" s="11"/>
      <c r="E526" s="11"/>
      <c r="F526" s="11"/>
      <c r="G526" s="11"/>
      <c r="H526" s="11"/>
      <c r="I526" s="11"/>
      <c r="J526" s="11"/>
      <c r="K526" s="11"/>
      <c r="L526" s="11"/>
    </row>
    <row r="527" customFormat="false" ht="12.75" hidden="false" customHeight="true" outlineLevel="0" collapsed="false">
      <c r="A527" s="11"/>
      <c r="B527" s="11"/>
      <c r="C527" s="11"/>
      <c r="D527" s="11"/>
      <c r="E527" s="11"/>
      <c r="F527" s="11"/>
      <c r="G527" s="11"/>
      <c r="H527" s="11"/>
      <c r="I527" s="11"/>
      <c r="J527" s="11"/>
      <c r="K527" s="11"/>
      <c r="L527" s="11"/>
    </row>
    <row r="528" customFormat="false" ht="12.75" hidden="false" customHeight="true" outlineLevel="0" collapsed="false">
      <c r="A528" s="11"/>
      <c r="B528" s="11"/>
      <c r="C528" s="11"/>
      <c r="D528" s="11"/>
      <c r="E528" s="11"/>
      <c r="F528" s="11"/>
      <c r="G528" s="11"/>
      <c r="H528" s="11"/>
      <c r="I528" s="11"/>
      <c r="J528" s="11"/>
      <c r="K528" s="11"/>
      <c r="L528" s="11"/>
    </row>
    <row r="529" customFormat="false" ht="12.75" hidden="false" customHeight="true" outlineLevel="0" collapsed="false">
      <c r="A529" s="11"/>
      <c r="B529" s="11"/>
      <c r="C529" s="11"/>
      <c r="D529" s="11"/>
      <c r="E529" s="11"/>
      <c r="F529" s="11"/>
      <c r="G529" s="11"/>
      <c r="H529" s="11"/>
      <c r="I529" s="11"/>
      <c r="J529" s="11"/>
      <c r="K529" s="11"/>
      <c r="L529" s="11"/>
    </row>
    <row r="530" customFormat="false" ht="12.75" hidden="false" customHeight="true" outlineLevel="0" collapsed="false">
      <c r="A530" s="11"/>
      <c r="B530" s="11"/>
      <c r="C530" s="11"/>
      <c r="D530" s="11"/>
      <c r="E530" s="11"/>
      <c r="F530" s="11"/>
      <c r="G530" s="11"/>
      <c r="H530" s="11"/>
      <c r="I530" s="11"/>
      <c r="J530" s="11"/>
      <c r="K530" s="11"/>
      <c r="L530" s="11"/>
    </row>
    <row r="531" customFormat="false" ht="12.75" hidden="false" customHeight="true" outlineLevel="0" collapsed="false">
      <c r="A531" s="11"/>
      <c r="B531" s="11"/>
      <c r="C531" s="11"/>
      <c r="D531" s="11"/>
      <c r="E531" s="11"/>
      <c r="F531" s="11"/>
      <c r="G531" s="11"/>
      <c r="H531" s="11"/>
      <c r="I531" s="11"/>
      <c r="J531" s="11"/>
      <c r="K531" s="11"/>
      <c r="L531" s="11"/>
    </row>
    <row r="532" customFormat="false" ht="12.75" hidden="false" customHeight="true" outlineLevel="0" collapsed="false">
      <c r="A532" s="11"/>
      <c r="B532" s="11"/>
      <c r="C532" s="11"/>
      <c r="D532" s="11"/>
      <c r="E532" s="11"/>
      <c r="F532" s="11"/>
      <c r="G532" s="11"/>
      <c r="H532" s="11"/>
      <c r="I532" s="11"/>
      <c r="J532" s="11"/>
      <c r="K532" s="11"/>
      <c r="L532" s="11"/>
    </row>
    <row r="533" customFormat="false" ht="12.75" hidden="false" customHeight="true" outlineLevel="0" collapsed="false">
      <c r="A533" s="11"/>
      <c r="B533" s="11"/>
      <c r="C533" s="11"/>
      <c r="D533" s="11"/>
      <c r="E533" s="11"/>
      <c r="F533" s="11"/>
      <c r="G533" s="11"/>
      <c r="H533" s="11"/>
      <c r="I533" s="11"/>
      <c r="J533" s="11"/>
      <c r="K533" s="11"/>
      <c r="L533" s="11"/>
    </row>
    <row r="534" customFormat="false" ht="12.75" hidden="false" customHeight="true" outlineLevel="0" collapsed="false">
      <c r="A534" s="11"/>
      <c r="B534" s="11"/>
      <c r="C534" s="11"/>
      <c r="D534" s="11"/>
      <c r="E534" s="11"/>
      <c r="F534" s="11"/>
      <c r="G534" s="11"/>
      <c r="H534" s="11"/>
      <c r="I534" s="11"/>
      <c r="J534" s="11"/>
      <c r="K534" s="11"/>
      <c r="L534" s="11"/>
    </row>
    <row r="535" customFormat="false" ht="12.75" hidden="false" customHeight="true" outlineLevel="0" collapsed="false">
      <c r="A535" s="11"/>
      <c r="B535" s="11"/>
      <c r="C535" s="11"/>
      <c r="D535" s="11"/>
      <c r="E535" s="11"/>
      <c r="F535" s="11"/>
      <c r="G535" s="11"/>
      <c r="H535" s="11"/>
      <c r="I535" s="11"/>
      <c r="J535" s="11"/>
      <c r="K535" s="11"/>
      <c r="L535" s="11"/>
    </row>
    <row r="536" customFormat="false" ht="12.75" hidden="false" customHeight="true" outlineLevel="0" collapsed="false">
      <c r="A536" s="11"/>
      <c r="B536" s="11"/>
      <c r="C536" s="11"/>
      <c r="D536" s="11"/>
      <c r="E536" s="11"/>
      <c r="F536" s="11"/>
      <c r="G536" s="11"/>
      <c r="H536" s="11"/>
      <c r="I536" s="11"/>
      <c r="J536" s="11"/>
      <c r="K536" s="11"/>
      <c r="L536" s="11"/>
    </row>
    <row r="537" customFormat="false" ht="12.75" hidden="false" customHeight="true" outlineLevel="0" collapsed="false">
      <c r="A537" s="11"/>
      <c r="B537" s="11"/>
      <c r="C537" s="11"/>
      <c r="D537" s="11"/>
      <c r="E537" s="11"/>
      <c r="F537" s="11"/>
      <c r="G537" s="11"/>
      <c r="H537" s="11"/>
      <c r="I537" s="11"/>
      <c r="J537" s="11"/>
      <c r="K537" s="11"/>
      <c r="L537" s="11"/>
    </row>
    <row r="538" customFormat="false" ht="12.75" hidden="false" customHeight="true" outlineLevel="0" collapsed="false">
      <c r="A538" s="11"/>
      <c r="B538" s="11"/>
      <c r="C538" s="11"/>
      <c r="D538" s="11"/>
      <c r="E538" s="11"/>
      <c r="F538" s="11"/>
      <c r="G538" s="11"/>
      <c r="H538" s="11"/>
      <c r="I538" s="11"/>
      <c r="J538" s="11"/>
      <c r="K538" s="11"/>
      <c r="L538" s="11"/>
    </row>
    <row r="539" customFormat="false" ht="12.75" hidden="false" customHeight="true" outlineLevel="0" collapsed="false">
      <c r="A539" s="11"/>
      <c r="B539" s="11"/>
      <c r="C539" s="11"/>
      <c r="D539" s="11"/>
      <c r="E539" s="11"/>
      <c r="F539" s="11"/>
      <c r="G539" s="11"/>
      <c r="H539" s="11"/>
      <c r="I539" s="11"/>
      <c r="J539" s="11"/>
      <c r="K539" s="11"/>
      <c r="L539" s="11"/>
    </row>
    <row r="540" customFormat="false" ht="12.75" hidden="false" customHeight="true" outlineLevel="0" collapsed="false">
      <c r="A540" s="11"/>
      <c r="B540" s="11"/>
      <c r="C540" s="11"/>
      <c r="D540" s="11"/>
      <c r="E540" s="11"/>
      <c r="F540" s="11"/>
      <c r="G540" s="11"/>
      <c r="H540" s="11"/>
      <c r="I540" s="11"/>
      <c r="J540" s="11"/>
      <c r="K540" s="11"/>
      <c r="L540" s="11"/>
    </row>
    <row r="541" customFormat="false" ht="12.75" hidden="false" customHeight="true" outlineLevel="0" collapsed="false">
      <c r="A541" s="11"/>
      <c r="B541" s="11"/>
      <c r="C541" s="11"/>
      <c r="D541" s="11"/>
      <c r="E541" s="11"/>
      <c r="F541" s="11"/>
      <c r="G541" s="11"/>
      <c r="H541" s="11"/>
      <c r="I541" s="11"/>
      <c r="J541" s="11"/>
      <c r="K541" s="11"/>
      <c r="L541" s="11"/>
    </row>
    <row r="542" customFormat="false" ht="12.75" hidden="false" customHeight="true" outlineLevel="0" collapsed="false">
      <c r="A542" s="11"/>
      <c r="B542" s="11"/>
      <c r="C542" s="11"/>
      <c r="D542" s="11"/>
      <c r="E542" s="11"/>
      <c r="F542" s="11"/>
      <c r="G542" s="11"/>
      <c r="H542" s="11"/>
      <c r="I542" s="11"/>
      <c r="J542" s="11"/>
      <c r="K542" s="11"/>
      <c r="L542" s="11"/>
    </row>
    <row r="543" customFormat="false" ht="12.75" hidden="false" customHeight="true" outlineLevel="0" collapsed="false">
      <c r="A543" s="11"/>
      <c r="B543" s="11"/>
      <c r="C543" s="11"/>
      <c r="D543" s="11"/>
      <c r="E543" s="11"/>
      <c r="F543" s="11"/>
      <c r="G543" s="11"/>
      <c r="H543" s="11"/>
      <c r="I543" s="11"/>
      <c r="J543" s="11"/>
      <c r="K543" s="11"/>
      <c r="L543" s="11"/>
    </row>
    <row r="544" customFormat="false" ht="12.75" hidden="false" customHeight="true" outlineLevel="0" collapsed="false">
      <c r="A544" s="11"/>
      <c r="B544" s="11"/>
      <c r="C544" s="11"/>
      <c r="D544" s="11"/>
      <c r="E544" s="11"/>
      <c r="F544" s="11"/>
      <c r="G544" s="11"/>
      <c r="H544" s="11"/>
      <c r="I544" s="11"/>
      <c r="J544" s="11"/>
      <c r="K544" s="11"/>
      <c r="L544" s="11"/>
    </row>
    <row r="545" customFormat="false" ht="12.75" hidden="false" customHeight="true" outlineLevel="0" collapsed="false">
      <c r="A545" s="11"/>
      <c r="B545" s="11"/>
      <c r="C545" s="11"/>
      <c r="D545" s="11"/>
      <c r="E545" s="11"/>
      <c r="F545" s="11"/>
      <c r="G545" s="11"/>
      <c r="H545" s="11"/>
      <c r="I545" s="11"/>
      <c r="J545" s="11"/>
      <c r="K545" s="11"/>
      <c r="L545" s="11"/>
    </row>
    <row r="546" customFormat="false" ht="12.75" hidden="false" customHeight="true" outlineLevel="0" collapsed="false">
      <c r="A546" s="11"/>
      <c r="B546" s="11"/>
      <c r="C546" s="11"/>
      <c r="D546" s="11"/>
      <c r="E546" s="11"/>
      <c r="F546" s="11"/>
      <c r="G546" s="11"/>
      <c r="H546" s="11"/>
      <c r="I546" s="11"/>
      <c r="J546" s="11"/>
      <c r="K546" s="11"/>
      <c r="L546" s="11"/>
    </row>
    <row r="547" customFormat="false" ht="12.75" hidden="false" customHeight="true" outlineLevel="0" collapsed="false">
      <c r="A547" s="11"/>
      <c r="B547" s="11"/>
      <c r="C547" s="11"/>
      <c r="D547" s="11"/>
      <c r="E547" s="11"/>
      <c r="F547" s="11"/>
      <c r="G547" s="11"/>
      <c r="H547" s="11"/>
      <c r="I547" s="11"/>
      <c r="J547" s="11"/>
      <c r="K547" s="11"/>
      <c r="L547" s="11"/>
    </row>
    <row r="548" customFormat="false" ht="12.75" hidden="false" customHeight="true" outlineLevel="0" collapsed="false">
      <c r="A548" s="11"/>
      <c r="B548" s="11"/>
      <c r="C548" s="11"/>
      <c r="D548" s="11"/>
      <c r="E548" s="11"/>
      <c r="F548" s="11"/>
      <c r="G548" s="11"/>
      <c r="H548" s="11"/>
      <c r="I548" s="11"/>
      <c r="J548" s="11"/>
      <c r="K548" s="11"/>
      <c r="L548" s="11"/>
    </row>
    <row r="549" customFormat="false" ht="12.75" hidden="false" customHeight="true" outlineLevel="0" collapsed="false">
      <c r="A549" s="11"/>
      <c r="B549" s="11"/>
      <c r="C549" s="11"/>
      <c r="D549" s="11"/>
      <c r="E549" s="11"/>
      <c r="F549" s="11"/>
      <c r="G549" s="11"/>
      <c r="H549" s="11"/>
      <c r="I549" s="11"/>
      <c r="J549" s="11"/>
      <c r="K549" s="11"/>
      <c r="L549" s="11"/>
    </row>
    <row r="550" customFormat="false" ht="12.75" hidden="false" customHeight="true" outlineLevel="0" collapsed="false">
      <c r="A550" s="11"/>
      <c r="B550" s="11"/>
      <c r="C550" s="11"/>
      <c r="D550" s="11"/>
      <c r="E550" s="11"/>
      <c r="F550" s="11"/>
      <c r="G550" s="11"/>
      <c r="H550" s="11"/>
      <c r="I550" s="11"/>
      <c r="J550" s="11"/>
      <c r="K550" s="11"/>
      <c r="L550" s="11"/>
    </row>
    <row r="551" customFormat="false" ht="12.75" hidden="false" customHeight="true" outlineLevel="0" collapsed="false">
      <c r="A551" s="11"/>
      <c r="B551" s="11"/>
      <c r="C551" s="11"/>
      <c r="D551" s="11"/>
      <c r="E551" s="11"/>
      <c r="F551" s="11"/>
      <c r="G551" s="11"/>
      <c r="H551" s="11"/>
      <c r="I551" s="11"/>
      <c r="J551" s="11"/>
      <c r="K551" s="11"/>
      <c r="L551" s="11"/>
    </row>
    <row r="552" customFormat="false" ht="12.75" hidden="false" customHeight="true" outlineLevel="0" collapsed="false">
      <c r="A552" s="11"/>
      <c r="B552" s="11"/>
      <c r="C552" s="11"/>
      <c r="D552" s="11"/>
      <c r="E552" s="11"/>
      <c r="F552" s="11"/>
      <c r="G552" s="11"/>
      <c r="H552" s="11"/>
      <c r="I552" s="11"/>
      <c r="J552" s="11"/>
      <c r="K552" s="11"/>
      <c r="L552" s="11"/>
    </row>
    <row r="553" customFormat="false" ht="12.75" hidden="false" customHeight="true" outlineLevel="0" collapsed="false">
      <c r="A553" s="11"/>
      <c r="B553" s="11"/>
      <c r="C553" s="11"/>
      <c r="D553" s="11"/>
      <c r="E553" s="11"/>
      <c r="F553" s="11"/>
      <c r="G553" s="11"/>
      <c r="H553" s="11"/>
      <c r="I553" s="11"/>
      <c r="J553" s="11"/>
      <c r="K553" s="11"/>
      <c r="L553" s="11"/>
    </row>
    <row r="554" customFormat="false" ht="12.75" hidden="false" customHeight="true" outlineLevel="0" collapsed="false">
      <c r="A554" s="11"/>
      <c r="B554" s="11"/>
      <c r="C554" s="11"/>
      <c r="D554" s="11"/>
      <c r="E554" s="11"/>
      <c r="F554" s="11"/>
      <c r="G554" s="11"/>
      <c r="H554" s="11"/>
      <c r="I554" s="11"/>
      <c r="J554" s="11"/>
      <c r="K554" s="11"/>
      <c r="L554" s="11"/>
    </row>
    <row r="555" customFormat="false" ht="12.75" hidden="false" customHeight="true" outlineLevel="0" collapsed="false">
      <c r="A555" s="11"/>
      <c r="B555" s="11"/>
      <c r="C555" s="11"/>
      <c r="D555" s="11"/>
      <c r="E555" s="11"/>
      <c r="F555" s="11"/>
      <c r="G555" s="11"/>
      <c r="H555" s="11"/>
      <c r="I555" s="11"/>
      <c r="J555" s="11"/>
      <c r="K555" s="11"/>
      <c r="L555" s="11"/>
    </row>
    <row r="556" customFormat="false" ht="12.75" hidden="false" customHeight="true" outlineLevel="0" collapsed="false">
      <c r="A556" s="11"/>
      <c r="B556" s="11"/>
      <c r="C556" s="11"/>
      <c r="D556" s="11"/>
      <c r="E556" s="11"/>
      <c r="F556" s="11"/>
      <c r="G556" s="11"/>
      <c r="H556" s="11"/>
      <c r="I556" s="11"/>
      <c r="J556" s="11"/>
      <c r="K556" s="11"/>
      <c r="L556" s="11"/>
    </row>
    <row r="557" customFormat="false" ht="12.75" hidden="false" customHeight="true" outlineLevel="0" collapsed="false">
      <c r="A557" s="11"/>
      <c r="B557" s="11"/>
      <c r="C557" s="11"/>
      <c r="D557" s="11"/>
      <c r="E557" s="11"/>
      <c r="F557" s="11"/>
      <c r="G557" s="11"/>
      <c r="H557" s="11"/>
      <c r="I557" s="11"/>
      <c r="J557" s="11"/>
      <c r="K557" s="11"/>
      <c r="L557" s="11"/>
    </row>
    <row r="558" customFormat="false" ht="12.75" hidden="false" customHeight="true" outlineLevel="0" collapsed="false">
      <c r="A558" s="11"/>
      <c r="B558" s="11"/>
      <c r="C558" s="11"/>
      <c r="D558" s="11"/>
      <c r="E558" s="11"/>
      <c r="F558" s="11"/>
      <c r="G558" s="11"/>
      <c r="H558" s="11"/>
      <c r="I558" s="11"/>
      <c r="J558" s="11"/>
      <c r="K558" s="11"/>
      <c r="L558" s="11"/>
    </row>
    <row r="559" customFormat="false" ht="12.75" hidden="false" customHeight="true" outlineLevel="0" collapsed="false">
      <c r="A559" s="11"/>
      <c r="B559" s="11"/>
      <c r="C559" s="11"/>
      <c r="D559" s="11"/>
      <c r="E559" s="11"/>
      <c r="F559" s="11"/>
      <c r="G559" s="11"/>
      <c r="H559" s="11"/>
      <c r="I559" s="11"/>
      <c r="J559" s="11"/>
      <c r="K559" s="11"/>
      <c r="L559" s="11"/>
    </row>
    <row r="560" customFormat="false" ht="12.75" hidden="false" customHeight="true" outlineLevel="0" collapsed="false">
      <c r="A560" s="11"/>
      <c r="B560" s="11"/>
      <c r="C560" s="11"/>
      <c r="D560" s="11"/>
      <c r="E560" s="11"/>
      <c r="F560" s="11"/>
      <c r="G560" s="11"/>
      <c r="H560" s="11"/>
      <c r="I560" s="11"/>
      <c r="J560" s="11"/>
      <c r="K560" s="11"/>
      <c r="L560" s="11"/>
    </row>
    <row r="561" customFormat="false" ht="12.75" hidden="false" customHeight="true" outlineLevel="0" collapsed="false">
      <c r="A561" s="11"/>
      <c r="B561" s="11"/>
      <c r="C561" s="11"/>
      <c r="D561" s="11"/>
      <c r="E561" s="11"/>
      <c r="F561" s="11"/>
      <c r="G561" s="11"/>
      <c r="H561" s="11"/>
      <c r="I561" s="11"/>
      <c r="J561" s="11"/>
      <c r="K561" s="11"/>
      <c r="L561" s="11"/>
    </row>
    <row r="562" customFormat="false" ht="12.75" hidden="false" customHeight="true" outlineLevel="0" collapsed="false">
      <c r="A562" s="11"/>
      <c r="B562" s="11"/>
      <c r="C562" s="11"/>
      <c r="D562" s="11"/>
      <c r="E562" s="11"/>
      <c r="F562" s="11"/>
      <c r="G562" s="11"/>
      <c r="H562" s="11"/>
      <c r="I562" s="11"/>
      <c r="J562" s="11"/>
      <c r="K562" s="11"/>
      <c r="L562" s="11"/>
    </row>
    <row r="563" customFormat="false" ht="12.75" hidden="false" customHeight="true" outlineLevel="0" collapsed="false">
      <c r="A563" s="11"/>
      <c r="B563" s="11"/>
      <c r="C563" s="11"/>
      <c r="D563" s="11"/>
      <c r="E563" s="11"/>
      <c r="F563" s="11"/>
      <c r="G563" s="11"/>
      <c r="H563" s="11"/>
      <c r="I563" s="11"/>
      <c r="J563" s="11"/>
      <c r="K563" s="11"/>
      <c r="L563" s="11"/>
    </row>
    <row r="564" customFormat="false" ht="12.75" hidden="false" customHeight="true" outlineLevel="0" collapsed="false">
      <c r="A564" s="11"/>
      <c r="B564" s="11"/>
      <c r="C564" s="11"/>
      <c r="D564" s="11"/>
      <c r="E564" s="11"/>
      <c r="F564" s="11"/>
      <c r="G564" s="11"/>
      <c r="H564" s="11"/>
      <c r="I564" s="11"/>
      <c r="J564" s="11"/>
      <c r="K564" s="11"/>
      <c r="L564" s="11"/>
    </row>
    <row r="565" customFormat="false" ht="12.75" hidden="false" customHeight="true" outlineLevel="0" collapsed="false">
      <c r="A565" s="11"/>
      <c r="B565" s="11"/>
      <c r="C565" s="11"/>
      <c r="D565" s="11"/>
      <c r="E565" s="11"/>
      <c r="F565" s="11"/>
      <c r="G565" s="11"/>
      <c r="H565" s="11"/>
      <c r="I565" s="11"/>
      <c r="J565" s="11"/>
      <c r="K565" s="11"/>
      <c r="L565" s="11"/>
    </row>
    <row r="566" customFormat="false" ht="12.75" hidden="false" customHeight="true" outlineLevel="0" collapsed="false">
      <c r="A566" s="11"/>
      <c r="B566" s="11"/>
      <c r="C566" s="11"/>
      <c r="D566" s="11"/>
      <c r="E566" s="11"/>
      <c r="F566" s="11"/>
      <c r="G566" s="11"/>
      <c r="H566" s="11"/>
      <c r="I566" s="11"/>
      <c r="J566" s="11"/>
      <c r="K566" s="11"/>
      <c r="L566" s="11"/>
    </row>
    <row r="567" customFormat="false" ht="12.75" hidden="false" customHeight="true" outlineLevel="0" collapsed="false">
      <c r="A567" s="11"/>
      <c r="B567" s="11"/>
      <c r="C567" s="11"/>
      <c r="D567" s="11"/>
      <c r="E567" s="11"/>
      <c r="F567" s="11"/>
      <c r="G567" s="11"/>
      <c r="H567" s="11"/>
      <c r="I567" s="11"/>
      <c r="J567" s="11"/>
      <c r="K567" s="11"/>
      <c r="L567" s="11"/>
    </row>
    <row r="568" customFormat="false" ht="12.75" hidden="false" customHeight="true" outlineLevel="0" collapsed="false">
      <c r="A568" s="11"/>
      <c r="B568" s="11"/>
      <c r="C568" s="11"/>
      <c r="D568" s="11"/>
      <c r="E568" s="11"/>
      <c r="F568" s="11"/>
      <c r="G568" s="11"/>
      <c r="H568" s="11"/>
      <c r="I568" s="11"/>
      <c r="J568" s="11"/>
      <c r="K568" s="11"/>
      <c r="L568" s="11"/>
    </row>
    <row r="569" customFormat="false" ht="12.75" hidden="false" customHeight="true" outlineLevel="0" collapsed="false">
      <c r="A569" s="11"/>
      <c r="B569" s="11"/>
      <c r="C569" s="11"/>
      <c r="D569" s="11"/>
      <c r="E569" s="11"/>
      <c r="F569" s="11"/>
      <c r="G569" s="11"/>
      <c r="H569" s="11"/>
      <c r="I569" s="11"/>
      <c r="J569" s="11"/>
      <c r="K569" s="11"/>
      <c r="L569" s="11"/>
    </row>
    <row r="570" customFormat="false" ht="12.75" hidden="false" customHeight="true" outlineLevel="0" collapsed="false">
      <c r="A570" s="11"/>
      <c r="B570" s="11"/>
      <c r="C570" s="11"/>
      <c r="D570" s="11"/>
      <c r="E570" s="11"/>
      <c r="F570" s="11"/>
      <c r="G570" s="11"/>
      <c r="H570" s="11"/>
      <c r="I570" s="11"/>
      <c r="J570" s="11"/>
      <c r="K570" s="11"/>
      <c r="L570" s="11"/>
    </row>
    <row r="571" customFormat="false" ht="12.75" hidden="false" customHeight="true" outlineLevel="0" collapsed="false">
      <c r="A571" s="11"/>
      <c r="B571" s="11"/>
      <c r="C571" s="11"/>
      <c r="D571" s="11"/>
      <c r="E571" s="11"/>
      <c r="F571" s="11"/>
      <c r="G571" s="11"/>
      <c r="H571" s="11"/>
      <c r="I571" s="11"/>
      <c r="J571" s="11"/>
      <c r="K571" s="11"/>
      <c r="L571" s="11"/>
    </row>
    <row r="572" customFormat="false" ht="12.75" hidden="false" customHeight="true" outlineLevel="0" collapsed="false">
      <c r="A572" s="11"/>
      <c r="B572" s="11"/>
      <c r="C572" s="11"/>
      <c r="D572" s="11"/>
      <c r="E572" s="11"/>
      <c r="F572" s="11"/>
      <c r="G572" s="11"/>
      <c r="H572" s="11"/>
      <c r="I572" s="11"/>
      <c r="J572" s="11"/>
      <c r="K572" s="11"/>
      <c r="L572" s="11"/>
    </row>
    <row r="573" customFormat="false" ht="12.75" hidden="false" customHeight="true" outlineLevel="0" collapsed="false">
      <c r="A573" s="11"/>
      <c r="B573" s="11"/>
      <c r="C573" s="11"/>
      <c r="D573" s="11"/>
      <c r="E573" s="11"/>
      <c r="F573" s="11"/>
      <c r="G573" s="11"/>
      <c r="H573" s="11"/>
      <c r="I573" s="11"/>
      <c r="J573" s="11"/>
      <c r="K573" s="11"/>
      <c r="L573" s="11"/>
    </row>
    <row r="574" customFormat="false" ht="12.75" hidden="false" customHeight="true" outlineLevel="0" collapsed="false">
      <c r="A574" s="11"/>
      <c r="B574" s="11"/>
      <c r="C574" s="11"/>
      <c r="D574" s="11"/>
      <c r="E574" s="11"/>
      <c r="F574" s="11"/>
      <c r="G574" s="11"/>
      <c r="H574" s="11"/>
      <c r="I574" s="11"/>
      <c r="J574" s="11"/>
      <c r="K574" s="11"/>
      <c r="L574" s="11"/>
    </row>
    <row r="575" customFormat="false" ht="12.75" hidden="false" customHeight="true" outlineLevel="0" collapsed="false">
      <c r="A575" s="11"/>
      <c r="B575" s="11"/>
      <c r="C575" s="11"/>
      <c r="D575" s="11"/>
      <c r="E575" s="11"/>
      <c r="F575" s="11"/>
      <c r="G575" s="11"/>
      <c r="H575" s="11"/>
      <c r="I575" s="11"/>
      <c r="J575" s="11"/>
      <c r="K575" s="11"/>
      <c r="L575" s="11"/>
    </row>
    <row r="576" customFormat="false" ht="12.75" hidden="false" customHeight="true" outlineLevel="0" collapsed="false">
      <c r="A576" s="11"/>
      <c r="B576" s="11"/>
      <c r="C576" s="11"/>
      <c r="D576" s="11"/>
      <c r="E576" s="11"/>
      <c r="F576" s="11"/>
      <c r="G576" s="11"/>
      <c r="H576" s="11"/>
      <c r="I576" s="11"/>
      <c r="J576" s="11"/>
      <c r="K576" s="11"/>
      <c r="L576" s="11"/>
    </row>
    <row r="577" customFormat="false" ht="12.75" hidden="false" customHeight="true" outlineLevel="0" collapsed="false">
      <c r="A577" s="11"/>
      <c r="B577" s="11"/>
      <c r="C577" s="11"/>
      <c r="D577" s="11"/>
      <c r="E577" s="11"/>
      <c r="F577" s="11"/>
      <c r="G577" s="11"/>
      <c r="H577" s="11"/>
      <c r="I577" s="11"/>
      <c r="J577" s="11"/>
      <c r="K577" s="11"/>
      <c r="L577" s="11"/>
    </row>
    <row r="578" customFormat="false" ht="12.75" hidden="false" customHeight="true" outlineLevel="0" collapsed="false">
      <c r="A578" s="11"/>
      <c r="B578" s="11"/>
      <c r="C578" s="11"/>
      <c r="D578" s="11"/>
      <c r="E578" s="11"/>
      <c r="F578" s="11"/>
      <c r="G578" s="11"/>
      <c r="H578" s="11"/>
      <c r="I578" s="11"/>
      <c r="J578" s="11"/>
      <c r="K578" s="11"/>
      <c r="L578" s="11"/>
    </row>
    <row r="579" customFormat="false" ht="12.75" hidden="false" customHeight="true" outlineLevel="0" collapsed="false">
      <c r="A579" s="11"/>
      <c r="B579" s="11"/>
      <c r="C579" s="11"/>
      <c r="D579" s="11"/>
      <c r="E579" s="11"/>
      <c r="F579" s="11"/>
      <c r="G579" s="11"/>
      <c r="H579" s="11"/>
      <c r="I579" s="11"/>
      <c r="J579" s="11"/>
      <c r="K579" s="11"/>
      <c r="L579" s="11"/>
    </row>
    <row r="580" customFormat="false" ht="12.75" hidden="false" customHeight="true" outlineLevel="0" collapsed="false">
      <c r="A580" s="11"/>
      <c r="B580" s="11"/>
      <c r="C580" s="11"/>
      <c r="D580" s="11"/>
      <c r="E580" s="11"/>
      <c r="F580" s="11"/>
      <c r="G580" s="11"/>
      <c r="H580" s="11"/>
      <c r="I580" s="11"/>
      <c r="J580" s="11"/>
      <c r="K580" s="11"/>
      <c r="L580" s="11"/>
    </row>
    <row r="581" customFormat="false" ht="12.75" hidden="false" customHeight="true" outlineLevel="0" collapsed="false">
      <c r="A581" s="11"/>
      <c r="B581" s="11"/>
      <c r="C581" s="11"/>
      <c r="D581" s="11"/>
      <c r="E581" s="11"/>
      <c r="F581" s="11"/>
      <c r="G581" s="11"/>
      <c r="H581" s="11"/>
      <c r="I581" s="11"/>
      <c r="J581" s="11"/>
      <c r="K581" s="11"/>
      <c r="L581" s="11"/>
    </row>
    <row r="582" customFormat="false" ht="12.75" hidden="false" customHeight="true" outlineLevel="0" collapsed="false">
      <c r="A582" s="11"/>
      <c r="B582" s="11"/>
      <c r="C582" s="11"/>
      <c r="D582" s="11"/>
      <c r="E582" s="11"/>
      <c r="F582" s="11"/>
      <c r="G582" s="11"/>
      <c r="H582" s="11"/>
      <c r="I582" s="11"/>
      <c r="J582" s="11"/>
      <c r="K582" s="11"/>
      <c r="L582" s="11"/>
    </row>
    <row r="583" customFormat="false" ht="12.75" hidden="false" customHeight="true" outlineLevel="0" collapsed="false">
      <c r="A583" s="11"/>
      <c r="B583" s="11"/>
      <c r="C583" s="11"/>
      <c r="D583" s="11"/>
      <c r="E583" s="11"/>
      <c r="F583" s="11"/>
      <c r="G583" s="11"/>
      <c r="H583" s="11"/>
      <c r="I583" s="11"/>
      <c r="J583" s="11"/>
      <c r="K583" s="11"/>
      <c r="L583" s="11"/>
    </row>
    <row r="584" customFormat="false" ht="12.75" hidden="false" customHeight="true" outlineLevel="0" collapsed="false">
      <c r="A584" s="11"/>
      <c r="B584" s="11"/>
      <c r="C584" s="11"/>
      <c r="D584" s="11"/>
      <c r="E584" s="11"/>
      <c r="F584" s="11"/>
      <c r="G584" s="11"/>
      <c r="H584" s="11"/>
      <c r="I584" s="11"/>
      <c r="J584" s="11"/>
      <c r="K584" s="11"/>
      <c r="L584" s="11"/>
    </row>
    <row r="585" customFormat="false" ht="12.75" hidden="false" customHeight="true" outlineLevel="0" collapsed="false">
      <c r="A585" s="11"/>
      <c r="B585" s="11"/>
      <c r="C585" s="11"/>
      <c r="D585" s="11"/>
      <c r="E585" s="11"/>
      <c r="F585" s="11"/>
      <c r="G585" s="11"/>
      <c r="H585" s="11"/>
      <c r="I585" s="11"/>
      <c r="J585" s="11"/>
      <c r="K585" s="11"/>
      <c r="L585" s="11"/>
    </row>
    <row r="586" customFormat="false" ht="12.75" hidden="false" customHeight="true" outlineLevel="0" collapsed="false">
      <c r="A586" s="11"/>
      <c r="B586" s="11"/>
      <c r="C586" s="11"/>
      <c r="D586" s="11"/>
      <c r="E586" s="11"/>
      <c r="F586" s="11"/>
      <c r="G586" s="11"/>
      <c r="H586" s="11"/>
      <c r="I586" s="11"/>
      <c r="J586" s="11"/>
      <c r="K586" s="11"/>
      <c r="L586" s="11"/>
    </row>
    <row r="587" customFormat="false" ht="12.75" hidden="false" customHeight="true" outlineLevel="0" collapsed="false">
      <c r="A587" s="11"/>
      <c r="B587" s="11"/>
      <c r="C587" s="11"/>
      <c r="D587" s="11"/>
      <c r="E587" s="11"/>
      <c r="F587" s="11"/>
      <c r="G587" s="11"/>
      <c r="H587" s="11"/>
      <c r="I587" s="11"/>
      <c r="J587" s="11"/>
      <c r="K587" s="11"/>
      <c r="L587" s="11"/>
    </row>
    <row r="588" customFormat="false" ht="12.75" hidden="false" customHeight="true" outlineLevel="0" collapsed="false">
      <c r="A588" s="11"/>
      <c r="B588" s="11"/>
      <c r="C588" s="11"/>
      <c r="D588" s="11"/>
      <c r="E588" s="11"/>
      <c r="F588" s="11"/>
      <c r="G588" s="11"/>
      <c r="H588" s="11"/>
      <c r="I588" s="11"/>
      <c r="J588" s="11"/>
      <c r="K588" s="11"/>
      <c r="L588" s="11"/>
    </row>
    <row r="589" customFormat="false" ht="12.75" hidden="false" customHeight="true" outlineLevel="0" collapsed="false">
      <c r="A589" s="11"/>
      <c r="B589" s="11"/>
      <c r="C589" s="11"/>
      <c r="D589" s="11"/>
      <c r="E589" s="11"/>
      <c r="F589" s="11"/>
      <c r="G589" s="11"/>
      <c r="H589" s="11"/>
      <c r="I589" s="11"/>
      <c r="J589" s="11"/>
      <c r="K589" s="11"/>
      <c r="L589" s="11"/>
    </row>
    <row r="590" customFormat="false" ht="12.75" hidden="false" customHeight="true" outlineLevel="0" collapsed="false">
      <c r="A590" s="11"/>
      <c r="B590" s="11"/>
      <c r="C590" s="11"/>
      <c r="D590" s="11"/>
      <c r="E590" s="11"/>
      <c r="F590" s="11"/>
      <c r="G590" s="11"/>
      <c r="H590" s="11"/>
      <c r="I590" s="11"/>
      <c r="J590" s="11"/>
      <c r="K590" s="11"/>
      <c r="L590" s="11"/>
    </row>
    <row r="591" customFormat="false" ht="12.75" hidden="false" customHeight="true" outlineLevel="0" collapsed="false">
      <c r="A591" s="11"/>
      <c r="B591" s="11"/>
      <c r="C591" s="11"/>
      <c r="D591" s="11"/>
      <c r="E591" s="11"/>
      <c r="F591" s="11"/>
      <c r="G591" s="11"/>
      <c r="H591" s="11"/>
      <c r="I591" s="11"/>
      <c r="J591" s="11"/>
      <c r="K591" s="11"/>
      <c r="L591" s="11"/>
    </row>
    <row r="592" customFormat="false" ht="12.75" hidden="false" customHeight="true" outlineLevel="0" collapsed="false">
      <c r="A592" s="11"/>
      <c r="B592" s="11"/>
      <c r="C592" s="11"/>
      <c r="D592" s="11"/>
      <c r="E592" s="11"/>
      <c r="F592" s="11"/>
      <c r="G592" s="11"/>
      <c r="H592" s="11"/>
      <c r="I592" s="11"/>
      <c r="J592" s="11"/>
      <c r="K592" s="11"/>
      <c r="L592" s="11"/>
    </row>
    <row r="593" customFormat="false" ht="12.75" hidden="false" customHeight="true" outlineLevel="0" collapsed="false">
      <c r="A593" s="11"/>
      <c r="B593" s="11"/>
      <c r="C593" s="11"/>
      <c r="D593" s="11"/>
      <c r="E593" s="11"/>
      <c r="F593" s="11"/>
      <c r="G593" s="11"/>
      <c r="H593" s="11"/>
      <c r="I593" s="11"/>
      <c r="J593" s="11"/>
      <c r="K593" s="11"/>
      <c r="L593" s="11"/>
    </row>
    <row r="594" customFormat="false" ht="12.75" hidden="false" customHeight="true" outlineLevel="0" collapsed="false">
      <c r="A594" s="11"/>
      <c r="B594" s="11"/>
      <c r="C594" s="11"/>
      <c r="D594" s="11"/>
      <c r="E594" s="11"/>
      <c r="F594" s="11"/>
      <c r="G594" s="11"/>
      <c r="H594" s="11"/>
      <c r="I594" s="11"/>
      <c r="J594" s="11"/>
      <c r="K594" s="11"/>
      <c r="L594" s="11"/>
    </row>
    <row r="595" customFormat="false" ht="12.75" hidden="false" customHeight="true" outlineLevel="0" collapsed="false">
      <c r="A595" s="11"/>
      <c r="B595" s="11"/>
      <c r="C595" s="11"/>
      <c r="D595" s="11"/>
      <c r="E595" s="11"/>
      <c r="F595" s="11"/>
      <c r="G595" s="11"/>
      <c r="H595" s="11"/>
      <c r="I595" s="11"/>
      <c r="J595" s="11"/>
      <c r="K595" s="11"/>
      <c r="L595" s="11"/>
    </row>
    <row r="596" customFormat="false" ht="12.75" hidden="false" customHeight="true" outlineLevel="0" collapsed="false">
      <c r="A596" s="11"/>
      <c r="B596" s="11"/>
      <c r="C596" s="11"/>
      <c r="D596" s="11"/>
      <c r="E596" s="11"/>
      <c r="F596" s="11"/>
      <c r="G596" s="11"/>
      <c r="H596" s="11"/>
      <c r="I596" s="11"/>
      <c r="J596" s="11"/>
      <c r="K596" s="11"/>
      <c r="L596" s="11"/>
    </row>
    <row r="597" customFormat="false" ht="12.75" hidden="false" customHeight="true" outlineLevel="0" collapsed="false">
      <c r="A597" s="11"/>
      <c r="B597" s="11"/>
      <c r="C597" s="11"/>
      <c r="D597" s="11"/>
      <c r="E597" s="11"/>
      <c r="F597" s="11"/>
      <c r="G597" s="11"/>
      <c r="H597" s="11"/>
      <c r="I597" s="11"/>
      <c r="J597" s="11"/>
      <c r="K597" s="11"/>
      <c r="L597" s="11"/>
    </row>
    <row r="598" customFormat="false" ht="12.75" hidden="false" customHeight="true" outlineLevel="0" collapsed="false">
      <c r="A598" s="11"/>
      <c r="B598" s="11"/>
      <c r="C598" s="11"/>
      <c r="D598" s="11"/>
      <c r="E598" s="11"/>
      <c r="F598" s="11"/>
      <c r="G598" s="11"/>
      <c r="H598" s="11"/>
      <c r="I598" s="11"/>
      <c r="J598" s="11"/>
      <c r="K598" s="11"/>
      <c r="L598" s="11"/>
    </row>
    <row r="599" customFormat="false" ht="12.75" hidden="false" customHeight="true" outlineLevel="0" collapsed="false">
      <c r="A599" s="11"/>
      <c r="B599" s="11"/>
      <c r="C599" s="11"/>
      <c r="D599" s="11"/>
      <c r="E599" s="11"/>
      <c r="F599" s="11"/>
      <c r="G599" s="11"/>
      <c r="H599" s="11"/>
      <c r="I599" s="11"/>
      <c r="J599" s="11"/>
      <c r="K599" s="11"/>
      <c r="L599" s="11"/>
    </row>
    <row r="600" customFormat="false" ht="12.75" hidden="false" customHeight="true" outlineLevel="0" collapsed="false">
      <c r="A600" s="11"/>
      <c r="B600" s="11"/>
      <c r="C600" s="11"/>
      <c r="D600" s="11"/>
      <c r="E600" s="11"/>
      <c r="F600" s="11"/>
      <c r="G600" s="11"/>
      <c r="H600" s="11"/>
      <c r="I600" s="11"/>
      <c r="J600" s="11"/>
      <c r="K600" s="11"/>
      <c r="L600" s="11"/>
    </row>
    <row r="601" customFormat="false" ht="12.75" hidden="false" customHeight="true" outlineLevel="0" collapsed="false">
      <c r="A601" s="11"/>
      <c r="B601" s="11"/>
      <c r="C601" s="11"/>
      <c r="D601" s="11"/>
      <c r="E601" s="11"/>
      <c r="F601" s="11"/>
      <c r="G601" s="11"/>
      <c r="H601" s="11"/>
      <c r="I601" s="11"/>
      <c r="J601" s="11"/>
      <c r="K601" s="11"/>
      <c r="L601" s="11"/>
    </row>
    <row r="602" customFormat="false" ht="12.75" hidden="false" customHeight="true" outlineLevel="0" collapsed="false">
      <c r="A602" s="11"/>
      <c r="B602" s="11"/>
      <c r="C602" s="11"/>
      <c r="D602" s="11"/>
      <c r="E602" s="11"/>
      <c r="F602" s="11"/>
      <c r="G602" s="11"/>
      <c r="H602" s="11"/>
      <c r="I602" s="11"/>
      <c r="J602" s="11"/>
      <c r="K602" s="11"/>
      <c r="L602" s="11"/>
    </row>
    <row r="603" customFormat="false" ht="12.75" hidden="false" customHeight="true" outlineLevel="0" collapsed="false">
      <c r="A603" s="11"/>
      <c r="B603" s="11"/>
      <c r="C603" s="11"/>
      <c r="D603" s="11"/>
      <c r="E603" s="11"/>
      <c r="F603" s="11"/>
      <c r="G603" s="11"/>
      <c r="H603" s="11"/>
      <c r="I603" s="11"/>
      <c r="J603" s="11"/>
      <c r="K603" s="11"/>
      <c r="L603" s="11"/>
    </row>
    <row r="604" customFormat="false" ht="12.75" hidden="false" customHeight="true" outlineLevel="0" collapsed="false">
      <c r="A604" s="11"/>
      <c r="B604" s="11"/>
      <c r="C604" s="11"/>
      <c r="D604" s="11"/>
      <c r="E604" s="11"/>
      <c r="F604" s="11"/>
      <c r="G604" s="11"/>
      <c r="H604" s="11"/>
      <c r="I604" s="11"/>
      <c r="J604" s="11"/>
      <c r="K604" s="11"/>
      <c r="L604" s="11"/>
    </row>
    <row r="605" customFormat="false" ht="12.75" hidden="false" customHeight="true" outlineLevel="0" collapsed="false">
      <c r="A605" s="11"/>
      <c r="B605" s="11"/>
      <c r="C605" s="11"/>
      <c r="D605" s="11"/>
      <c r="E605" s="11"/>
      <c r="F605" s="11"/>
      <c r="G605" s="11"/>
      <c r="H605" s="11"/>
      <c r="I605" s="11"/>
      <c r="J605" s="11"/>
      <c r="K605" s="11"/>
      <c r="L605" s="11"/>
    </row>
    <row r="606" customFormat="false" ht="12.75" hidden="false" customHeight="true" outlineLevel="0" collapsed="false">
      <c r="A606" s="11"/>
      <c r="B606" s="11"/>
      <c r="C606" s="11"/>
      <c r="D606" s="11"/>
      <c r="E606" s="11"/>
      <c r="F606" s="11"/>
      <c r="G606" s="11"/>
      <c r="H606" s="11"/>
      <c r="I606" s="11"/>
      <c r="J606" s="11"/>
      <c r="K606" s="11"/>
      <c r="L606" s="11"/>
    </row>
    <row r="607" customFormat="false" ht="12.75" hidden="false" customHeight="true" outlineLevel="0" collapsed="false">
      <c r="A607" s="11"/>
      <c r="B607" s="11"/>
      <c r="C607" s="11"/>
      <c r="D607" s="11"/>
      <c r="E607" s="11"/>
      <c r="F607" s="11"/>
      <c r="G607" s="11"/>
      <c r="H607" s="11"/>
      <c r="I607" s="11"/>
      <c r="J607" s="11"/>
      <c r="K607" s="11"/>
      <c r="L607" s="11"/>
    </row>
    <row r="608" customFormat="false" ht="12.75" hidden="false" customHeight="true" outlineLevel="0" collapsed="false">
      <c r="A608" s="11"/>
      <c r="B608" s="11"/>
      <c r="C608" s="11"/>
      <c r="D608" s="11"/>
      <c r="E608" s="11"/>
      <c r="F608" s="11"/>
      <c r="G608" s="11"/>
      <c r="H608" s="11"/>
      <c r="I608" s="11"/>
      <c r="J608" s="11"/>
      <c r="K608" s="11"/>
      <c r="L608" s="11"/>
    </row>
    <row r="609" customFormat="false" ht="12.75" hidden="false" customHeight="true" outlineLevel="0" collapsed="false">
      <c r="A609" s="11"/>
      <c r="B609" s="11"/>
      <c r="C609" s="11"/>
      <c r="D609" s="11"/>
      <c r="E609" s="11"/>
      <c r="F609" s="11"/>
      <c r="G609" s="11"/>
      <c r="H609" s="11"/>
      <c r="I609" s="11"/>
      <c r="J609" s="11"/>
      <c r="K609" s="11"/>
      <c r="L609" s="11"/>
    </row>
    <row r="610" customFormat="false" ht="12.75" hidden="false" customHeight="true" outlineLevel="0" collapsed="false">
      <c r="A610" s="11"/>
      <c r="B610" s="11"/>
      <c r="C610" s="11"/>
      <c r="D610" s="11"/>
      <c r="E610" s="11"/>
      <c r="F610" s="11"/>
      <c r="G610" s="11"/>
      <c r="H610" s="11"/>
      <c r="I610" s="11"/>
      <c r="J610" s="11"/>
      <c r="K610" s="11"/>
      <c r="L610" s="11"/>
    </row>
    <row r="611" customFormat="false" ht="12.75" hidden="false" customHeight="true" outlineLevel="0" collapsed="false">
      <c r="A611" s="11"/>
      <c r="B611" s="11"/>
      <c r="C611" s="11"/>
      <c r="D611" s="11"/>
      <c r="E611" s="11"/>
      <c r="F611" s="11"/>
      <c r="G611" s="11"/>
      <c r="H611" s="11"/>
      <c r="I611" s="11"/>
      <c r="J611" s="11"/>
      <c r="K611" s="11"/>
      <c r="L611" s="11"/>
    </row>
    <row r="612" customFormat="false" ht="12.75" hidden="false" customHeight="true" outlineLevel="0" collapsed="false">
      <c r="A612" s="11"/>
      <c r="B612" s="11"/>
      <c r="C612" s="11"/>
      <c r="D612" s="11"/>
      <c r="E612" s="11"/>
      <c r="F612" s="11"/>
      <c r="G612" s="11"/>
      <c r="H612" s="11"/>
      <c r="I612" s="11"/>
      <c r="J612" s="11"/>
      <c r="K612" s="11"/>
      <c r="L612" s="11"/>
    </row>
    <row r="613" customFormat="false" ht="12.75" hidden="false" customHeight="true" outlineLevel="0" collapsed="false">
      <c r="A613" s="11"/>
      <c r="B613" s="11"/>
      <c r="C613" s="11"/>
      <c r="D613" s="11"/>
      <c r="E613" s="11"/>
      <c r="F613" s="11"/>
      <c r="G613" s="11"/>
      <c r="H613" s="11"/>
      <c r="I613" s="11"/>
      <c r="J613" s="11"/>
      <c r="K613" s="11"/>
      <c r="L613" s="11"/>
    </row>
    <row r="614" customFormat="false" ht="12.75" hidden="false" customHeight="true" outlineLevel="0" collapsed="false">
      <c r="A614" s="11"/>
      <c r="B614" s="11"/>
      <c r="C614" s="11"/>
      <c r="D614" s="11"/>
      <c r="E614" s="11"/>
      <c r="F614" s="11"/>
      <c r="G614" s="11"/>
      <c r="H614" s="11"/>
      <c r="I614" s="11"/>
      <c r="J614" s="11"/>
      <c r="K614" s="11"/>
      <c r="L614" s="11"/>
    </row>
    <row r="615" customFormat="false" ht="12.75" hidden="false" customHeight="true" outlineLevel="0" collapsed="false">
      <c r="A615" s="11"/>
      <c r="B615" s="11"/>
      <c r="C615" s="11"/>
      <c r="D615" s="11"/>
      <c r="E615" s="11"/>
      <c r="F615" s="11"/>
      <c r="G615" s="11"/>
      <c r="H615" s="11"/>
      <c r="I615" s="11"/>
      <c r="J615" s="11"/>
      <c r="K615" s="11"/>
      <c r="L615" s="11"/>
    </row>
    <row r="616" customFormat="false" ht="12.75" hidden="false" customHeight="true" outlineLevel="0" collapsed="false">
      <c r="A616" s="11"/>
      <c r="B616" s="11"/>
      <c r="C616" s="11"/>
      <c r="D616" s="11"/>
      <c r="E616" s="11"/>
      <c r="F616" s="11"/>
      <c r="G616" s="11"/>
      <c r="H616" s="11"/>
      <c r="I616" s="11"/>
      <c r="J616" s="11"/>
      <c r="K616" s="11"/>
      <c r="L616" s="11"/>
    </row>
    <row r="617" customFormat="false" ht="12.75" hidden="false" customHeight="true" outlineLevel="0" collapsed="false">
      <c r="A617" s="11"/>
      <c r="B617" s="11"/>
      <c r="C617" s="11"/>
      <c r="D617" s="11"/>
      <c r="E617" s="11"/>
      <c r="F617" s="11"/>
      <c r="G617" s="11"/>
      <c r="H617" s="11"/>
      <c r="I617" s="11"/>
      <c r="J617" s="11"/>
      <c r="K617" s="11"/>
      <c r="L617" s="11"/>
    </row>
    <row r="618" customFormat="false" ht="12.75" hidden="false" customHeight="true" outlineLevel="0" collapsed="false">
      <c r="A618" s="11"/>
      <c r="B618" s="11"/>
      <c r="C618" s="11"/>
      <c r="D618" s="11"/>
      <c r="E618" s="11"/>
      <c r="F618" s="11"/>
      <c r="G618" s="11"/>
      <c r="H618" s="11"/>
      <c r="I618" s="11"/>
      <c r="J618" s="11"/>
      <c r="K618" s="11"/>
      <c r="L618" s="11"/>
    </row>
    <row r="619" customFormat="false" ht="12.75" hidden="false" customHeight="true" outlineLevel="0" collapsed="false">
      <c r="A619" s="11"/>
      <c r="B619" s="11"/>
      <c r="C619" s="11"/>
      <c r="D619" s="11"/>
      <c r="E619" s="11"/>
      <c r="F619" s="11"/>
      <c r="G619" s="11"/>
      <c r="H619" s="11"/>
      <c r="I619" s="11"/>
      <c r="J619" s="11"/>
      <c r="K619" s="11"/>
      <c r="L619" s="11"/>
    </row>
    <row r="620" customFormat="false" ht="12.75" hidden="false" customHeight="true" outlineLevel="0" collapsed="false">
      <c r="A620" s="11"/>
      <c r="B620" s="11"/>
      <c r="C620" s="11"/>
      <c r="D620" s="11"/>
      <c r="E620" s="11"/>
      <c r="F620" s="11"/>
      <c r="G620" s="11"/>
      <c r="H620" s="11"/>
      <c r="I620" s="11"/>
      <c r="J620" s="11"/>
      <c r="K620" s="11"/>
      <c r="L620" s="11"/>
    </row>
    <row r="621" customFormat="false" ht="12.75" hidden="false" customHeight="true" outlineLevel="0" collapsed="false">
      <c r="A621" s="11"/>
      <c r="B621" s="11"/>
      <c r="C621" s="11"/>
      <c r="D621" s="11"/>
      <c r="E621" s="11"/>
      <c r="F621" s="11"/>
      <c r="G621" s="11"/>
      <c r="H621" s="11"/>
      <c r="I621" s="11"/>
      <c r="J621" s="11"/>
      <c r="K621" s="11"/>
      <c r="L621" s="11"/>
    </row>
    <row r="622" customFormat="false" ht="12.75" hidden="false" customHeight="true" outlineLevel="0" collapsed="false">
      <c r="A622" s="11"/>
      <c r="B622" s="11"/>
      <c r="C622" s="11"/>
      <c r="D622" s="11"/>
      <c r="E622" s="11"/>
      <c r="F622" s="11"/>
      <c r="G622" s="11"/>
      <c r="H622" s="11"/>
      <c r="I622" s="11"/>
      <c r="J622" s="11"/>
      <c r="K622" s="11"/>
      <c r="L622" s="11"/>
    </row>
    <row r="623" customFormat="false" ht="12.75" hidden="false" customHeight="true" outlineLevel="0" collapsed="false">
      <c r="A623" s="11"/>
      <c r="B623" s="11"/>
      <c r="C623" s="11"/>
      <c r="D623" s="11"/>
      <c r="E623" s="11"/>
      <c r="F623" s="11"/>
      <c r="G623" s="11"/>
      <c r="H623" s="11"/>
      <c r="I623" s="11"/>
      <c r="J623" s="11"/>
      <c r="K623" s="11"/>
      <c r="L623" s="11"/>
    </row>
    <row r="624" customFormat="false" ht="12.75" hidden="false" customHeight="true" outlineLevel="0" collapsed="false">
      <c r="A624" s="11"/>
      <c r="B624" s="11"/>
      <c r="C624" s="11"/>
      <c r="D624" s="11"/>
      <c r="E624" s="11"/>
      <c r="F624" s="11"/>
      <c r="G624" s="11"/>
      <c r="H624" s="11"/>
      <c r="I624" s="11"/>
      <c r="J624" s="11"/>
      <c r="K624" s="11"/>
      <c r="L624" s="11"/>
    </row>
    <row r="625" customFormat="false" ht="12.75" hidden="false" customHeight="true" outlineLevel="0" collapsed="false">
      <c r="A625" s="11"/>
      <c r="B625" s="11"/>
      <c r="C625" s="11"/>
      <c r="D625" s="11"/>
      <c r="E625" s="11"/>
      <c r="F625" s="11"/>
      <c r="G625" s="11"/>
      <c r="H625" s="11"/>
      <c r="I625" s="11"/>
      <c r="J625" s="11"/>
      <c r="K625" s="11"/>
      <c r="L625" s="11"/>
    </row>
    <row r="626" customFormat="false" ht="12.75" hidden="false" customHeight="true" outlineLevel="0" collapsed="false">
      <c r="A626" s="11"/>
      <c r="B626" s="11"/>
      <c r="C626" s="11"/>
      <c r="D626" s="11"/>
      <c r="E626" s="11"/>
      <c r="F626" s="11"/>
      <c r="G626" s="11"/>
      <c r="H626" s="11"/>
      <c r="I626" s="11"/>
      <c r="J626" s="11"/>
      <c r="K626" s="11"/>
      <c r="L626" s="11"/>
    </row>
    <row r="627" customFormat="false" ht="12.75" hidden="false" customHeight="true" outlineLevel="0" collapsed="false">
      <c r="A627" s="11"/>
      <c r="B627" s="11"/>
      <c r="C627" s="11"/>
      <c r="D627" s="11"/>
      <c r="E627" s="11"/>
      <c r="F627" s="11"/>
      <c r="G627" s="11"/>
      <c r="H627" s="11"/>
      <c r="I627" s="11"/>
      <c r="J627" s="11"/>
      <c r="K627" s="11"/>
      <c r="L627" s="11"/>
    </row>
    <row r="628" customFormat="false" ht="12.75" hidden="false" customHeight="true" outlineLevel="0" collapsed="false">
      <c r="A628" s="11"/>
      <c r="B628" s="11"/>
      <c r="C628" s="11"/>
      <c r="D628" s="11"/>
      <c r="E628" s="11"/>
      <c r="F628" s="11"/>
      <c r="G628" s="11"/>
      <c r="H628" s="11"/>
      <c r="I628" s="11"/>
      <c r="J628" s="11"/>
      <c r="K628" s="11"/>
      <c r="L628" s="11"/>
    </row>
    <row r="629" customFormat="false" ht="12.75" hidden="false" customHeight="true" outlineLevel="0" collapsed="false">
      <c r="A629" s="11"/>
      <c r="B629" s="11"/>
      <c r="C629" s="11"/>
      <c r="D629" s="11"/>
      <c r="E629" s="11"/>
      <c r="F629" s="11"/>
      <c r="G629" s="11"/>
      <c r="H629" s="11"/>
      <c r="I629" s="11"/>
      <c r="J629" s="11"/>
      <c r="K629" s="11"/>
      <c r="L629" s="11"/>
    </row>
    <row r="630" customFormat="false" ht="12.75" hidden="false" customHeight="true" outlineLevel="0" collapsed="false">
      <c r="A630" s="11"/>
      <c r="B630" s="11"/>
      <c r="C630" s="11"/>
      <c r="D630" s="11"/>
      <c r="E630" s="11"/>
      <c r="F630" s="11"/>
      <c r="G630" s="11"/>
      <c r="H630" s="11"/>
      <c r="I630" s="11"/>
      <c r="J630" s="11"/>
      <c r="K630" s="11"/>
      <c r="L630" s="11"/>
    </row>
    <row r="631" customFormat="false" ht="12.75" hidden="false" customHeight="true" outlineLevel="0" collapsed="false">
      <c r="A631" s="11"/>
      <c r="B631" s="11"/>
      <c r="C631" s="11"/>
      <c r="D631" s="11"/>
      <c r="E631" s="11"/>
      <c r="F631" s="11"/>
      <c r="G631" s="11"/>
      <c r="H631" s="11"/>
      <c r="I631" s="11"/>
      <c r="J631" s="11"/>
      <c r="K631" s="11"/>
      <c r="L631" s="11"/>
    </row>
    <row r="632" customFormat="false" ht="12.75" hidden="false" customHeight="true" outlineLevel="0" collapsed="false">
      <c r="A632" s="11"/>
      <c r="B632" s="11"/>
      <c r="C632" s="11"/>
      <c r="D632" s="11"/>
      <c r="E632" s="11"/>
      <c r="F632" s="11"/>
      <c r="G632" s="11"/>
      <c r="H632" s="11"/>
      <c r="I632" s="11"/>
      <c r="J632" s="11"/>
      <c r="K632" s="11"/>
      <c r="L632" s="11"/>
    </row>
    <row r="633" customFormat="false" ht="12.75" hidden="false" customHeight="true" outlineLevel="0" collapsed="false">
      <c r="A633" s="11"/>
      <c r="B633" s="11"/>
      <c r="C633" s="11"/>
      <c r="D633" s="11"/>
      <c r="E633" s="11"/>
      <c r="F633" s="11"/>
      <c r="G633" s="11"/>
      <c r="H633" s="11"/>
      <c r="I633" s="11"/>
      <c r="J633" s="11"/>
      <c r="K633" s="11"/>
      <c r="L633" s="11"/>
    </row>
    <row r="634" customFormat="false" ht="12.75" hidden="false" customHeight="true" outlineLevel="0" collapsed="false">
      <c r="A634" s="11"/>
      <c r="B634" s="11"/>
      <c r="C634" s="11"/>
      <c r="D634" s="11"/>
      <c r="E634" s="11"/>
      <c r="F634" s="11"/>
      <c r="G634" s="11"/>
      <c r="H634" s="11"/>
      <c r="I634" s="11"/>
      <c r="J634" s="11"/>
      <c r="K634" s="11"/>
      <c r="L634" s="11"/>
    </row>
    <row r="635" customFormat="false" ht="12.75" hidden="false" customHeight="true" outlineLevel="0" collapsed="false">
      <c r="A635" s="11"/>
      <c r="B635" s="11"/>
      <c r="C635" s="11"/>
      <c r="D635" s="11"/>
      <c r="E635" s="11"/>
      <c r="F635" s="11"/>
      <c r="G635" s="11"/>
      <c r="H635" s="11"/>
      <c r="I635" s="11"/>
      <c r="J635" s="11"/>
      <c r="K635" s="11"/>
      <c r="L635" s="11"/>
    </row>
    <row r="636" customFormat="false" ht="12.75" hidden="false" customHeight="true" outlineLevel="0" collapsed="false">
      <c r="A636" s="11"/>
      <c r="B636" s="11"/>
      <c r="C636" s="11"/>
      <c r="D636" s="11"/>
      <c r="E636" s="11"/>
      <c r="F636" s="11"/>
      <c r="G636" s="11"/>
      <c r="H636" s="11"/>
      <c r="I636" s="11"/>
      <c r="J636" s="11"/>
      <c r="K636" s="11"/>
      <c r="L636" s="11"/>
    </row>
    <row r="637" customFormat="false" ht="12.75" hidden="false" customHeight="true" outlineLevel="0" collapsed="false">
      <c r="A637" s="11"/>
      <c r="B637" s="11"/>
      <c r="C637" s="11"/>
      <c r="D637" s="11"/>
      <c r="E637" s="11"/>
      <c r="F637" s="11"/>
      <c r="G637" s="11"/>
      <c r="H637" s="11"/>
      <c r="I637" s="11"/>
      <c r="J637" s="11"/>
      <c r="K637" s="11"/>
      <c r="L637" s="11"/>
    </row>
    <row r="638" customFormat="false" ht="12.75" hidden="false" customHeight="true" outlineLevel="0" collapsed="false">
      <c r="A638" s="11"/>
      <c r="B638" s="11"/>
      <c r="C638" s="11"/>
      <c r="D638" s="11"/>
      <c r="E638" s="11"/>
      <c r="F638" s="11"/>
      <c r="G638" s="11"/>
      <c r="H638" s="11"/>
      <c r="I638" s="11"/>
      <c r="J638" s="11"/>
      <c r="K638" s="11"/>
      <c r="L638" s="11"/>
    </row>
    <row r="639" customFormat="false" ht="12.75" hidden="false" customHeight="true" outlineLevel="0" collapsed="false">
      <c r="A639" s="11"/>
      <c r="B639" s="11"/>
      <c r="C639" s="11"/>
      <c r="D639" s="11"/>
      <c r="E639" s="11"/>
      <c r="F639" s="11"/>
      <c r="G639" s="11"/>
      <c r="H639" s="11"/>
      <c r="I639" s="11"/>
      <c r="J639" s="11"/>
      <c r="K639" s="11"/>
      <c r="L639" s="11"/>
    </row>
    <row r="640" customFormat="false" ht="12.75" hidden="false" customHeight="true" outlineLevel="0" collapsed="false">
      <c r="A640" s="11"/>
      <c r="B640" s="11"/>
      <c r="C640" s="11"/>
      <c r="D640" s="11"/>
      <c r="E640" s="11"/>
      <c r="F640" s="11"/>
      <c r="G640" s="11"/>
      <c r="H640" s="11"/>
      <c r="I640" s="11"/>
      <c r="J640" s="11"/>
      <c r="K640" s="11"/>
      <c r="L640" s="11"/>
    </row>
    <row r="641" customFormat="false" ht="12.75" hidden="false" customHeight="true" outlineLevel="0" collapsed="false">
      <c r="A641" s="11"/>
      <c r="B641" s="11"/>
      <c r="C641" s="11"/>
      <c r="D641" s="11"/>
      <c r="E641" s="11"/>
      <c r="F641" s="11"/>
      <c r="G641" s="11"/>
      <c r="H641" s="11"/>
      <c r="I641" s="11"/>
      <c r="J641" s="11"/>
      <c r="K641" s="11"/>
      <c r="L641" s="11"/>
    </row>
    <row r="642" customFormat="false" ht="12.75" hidden="false" customHeight="true" outlineLevel="0" collapsed="false">
      <c r="A642" s="11"/>
      <c r="B642" s="11"/>
      <c r="C642" s="11"/>
      <c r="D642" s="11"/>
      <c r="E642" s="11"/>
      <c r="F642" s="11"/>
      <c r="G642" s="11"/>
      <c r="H642" s="11"/>
      <c r="I642" s="11"/>
      <c r="J642" s="11"/>
      <c r="K642" s="11"/>
      <c r="L642" s="11"/>
    </row>
    <row r="643" customFormat="false" ht="12.75" hidden="false" customHeight="true" outlineLevel="0" collapsed="false">
      <c r="A643" s="11"/>
      <c r="B643" s="11"/>
      <c r="C643" s="11"/>
      <c r="D643" s="11"/>
      <c r="E643" s="11"/>
      <c r="F643" s="11"/>
      <c r="G643" s="11"/>
      <c r="H643" s="11"/>
      <c r="I643" s="11"/>
      <c r="J643" s="11"/>
      <c r="K643" s="11"/>
      <c r="L643" s="11"/>
    </row>
    <row r="644" customFormat="false" ht="12.75" hidden="false" customHeight="true" outlineLevel="0" collapsed="false">
      <c r="A644" s="11"/>
      <c r="B644" s="11"/>
      <c r="C644" s="11"/>
      <c r="D644" s="11"/>
      <c r="E644" s="11"/>
      <c r="F644" s="11"/>
      <c r="G644" s="11"/>
      <c r="H644" s="11"/>
      <c r="I644" s="11"/>
      <c r="J644" s="11"/>
      <c r="K644" s="11"/>
      <c r="L644" s="11"/>
    </row>
    <row r="645" customFormat="false" ht="12.75" hidden="false" customHeight="true" outlineLevel="0" collapsed="false">
      <c r="A645" s="11"/>
      <c r="B645" s="11"/>
      <c r="C645" s="11"/>
      <c r="D645" s="11"/>
      <c r="E645" s="11"/>
      <c r="F645" s="11"/>
      <c r="G645" s="11"/>
      <c r="H645" s="11"/>
      <c r="I645" s="11"/>
      <c r="J645" s="11"/>
      <c r="K645" s="11"/>
      <c r="L645" s="11"/>
    </row>
    <row r="646" customFormat="false" ht="12.75" hidden="false" customHeight="true" outlineLevel="0" collapsed="false">
      <c r="A646" s="11"/>
      <c r="B646" s="11"/>
      <c r="C646" s="11"/>
      <c r="D646" s="11"/>
      <c r="E646" s="11"/>
      <c r="F646" s="11"/>
      <c r="G646" s="11"/>
      <c r="H646" s="11"/>
      <c r="I646" s="11"/>
      <c r="J646" s="11"/>
      <c r="K646" s="11"/>
      <c r="L646" s="11"/>
    </row>
    <row r="647" customFormat="false" ht="12.75" hidden="false" customHeight="true" outlineLevel="0" collapsed="false">
      <c r="A647" s="11"/>
      <c r="B647" s="11"/>
      <c r="C647" s="11"/>
      <c r="D647" s="11"/>
      <c r="E647" s="11"/>
      <c r="F647" s="11"/>
      <c r="G647" s="11"/>
      <c r="H647" s="11"/>
      <c r="I647" s="11"/>
      <c r="J647" s="11"/>
      <c r="K647" s="11"/>
      <c r="L647" s="11"/>
    </row>
    <row r="648" customFormat="false" ht="12.75" hidden="false" customHeight="true" outlineLevel="0" collapsed="false">
      <c r="A648" s="11"/>
      <c r="B648" s="11"/>
      <c r="C648" s="11"/>
      <c r="D648" s="11"/>
      <c r="E648" s="11"/>
      <c r="F648" s="11"/>
      <c r="G648" s="11"/>
      <c r="H648" s="11"/>
      <c r="I648" s="11"/>
      <c r="J648" s="11"/>
      <c r="K648" s="11"/>
      <c r="L648" s="11"/>
    </row>
    <row r="649" customFormat="false" ht="12.75" hidden="false" customHeight="true" outlineLevel="0" collapsed="false">
      <c r="A649" s="11"/>
      <c r="B649" s="11"/>
      <c r="C649" s="11"/>
      <c r="D649" s="11"/>
      <c r="E649" s="11"/>
      <c r="F649" s="11"/>
      <c r="G649" s="11"/>
      <c r="H649" s="11"/>
      <c r="I649" s="11"/>
      <c r="J649" s="11"/>
      <c r="K649" s="11"/>
      <c r="L649" s="11"/>
    </row>
    <row r="650" customFormat="false" ht="12.75" hidden="false" customHeight="true" outlineLevel="0" collapsed="false">
      <c r="A650" s="11"/>
      <c r="B650" s="11"/>
      <c r="C650" s="11"/>
      <c r="D650" s="11"/>
      <c r="E650" s="11"/>
      <c r="F650" s="11"/>
      <c r="G650" s="11"/>
      <c r="H650" s="11"/>
      <c r="I650" s="11"/>
      <c r="J650" s="11"/>
      <c r="K650" s="11"/>
      <c r="L650" s="11"/>
    </row>
    <row r="651" customFormat="false" ht="12.75" hidden="false" customHeight="true" outlineLevel="0" collapsed="false">
      <c r="A651" s="11"/>
      <c r="B651" s="11"/>
      <c r="C651" s="11"/>
      <c r="D651" s="11"/>
      <c r="E651" s="11"/>
      <c r="F651" s="11"/>
      <c r="G651" s="11"/>
      <c r="H651" s="11"/>
      <c r="I651" s="11"/>
      <c r="J651" s="11"/>
      <c r="K651" s="11"/>
      <c r="L651" s="11"/>
    </row>
    <row r="652" customFormat="false" ht="12.75" hidden="false" customHeight="true" outlineLevel="0" collapsed="false">
      <c r="A652" s="11"/>
      <c r="B652" s="11"/>
      <c r="C652" s="11"/>
      <c r="D652" s="11"/>
      <c r="E652" s="11"/>
      <c r="F652" s="11"/>
      <c r="G652" s="11"/>
      <c r="H652" s="11"/>
      <c r="I652" s="11"/>
      <c r="J652" s="11"/>
      <c r="K652" s="11"/>
      <c r="L652" s="11"/>
    </row>
    <row r="653" customFormat="false" ht="12.75" hidden="false" customHeight="true" outlineLevel="0" collapsed="false">
      <c r="A653" s="11"/>
      <c r="B653" s="11"/>
      <c r="C653" s="11"/>
      <c r="D653" s="11"/>
      <c r="E653" s="11"/>
      <c r="F653" s="11"/>
      <c r="G653" s="11"/>
      <c r="H653" s="11"/>
      <c r="I653" s="11"/>
      <c r="J653" s="11"/>
      <c r="K653" s="11"/>
      <c r="L653" s="11"/>
    </row>
    <row r="654" customFormat="false" ht="12.75" hidden="false" customHeight="true" outlineLevel="0" collapsed="false">
      <c r="A654" s="11"/>
      <c r="B654" s="11"/>
      <c r="C654" s="11"/>
      <c r="D654" s="11"/>
      <c r="E654" s="11"/>
      <c r="F654" s="11"/>
      <c r="G654" s="11"/>
      <c r="H654" s="11"/>
      <c r="I654" s="11"/>
      <c r="J654" s="11"/>
      <c r="K654" s="11"/>
      <c r="L654" s="11"/>
    </row>
    <row r="655" customFormat="false" ht="12.75" hidden="false" customHeight="true" outlineLevel="0" collapsed="false">
      <c r="A655" s="11"/>
      <c r="B655" s="11"/>
      <c r="C655" s="11"/>
      <c r="D655" s="11"/>
      <c r="E655" s="11"/>
      <c r="F655" s="11"/>
      <c r="G655" s="11"/>
      <c r="H655" s="11"/>
      <c r="I655" s="11"/>
      <c r="J655" s="11"/>
      <c r="K655" s="11"/>
      <c r="L655" s="11"/>
    </row>
    <row r="656" customFormat="false" ht="12.75" hidden="false" customHeight="true" outlineLevel="0" collapsed="false">
      <c r="A656" s="11"/>
      <c r="B656" s="11"/>
      <c r="C656" s="11"/>
      <c r="D656" s="11"/>
      <c r="E656" s="11"/>
      <c r="F656" s="11"/>
      <c r="G656" s="11"/>
      <c r="H656" s="11"/>
      <c r="I656" s="11"/>
      <c r="J656" s="11"/>
      <c r="K656" s="11"/>
      <c r="L656" s="11"/>
    </row>
    <row r="657" customFormat="false" ht="12.75" hidden="false" customHeight="true" outlineLevel="0" collapsed="false">
      <c r="A657" s="11"/>
      <c r="B657" s="11"/>
      <c r="C657" s="11"/>
      <c r="D657" s="11"/>
      <c r="E657" s="11"/>
      <c r="F657" s="11"/>
      <c r="G657" s="11"/>
      <c r="H657" s="11"/>
      <c r="I657" s="11"/>
      <c r="J657" s="11"/>
      <c r="K657" s="11"/>
      <c r="L657" s="11"/>
    </row>
    <row r="658" customFormat="false" ht="12.75" hidden="false" customHeight="true" outlineLevel="0" collapsed="false">
      <c r="A658" s="11"/>
      <c r="B658" s="11"/>
      <c r="C658" s="11"/>
      <c r="D658" s="11"/>
      <c r="E658" s="11"/>
      <c r="F658" s="11"/>
      <c r="G658" s="11"/>
      <c r="H658" s="11"/>
      <c r="I658" s="11"/>
      <c r="J658" s="11"/>
      <c r="K658" s="11"/>
      <c r="L658" s="11"/>
    </row>
    <row r="659" customFormat="false" ht="12.75" hidden="false" customHeight="true" outlineLevel="0" collapsed="false">
      <c r="A659" s="11"/>
      <c r="B659" s="11"/>
      <c r="C659" s="11"/>
      <c r="D659" s="11"/>
      <c r="E659" s="11"/>
      <c r="F659" s="11"/>
      <c r="G659" s="11"/>
      <c r="H659" s="11"/>
      <c r="I659" s="11"/>
      <c r="J659" s="11"/>
      <c r="K659" s="11"/>
      <c r="L659" s="11"/>
    </row>
    <row r="660" customFormat="false" ht="12.75" hidden="false" customHeight="true" outlineLevel="0" collapsed="false">
      <c r="A660" s="11"/>
      <c r="B660" s="11"/>
      <c r="C660" s="11"/>
      <c r="D660" s="11"/>
      <c r="E660" s="11"/>
      <c r="F660" s="11"/>
      <c r="G660" s="11"/>
      <c r="H660" s="11"/>
      <c r="I660" s="11"/>
      <c r="J660" s="11"/>
      <c r="K660" s="11"/>
      <c r="L660" s="11"/>
    </row>
    <row r="661" customFormat="false" ht="12.75" hidden="false" customHeight="true" outlineLevel="0" collapsed="false">
      <c r="A661" s="11"/>
      <c r="B661" s="11"/>
      <c r="C661" s="11"/>
      <c r="D661" s="11"/>
      <c r="E661" s="11"/>
      <c r="F661" s="11"/>
      <c r="G661" s="11"/>
      <c r="H661" s="11"/>
      <c r="I661" s="11"/>
      <c r="J661" s="11"/>
      <c r="K661" s="11"/>
      <c r="L661" s="11"/>
    </row>
    <row r="662" customFormat="false" ht="12.75" hidden="false" customHeight="true" outlineLevel="0" collapsed="false">
      <c r="A662" s="11"/>
      <c r="B662" s="11"/>
      <c r="C662" s="11"/>
      <c r="D662" s="11"/>
      <c r="E662" s="11"/>
      <c r="F662" s="11"/>
      <c r="G662" s="11"/>
      <c r="H662" s="11"/>
      <c r="I662" s="11"/>
      <c r="J662" s="11"/>
      <c r="K662" s="11"/>
      <c r="L662" s="11"/>
    </row>
    <row r="663" customFormat="false" ht="12.75" hidden="false" customHeight="true" outlineLevel="0" collapsed="false">
      <c r="A663" s="11"/>
      <c r="B663" s="11"/>
      <c r="C663" s="11"/>
      <c r="D663" s="11"/>
      <c r="E663" s="11"/>
      <c r="F663" s="11"/>
      <c r="G663" s="11"/>
      <c r="H663" s="11"/>
      <c r="I663" s="11"/>
      <c r="J663" s="11"/>
      <c r="K663" s="11"/>
      <c r="L663" s="11"/>
    </row>
    <row r="664" customFormat="false" ht="12.75" hidden="false" customHeight="true" outlineLevel="0" collapsed="false">
      <c r="A664" s="11"/>
      <c r="B664" s="11"/>
      <c r="C664" s="11"/>
      <c r="D664" s="11"/>
      <c r="E664" s="11"/>
      <c r="F664" s="11"/>
      <c r="G664" s="11"/>
      <c r="H664" s="11"/>
      <c r="I664" s="11"/>
      <c r="J664" s="11"/>
      <c r="K664" s="11"/>
      <c r="L664" s="11"/>
    </row>
    <row r="665" customFormat="false" ht="12.75" hidden="false" customHeight="true" outlineLevel="0" collapsed="false">
      <c r="A665" s="11"/>
      <c r="B665" s="11"/>
      <c r="C665" s="11"/>
      <c r="D665" s="11"/>
      <c r="E665" s="11"/>
      <c r="F665" s="11"/>
      <c r="G665" s="11"/>
      <c r="H665" s="11"/>
      <c r="I665" s="11"/>
      <c r="J665" s="11"/>
      <c r="K665" s="11"/>
      <c r="L665" s="11"/>
    </row>
    <row r="666" customFormat="false" ht="12.75" hidden="false" customHeight="true" outlineLevel="0" collapsed="false">
      <c r="A666" s="11"/>
      <c r="B666" s="11"/>
      <c r="C666" s="11"/>
      <c r="D666" s="11"/>
      <c r="E666" s="11"/>
      <c r="F666" s="11"/>
      <c r="G666" s="11"/>
      <c r="H666" s="11"/>
      <c r="I666" s="11"/>
      <c r="J666" s="11"/>
      <c r="K666" s="11"/>
      <c r="L666" s="11"/>
    </row>
    <row r="667" customFormat="false" ht="12.75" hidden="false" customHeight="true" outlineLevel="0" collapsed="false">
      <c r="A667" s="11"/>
      <c r="B667" s="11"/>
      <c r="C667" s="11"/>
      <c r="D667" s="11"/>
      <c r="E667" s="11"/>
      <c r="F667" s="11"/>
      <c r="G667" s="11"/>
      <c r="H667" s="11"/>
      <c r="I667" s="11"/>
      <c r="J667" s="11"/>
      <c r="K667" s="11"/>
      <c r="L667" s="11"/>
    </row>
    <row r="668" customFormat="false" ht="12.75" hidden="false" customHeight="true" outlineLevel="0" collapsed="false">
      <c r="A668" s="11"/>
      <c r="B668" s="11"/>
      <c r="C668" s="11"/>
      <c r="D668" s="11"/>
      <c r="E668" s="11"/>
      <c r="F668" s="11"/>
      <c r="G668" s="11"/>
      <c r="H668" s="11"/>
      <c r="I668" s="11"/>
      <c r="J668" s="11"/>
      <c r="K668" s="11"/>
      <c r="L668" s="11"/>
    </row>
    <row r="669" customFormat="false" ht="12.75" hidden="false" customHeight="true" outlineLevel="0" collapsed="false">
      <c r="A669" s="11"/>
      <c r="B669" s="11"/>
      <c r="C669" s="11"/>
      <c r="D669" s="11"/>
      <c r="E669" s="11"/>
      <c r="F669" s="11"/>
      <c r="G669" s="11"/>
      <c r="H669" s="11"/>
      <c r="I669" s="11"/>
      <c r="J669" s="11"/>
      <c r="K669" s="11"/>
      <c r="L669" s="11"/>
    </row>
    <row r="670" customFormat="false" ht="12.75" hidden="false" customHeight="true" outlineLevel="0" collapsed="false">
      <c r="A670" s="11"/>
      <c r="B670" s="11"/>
      <c r="C670" s="11"/>
      <c r="D670" s="11"/>
      <c r="E670" s="11"/>
      <c r="F670" s="11"/>
      <c r="G670" s="11"/>
      <c r="H670" s="11"/>
      <c r="I670" s="11"/>
      <c r="J670" s="11"/>
      <c r="K670" s="11"/>
      <c r="L670" s="11"/>
    </row>
    <row r="671" customFormat="false" ht="12.75" hidden="false" customHeight="true" outlineLevel="0" collapsed="false">
      <c r="A671" s="11"/>
      <c r="B671" s="11"/>
      <c r="C671" s="11"/>
      <c r="D671" s="11"/>
      <c r="E671" s="11"/>
      <c r="F671" s="11"/>
      <c r="G671" s="11"/>
      <c r="H671" s="11"/>
      <c r="I671" s="11"/>
      <c r="J671" s="11"/>
      <c r="K671" s="11"/>
      <c r="L671" s="11"/>
    </row>
    <row r="672" customFormat="false" ht="12.75" hidden="false" customHeight="true" outlineLevel="0" collapsed="false">
      <c r="A672" s="11"/>
      <c r="B672" s="11"/>
      <c r="C672" s="11"/>
      <c r="D672" s="11"/>
      <c r="E672" s="11"/>
      <c r="F672" s="11"/>
      <c r="G672" s="11"/>
      <c r="H672" s="11"/>
      <c r="I672" s="11"/>
      <c r="J672" s="11"/>
      <c r="K672" s="11"/>
      <c r="L672" s="11"/>
    </row>
    <row r="673" customFormat="false" ht="12.75" hidden="false" customHeight="true" outlineLevel="0" collapsed="false">
      <c r="A673" s="11"/>
      <c r="B673" s="11"/>
      <c r="C673" s="11"/>
      <c r="D673" s="11"/>
      <c r="E673" s="11"/>
      <c r="F673" s="11"/>
      <c r="G673" s="11"/>
      <c r="H673" s="11"/>
      <c r="I673" s="11"/>
      <c r="J673" s="11"/>
      <c r="K673" s="11"/>
      <c r="L673" s="11"/>
    </row>
    <row r="674" customFormat="false" ht="12.75" hidden="false" customHeight="true" outlineLevel="0" collapsed="false">
      <c r="A674" s="11"/>
      <c r="B674" s="11"/>
      <c r="C674" s="11"/>
      <c r="D674" s="11"/>
      <c r="E674" s="11"/>
      <c r="F674" s="11"/>
      <c r="G674" s="11"/>
      <c r="H674" s="11"/>
      <c r="I674" s="11"/>
      <c r="J674" s="11"/>
      <c r="K674" s="11"/>
      <c r="L674" s="11"/>
    </row>
    <row r="675" customFormat="false" ht="12.75" hidden="false" customHeight="true" outlineLevel="0" collapsed="false">
      <c r="A675" s="11"/>
      <c r="B675" s="11"/>
      <c r="C675" s="11"/>
      <c r="D675" s="11"/>
      <c r="E675" s="11"/>
      <c r="F675" s="11"/>
      <c r="G675" s="11"/>
      <c r="H675" s="11"/>
      <c r="I675" s="11"/>
      <c r="J675" s="11"/>
      <c r="K675" s="11"/>
      <c r="L675" s="11"/>
    </row>
    <row r="676" customFormat="false" ht="12.75" hidden="false" customHeight="true" outlineLevel="0" collapsed="false">
      <c r="A676" s="11"/>
      <c r="B676" s="11"/>
      <c r="C676" s="11"/>
      <c r="D676" s="11"/>
      <c r="E676" s="11"/>
      <c r="F676" s="11"/>
      <c r="G676" s="11"/>
      <c r="H676" s="11"/>
      <c r="I676" s="11"/>
      <c r="J676" s="11"/>
      <c r="K676" s="11"/>
      <c r="L676" s="11"/>
    </row>
    <row r="677" customFormat="false" ht="12.75" hidden="false" customHeight="true" outlineLevel="0" collapsed="false">
      <c r="A677" s="11"/>
      <c r="B677" s="11"/>
      <c r="C677" s="11"/>
      <c r="D677" s="11"/>
      <c r="E677" s="11"/>
      <c r="F677" s="11"/>
      <c r="G677" s="11"/>
      <c r="H677" s="11"/>
      <c r="I677" s="11"/>
      <c r="J677" s="11"/>
      <c r="K677" s="11"/>
      <c r="L677" s="11"/>
    </row>
    <row r="678" customFormat="false" ht="12.75" hidden="false" customHeight="true" outlineLevel="0" collapsed="false">
      <c r="A678" s="11"/>
      <c r="B678" s="11"/>
      <c r="C678" s="11"/>
      <c r="D678" s="11"/>
      <c r="E678" s="11"/>
      <c r="F678" s="11"/>
      <c r="G678" s="11"/>
      <c r="H678" s="11"/>
      <c r="I678" s="11"/>
      <c r="J678" s="11"/>
      <c r="K678" s="11"/>
      <c r="L678" s="11"/>
    </row>
    <row r="679" customFormat="false" ht="12.75" hidden="false" customHeight="true" outlineLevel="0" collapsed="false">
      <c r="A679" s="11"/>
      <c r="B679" s="11"/>
      <c r="C679" s="11"/>
      <c r="D679" s="11"/>
      <c r="E679" s="11"/>
      <c r="F679" s="11"/>
      <c r="G679" s="11"/>
      <c r="H679" s="11"/>
      <c r="I679" s="11"/>
      <c r="J679" s="11"/>
      <c r="K679" s="11"/>
      <c r="L679" s="11"/>
    </row>
    <row r="680" customFormat="false" ht="12.75" hidden="false" customHeight="true" outlineLevel="0" collapsed="false">
      <c r="A680" s="11"/>
      <c r="B680" s="11"/>
      <c r="C680" s="11"/>
      <c r="D680" s="11"/>
      <c r="E680" s="11"/>
      <c r="F680" s="11"/>
      <c r="G680" s="11"/>
      <c r="H680" s="11"/>
      <c r="I680" s="11"/>
      <c r="J680" s="11"/>
      <c r="K680" s="11"/>
      <c r="L680" s="11"/>
    </row>
    <row r="681" customFormat="false" ht="12.75" hidden="false" customHeight="true" outlineLevel="0" collapsed="false">
      <c r="A681" s="11"/>
      <c r="B681" s="11"/>
      <c r="C681" s="11"/>
      <c r="D681" s="11"/>
      <c r="E681" s="11"/>
      <c r="F681" s="11"/>
      <c r="G681" s="11"/>
      <c r="H681" s="11"/>
      <c r="I681" s="11"/>
      <c r="J681" s="11"/>
      <c r="K681" s="11"/>
      <c r="L681" s="11"/>
    </row>
    <row r="682" customFormat="false" ht="12.75" hidden="false" customHeight="true" outlineLevel="0" collapsed="false">
      <c r="A682" s="11"/>
      <c r="B682" s="11"/>
      <c r="C682" s="11"/>
      <c r="D682" s="11"/>
      <c r="E682" s="11"/>
      <c r="F682" s="11"/>
      <c r="G682" s="11"/>
      <c r="H682" s="11"/>
      <c r="I682" s="11"/>
      <c r="J682" s="11"/>
      <c r="K682" s="11"/>
      <c r="L682" s="11"/>
    </row>
    <row r="683" customFormat="false" ht="12.75" hidden="false" customHeight="true" outlineLevel="0" collapsed="false">
      <c r="A683" s="11"/>
      <c r="B683" s="11"/>
      <c r="C683" s="11"/>
      <c r="D683" s="11"/>
      <c r="E683" s="11"/>
      <c r="F683" s="11"/>
      <c r="G683" s="11"/>
      <c r="H683" s="11"/>
      <c r="I683" s="11"/>
      <c r="J683" s="11"/>
      <c r="K683" s="11"/>
      <c r="L683" s="11"/>
    </row>
    <row r="684" customFormat="false" ht="12.75" hidden="false" customHeight="true" outlineLevel="0" collapsed="false">
      <c r="A684" s="11"/>
      <c r="B684" s="11"/>
      <c r="C684" s="11"/>
      <c r="D684" s="11"/>
      <c r="E684" s="11"/>
      <c r="F684" s="11"/>
      <c r="G684" s="11"/>
      <c r="H684" s="11"/>
      <c r="I684" s="11"/>
      <c r="J684" s="11"/>
      <c r="K684" s="11"/>
      <c r="L684" s="11"/>
    </row>
    <row r="685" customFormat="false" ht="12.75" hidden="false" customHeight="true" outlineLevel="0" collapsed="false">
      <c r="A685" s="11"/>
      <c r="B685" s="11"/>
      <c r="C685" s="11"/>
      <c r="D685" s="11"/>
      <c r="E685" s="11"/>
      <c r="F685" s="11"/>
      <c r="G685" s="11"/>
      <c r="H685" s="11"/>
      <c r="I685" s="11"/>
      <c r="J685" s="11"/>
      <c r="K685" s="11"/>
      <c r="L685" s="11"/>
    </row>
    <row r="686" customFormat="false" ht="12.75" hidden="false" customHeight="true" outlineLevel="0" collapsed="false">
      <c r="A686" s="11"/>
      <c r="B686" s="11"/>
      <c r="C686" s="11"/>
      <c r="D686" s="11"/>
      <c r="E686" s="11"/>
      <c r="F686" s="11"/>
      <c r="G686" s="11"/>
      <c r="H686" s="11"/>
      <c r="I686" s="11"/>
      <c r="J686" s="11"/>
      <c r="K686" s="11"/>
      <c r="L686" s="11"/>
    </row>
    <row r="687" customFormat="false" ht="12.75" hidden="false" customHeight="true" outlineLevel="0" collapsed="false">
      <c r="A687" s="11"/>
      <c r="B687" s="11"/>
      <c r="C687" s="11"/>
      <c r="D687" s="11"/>
      <c r="E687" s="11"/>
      <c r="F687" s="11"/>
      <c r="G687" s="11"/>
      <c r="H687" s="11"/>
      <c r="I687" s="11"/>
      <c r="J687" s="11"/>
      <c r="K687" s="11"/>
      <c r="L687" s="11"/>
    </row>
    <row r="688" customFormat="false" ht="12.75" hidden="false" customHeight="true" outlineLevel="0" collapsed="false">
      <c r="A688" s="11"/>
      <c r="B688" s="11"/>
      <c r="C688" s="11"/>
      <c r="D688" s="11"/>
      <c r="E688" s="11"/>
      <c r="F688" s="11"/>
      <c r="G688" s="11"/>
      <c r="H688" s="11"/>
      <c r="I688" s="11"/>
      <c r="J688" s="11"/>
      <c r="K688" s="11"/>
      <c r="L688" s="11"/>
    </row>
    <row r="689" customFormat="false" ht="12.75" hidden="false" customHeight="true" outlineLevel="0" collapsed="false">
      <c r="A689" s="11"/>
      <c r="B689" s="11"/>
      <c r="C689" s="11"/>
      <c r="D689" s="11"/>
      <c r="E689" s="11"/>
      <c r="F689" s="11"/>
      <c r="G689" s="11"/>
      <c r="H689" s="11"/>
      <c r="I689" s="11"/>
      <c r="J689" s="11"/>
      <c r="K689" s="11"/>
      <c r="L689" s="11"/>
    </row>
    <row r="690" customFormat="false" ht="12.75" hidden="false" customHeight="true" outlineLevel="0" collapsed="false">
      <c r="A690" s="11"/>
      <c r="B690" s="11"/>
      <c r="C690" s="11"/>
      <c r="D690" s="11"/>
      <c r="E690" s="11"/>
      <c r="F690" s="11"/>
      <c r="G690" s="11"/>
      <c r="H690" s="11"/>
      <c r="I690" s="11"/>
      <c r="J690" s="11"/>
      <c r="K690" s="11"/>
      <c r="L690" s="11"/>
    </row>
    <row r="691" customFormat="false" ht="12.75" hidden="false" customHeight="true" outlineLevel="0" collapsed="false">
      <c r="A691" s="11"/>
      <c r="B691" s="11"/>
      <c r="C691" s="11"/>
      <c r="D691" s="11"/>
      <c r="E691" s="11"/>
      <c r="F691" s="11"/>
      <c r="G691" s="11"/>
      <c r="H691" s="11"/>
      <c r="I691" s="11"/>
      <c r="J691" s="11"/>
      <c r="K691" s="11"/>
      <c r="L691" s="11"/>
    </row>
    <row r="692" customFormat="false" ht="12.75" hidden="false" customHeight="true" outlineLevel="0" collapsed="false">
      <c r="A692" s="11"/>
      <c r="B692" s="11"/>
      <c r="C692" s="11"/>
      <c r="D692" s="11"/>
      <c r="E692" s="11"/>
      <c r="F692" s="11"/>
      <c r="G692" s="11"/>
      <c r="H692" s="11"/>
      <c r="I692" s="11"/>
      <c r="J692" s="11"/>
      <c r="K692" s="11"/>
      <c r="L692" s="11"/>
    </row>
    <row r="693" customFormat="false" ht="12.75" hidden="false" customHeight="true" outlineLevel="0" collapsed="false">
      <c r="A693" s="11"/>
      <c r="B693" s="11"/>
      <c r="C693" s="11"/>
      <c r="D693" s="11"/>
      <c r="E693" s="11"/>
      <c r="F693" s="11"/>
      <c r="G693" s="11"/>
      <c r="H693" s="11"/>
      <c r="I693" s="11"/>
      <c r="J693" s="11"/>
      <c r="K693" s="11"/>
      <c r="L693" s="11"/>
    </row>
    <row r="694" customFormat="false" ht="12.75" hidden="false" customHeight="true" outlineLevel="0" collapsed="false">
      <c r="A694" s="11"/>
      <c r="B694" s="11"/>
      <c r="C694" s="11"/>
      <c r="D694" s="11"/>
      <c r="E694" s="11"/>
      <c r="F694" s="11"/>
      <c r="G694" s="11"/>
      <c r="H694" s="11"/>
      <c r="I694" s="11"/>
      <c r="J694" s="11"/>
      <c r="K694" s="11"/>
      <c r="L694" s="11"/>
    </row>
    <row r="695" customFormat="false" ht="12.75" hidden="false" customHeight="true" outlineLevel="0" collapsed="false">
      <c r="A695" s="11"/>
      <c r="B695" s="11"/>
      <c r="C695" s="11"/>
      <c r="D695" s="11"/>
      <c r="E695" s="11"/>
      <c r="F695" s="11"/>
      <c r="G695" s="11"/>
      <c r="H695" s="11"/>
      <c r="I695" s="11"/>
      <c r="J695" s="11"/>
      <c r="K695" s="11"/>
      <c r="L695" s="11"/>
    </row>
    <row r="696" customFormat="false" ht="12.75" hidden="false" customHeight="true" outlineLevel="0" collapsed="false">
      <c r="A696" s="11"/>
      <c r="B696" s="11"/>
      <c r="C696" s="11"/>
      <c r="D696" s="11"/>
      <c r="E696" s="11"/>
      <c r="F696" s="11"/>
      <c r="G696" s="11"/>
      <c r="H696" s="11"/>
      <c r="I696" s="11"/>
      <c r="J696" s="11"/>
      <c r="K696" s="11"/>
      <c r="L696" s="11"/>
    </row>
    <row r="697" customFormat="false" ht="12.75" hidden="false" customHeight="true" outlineLevel="0" collapsed="false">
      <c r="A697" s="11"/>
      <c r="B697" s="11"/>
      <c r="C697" s="11"/>
      <c r="D697" s="11"/>
      <c r="E697" s="11"/>
      <c r="F697" s="11"/>
      <c r="G697" s="11"/>
      <c r="H697" s="11"/>
      <c r="I697" s="11"/>
      <c r="J697" s="11"/>
      <c r="K697" s="11"/>
      <c r="L697" s="11"/>
    </row>
    <row r="698" customFormat="false" ht="12.75" hidden="false" customHeight="true" outlineLevel="0" collapsed="false">
      <c r="A698" s="11"/>
      <c r="B698" s="11"/>
      <c r="C698" s="11"/>
      <c r="D698" s="11"/>
      <c r="E698" s="11"/>
      <c r="F698" s="11"/>
      <c r="G698" s="11"/>
      <c r="H698" s="11"/>
      <c r="I698" s="11"/>
      <c r="J698" s="11"/>
      <c r="K698" s="11"/>
      <c r="L698" s="11"/>
    </row>
    <row r="699" customFormat="false" ht="12.75" hidden="false" customHeight="true" outlineLevel="0" collapsed="false">
      <c r="A699" s="11"/>
      <c r="B699" s="11"/>
      <c r="C699" s="11"/>
      <c r="D699" s="11"/>
      <c r="E699" s="11"/>
      <c r="F699" s="11"/>
      <c r="G699" s="11"/>
      <c r="H699" s="11"/>
      <c r="I699" s="11"/>
      <c r="J699" s="11"/>
      <c r="K699" s="11"/>
      <c r="L699" s="11"/>
    </row>
    <row r="700" customFormat="false" ht="12.75" hidden="false" customHeight="true" outlineLevel="0" collapsed="false">
      <c r="A700" s="11"/>
      <c r="B700" s="11"/>
      <c r="C700" s="11"/>
      <c r="D700" s="11"/>
      <c r="E700" s="11"/>
      <c r="F700" s="11"/>
      <c r="G700" s="11"/>
      <c r="H700" s="11"/>
      <c r="I700" s="11"/>
      <c r="J700" s="11"/>
      <c r="K700" s="11"/>
      <c r="L700" s="11"/>
    </row>
    <row r="701" customFormat="false" ht="12.75" hidden="false" customHeight="true" outlineLevel="0" collapsed="false">
      <c r="A701" s="11"/>
      <c r="B701" s="11"/>
      <c r="C701" s="11"/>
      <c r="D701" s="11"/>
      <c r="E701" s="11"/>
      <c r="F701" s="11"/>
      <c r="G701" s="11"/>
      <c r="H701" s="11"/>
      <c r="I701" s="11"/>
      <c r="J701" s="11"/>
      <c r="K701" s="11"/>
      <c r="L701" s="11"/>
    </row>
    <row r="702" customFormat="false" ht="12.75" hidden="false" customHeight="true" outlineLevel="0" collapsed="false">
      <c r="A702" s="11"/>
      <c r="B702" s="11"/>
      <c r="C702" s="11"/>
      <c r="D702" s="11"/>
      <c r="E702" s="11"/>
      <c r="F702" s="11"/>
      <c r="G702" s="11"/>
      <c r="H702" s="11"/>
      <c r="I702" s="11"/>
      <c r="J702" s="11"/>
      <c r="K702" s="11"/>
      <c r="L702" s="11"/>
    </row>
    <row r="703" customFormat="false" ht="12.75" hidden="false" customHeight="true" outlineLevel="0" collapsed="false">
      <c r="A703" s="11"/>
      <c r="B703" s="11"/>
      <c r="C703" s="11"/>
      <c r="D703" s="11"/>
      <c r="E703" s="11"/>
      <c r="F703" s="11"/>
      <c r="G703" s="11"/>
      <c r="H703" s="11"/>
      <c r="I703" s="11"/>
      <c r="J703" s="11"/>
      <c r="K703" s="11"/>
      <c r="L703" s="11"/>
    </row>
    <row r="704" customFormat="false" ht="12.75" hidden="false" customHeight="true" outlineLevel="0" collapsed="false">
      <c r="A704" s="11"/>
      <c r="B704" s="11"/>
      <c r="C704" s="11"/>
      <c r="D704" s="11"/>
      <c r="E704" s="11"/>
      <c r="F704" s="11"/>
      <c r="G704" s="11"/>
      <c r="H704" s="11"/>
      <c r="I704" s="11"/>
      <c r="J704" s="11"/>
      <c r="K704" s="11"/>
      <c r="L704" s="11"/>
    </row>
    <row r="705" customFormat="false" ht="12.75" hidden="false" customHeight="true" outlineLevel="0" collapsed="false">
      <c r="A705" s="11"/>
      <c r="B705" s="11"/>
      <c r="C705" s="11"/>
      <c r="D705" s="11"/>
      <c r="E705" s="11"/>
      <c r="F705" s="11"/>
      <c r="G705" s="11"/>
      <c r="H705" s="11"/>
      <c r="I705" s="11"/>
      <c r="J705" s="11"/>
      <c r="K705" s="11"/>
      <c r="L705" s="11"/>
    </row>
    <row r="706" customFormat="false" ht="12.75" hidden="false" customHeight="true" outlineLevel="0" collapsed="false">
      <c r="A706" s="11"/>
      <c r="B706" s="11"/>
      <c r="C706" s="11"/>
      <c r="D706" s="11"/>
      <c r="E706" s="11"/>
      <c r="F706" s="11"/>
      <c r="G706" s="11"/>
      <c r="H706" s="11"/>
      <c r="I706" s="11"/>
      <c r="J706" s="11"/>
      <c r="K706" s="11"/>
      <c r="L706" s="11"/>
    </row>
    <row r="707" customFormat="false" ht="12.75" hidden="false" customHeight="true" outlineLevel="0" collapsed="false">
      <c r="A707" s="11"/>
      <c r="B707" s="11"/>
      <c r="C707" s="11"/>
      <c r="D707" s="11"/>
      <c r="E707" s="11"/>
      <c r="F707" s="11"/>
      <c r="G707" s="11"/>
      <c r="H707" s="11"/>
      <c r="I707" s="11"/>
      <c r="J707" s="11"/>
      <c r="K707" s="11"/>
      <c r="L707" s="11"/>
    </row>
    <row r="708" customFormat="false" ht="12.75" hidden="false" customHeight="true" outlineLevel="0" collapsed="false">
      <c r="A708" s="11"/>
      <c r="B708" s="11"/>
      <c r="C708" s="11"/>
      <c r="D708" s="11"/>
      <c r="E708" s="11"/>
      <c r="F708" s="11"/>
      <c r="G708" s="11"/>
      <c r="H708" s="11"/>
      <c r="I708" s="11"/>
      <c r="J708" s="11"/>
      <c r="K708" s="11"/>
      <c r="L708" s="11"/>
    </row>
    <row r="709" customFormat="false" ht="12.75" hidden="false" customHeight="true" outlineLevel="0" collapsed="false">
      <c r="A709" s="11"/>
      <c r="B709" s="11"/>
      <c r="C709" s="11"/>
      <c r="D709" s="11"/>
      <c r="E709" s="11"/>
      <c r="F709" s="11"/>
      <c r="G709" s="11"/>
      <c r="H709" s="11"/>
      <c r="I709" s="11"/>
      <c r="J709" s="11"/>
      <c r="K709" s="11"/>
      <c r="L709" s="11"/>
    </row>
    <row r="710" customFormat="false" ht="12.75" hidden="false" customHeight="true" outlineLevel="0" collapsed="false">
      <c r="A710" s="11"/>
      <c r="B710" s="11"/>
      <c r="C710" s="11"/>
      <c r="D710" s="11"/>
      <c r="E710" s="11"/>
      <c r="F710" s="11"/>
      <c r="G710" s="11"/>
      <c r="H710" s="11"/>
      <c r="I710" s="11"/>
      <c r="J710" s="11"/>
      <c r="K710" s="11"/>
      <c r="L710" s="11"/>
    </row>
    <row r="711" customFormat="false" ht="12.75" hidden="false" customHeight="true" outlineLevel="0" collapsed="false">
      <c r="A711" s="11"/>
      <c r="B711" s="11"/>
      <c r="C711" s="11"/>
      <c r="D711" s="11"/>
      <c r="E711" s="11"/>
      <c r="F711" s="11"/>
      <c r="G711" s="11"/>
      <c r="H711" s="11"/>
      <c r="I711" s="11"/>
      <c r="J711" s="11"/>
      <c r="K711" s="11"/>
      <c r="L711" s="11"/>
    </row>
    <row r="712" customFormat="false" ht="12.75" hidden="false" customHeight="true" outlineLevel="0" collapsed="false">
      <c r="A712" s="11"/>
      <c r="B712" s="11"/>
      <c r="C712" s="11"/>
      <c r="D712" s="11"/>
      <c r="E712" s="11"/>
      <c r="F712" s="11"/>
      <c r="G712" s="11"/>
      <c r="H712" s="11"/>
      <c r="I712" s="11"/>
      <c r="J712" s="11"/>
      <c r="K712" s="11"/>
      <c r="L712" s="11"/>
    </row>
    <row r="713" customFormat="false" ht="12.75" hidden="false" customHeight="true" outlineLevel="0" collapsed="false">
      <c r="A713" s="11"/>
      <c r="B713" s="11"/>
      <c r="C713" s="11"/>
      <c r="D713" s="11"/>
      <c r="E713" s="11"/>
      <c r="F713" s="11"/>
      <c r="G713" s="11"/>
      <c r="H713" s="11"/>
      <c r="I713" s="11"/>
      <c r="J713" s="11"/>
      <c r="K713" s="11"/>
      <c r="L713" s="11"/>
    </row>
    <row r="714" customFormat="false" ht="12.75" hidden="false" customHeight="true" outlineLevel="0" collapsed="false">
      <c r="A714" s="11"/>
      <c r="B714" s="11"/>
      <c r="C714" s="11"/>
      <c r="D714" s="11"/>
      <c r="E714" s="11"/>
      <c r="F714" s="11"/>
      <c r="G714" s="11"/>
      <c r="H714" s="11"/>
      <c r="I714" s="11"/>
      <c r="J714" s="11"/>
      <c r="K714" s="11"/>
      <c r="L714" s="11"/>
    </row>
    <row r="715" customFormat="false" ht="12.75" hidden="false" customHeight="true" outlineLevel="0" collapsed="false">
      <c r="A715" s="11"/>
      <c r="B715" s="11"/>
      <c r="C715" s="11"/>
      <c r="D715" s="11"/>
      <c r="E715" s="11"/>
      <c r="F715" s="11"/>
      <c r="G715" s="11"/>
      <c r="H715" s="11"/>
      <c r="I715" s="11"/>
      <c r="J715" s="11"/>
      <c r="K715" s="11"/>
      <c r="L715" s="11"/>
    </row>
    <row r="716" customFormat="false" ht="12.75" hidden="false" customHeight="true" outlineLevel="0" collapsed="false">
      <c r="A716" s="11"/>
      <c r="B716" s="11"/>
      <c r="C716" s="11"/>
      <c r="D716" s="11"/>
      <c r="E716" s="11"/>
      <c r="F716" s="11"/>
      <c r="G716" s="11"/>
      <c r="H716" s="11"/>
      <c r="I716" s="11"/>
      <c r="J716" s="11"/>
      <c r="K716" s="11"/>
      <c r="L716" s="11"/>
    </row>
    <row r="717" customFormat="false" ht="12.75" hidden="false" customHeight="true" outlineLevel="0" collapsed="false">
      <c r="A717" s="11"/>
      <c r="B717" s="11"/>
      <c r="C717" s="11"/>
      <c r="D717" s="11"/>
      <c r="E717" s="11"/>
      <c r="F717" s="11"/>
      <c r="G717" s="11"/>
      <c r="H717" s="11"/>
      <c r="I717" s="11"/>
      <c r="J717" s="11"/>
      <c r="K717" s="11"/>
      <c r="L717" s="11"/>
    </row>
    <row r="718" customFormat="false" ht="12.75" hidden="false" customHeight="true" outlineLevel="0" collapsed="false">
      <c r="A718" s="11"/>
      <c r="B718" s="11"/>
      <c r="C718" s="11"/>
      <c r="D718" s="11"/>
      <c r="E718" s="11"/>
      <c r="F718" s="11"/>
      <c r="G718" s="11"/>
      <c r="H718" s="11"/>
      <c r="I718" s="11"/>
      <c r="J718" s="11"/>
      <c r="K718" s="11"/>
      <c r="L718" s="11"/>
    </row>
    <row r="719" customFormat="false" ht="12.75" hidden="false" customHeight="true" outlineLevel="0" collapsed="false">
      <c r="A719" s="11"/>
      <c r="B719" s="11"/>
      <c r="C719" s="11"/>
      <c r="D719" s="11"/>
      <c r="E719" s="11"/>
      <c r="F719" s="11"/>
      <c r="G719" s="11"/>
      <c r="H719" s="11"/>
      <c r="I719" s="11"/>
      <c r="J719" s="11"/>
      <c r="K719" s="11"/>
      <c r="L719" s="11"/>
    </row>
    <row r="720" customFormat="false" ht="12.75" hidden="false" customHeight="true" outlineLevel="0" collapsed="false">
      <c r="A720" s="11"/>
      <c r="B720" s="11"/>
      <c r="C720" s="11"/>
      <c r="D720" s="11"/>
      <c r="E720" s="11"/>
      <c r="F720" s="11"/>
      <c r="G720" s="11"/>
      <c r="H720" s="11"/>
      <c r="I720" s="11"/>
      <c r="J720" s="11"/>
      <c r="K720" s="11"/>
      <c r="L720" s="11"/>
    </row>
    <row r="721" customFormat="false" ht="12.75" hidden="false" customHeight="true" outlineLevel="0" collapsed="false">
      <c r="A721" s="11"/>
      <c r="B721" s="11"/>
      <c r="C721" s="11"/>
      <c r="D721" s="11"/>
      <c r="E721" s="11"/>
      <c r="F721" s="11"/>
      <c r="G721" s="11"/>
      <c r="H721" s="11"/>
      <c r="I721" s="11"/>
      <c r="J721" s="11"/>
      <c r="K721" s="11"/>
      <c r="L721" s="11"/>
    </row>
    <row r="722" customFormat="false" ht="12.75" hidden="false" customHeight="true" outlineLevel="0" collapsed="false">
      <c r="A722" s="11"/>
      <c r="B722" s="11"/>
      <c r="C722" s="11"/>
      <c r="D722" s="11"/>
      <c r="E722" s="11"/>
      <c r="F722" s="11"/>
      <c r="G722" s="11"/>
      <c r="H722" s="11"/>
      <c r="I722" s="11"/>
      <c r="J722" s="11"/>
      <c r="K722" s="11"/>
      <c r="L722" s="11"/>
    </row>
    <row r="723" customFormat="false" ht="12.75" hidden="false" customHeight="true" outlineLevel="0" collapsed="false">
      <c r="A723" s="11"/>
      <c r="B723" s="11"/>
      <c r="C723" s="11"/>
      <c r="D723" s="11"/>
      <c r="E723" s="11"/>
      <c r="F723" s="11"/>
      <c r="G723" s="11"/>
      <c r="H723" s="11"/>
      <c r="I723" s="11"/>
      <c r="J723" s="11"/>
      <c r="K723" s="11"/>
      <c r="L723" s="11"/>
    </row>
    <row r="724" customFormat="false" ht="12.75" hidden="false" customHeight="true" outlineLevel="0" collapsed="false">
      <c r="A724" s="11"/>
      <c r="B724" s="11"/>
      <c r="C724" s="11"/>
      <c r="D724" s="11"/>
      <c r="E724" s="11"/>
      <c r="F724" s="11"/>
      <c r="G724" s="11"/>
      <c r="H724" s="11"/>
      <c r="I724" s="11"/>
      <c r="J724" s="11"/>
      <c r="K724" s="11"/>
      <c r="L724" s="11"/>
    </row>
    <row r="725" customFormat="false" ht="12.75" hidden="false" customHeight="true" outlineLevel="0" collapsed="false">
      <c r="A725" s="11"/>
      <c r="B725" s="11"/>
      <c r="C725" s="11"/>
      <c r="D725" s="11"/>
      <c r="E725" s="11"/>
      <c r="F725" s="11"/>
      <c r="G725" s="11"/>
      <c r="H725" s="11"/>
      <c r="I725" s="11"/>
      <c r="J725" s="11"/>
      <c r="K725" s="11"/>
      <c r="L725" s="11"/>
    </row>
    <row r="726" customFormat="false" ht="12.75" hidden="false" customHeight="true" outlineLevel="0" collapsed="false">
      <c r="A726" s="11"/>
      <c r="B726" s="11"/>
      <c r="C726" s="11"/>
      <c r="D726" s="11"/>
      <c r="E726" s="11"/>
      <c r="F726" s="11"/>
      <c r="G726" s="11"/>
      <c r="H726" s="11"/>
      <c r="I726" s="11"/>
      <c r="J726" s="11"/>
      <c r="K726" s="11"/>
      <c r="L726" s="11"/>
    </row>
    <row r="727" customFormat="false" ht="12.75" hidden="false" customHeight="true" outlineLevel="0" collapsed="false">
      <c r="A727" s="11"/>
      <c r="B727" s="11"/>
      <c r="C727" s="11"/>
      <c r="D727" s="11"/>
      <c r="E727" s="11"/>
      <c r="F727" s="11"/>
      <c r="G727" s="11"/>
      <c r="H727" s="11"/>
      <c r="I727" s="11"/>
      <c r="J727" s="11"/>
      <c r="K727" s="11"/>
      <c r="L727" s="11"/>
    </row>
    <row r="728" customFormat="false" ht="12.75" hidden="false" customHeight="true" outlineLevel="0" collapsed="false">
      <c r="A728" s="11"/>
      <c r="B728" s="11"/>
      <c r="C728" s="11"/>
      <c r="D728" s="11"/>
      <c r="E728" s="11"/>
      <c r="F728" s="11"/>
      <c r="G728" s="11"/>
      <c r="H728" s="11"/>
      <c r="I728" s="11"/>
      <c r="J728" s="11"/>
      <c r="K728" s="11"/>
      <c r="L728" s="11"/>
    </row>
    <row r="729" customFormat="false" ht="12.75" hidden="false" customHeight="true" outlineLevel="0" collapsed="false">
      <c r="A729" s="11"/>
      <c r="B729" s="11"/>
      <c r="C729" s="11"/>
      <c r="D729" s="11"/>
      <c r="E729" s="11"/>
      <c r="F729" s="11"/>
      <c r="G729" s="11"/>
      <c r="H729" s="11"/>
      <c r="I729" s="11"/>
      <c r="J729" s="11"/>
      <c r="K729" s="11"/>
      <c r="L729" s="11"/>
    </row>
    <row r="730" customFormat="false" ht="12.75" hidden="false" customHeight="true" outlineLevel="0" collapsed="false">
      <c r="A730" s="11"/>
      <c r="B730" s="11"/>
      <c r="C730" s="11"/>
      <c r="D730" s="11"/>
      <c r="E730" s="11"/>
      <c r="F730" s="11"/>
      <c r="G730" s="11"/>
      <c r="H730" s="11"/>
      <c r="I730" s="11"/>
      <c r="J730" s="11"/>
      <c r="K730" s="11"/>
      <c r="L730" s="11"/>
    </row>
    <row r="731" customFormat="false" ht="12.75" hidden="false" customHeight="true" outlineLevel="0" collapsed="false">
      <c r="A731" s="11"/>
      <c r="B731" s="11"/>
      <c r="C731" s="11"/>
      <c r="D731" s="11"/>
      <c r="E731" s="11"/>
      <c r="F731" s="11"/>
      <c r="G731" s="11"/>
      <c r="H731" s="11"/>
      <c r="I731" s="11"/>
      <c r="J731" s="11"/>
      <c r="K731" s="11"/>
      <c r="L731" s="11"/>
    </row>
    <row r="732" customFormat="false" ht="12.75" hidden="false" customHeight="true" outlineLevel="0" collapsed="false">
      <c r="A732" s="11"/>
      <c r="B732" s="11"/>
      <c r="C732" s="11"/>
      <c r="D732" s="11"/>
      <c r="E732" s="11"/>
      <c r="F732" s="11"/>
      <c r="G732" s="11"/>
      <c r="H732" s="11"/>
      <c r="I732" s="11"/>
      <c r="J732" s="11"/>
      <c r="K732" s="11"/>
      <c r="L732" s="11"/>
    </row>
    <row r="733" customFormat="false" ht="12.75" hidden="false" customHeight="true" outlineLevel="0" collapsed="false">
      <c r="A733" s="11"/>
      <c r="B733" s="11"/>
      <c r="C733" s="11"/>
      <c r="D733" s="11"/>
      <c r="E733" s="11"/>
      <c r="F733" s="11"/>
      <c r="G733" s="11"/>
      <c r="H733" s="11"/>
      <c r="I733" s="11"/>
      <c r="J733" s="11"/>
      <c r="K733" s="11"/>
      <c r="L733" s="11"/>
    </row>
    <row r="734" customFormat="false" ht="12.75" hidden="false" customHeight="true" outlineLevel="0" collapsed="false">
      <c r="A734" s="11"/>
      <c r="B734" s="11"/>
      <c r="C734" s="11"/>
      <c r="D734" s="11"/>
      <c r="E734" s="11"/>
      <c r="F734" s="11"/>
      <c r="G734" s="11"/>
      <c r="H734" s="11"/>
      <c r="I734" s="11"/>
      <c r="J734" s="11"/>
      <c r="K734" s="11"/>
      <c r="L734" s="11"/>
    </row>
    <row r="735" customFormat="false" ht="12.75" hidden="false" customHeight="true" outlineLevel="0" collapsed="false">
      <c r="A735" s="11"/>
      <c r="B735" s="11"/>
      <c r="C735" s="11"/>
      <c r="D735" s="11"/>
      <c r="E735" s="11"/>
      <c r="F735" s="11"/>
      <c r="G735" s="11"/>
      <c r="H735" s="11"/>
      <c r="I735" s="11"/>
      <c r="J735" s="11"/>
      <c r="K735" s="11"/>
      <c r="L735" s="11"/>
    </row>
    <row r="736" customFormat="false" ht="12.75" hidden="false" customHeight="true" outlineLevel="0" collapsed="false">
      <c r="A736" s="11"/>
      <c r="B736" s="11"/>
      <c r="C736" s="11"/>
      <c r="D736" s="11"/>
      <c r="E736" s="11"/>
      <c r="F736" s="11"/>
      <c r="G736" s="11"/>
      <c r="H736" s="11"/>
      <c r="I736" s="11"/>
      <c r="J736" s="11"/>
      <c r="K736" s="11"/>
      <c r="L736" s="11"/>
    </row>
    <row r="737" customFormat="false" ht="12.75" hidden="false" customHeight="true" outlineLevel="0" collapsed="false">
      <c r="A737" s="11"/>
      <c r="B737" s="11"/>
      <c r="C737" s="11"/>
      <c r="D737" s="11"/>
      <c r="E737" s="11"/>
      <c r="F737" s="11"/>
      <c r="G737" s="11"/>
      <c r="H737" s="11"/>
      <c r="I737" s="11"/>
      <c r="J737" s="11"/>
      <c r="K737" s="11"/>
      <c r="L737" s="11"/>
    </row>
    <row r="738" customFormat="false" ht="12.75" hidden="false" customHeight="true" outlineLevel="0" collapsed="false">
      <c r="A738" s="11"/>
      <c r="B738" s="11"/>
      <c r="C738" s="11"/>
      <c r="D738" s="11"/>
      <c r="E738" s="11"/>
      <c r="F738" s="11"/>
      <c r="G738" s="11"/>
      <c r="H738" s="11"/>
      <c r="I738" s="11"/>
      <c r="J738" s="11"/>
      <c r="K738" s="11"/>
      <c r="L738" s="11"/>
    </row>
    <row r="739" customFormat="false" ht="12.75" hidden="false" customHeight="true" outlineLevel="0" collapsed="false">
      <c r="A739" s="11"/>
      <c r="B739" s="11"/>
      <c r="C739" s="11"/>
      <c r="D739" s="11"/>
      <c r="E739" s="11"/>
      <c r="F739" s="11"/>
      <c r="G739" s="11"/>
      <c r="H739" s="11"/>
      <c r="I739" s="11"/>
      <c r="J739" s="11"/>
      <c r="K739" s="11"/>
      <c r="L739" s="11"/>
    </row>
    <row r="740" customFormat="false" ht="12.75" hidden="false" customHeight="true" outlineLevel="0" collapsed="false">
      <c r="A740" s="11"/>
      <c r="B740" s="11"/>
      <c r="C740" s="11"/>
      <c r="D740" s="11"/>
      <c r="E740" s="11"/>
      <c r="F740" s="11"/>
      <c r="G740" s="11"/>
      <c r="H740" s="11"/>
      <c r="I740" s="11"/>
      <c r="J740" s="11"/>
      <c r="K740" s="11"/>
      <c r="L740" s="11"/>
    </row>
    <row r="741" customFormat="false" ht="12.75" hidden="false" customHeight="true" outlineLevel="0" collapsed="false">
      <c r="A741" s="11"/>
      <c r="B741" s="11"/>
      <c r="C741" s="11"/>
      <c r="D741" s="11"/>
      <c r="E741" s="11"/>
      <c r="F741" s="11"/>
      <c r="G741" s="11"/>
      <c r="H741" s="11"/>
      <c r="I741" s="11"/>
      <c r="J741" s="11"/>
      <c r="K741" s="11"/>
      <c r="L741" s="11"/>
    </row>
    <row r="742" customFormat="false" ht="12.75" hidden="false" customHeight="true" outlineLevel="0" collapsed="false">
      <c r="A742" s="11"/>
      <c r="B742" s="11"/>
      <c r="C742" s="11"/>
      <c r="D742" s="11"/>
      <c r="E742" s="11"/>
      <c r="F742" s="11"/>
      <c r="G742" s="11"/>
      <c r="H742" s="11"/>
      <c r="I742" s="11"/>
      <c r="J742" s="11"/>
      <c r="K742" s="11"/>
      <c r="L742" s="11"/>
    </row>
    <row r="743" customFormat="false" ht="12.75" hidden="false" customHeight="true" outlineLevel="0" collapsed="false">
      <c r="A743" s="11"/>
      <c r="B743" s="11"/>
      <c r="C743" s="11"/>
      <c r="D743" s="11"/>
      <c r="E743" s="11"/>
      <c r="F743" s="11"/>
      <c r="G743" s="11"/>
      <c r="H743" s="11"/>
      <c r="I743" s="11"/>
      <c r="J743" s="11"/>
      <c r="K743" s="11"/>
      <c r="L743" s="11"/>
    </row>
    <row r="744" customFormat="false" ht="12.75" hidden="false" customHeight="true" outlineLevel="0" collapsed="false">
      <c r="A744" s="11"/>
      <c r="B744" s="11"/>
      <c r="C744" s="11"/>
      <c r="D744" s="11"/>
      <c r="E744" s="11"/>
      <c r="F744" s="11"/>
      <c r="G744" s="11"/>
      <c r="H744" s="11"/>
      <c r="I744" s="11"/>
      <c r="J744" s="11"/>
      <c r="K744" s="11"/>
      <c r="L744" s="11"/>
    </row>
    <row r="745" customFormat="false" ht="12.75" hidden="false" customHeight="true" outlineLevel="0" collapsed="false">
      <c r="A745" s="11"/>
      <c r="B745" s="11"/>
      <c r="C745" s="11"/>
      <c r="D745" s="11"/>
      <c r="E745" s="11"/>
      <c r="F745" s="11"/>
      <c r="G745" s="11"/>
      <c r="H745" s="11"/>
      <c r="I745" s="11"/>
      <c r="J745" s="11"/>
      <c r="K745" s="11"/>
      <c r="L745" s="11"/>
    </row>
    <row r="746" customFormat="false" ht="12.75" hidden="false" customHeight="true" outlineLevel="0" collapsed="false">
      <c r="A746" s="11"/>
      <c r="B746" s="11"/>
      <c r="C746" s="11"/>
      <c r="D746" s="11"/>
      <c r="E746" s="11"/>
      <c r="F746" s="11"/>
      <c r="G746" s="11"/>
      <c r="H746" s="11"/>
      <c r="I746" s="11"/>
      <c r="J746" s="11"/>
      <c r="K746" s="11"/>
      <c r="L746" s="11"/>
    </row>
    <row r="747" customFormat="false" ht="12.75" hidden="false" customHeight="true" outlineLevel="0" collapsed="false">
      <c r="A747" s="11"/>
      <c r="B747" s="11"/>
      <c r="C747" s="11"/>
      <c r="D747" s="11"/>
      <c r="E747" s="11"/>
      <c r="F747" s="11"/>
      <c r="G747" s="11"/>
      <c r="H747" s="11"/>
      <c r="I747" s="11"/>
      <c r="J747" s="11"/>
      <c r="K747" s="11"/>
      <c r="L747" s="11"/>
    </row>
    <row r="748" customFormat="false" ht="12.75" hidden="false" customHeight="true" outlineLevel="0" collapsed="false">
      <c r="A748" s="11"/>
      <c r="B748" s="11"/>
      <c r="C748" s="11"/>
      <c r="D748" s="11"/>
      <c r="E748" s="11"/>
      <c r="F748" s="11"/>
      <c r="G748" s="11"/>
      <c r="H748" s="11"/>
      <c r="I748" s="11"/>
      <c r="J748" s="11"/>
      <c r="K748" s="11"/>
      <c r="L748" s="11"/>
    </row>
    <row r="749" customFormat="false" ht="12.75" hidden="false" customHeight="true" outlineLevel="0" collapsed="false">
      <c r="A749" s="11"/>
      <c r="B749" s="11"/>
      <c r="C749" s="11"/>
      <c r="D749" s="11"/>
      <c r="E749" s="11"/>
      <c r="F749" s="11"/>
      <c r="G749" s="11"/>
      <c r="H749" s="11"/>
      <c r="I749" s="11"/>
      <c r="J749" s="11"/>
      <c r="K749" s="11"/>
      <c r="L749" s="11"/>
    </row>
    <row r="750" customFormat="false" ht="12.75" hidden="false" customHeight="true" outlineLevel="0" collapsed="false">
      <c r="A750" s="11"/>
      <c r="B750" s="11"/>
      <c r="C750" s="11"/>
      <c r="D750" s="11"/>
      <c r="E750" s="11"/>
      <c r="F750" s="11"/>
      <c r="G750" s="11"/>
      <c r="H750" s="11"/>
      <c r="I750" s="11"/>
      <c r="J750" s="11"/>
      <c r="K750" s="11"/>
      <c r="L750" s="11"/>
    </row>
    <row r="751" customFormat="false" ht="12.75" hidden="false" customHeight="true" outlineLevel="0" collapsed="false">
      <c r="A751" s="11"/>
      <c r="B751" s="11"/>
      <c r="C751" s="11"/>
      <c r="D751" s="11"/>
      <c r="E751" s="11"/>
      <c r="F751" s="11"/>
      <c r="G751" s="11"/>
      <c r="H751" s="11"/>
      <c r="I751" s="11"/>
      <c r="J751" s="11"/>
      <c r="K751" s="11"/>
      <c r="L751" s="11"/>
    </row>
    <row r="752" customFormat="false" ht="12.75" hidden="false" customHeight="true" outlineLevel="0" collapsed="false">
      <c r="A752" s="11"/>
      <c r="B752" s="11"/>
      <c r="C752" s="11"/>
      <c r="D752" s="11"/>
      <c r="E752" s="11"/>
      <c r="F752" s="11"/>
      <c r="G752" s="11"/>
      <c r="H752" s="11"/>
      <c r="I752" s="11"/>
      <c r="J752" s="11"/>
      <c r="K752" s="11"/>
      <c r="L752" s="11"/>
    </row>
    <row r="753" customFormat="false" ht="12.75" hidden="false" customHeight="true" outlineLevel="0" collapsed="false">
      <c r="A753" s="11"/>
      <c r="B753" s="11"/>
      <c r="C753" s="11"/>
      <c r="D753" s="11"/>
      <c r="E753" s="11"/>
      <c r="F753" s="11"/>
      <c r="G753" s="11"/>
      <c r="H753" s="11"/>
      <c r="I753" s="11"/>
      <c r="J753" s="11"/>
      <c r="K753" s="11"/>
      <c r="L753" s="11"/>
    </row>
    <row r="754" customFormat="false" ht="12.75" hidden="false" customHeight="true" outlineLevel="0" collapsed="false">
      <c r="A754" s="11"/>
      <c r="B754" s="11"/>
      <c r="C754" s="11"/>
      <c r="D754" s="11"/>
      <c r="E754" s="11"/>
      <c r="F754" s="11"/>
      <c r="G754" s="11"/>
      <c r="H754" s="11"/>
      <c r="I754" s="11"/>
      <c r="J754" s="11"/>
      <c r="K754" s="11"/>
      <c r="L754" s="11"/>
    </row>
    <row r="755" customFormat="false" ht="12.75" hidden="false" customHeight="true" outlineLevel="0" collapsed="false">
      <c r="A755" s="11"/>
      <c r="B755" s="11"/>
      <c r="C755" s="11"/>
      <c r="D755" s="11"/>
      <c r="E755" s="11"/>
      <c r="F755" s="11"/>
      <c r="G755" s="11"/>
      <c r="H755" s="11"/>
      <c r="I755" s="11"/>
      <c r="J755" s="11"/>
      <c r="K755" s="11"/>
      <c r="L755" s="11"/>
    </row>
    <row r="756" customFormat="false" ht="12.75" hidden="false" customHeight="true" outlineLevel="0" collapsed="false">
      <c r="A756" s="11"/>
      <c r="B756" s="11"/>
      <c r="C756" s="11"/>
      <c r="D756" s="11"/>
      <c r="E756" s="11"/>
      <c r="F756" s="11"/>
      <c r="G756" s="11"/>
      <c r="H756" s="11"/>
      <c r="I756" s="11"/>
      <c r="J756" s="11"/>
      <c r="K756" s="11"/>
      <c r="L756" s="11"/>
    </row>
    <row r="757" customFormat="false" ht="12.75" hidden="false" customHeight="true" outlineLevel="0" collapsed="false">
      <c r="A757" s="11"/>
      <c r="B757" s="11"/>
      <c r="C757" s="11"/>
      <c r="D757" s="11"/>
      <c r="E757" s="11"/>
      <c r="F757" s="11"/>
      <c r="G757" s="11"/>
      <c r="H757" s="11"/>
      <c r="I757" s="11"/>
      <c r="J757" s="11"/>
      <c r="K757" s="11"/>
      <c r="L757" s="11"/>
    </row>
    <row r="758" customFormat="false" ht="12.75" hidden="false" customHeight="true" outlineLevel="0" collapsed="false">
      <c r="A758" s="11"/>
      <c r="B758" s="11"/>
      <c r="C758" s="11"/>
      <c r="D758" s="11"/>
      <c r="E758" s="11"/>
      <c r="F758" s="11"/>
      <c r="G758" s="11"/>
      <c r="H758" s="11"/>
      <c r="I758" s="11"/>
      <c r="J758" s="11"/>
      <c r="K758" s="11"/>
      <c r="L758" s="11"/>
    </row>
    <row r="759" customFormat="false" ht="12.75" hidden="false" customHeight="true" outlineLevel="0" collapsed="false">
      <c r="A759" s="11"/>
      <c r="B759" s="11"/>
      <c r="C759" s="11"/>
      <c r="D759" s="11"/>
      <c r="E759" s="11"/>
      <c r="F759" s="11"/>
      <c r="G759" s="11"/>
      <c r="H759" s="11"/>
      <c r="I759" s="11"/>
      <c r="J759" s="11"/>
      <c r="K759" s="11"/>
      <c r="L759" s="11"/>
    </row>
    <row r="760" customFormat="false" ht="12.75" hidden="false" customHeight="true" outlineLevel="0" collapsed="false">
      <c r="A760" s="11"/>
      <c r="B760" s="11"/>
      <c r="C760" s="11"/>
      <c r="D760" s="11"/>
      <c r="E760" s="11"/>
      <c r="F760" s="11"/>
      <c r="G760" s="11"/>
      <c r="H760" s="11"/>
      <c r="I760" s="11"/>
      <c r="J760" s="11"/>
      <c r="K760" s="11"/>
      <c r="L760" s="11"/>
    </row>
    <row r="761" customFormat="false" ht="12.75" hidden="false" customHeight="true" outlineLevel="0" collapsed="false">
      <c r="A761" s="11"/>
      <c r="B761" s="11"/>
      <c r="C761" s="11"/>
      <c r="D761" s="11"/>
      <c r="E761" s="11"/>
      <c r="F761" s="11"/>
      <c r="G761" s="11"/>
      <c r="H761" s="11"/>
      <c r="I761" s="11"/>
      <c r="J761" s="11"/>
      <c r="K761" s="11"/>
      <c r="L761" s="11"/>
    </row>
    <row r="762" customFormat="false" ht="12.75" hidden="false" customHeight="true" outlineLevel="0" collapsed="false">
      <c r="A762" s="11"/>
      <c r="B762" s="11"/>
      <c r="C762" s="11"/>
      <c r="D762" s="11"/>
      <c r="E762" s="11"/>
      <c r="F762" s="11"/>
      <c r="G762" s="11"/>
      <c r="H762" s="11"/>
      <c r="I762" s="11"/>
      <c r="J762" s="11"/>
      <c r="K762" s="11"/>
      <c r="L762" s="11"/>
    </row>
    <row r="763" customFormat="false" ht="12.75" hidden="false" customHeight="true" outlineLevel="0" collapsed="false">
      <c r="A763" s="11"/>
      <c r="B763" s="11"/>
      <c r="C763" s="11"/>
      <c r="D763" s="11"/>
      <c r="E763" s="11"/>
      <c r="F763" s="11"/>
      <c r="G763" s="11"/>
      <c r="H763" s="11"/>
      <c r="I763" s="11"/>
      <c r="J763" s="11"/>
      <c r="K763" s="11"/>
      <c r="L763" s="11"/>
    </row>
    <row r="764" customFormat="false" ht="12.75" hidden="false" customHeight="true" outlineLevel="0" collapsed="false">
      <c r="A764" s="11"/>
      <c r="B764" s="11"/>
      <c r="C764" s="11"/>
      <c r="D764" s="11"/>
      <c r="E764" s="11"/>
      <c r="F764" s="11"/>
      <c r="G764" s="11"/>
      <c r="H764" s="11"/>
      <c r="I764" s="11"/>
      <c r="J764" s="11"/>
      <c r="K764" s="11"/>
      <c r="L764" s="11"/>
    </row>
    <row r="765" customFormat="false" ht="12.75" hidden="false" customHeight="true" outlineLevel="0" collapsed="false">
      <c r="A765" s="11"/>
      <c r="B765" s="11"/>
      <c r="C765" s="11"/>
      <c r="D765" s="11"/>
      <c r="E765" s="11"/>
      <c r="F765" s="11"/>
      <c r="G765" s="11"/>
      <c r="H765" s="11"/>
      <c r="I765" s="11"/>
      <c r="J765" s="11"/>
      <c r="K765" s="11"/>
      <c r="L765" s="11"/>
    </row>
    <row r="766" customFormat="false" ht="12.75" hidden="false" customHeight="true" outlineLevel="0" collapsed="false">
      <c r="A766" s="11"/>
      <c r="B766" s="11"/>
      <c r="C766" s="11"/>
      <c r="D766" s="11"/>
      <c r="E766" s="11"/>
      <c r="F766" s="11"/>
      <c r="G766" s="11"/>
      <c r="H766" s="11"/>
      <c r="I766" s="11"/>
      <c r="J766" s="11"/>
      <c r="K766" s="11"/>
      <c r="L766" s="11"/>
    </row>
    <row r="767" customFormat="false" ht="12.75" hidden="false" customHeight="true" outlineLevel="0" collapsed="false">
      <c r="A767" s="11"/>
      <c r="B767" s="11"/>
      <c r="C767" s="11"/>
      <c r="D767" s="11"/>
      <c r="E767" s="11"/>
      <c r="F767" s="11"/>
      <c r="G767" s="11"/>
      <c r="H767" s="11"/>
      <c r="I767" s="11"/>
      <c r="J767" s="11"/>
      <c r="K767" s="11"/>
      <c r="L767" s="11"/>
    </row>
    <row r="768" customFormat="false" ht="12.75" hidden="false" customHeight="true" outlineLevel="0" collapsed="false">
      <c r="A768" s="11"/>
      <c r="B768" s="11"/>
      <c r="C768" s="11"/>
      <c r="D768" s="11"/>
      <c r="E768" s="11"/>
      <c r="F768" s="11"/>
      <c r="G768" s="11"/>
      <c r="H768" s="11"/>
      <c r="I768" s="11"/>
      <c r="J768" s="11"/>
      <c r="K768" s="11"/>
      <c r="L768" s="11"/>
    </row>
    <row r="769" customFormat="false" ht="12.75" hidden="false" customHeight="true" outlineLevel="0" collapsed="false">
      <c r="A769" s="11"/>
      <c r="B769" s="11"/>
      <c r="C769" s="11"/>
      <c r="D769" s="11"/>
      <c r="E769" s="11"/>
      <c r="F769" s="11"/>
      <c r="G769" s="11"/>
      <c r="H769" s="11"/>
      <c r="I769" s="11"/>
      <c r="J769" s="11"/>
      <c r="K769" s="11"/>
      <c r="L769" s="11"/>
    </row>
    <row r="770" customFormat="false" ht="12.75" hidden="false" customHeight="true" outlineLevel="0" collapsed="false">
      <c r="A770" s="11"/>
      <c r="B770" s="11"/>
      <c r="C770" s="11"/>
      <c r="D770" s="11"/>
      <c r="E770" s="11"/>
      <c r="F770" s="11"/>
      <c r="G770" s="11"/>
      <c r="H770" s="11"/>
      <c r="I770" s="11"/>
      <c r="J770" s="11"/>
      <c r="K770" s="11"/>
      <c r="L770" s="11"/>
    </row>
    <row r="771" customFormat="false" ht="12.75" hidden="false" customHeight="true" outlineLevel="0" collapsed="false">
      <c r="A771" s="11"/>
      <c r="B771" s="11"/>
      <c r="C771" s="11"/>
      <c r="D771" s="11"/>
      <c r="E771" s="11"/>
      <c r="F771" s="11"/>
      <c r="G771" s="11"/>
      <c r="H771" s="11"/>
      <c r="I771" s="11"/>
      <c r="J771" s="11"/>
      <c r="K771" s="11"/>
      <c r="L771" s="11"/>
    </row>
    <row r="772" customFormat="false" ht="12.75" hidden="false" customHeight="true" outlineLevel="0" collapsed="false">
      <c r="A772" s="11"/>
      <c r="B772" s="11"/>
      <c r="C772" s="11"/>
      <c r="D772" s="11"/>
      <c r="E772" s="11"/>
      <c r="F772" s="11"/>
      <c r="G772" s="11"/>
      <c r="H772" s="11"/>
      <c r="I772" s="11"/>
      <c r="J772" s="11"/>
      <c r="K772" s="11"/>
      <c r="L772" s="11"/>
    </row>
    <row r="773" customFormat="false" ht="12.75" hidden="false" customHeight="true" outlineLevel="0" collapsed="false">
      <c r="A773" s="11"/>
      <c r="B773" s="11"/>
      <c r="C773" s="11"/>
      <c r="D773" s="11"/>
      <c r="E773" s="11"/>
      <c r="F773" s="11"/>
      <c r="G773" s="11"/>
      <c r="H773" s="11"/>
      <c r="I773" s="11"/>
      <c r="J773" s="11"/>
      <c r="K773" s="11"/>
      <c r="L773" s="11"/>
    </row>
    <row r="774" customFormat="false" ht="12.75" hidden="false" customHeight="true" outlineLevel="0" collapsed="false">
      <c r="A774" s="11"/>
      <c r="B774" s="11"/>
      <c r="C774" s="11"/>
      <c r="D774" s="11"/>
      <c r="E774" s="11"/>
      <c r="F774" s="11"/>
      <c r="G774" s="11"/>
      <c r="H774" s="11"/>
      <c r="I774" s="11"/>
      <c r="J774" s="11"/>
      <c r="K774" s="11"/>
      <c r="L774" s="11"/>
    </row>
    <row r="775" customFormat="false" ht="12.75" hidden="false" customHeight="true" outlineLevel="0" collapsed="false">
      <c r="A775" s="11"/>
      <c r="B775" s="11"/>
      <c r="C775" s="11"/>
      <c r="D775" s="11"/>
      <c r="E775" s="11"/>
      <c r="F775" s="11"/>
      <c r="G775" s="11"/>
      <c r="H775" s="11"/>
      <c r="I775" s="11"/>
      <c r="J775" s="11"/>
      <c r="K775" s="11"/>
      <c r="L775" s="11"/>
    </row>
    <row r="776" customFormat="false" ht="12.75" hidden="false" customHeight="true" outlineLevel="0" collapsed="false">
      <c r="A776" s="11"/>
      <c r="B776" s="11"/>
      <c r="C776" s="11"/>
      <c r="D776" s="11"/>
      <c r="E776" s="11"/>
      <c r="F776" s="11"/>
      <c r="G776" s="11"/>
      <c r="H776" s="11"/>
      <c r="I776" s="11"/>
      <c r="J776" s="11"/>
      <c r="K776" s="11"/>
      <c r="L776" s="11"/>
    </row>
    <row r="777" customFormat="false" ht="12.75" hidden="false" customHeight="true" outlineLevel="0" collapsed="false">
      <c r="A777" s="11"/>
      <c r="B777" s="11"/>
      <c r="C777" s="11"/>
      <c r="D777" s="11"/>
      <c r="E777" s="11"/>
      <c r="F777" s="11"/>
      <c r="G777" s="11"/>
      <c r="H777" s="11"/>
      <c r="I777" s="11"/>
      <c r="J777" s="11"/>
      <c r="K777" s="11"/>
      <c r="L777" s="11"/>
    </row>
    <row r="778" customFormat="false" ht="12.75" hidden="false" customHeight="true" outlineLevel="0" collapsed="false">
      <c r="A778" s="11"/>
      <c r="B778" s="11"/>
      <c r="C778" s="11"/>
      <c r="D778" s="11"/>
      <c r="E778" s="11"/>
      <c r="F778" s="11"/>
      <c r="G778" s="11"/>
      <c r="H778" s="11"/>
      <c r="I778" s="11"/>
      <c r="J778" s="11"/>
      <c r="K778" s="11"/>
      <c r="L778" s="11"/>
    </row>
    <row r="779" customFormat="false" ht="12.75" hidden="false" customHeight="true" outlineLevel="0" collapsed="false">
      <c r="A779" s="11"/>
      <c r="B779" s="11"/>
      <c r="C779" s="11"/>
      <c r="D779" s="11"/>
      <c r="E779" s="11"/>
      <c r="F779" s="11"/>
      <c r="G779" s="11"/>
      <c r="H779" s="11"/>
      <c r="I779" s="11"/>
      <c r="J779" s="11"/>
      <c r="K779" s="11"/>
      <c r="L779" s="11"/>
    </row>
    <row r="780" customFormat="false" ht="12.75" hidden="false" customHeight="true" outlineLevel="0" collapsed="false">
      <c r="A780" s="11"/>
      <c r="B780" s="11"/>
      <c r="C780" s="11"/>
      <c r="D780" s="11"/>
      <c r="E780" s="11"/>
      <c r="F780" s="11"/>
      <c r="G780" s="11"/>
      <c r="H780" s="11"/>
      <c r="I780" s="11"/>
      <c r="J780" s="11"/>
      <c r="K780" s="11"/>
      <c r="L780" s="11"/>
    </row>
    <row r="781" customFormat="false" ht="12.75" hidden="false" customHeight="true" outlineLevel="0" collapsed="false">
      <c r="A781" s="11"/>
      <c r="B781" s="11"/>
      <c r="C781" s="11"/>
      <c r="D781" s="11"/>
      <c r="E781" s="11"/>
      <c r="F781" s="11"/>
      <c r="G781" s="11"/>
      <c r="H781" s="11"/>
      <c r="I781" s="11"/>
      <c r="J781" s="11"/>
      <c r="K781" s="11"/>
      <c r="L781" s="11"/>
    </row>
    <row r="782" customFormat="false" ht="12.75" hidden="false" customHeight="true" outlineLevel="0" collapsed="false">
      <c r="A782" s="11"/>
      <c r="B782" s="11"/>
      <c r="C782" s="11"/>
      <c r="D782" s="11"/>
      <c r="E782" s="11"/>
      <c r="F782" s="11"/>
      <c r="G782" s="11"/>
      <c r="H782" s="11"/>
      <c r="I782" s="11"/>
      <c r="J782" s="11"/>
      <c r="K782" s="11"/>
      <c r="L782" s="11"/>
    </row>
    <row r="783" customFormat="false" ht="12.75" hidden="false" customHeight="true" outlineLevel="0" collapsed="false">
      <c r="A783" s="11"/>
      <c r="B783" s="11"/>
      <c r="C783" s="11"/>
      <c r="D783" s="11"/>
      <c r="E783" s="11"/>
      <c r="F783" s="11"/>
      <c r="G783" s="11"/>
      <c r="H783" s="11"/>
      <c r="I783" s="11"/>
      <c r="J783" s="11"/>
      <c r="K783" s="11"/>
      <c r="L783" s="11"/>
    </row>
    <row r="784" customFormat="false" ht="12.75" hidden="false" customHeight="true" outlineLevel="0" collapsed="false">
      <c r="A784" s="11"/>
      <c r="B784" s="11"/>
      <c r="C784" s="11"/>
      <c r="D784" s="11"/>
      <c r="E784" s="11"/>
      <c r="F784" s="11"/>
      <c r="G784" s="11"/>
      <c r="H784" s="11"/>
      <c r="I784" s="11"/>
      <c r="J784" s="11"/>
      <c r="K784" s="11"/>
      <c r="L784" s="11"/>
    </row>
    <row r="785" customFormat="false" ht="12.75" hidden="false" customHeight="true" outlineLevel="0" collapsed="false">
      <c r="A785" s="11"/>
      <c r="B785" s="11"/>
      <c r="C785" s="11"/>
      <c r="D785" s="11"/>
      <c r="E785" s="11"/>
      <c r="F785" s="11"/>
      <c r="G785" s="11"/>
      <c r="H785" s="11"/>
      <c r="I785" s="11"/>
      <c r="J785" s="11"/>
      <c r="K785" s="11"/>
      <c r="L785" s="11"/>
    </row>
    <row r="786" customFormat="false" ht="12.75" hidden="false" customHeight="true" outlineLevel="0" collapsed="false">
      <c r="A786" s="11"/>
      <c r="B786" s="11"/>
      <c r="C786" s="11"/>
      <c r="D786" s="11"/>
      <c r="E786" s="11"/>
      <c r="F786" s="11"/>
      <c r="G786" s="11"/>
      <c r="H786" s="11"/>
      <c r="I786" s="11"/>
      <c r="J786" s="11"/>
      <c r="K786" s="11"/>
      <c r="L786" s="11"/>
    </row>
    <row r="787" customFormat="false" ht="12.75" hidden="false" customHeight="true" outlineLevel="0" collapsed="false">
      <c r="A787" s="11"/>
      <c r="B787" s="11"/>
      <c r="C787" s="11"/>
      <c r="D787" s="11"/>
      <c r="E787" s="11"/>
      <c r="F787" s="11"/>
      <c r="G787" s="11"/>
      <c r="H787" s="11"/>
      <c r="I787" s="11"/>
      <c r="J787" s="11"/>
      <c r="K787" s="11"/>
      <c r="L787" s="11"/>
    </row>
    <row r="788" customFormat="false" ht="12.75" hidden="false" customHeight="true" outlineLevel="0" collapsed="false">
      <c r="A788" s="11"/>
      <c r="B788" s="11"/>
      <c r="C788" s="11"/>
      <c r="D788" s="11"/>
      <c r="E788" s="11"/>
      <c r="F788" s="11"/>
      <c r="G788" s="11"/>
      <c r="H788" s="11"/>
      <c r="I788" s="11"/>
      <c r="J788" s="11"/>
      <c r="K788" s="11"/>
      <c r="L788" s="11"/>
    </row>
    <row r="789" customFormat="false" ht="12.75" hidden="false" customHeight="true" outlineLevel="0" collapsed="false">
      <c r="A789" s="11"/>
      <c r="B789" s="11"/>
      <c r="C789" s="11"/>
      <c r="D789" s="11"/>
      <c r="E789" s="11"/>
      <c r="F789" s="11"/>
      <c r="G789" s="11"/>
      <c r="H789" s="11"/>
      <c r="I789" s="11"/>
      <c r="J789" s="11"/>
      <c r="K789" s="11"/>
      <c r="L789" s="11"/>
    </row>
    <row r="790" customFormat="false" ht="12.75" hidden="false" customHeight="true" outlineLevel="0" collapsed="false">
      <c r="A790" s="11"/>
      <c r="B790" s="11"/>
      <c r="C790" s="11"/>
      <c r="D790" s="11"/>
      <c r="E790" s="11"/>
      <c r="F790" s="11"/>
      <c r="G790" s="11"/>
      <c r="H790" s="11"/>
      <c r="I790" s="11"/>
      <c r="J790" s="11"/>
      <c r="K790" s="11"/>
      <c r="L790" s="11"/>
    </row>
    <row r="791" customFormat="false" ht="12.75" hidden="false" customHeight="true" outlineLevel="0" collapsed="false">
      <c r="A791" s="11"/>
      <c r="B791" s="11"/>
      <c r="C791" s="11"/>
      <c r="D791" s="11"/>
      <c r="E791" s="11"/>
      <c r="F791" s="11"/>
      <c r="G791" s="11"/>
      <c r="H791" s="11"/>
      <c r="I791" s="11"/>
      <c r="J791" s="11"/>
      <c r="K791" s="11"/>
      <c r="L791" s="11"/>
    </row>
    <row r="792" customFormat="false" ht="12.75" hidden="false" customHeight="true" outlineLevel="0" collapsed="false">
      <c r="A792" s="11"/>
      <c r="B792" s="11"/>
      <c r="C792" s="11"/>
      <c r="D792" s="11"/>
      <c r="E792" s="11"/>
      <c r="F792" s="11"/>
      <c r="G792" s="11"/>
      <c r="H792" s="11"/>
      <c r="I792" s="11"/>
      <c r="J792" s="11"/>
      <c r="K792" s="11"/>
      <c r="L792" s="11"/>
    </row>
    <row r="793" customFormat="false" ht="12.75" hidden="false" customHeight="true" outlineLevel="0" collapsed="false">
      <c r="A793" s="11"/>
      <c r="B793" s="11"/>
      <c r="C793" s="11"/>
      <c r="D793" s="11"/>
      <c r="E793" s="11"/>
      <c r="F793" s="11"/>
      <c r="G793" s="11"/>
      <c r="H793" s="11"/>
      <c r="I793" s="11"/>
      <c r="J793" s="11"/>
      <c r="K793" s="11"/>
      <c r="L793" s="11"/>
    </row>
    <row r="794" customFormat="false" ht="12.75" hidden="false" customHeight="true" outlineLevel="0" collapsed="false">
      <c r="A794" s="11"/>
      <c r="B794" s="11"/>
      <c r="C794" s="11"/>
      <c r="D794" s="11"/>
      <c r="E794" s="11"/>
      <c r="F794" s="11"/>
      <c r="G794" s="11"/>
      <c r="H794" s="11"/>
      <c r="I794" s="11"/>
      <c r="J794" s="11"/>
      <c r="K794" s="11"/>
      <c r="L794" s="11"/>
    </row>
    <row r="795" customFormat="false" ht="12.75" hidden="false" customHeight="true" outlineLevel="0" collapsed="false">
      <c r="A795" s="11"/>
      <c r="B795" s="11"/>
      <c r="C795" s="11"/>
      <c r="D795" s="11"/>
      <c r="E795" s="11"/>
      <c r="F795" s="11"/>
      <c r="G795" s="11"/>
      <c r="H795" s="11"/>
      <c r="I795" s="11"/>
      <c r="J795" s="11"/>
      <c r="K795" s="11"/>
      <c r="L795" s="11"/>
    </row>
    <row r="796" customFormat="false" ht="12.75" hidden="false" customHeight="true" outlineLevel="0" collapsed="false">
      <c r="A796" s="11"/>
      <c r="B796" s="11"/>
      <c r="C796" s="11"/>
      <c r="D796" s="11"/>
      <c r="E796" s="11"/>
      <c r="F796" s="11"/>
      <c r="G796" s="11"/>
      <c r="H796" s="11"/>
      <c r="I796" s="11"/>
      <c r="J796" s="11"/>
      <c r="K796" s="11"/>
      <c r="L796" s="11"/>
    </row>
    <row r="797" customFormat="false" ht="12.75" hidden="false" customHeight="true" outlineLevel="0" collapsed="false">
      <c r="A797" s="11"/>
      <c r="B797" s="11"/>
      <c r="C797" s="11"/>
      <c r="D797" s="11"/>
      <c r="E797" s="11"/>
      <c r="F797" s="11"/>
      <c r="G797" s="11"/>
      <c r="H797" s="11"/>
      <c r="I797" s="11"/>
      <c r="J797" s="11"/>
      <c r="K797" s="11"/>
      <c r="L797" s="11"/>
    </row>
    <row r="798" customFormat="false" ht="12.75" hidden="false" customHeight="true" outlineLevel="0" collapsed="false">
      <c r="A798" s="11"/>
      <c r="B798" s="11"/>
      <c r="C798" s="11"/>
      <c r="D798" s="11"/>
      <c r="E798" s="11"/>
      <c r="F798" s="11"/>
      <c r="G798" s="11"/>
      <c r="H798" s="11"/>
      <c r="I798" s="11"/>
      <c r="J798" s="11"/>
      <c r="K798" s="11"/>
      <c r="L798" s="11"/>
    </row>
    <row r="799" customFormat="false" ht="12.75" hidden="false" customHeight="true" outlineLevel="0" collapsed="false">
      <c r="A799" s="11"/>
      <c r="B799" s="11"/>
      <c r="C799" s="11"/>
      <c r="D799" s="11"/>
      <c r="E799" s="11"/>
      <c r="F799" s="11"/>
      <c r="G799" s="11"/>
      <c r="H799" s="11"/>
      <c r="I799" s="11"/>
      <c r="J799" s="11"/>
      <c r="K799" s="11"/>
      <c r="L799" s="11"/>
    </row>
    <row r="800" customFormat="false" ht="12.75" hidden="false" customHeight="true" outlineLevel="0" collapsed="false">
      <c r="A800" s="11"/>
      <c r="B800" s="11"/>
      <c r="C800" s="11"/>
      <c r="D800" s="11"/>
      <c r="E800" s="11"/>
      <c r="F800" s="11"/>
      <c r="G800" s="11"/>
      <c r="H800" s="11"/>
      <c r="I800" s="11"/>
      <c r="J800" s="11"/>
      <c r="K800" s="11"/>
      <c r="L800" s="11"/>
    </row>
    <row r="801" customFormat="false" ht="12.75" hidden="false" customHeight="true" outlineLevel="0" collapsed="false">
      <c r="A801" s="11"/>
      <c r="B801" s="11"/>
      <c r="C801" s="11"/>
      <c r="D801" s="11"/>
      <c r="E801" s="11"/>
      <c r="F801" s="11"/>
      <c r="G801" s="11"/>
      <c r="H801" s="11"/>
      <c r="I801" s="11"/>
      <c r="J801" s="11"/>
      <c r="K801" s="11"/>
      <c r="L801" s="11"/>
    </row>
    <row r="802" customFormat="false" ht="12.75" hidden="false" customHeight="true" outlineLevel="0" collapsed="false">
      <c r="A802" s="11"/>
      <c r="B802" s="11"/>
      <c r="C802" s="11"/>
      <c r="D802" s="11"/>
      <c r="E802" s="11"/>
      <c r="F802" s="11"/>
      <c r="G802" s="11"/>
      <c r="H802" s="11"/>
      <c r="I802" s="11"/>
      <c r="J802" s="11"/>
      <c r="K802" s="11"/>
      <c r="L802" s="11"/>
    </row>
    <row r="803" customFormat="false" ht="12.75" hidden="false" customHeight="true" outlineLevel="0" collapsed="false">
      <c r="A803" s="11"/>
      <c r="B803" s="11"/>
      <c r="C803" s="11"/>
      <c r="D803" s="11"/>
      <c r="E803" s="11"/>
      <c r="F803" s="11"/>
      <c r="G803" s="11"/>
      <c r="H803" s="11"/>
      <c r="I803" s="11"/>
      <c r="J803" s="11"/>
      <c r="K803" s="11"/>
      <c r="L803" s="11"/>
    </row>
    <row r="804" customFormat="false" ht="12.75" hidden="false" customHeight="true" outlineLevel="0" collapsed="false">
      <c r="A804" s="11"/>
      <c r="B804" s="11"/>
      <c r="C804" s="11"/>
      <c r="D804" s="11"/>
      <c r="E804" s="11"/>
      <c r="F804" s="11"/>
      <c r="G804" s="11"/>
      <c r="H804" s="11"/>
      <c r="I804" s="11"/>
      <c r="J804" s="11"/>
      <c r="K804" s="11"/>
      <c r="L804" s="11"/>
    </row>
    <row r="805" customFormat="false" ht="12.75" hidden="false" customHeight="true" outlineLevel="0" collapsed="false">
      <c r="A805" s="11"/>
      <c r="B805" s="11"/>
      <c r="C805" s="11"/>
      <c r="D805" s="11"/>
      <c r="E805" s="11"/>
      <c r="F805" s="11"/>
      <c r="G805" s="11"/>
      <c r="H805" s="11"/>
      <c r="I805" s="11"/>
      <c r="J805" s="11"/>
      <c r="K805" s="11"/>
      <c r="L805" s="11"/>
    </row>
    <row r="806" customFormat="false" ht="12.75" hidden="false" customHeight="true" outlineLevel="0" collapsed="false">
      <c r="A806" s="11"/>
      <c r="B806" s="11"/>
      <c r="C806" s="11"/>
      <c r="D806" s="11"/>
      <c r="E806" s="11"/>
      <c r="F806" s="11"/>
      <c r="G806" s="11"/>
      <c r="H806" s="11"/>
      <c r="I806" s="11"/>
      <c r="J806" s="11"/>
      <c r="K806" s="11"/>
      <c r="L806" s="11"/>
    </row>
    <row r="807" customFormat="false" ht="12.75" hidden="false" customHeight="true" outlineLevel="0" collapsed="false">
      <c r="A807" s="11"/>
      <c r="B807" s="11"/>
      <c r="C807" s="11"/>
      <c r="D807" s="11"/>
      <c r="E807" s="11"/>
      <c r="F807" s="11"/>
      <c r="G807" s="11"/>
      <c r="H807" s="11"/>
      <c r="I807" s="11"/>
      <c r="J807" s="11"/>
      <c r="K807" s="11"/>
      <c r="L807" s="11"/>
    </row>
    <row r="808" customFormat="false" ht="12.75" hidden="false" customHeight="true" outlineLevel="0" collapsed="false">
      <c r="A808" s="11"/>
      <c r="B808" s="11"/>
      <c r="C808" s="11"/>
      <c r="D808" s="11"/>
      <c r="E808" s="11"/>
      <c r="F808" s="11"/>
      <c r="G808" s="11"/>
      <c r="H808" s="11"/>
      <c r="I808" s="11"/>
      <c r="J808" s="11"/>
      <c r="K808" s="11"/>
      <c r="L808" s="11"/>
    </row>
    <row r="809" customFormat="false" ht="12.75" hidden="false" customHeight="true" outlineLevel="0" collapsed="false">
      <c r="A809" s="11"/>
      <c r="B809" s="11"/>
      <c r="C809" s="11"/>
      <c r="D809" s="11"/>
      <c r="E809" s="11"/>
      <c r="F809" s="11"/>
      <c r="G809" s="11"/>
      <c r="H809" s="11"/>
      <c r="I809" s="11"/>
      <c r="J809" s="11"/>
      <c r="K809" s="11"/>
      <c r="L809" s="11"/>
    </row>
    <row r="810" customFormat="false" ht="12.75" hidden="false" customHeight="true" outlineLevel="0" collapsed="false">
      <c r="A810" s="11"/>
      <c r="B810" s="11"/>
      <c r="C810" s="11"/>
      <c r="D810" s="11"/>
      <c r="E810" s="11"/>
      <c r="F810" s="11"/>
      <c r="G810" s="11"/>
      <c r="H810" s="11"/>
      <c r="I810" s="11"/>
      <c r="J810" s="11"/>
      <c r="K810" s="11"/>
      <c r="L810" s="11"/>
    </row>
    <row r="811" customFormat="false" ht="12.75" hidden="false" customHeight="true" outlineLevel="0" collapsed="false">
      <c r="A811" s="11"/>
      <c r="B811" s="11"/>
      <c r="C811" s="11"/>
      <c r="D811" s="11"/>
      <c r="E811" s="11"/>
      <c r="F811" s="11"/>
      <c r="G811" s="11"/>
      <c r="H811" s="11"/>
      <c r="I811" s="11"/>
      <c r="J811" s="11"/>
      <c r="K811" s="11"/>
      <c r="L811" s="11"/>
    </row>
    <row r="812" customFormat="false" ht="12.75" hidden="false" customHeight="true" outlineLevel="0" collapsed="false">
      <c r="A812" s="11"/>
      <c r="B812" s="11"/>
      <c r="C812" s="11"/>
      <c r="D812" s="11"/>
      <c r="E812" s="11"/>
      <c r="F812" s="11"/>
      <c r="G812" s="11"/>
      <c r="H812" s="11"/>
      <c r="I812" s="11"/>
      <c r="J812" s="11"/>
      <c r="K812" s="11"/>
      <c r="L812" s="11"/>
    </row>
    <row r="813" customFormat="false" ht="12.75" hidden="false" customHeight="true" outlineLevel="0" collapsed="false">
      <c r="A813" s="11"/>
      <c r="B813" s="11"/>
      <c r="C813" s="11"/>
      <c r="D813" s="11"/>
      <c r="E813" s="11"/>
      <c r="F813" s="11"/>
      <c r="G813" s="11"/>
      <c r="H813" s="11"/>
      <c r="I813" s="11"/>
      <c r="J813" s="11"/>
      <c r="K813" s="11"/>
      <c r="L813" s="11"/>
    </row>
    <row r="814" customFormat="false" ht="12.75" hidden="false" customHeight="true" outlineLevel="0" collapsed="false">
      <c r="A814" s="11"/>
      <c r="B814" s="11"/>
      <c r="C814" s="11"/>
      <c r="D814" s="11"/>
      <c r="E814" s="11"/>
      <c r="F814" s="11"/>
      <c r="G814" s="11"/>
      <c r="H814" s="11"/>
      <c r="I814" s="11"/>
      <c r="J814" s="11"/>
      <c r="K814" s="11"/>
      <c r="L814" s="11"/>
    </row>
    <row r="815" customFormat="false" ht="12.75" hidden="false" customHeight="true" outlineLevel="0" collapsed="false">
      <c r="A815" s="11"/>
      <c r="B815" s="11"/>
      <c r="C815" s="11"/>
      <c r="D815" s="11"/>
      <c r="E815" s="11"/>
      <c r="F815" s="11"/>
      <c r="G815" s="11"/>
      <c r="H815" s="11"/>
      <c r="I815" s="11"/>
      <c r="J815" s="11"/>
      <c r="K815" s="11"/>
      <c r="L815" s="11"/>
    </row>
    <row r="816" customFormat="false" ht="12.75" hidden="false" customHeight="true" outlineLevel="0" collapsed="false">
      <c r="A816" s="11"/>
      <c r="B816" s="11"/>
      <c r="C816" s="11"/>
      <c r="D816" s="11"/>
      <c r="E816" s="11"/>
      <c r="F816" s="11"/>
      <c r="G816" s="11"/>
      <c r="H816" s="11"/>
      <c r="I816" s="11"/>
      <c r="J816" s="11"/>
      <c r="K816" s="11"/>
      <c r="L816" s="11"/>
    </row>
    <row r="817" customFormat="false" ht="12.75" hidden="false" customHeight="true" outlineLevel="0" collapsed="false">
      <c r="A817" s="11"/>
      <c r="B817" s="11"/>
      <c r="C817" s="11"/>
      <c r="D817" s="11"/>
      <c r="E817" s="11"/>
      <c r="F817" s="11"/>
      <c r="G817" s="11"/>
      <c r="H817" s="11"/>
      <c r="I817" s="11"/>
      <c r="J817" s="11"/>
      <c r="K817" s="11"/>
      <c r="L817" s="11"/>
    </row>
    <row r="818" customFormat="false" ht="12.75" hidden="false" customHeight="true" outlineLevel="0" collapsed="false">
      <c r="A818" s="11"/>
      <c r="B818" s="11"/>
      <c r="C818" s="11"/>
      <c r="D818" s="11"/>
      <c r="E818" s="11"/>
      <c r="F818" s="11"/>
      <c r="G818" s="11"/>
      <c r="H818" s="11"/>
      <c r="I818" s="11"/>
      <c r="J818" s="11"/>
      <c r="K818" s="11"/>
      <c r="L818" s="11"/>
    </row>
    <row r="819" customFormat="false" ht="12.75" hidden="false" customHeight="true" outlineLevel="0" collapsed="false">
      <c r="A819" s="11"/>
      <c r="B819" s="11"/>
      <c r="C819" s="11"/>
      <c r="D819" s="11"/>
      <c r="E819" s="11"/>
      <c r="F819" s="11"/>
      <c r="G819" s="11"/>
      <c r="H819" s="11"/>
      <c r="I819" s="11"/>
      <c r="J819" s="11"/>
      <c r="K819" s="11"/>
      <c r="L819" s="11"/>
    </row>
    <row r="820" customFormat="false" ht="12.75" hidden="false" customHeight="true" outlineLevel="0" collapsed="false">
      <c r="A820" s="11"/>
      <c r="B820" s="11"/>
      <c r="C820" s="11"/>
      <c r="D820" s="11"/>
      <c r="E820" s="11"/>
      <c r="F820" s="11"/>
      <c r="G820" s="11"/>
      <c r="H820" s="11"/>
      <c r="I820" s="11"/>
      <c r="J820" s="11"/>
      <c r="K820" s="11"/>
      <c r="L820" s="11"/>
    </row>
    <row r="821" customFormat="false" ht="12.75" hidden="false" customHeight="true" outlineLevel="0" collapsed="false">
      <c r="A821" s="11"/>
      <c r="B821" s="11"/>
      <c r="C821" s="11"/>
      <c r="D821" s="11"/>
      <c r="E821" s="11"/>
      <c r="F821" s="11"/>
      <c r="G821" s="11"/>
      <c r="H821" s="11"/>
      <c r="I821" s="11"/>
      <c r="J821" s="11"/>
      <c r="K821" s="11"/>
      <c r="L821" s="11"/>
    </row>
    <row r="822" customFormat="false" ht="12.75" hidden="false" customHeight="true" outlineLevel="0" collapsed="false">
      <c r="A822" s="11"/>
      <c r="B822" s="11"/>
      <c r="C822" s="11"/>
      <c r="D822" s="11"/>
      <c r="E822" s="11"/>
      <c r="F822" s="11"/>
      <c r="G822" s="11"/>
      <c r="H822" s="11"/>
      <c r="I822" s="11"/>
      <c r="J822" s="11"/>
      <c r="K822" s="11"/>
      <c r="L822" s="11"/>
    </row>
    <row r="823" customFormat="false" ht="12.75" hidden="false" customHeight="true" outlineLevel="0" collapsed="false">
      <c r="A823" s="11"/>
      <c r="B823" s="11"/>
      <c r="C823" s="11"/>
      <c r="D823" s="11"/>
      <c r="E823" s="11"/>
      <c r="F823" s="11"/>
      <c r="G823" s="11"/>
      <c r="H823" s="11"/>
      <c r="I823" s="11"/>
      <c r="J823" s="11"/>
      <c r="K823" s="11"/>
      <c r="L823" s="11"/>
    </row>
    <row r="824" customFormat="false" ht="12.75" hidden="false" customHeight="true" outlineLevel="0" collapsed="false">
      <c r="A824" s="11"/>
      <c r="B824" s="11"/>
      <c r="C824" s="11"/>
      <c r="D824" s="11"/>
      <c r="E824" s="11"/>
      <c r="F824" s="11"/>
      <c r="G824" s="11"/>
      <c r="H824" s="11"/>
      <c r="I824" s="11"/>
      <c r="J824" s="11"/>
      <c r="K824" s="11"/>
      <c r="L824" s="11"/>
    </row>
    <row r="825" customFormat="false" ht="12.75" hidden="false" customHeight="true" outlineLevel="0" collapsed="false">
      <c r="A825" s="11"/>
      <c r="B825" s="11"/>
      <c r="C825" s="11"/>
      <c r="D825" s="11"/>
      <c r="E825" s="11"/>
      <c r="F825" s="11"/>
      <c r="G825" s="11"/>
      <c r="H825" s="11"/>
      <c r="I825" s="11"/>
      <c r="J825" s="11"/>
      <c r="K825" s="11"/>
      <c r="L825" s="11"/>
    </row>
    <row r="826" customFormat="false" ht="12.75" hidden="false" customHeight="true" outlineLevel="0" collapsed="false">
      <c r="A826" s="11"/>
      <c r="B826" s="11"/>
      <c r="C826" s="11"/>
      <c r="D826" s="11"/>
      <c r="E826" s="11"/>
      <c r="F826" s="11"/>
      <c r="G826" s="11"/>
      <c r="H826" s="11"/>
      <c r="I826" s="11"/>
      <c r="J826" s="11"/>
      <c r="K826" s="11"/>
      <c r="L826" s="11"/>
    </row>
    <row r="827" customFormat="false" ht="12.75" hidden="false" customHeight="true" outlineLevel="0" collapsed="false">
      <c r="A827" s="11"/>
      <c r="B827" s="11"/>
      <c r="C827" s="11"/>
      <c r="D827" s="11"/>
      <c r="E827" s="11"/>
      <c r="F827" s="11"/>
      <c r="G827" s="11"/>
      <c r="H827" s="11"/>
      <c r="I827" s="11"/>
      <c r="J827" s="11"/>
      <c r="K827" s="11"/>
      <c r="L827" s="11"/>
    </row>
    <row r="828" customFormat="false" ht="12.75" hidden="false" customHeight="true" outlineLevel="0" collapsed="false">
      <c r="A828" s="11"/>
      <c r="B828" s="11"/>
      <c r="C828" s="11"/>
      <c r="D828" s="11"/>
      <c r="E828" s="11"/>
      <c r="F828" s="11"/>
      <c r="G828" s="11"/>
      <c r="H828" s="11"/>
      <c r="I828" s="11"/>
      <c r="J828" s="11"/>
      <c r="K828" s="11"/>
      <c r="L828" s="11"/>
    </row>
    <row r="829" customFormat="false" ht="12.75" hidden="false" customHeight="true" outlineLevel="0" collapsed="false">
      <c r="A829" s="11"/>
      <c r="B829" s="11"/>
      <c r="C829" s="11"/>
      <c r="D829" s="11"/>
      <c r="E829" s="11"/>
      <c r="F829" s="11"/>
      <c r="G829" s="11"/>
      <c r="H829" s="11"/>
      <c r="I829" s="11"/>
      <c r="J829" s="11"/>
      <c r="K829" s="11"/>
      <c r="L829" s="11"/>
    </row>
    <row r="830" customFormat="false" ht="12.75" hidden="false" customHeight="true" outlineLevel="0" collapsed="false">
      <c r="A830" s="11"/>
      <c r="B830" s="11"/>
      <c r="C830" s="11"/>
      <c r="D830" s="11"/>
      <c r="E830" s="11"/>
      <c r="F830" s="11"/>
      <c r="G830" s="11"/>
      <c r="H830" s="11"/>
      <c r="I830" s="11"/>
      <c r="J830" s="11"/>
      <c r="K830" s="11"/>
      <c r="L830" s="11"/>
    </row>
    <row r="831" customFormat="false" ht="12.75" hidden="false" customHeight="true" outlineLevel="0" collapsed="false">
      <c r="A831" s="11"/>
      <c r="B831" s="11"/>
      <c r="C831" s="11"/>
      <c r="D831" s="11"/>
      <c r="E831" s="11"/>
      <c r="F831" s="11"/>
      <c r="G831" s="11"/>
      <c r="H831" s="11"/>
      <c r="I831" s="11"/>
      <c r="J831" s="11"/>
      <c r="K831" s="11"/>
      <c r="L831" s="11"/>
    </row>
    <row r="832" customFormat="false" ht="12.75" hidden="false" customHeight="true" outlineLevel="0" collapsed="false">
      <c r="A832" s="11"/>
      <c r="B832" s="11"/>
      <c r="C832" s="11"/>
      <c r="D832" s="11"/>
      <c r="E832" s="11"/>
      <c r="F832" s="11"/>
      <c r="G832" s="11"/>
      <c r="H832" s="11"/>
      <c r="I832" s="11"/>
      <c r="J832" s="11"/>
      <c r="K832" s="11"/>
      <c r="L832" s="11"/>
    </row>
    <row r="833" customFormat="false" ht="12.75" hidden="false" customHeight="true" outlineLevel="0" collapsed="false">
      <c r="A833" s="11"/>
      <c r="B833" s="11"/>
      <c r="C833" s="11"/>
      <c r="D833" s="11"/>
      <c r="E833" s="11"/>
      <c r="F833" s="11"/>
      <c r="G833" s="11"/>
      <c r="H833" s="11"/>
      <c r="I833" s="11"/>
      <c r="J833" s="11"/>
      <c r="K833" s="11"/>
      <c r="L833" s="11"/>
    </row>
    <row r="834" customFormat="false" ht="12.75" hidden="false" customHeight="true" outlineLevel="0" collapsed="false">
      <c r="A834" s="11"/>
      <c r="B834" s="11"/>
      <c r="C834" s="11"/>
      <c r="D834" s="11"/>
      <c r="E834" s="11"/>
      <c r="F834" s="11"/>
      <c r="G834" s="11"/>
      <c r="H834" s="11"/>
      <c r="I834" s="11"/>
      <c r="J834" s="11"/>
      <c r="K834" s="11"/>
      <c r="L834" s="11"/>
    </row>
    <row r="835" customFormat="false" ht="12.75" hidden="false" customHeight="true" outlineLevel="0" collapsed="false">
      <c r="A835" s="11"/>
      <c r="B835" s="11"/>
      <c r="C835" s="11"/>
      <c r="D835" s="11"/>
      <c r="E835" s="11"/>
      <c r="F835" s="11"/>
      <c r="G835" s="11"/>
      <c r="H835" s="11"/>
      <c r="I835" s="11"/>
      <c r="J835" s="11"/>
      <c r="K835" s="11"/>
      <c r="L835" s="11"/>
    </row>
    <row r="836" customFormat="false" ht="12.75" hidden="false" customHeight="true" outlineLevel="0" collapsed="false">
      <c r="A836" s="11"/>
      <c r="B836" s="11"/>
      <c r="C836" s="11"/>
      <c r="D836" s="11"/>
      <c r="E836" s="11"/>
      <c r="F836" s="11"/>
      <c r="G836" s="11"/>
      <c r="H836" s="11"/>
      <c r="I836" s="11"/>
      <c r="J836" s="11"/>
      <c r="K836" s="11"/>
      <c r="L836" s="11"/>
    </row>
    <row r="837" customFormat="false" ht="12.75" hidden="false" customHeight="true" outlineLevel="0" collapsed="false">
      <c r="A837" s="11"/>
      <c r="B837" s="11"/>
      <c r="C837" s="11"/>
      <c r="D837" s="11"/>
      <c r="E837" s="11"/>
      <c r="F837" s="11"/>
      <c r="G837" s="11"/>
      <c r="H837" s="11"/>
      <c r="I837" s="11"/>
      <c r="J837" s="11"/>
      <c r="K837" s="11"/>
      <c r="L837" s="11"/>
    </row>
    <row r="838" customFormat="false" ht="12.75" hidden="false" customHeight="true" outlineLevel="0" collapsed="false">
      <c r="A838" s="11"/>
      <c r="B838" s="11"/>
      <c r="C838" s="11"/>
      <c r="D838" s="11"/>
      <c r="E838" s="11"/>
      <c r="F838" s="11"/>
      <c r="G838" s="11"/>
      <c r="H838" s="11"/>
      <c r="I838" s="11"/>
      <c r="J838" s="11"/>
      <c r="K838" s="11"/>
      <c r="L838" s="11"/>
    </row>
    <row r="839" customFormat="false" ht="12.75" hidden="false" customHeight="true" outlineLevel="0" collapsed="false">
      <c r="A839" s="11"/>
      <c r="B839" s="11"/>
      <c r="C839" s="11"/>
      <c r="D839" s="11"/>
      <c r="E839" s="11"/>
      <c r="F839" s="11"/>
      <c r="G839" s="11"/>
      <c r="H839" s="11"/>
      <c r="I839" s="11"/>
      <c r="J839" s="11"/>
      <c r="K839" s="11"/>
      <c r="L839" s="11"/>
    </row>
    <row r="840" customFormat="false" ht="12.75" hidden="false" customHeight="true" outlineLevel="0" collapsed="false">
      <c r="A840" s="11"/>
      <c r="B840" s="11"/>
      <c r="C840" s="11"/>
      <c r="D840" s="11"/>
      <c r="E840" s="11"/>
      <c r="F840" s="11"/>
      <c r="G840" s="11"/>
      <c r="H840" s="11"/>
      <c r="I840" s="11"/>
      <c r="J840" s="11"/>
      <c r="K840" s="11"/>
      <c r="L840" s="11"/>
    </row>
    <row r="841" customFormat="false" ht="12.75" hidden="false" customHeight="true" outlineLevel="0" collapsed="false">
      <c r="A841" s="11"/>
      <c r="B841" s="11"/>
      <c r="C841" s="11"/>
      <c r="D841" s="11"/>
      <c r="E841" s="11"/>
      <c r="F841" s="11"/>
      <c r="G841" s="11"/>
      <c r="H841" s="11"/>
      <c r="I841" s="11"/>
      <c r="J841" s="11"/>
      <c r="K841" s="11"/>
      <c r="L841" s="11"/>
    </row>
    <row r="842" customFormat="false" ht="12.75" hidden="false" customHeight="true" outlineLevel="0" collapsed="false">
      <c r="A842" s="11"/>
      <c r="B842" s="11"/>
      <c r="C842" s="11"/>
      <c r="D842" s="11"/>
      <c r="E842" s="11"/>
      <c r="F842" s="11"/>
      <c r="G842" s="11"/>
      <c r="H842" s="11"/>
      <c r="I842" s="11"/>
      <c r="J842" s="11"/>
      <c r="K842" s="11"/>
      <c r="L842" s="11"/>
    </row>
    <row r="843" customFormat="false" ht="12.75" hidden="false" customHeight="true" outlineLevel="0" collapsed="false">
      <c r="A843" s="11"/>
      <c r="B843" s="11"/>
      <c r="C843" s="11"/>
      <c r="D843" s="11"/>
      <c r="E843" s="11"/>
      <c r="F843" s="11"/>
      <c r="G843" s="11"/>
      <c r="H843" s="11"/>
      <c r="I843" s="11"/>
      <c r="J843" s="11"/>
      <c r="K843" s="11"/>
      <c r="L843" s="11"/>
    </row>
    <row r="844" customFormat="false" ht="12.75" hidden="false" customHeight="true" outlineLevel="0" collapsed="false">
      <c r="A844" s="11"/>
      <c r="B844" s="11"/>
      <c r="C844" s="11"/>
      <c r="D844" s="11"/>
      <c r="E844" s="11"/>
      <c r="F844" s="11"/>
      <c r="G844" s="11"/>
      <c r="H844" s="11"/>
      <c r="I844" s="11"/>
      <c r="J844" s="11"/>
      <c r="K844" s="11"/>
      <c r="L844" s="11"/>
    </row>
    <row r="845" customFormat="false" ht="12.75" hidden="false" customHeight="true" outlineLevel="0" collapsed="false">
      <c r="A845" s="11"/>
      <c r="B845" s="11"/>
      <c r="C845" s="11"/>
      <c r="D845" s="11"/>
      <c r="E845" s="11"/>
      <c r="F845" s="11"/>
      <c r="G845" s="11"/>
      <c r="H845" s="11"/>
      <c r="I845" s="11"/>
      <c r="J845" s="11"/>
      <c r="K845" s="11"/>
      <c r="L845" s="11"/>
    </row>
    <row r="846" customFormat="false" ht="12.75" hidden="false" customHeight="true" outlineLevel="0" collapsed="false">
      <c r="A846" s="11"/>
      <c r="B846" s="11"/>
      <c r="C846" s="11"/>
      <c r="D846" s="11"/>
      <c r="E846" s="11"/>
      <c r="F846" s="11"/>
      <c r="G846" s="11"/>
      <c r="H846" s="11"/>
      <c r="I846" s="11"/>
      <c r="J846" s="11"/>
      <c r="K846" s="11"/>
      <c r="L846" s="11"/>
    </row>
    <row r="847" customFormat="false" ht="12.75" hidden="false" customHeight="true" outlineLevel="0" collapsed="false">
      <c r="A847" s="11"/>
      <c r="B847" s="11"/>
      <c r="C847" s="11"/>
      <c r="D847" s="11"/>
      <c r="E847" s="11"/>
      <c r="F847" s="11"/>
      <c r="G847" s="11"/>
      <c r="H847" s="11"/>
      <c r="I847" s="11"/>
      <c r="J847" s="11"/>
      <c r="K847" s="11"/>
      <c r="L847" s="11"/>
    </row>
    <row r="848" customFormat="false" ht="12.75" hidden="false" customHeight="true" outlineLevel="0" collapsed="false">
      <c r="A848" s="11"/>
      <c r="B848" s="11"/>
      <c r="C848" s="11"/>
      <c r="D848" s="11"/>
      <c r="E848" s="11"/>
      <c r="F848" s="11"/>
      <c r="G848" s="11"/>
      <c r="H848" s="11"/>
      <c r="I848" s="11"/>
      <c r="J848" s="11"/>
      <c r="K848" s="11"/>
      <c r="L848" s="11"/>
    </row>
    <row r="849" customFormat="false" ht="12.75" hidden="false" customHeight="true" outlineLevel="0" collapsed="false">
      <c r="A849" s="11"/>
      <c r="B849" s="11"/>
      <c r="C849" s="11"/>
      <c r="D849" s="11"/>
      <c r="E849" s="11"/>
      <c r="F849" s="11"/>
      <c r="G849" s="11"/>
      <c r="H849" s="11"/>
      <c r="I849" s="11"/>
      <c r="J849" s="11"/>
      <c r="K849" s="11"/>
      <c r="L849" s="11"/>
    </row>
    <row r="850" customFormat="false" ht="12.75" hidden="false" customHeight="true" outlineLevel="0" collapsed="false">
      <c r="A850" s="11"/>
      <c r="B850" s="11"/>
      <c r="C850" s="11"/>
      <c r="D850" s="11"/>
      <c r="E850" s="11"/>
      <c r="F850" s="11"/>
      <c r="G850" s="11"/>
      <c r="H850" s="11"/>
      <c r="I850" s="11"/>
      <c r="J850" s="11"/>
      <c r="K850" s="11"/>
      <c r="L850" s="11"/>
    </row>
    <row r="851" customFormat="false" ht="12.75" hidden="false" customHeight="true" outlineLevel="0" collapsed="false">
      <c r="A851" s="11"/>
      <c r="B851" s="11"/>
      <c r="C851" s="11"/>
      <c r="D851" s="11"/>
      <c r="E851" s="11"/>
      <c r="F851" s="11"/>
      <c r="G851" s="11"/>
      <c r="H851" s="11"/>
      <c r="I851" s="11"/>
      <c r="J851" s="11"/>
      <c r="K851" s="11"/>
      <c r="L851" s="11"/>
    </row>
    <row r="852" customFormat="false" ht="12.75" hidden="false" customHeight="true" outlineLevel="0" collapsed="false">
      <c r="A852" s="11"/>
      <c r="B852" s="11"/>
      <c r="C852" s="11"/>
      <c r="D852" s="11"/>
      <c r="E852" s="11"/>
      <c r="F852" s="11"/>
      <c r="G852" s="11"/>
      <c r="H852" s="11"/>
      <c r="I852" s="11"/>
      <c r="J852" s="11"/>
      <c r="K852" s="11"/>
      <c r="L852" s="11"/>
    </row>
    <row r="853" customFormat="false" ht="12.75" hidden="false" customHeight="true" outlineLevel="0" collapsed="false">
      <c r="A853" s="11"/>
      <c r="B853" s="11"/>
      <c r="C853" s="11"/>
      <c r="D853" s="11"/>
      <c r="E853" s="11"/>
      <c r="F853" s="11"/>
      <c r="G853" s="11"/>
      <c r="H853" s="11"/>
      <c r="I853" s="11"/>
      <c r="J853" s="11"/>
      <c r="K853" s="11"/>
      <c r="L853" s="11"/>
    </row>
    <row r="854" customFormat="false" ht="12.75" hidden="false" customHeight="true" outlineLevel="0" collapsed="false">
      <c r="A854" s="11"/>
      <c r="B854" s="11"/>
      <c r="C854" s="11"/>
      <c r="D854" s="11"/>
      <c r="E854" s="11"/>
      <c r="F854" s="11"/>
      <c r="G854" s="11"/>
      <c r="H854" s="11"/>
      <c r="I854" s="11"/>
      <c r="J854" s="11"/>
      <c r="K854" s="11"/>
      <c r="L854" s="11"/>
    </row>
    <row r="855" customFormat="false" ht="12.75" hidden="false" customHeight="true" outlineLevel="0" collapsed="false">
      <c r="A855" s="11"/>
      <c r="B855" s="11"/>
      <c r="C855" s="11"/>
      <c r="D855" s="11"/>
      <c r="E855" s="11"/>
      <c r="F855" s="11"/>
      <c r="G855" s="11"/>
      <c r="H855" s="11"/>
      <c r="I855" s="11"/>
      <c r="J855" s="11"/>
      <c r="K855" s="11"/>
      <c r="L855" s="11"/>
    </row>
    <row r="856" customFormat="false" ht="12.75" hidden="false" customHeight="true" outlineLevel="0" collapsed="false">
      <c r="A856" s="11"/>
      <c r="B856" s="11"/>
      <c r="C856" s="11"/>
      <c r="D856" s="11"/>
      <c r="E856" s="11"/>
      <c r="F856" s="11"/>
      <c r="G856" s="11"/>
      <c r="H856" s="11"/>
      <c r="I856" s="11"/>
      <c r="J856" s="11"/>
      <c r="K856" s="11"/>
      <c r="L856" s="11"/>
    </row>
    <row r="857" customFormat="false" ht="12.75" hidden="false" customHeight="true" outlineLevel="0" collapsed="false">
      <c r="A857" s="11"/>
      <c r="B857" s="11"/>
      <c r="C857" s="11"/>
      <c r="D857" s="11"/>
      <c r="E857" s="11"/>
      <c r="F857" s="11"/>
      <c r="G857" s="11"/>
      <c r="H857" s="11"/>
      <c r="I857" s="11"/>
      <c r="J857" s="11"/>
      <c r="K857" s="11"/>
      <c r="L857" s="11"/>
    </row>
    <row r="858" customFormat="false" ht="12.75" hidden="false" customHeight="true" outlineLevel="0" collapsed="false">
      <c r="A858" s="11"/>
      <c r="B858" s="11"/>
      <c r="C858" s="11"/>
      <c r="D858" s="11"/>
      <c r="E858" s="11"/>
      <c r="F858" s="11"/>
      <c r="G858" s="11"/>
      <c r="H858" s="11"/>
      <c r="I858" s="11"/>
      <c r="J858" s="11"/>
      <c r="K858" s="11"/>
      <c r="L858" s="11"/>
    </row>
    <row r="859" customFormat="false" ht="12.75" hidden="false" customHeight="true" outlineLevel="0" collapsed="false">
      <c r="A859" s="11"/>
      <c r="B859" s="11"/>
      <c r="C859" s="11"/>
      <c r="D859" s="11"/>
      <c r="E859" s="11"/>
      <c r="F859" s="11"/>
      <c r="G859" s="11"/>
      <c r="H859" s="11"/>
      <c r="I859" s="11"/>
      <c r="J859" s="11"/>
      <c r="K859" s="11"/>
      <c r="L859" s="11"/>
    </row>
    <row r="860" customFormat="false" ht="12.75" hidden="false" customHeight="true" outlineLevel="0" collapsed="false">
      <c r="A860" s="11"/>
      <c r="B860" s="11"/>
      <c r="C860" s="11"/>
      <c r="D860" s="11"/>
      <c r="E860" s="11"/>
      <c r="F860" s="11"/>
      <c r="G860" s="11"/>
      <c r="H860" s="11"/>
      <c r="I860" s="11"/>
      <c r="J860" s="11"/>
      <c r="K860" s="11"/>
      <c r="L860" s="11"/>
    </row>
    <row r="861" customFormat="false" ht="12.75" hidden="false" customHeight="true" outlineLevel="0" collapsed="false">
      <c r="A861" s="11"/>
      <c r="B861" s="11"/>
      <c r="C861" s="11"/>
      <c r="D861" s="11"/>
      <c r="E861" s="11"/>
      <c r="F861" s="11"/>
      <c r="G861" s="11"/>
      <c r="H861" s="11"/>
      <c r="I861" s="11"/>
      <c r="J861" s="11"/>
      <c r="K861" s="11"/>
      <c r="L861" s="11"/>
    </row>
    <row r="862" customFormat="false" ht="12.75" hidden="false" customHeight="true" outlineLevel="0" collapsed="false">
      <c r="A862" s="11"/>
      <c r="B862" s="11"/>
      <c r="C862" s="11"/>
      <c r="D862" s="11"/>
      <c r="E862" s="11"/>
      <c r="F862" s="11"/>
      <c r="G862" s="11"/>
      <c r="H862" s="11"/>
      <c r="I862" s="11"/>
      <c r="J862" s="11"/>
      <c r="K862" s="11"/>
      <c r="L862" s="11"/>
    </row>
    <row r="863" customFormat="false" ht="12.75" hidden="false" customHeight="true" outlineLevel="0" collapsed="false">
      <c r="A863" s="11"/>
      <c r="B863" s="11"/>
      <c r="C863" s="11"/>
      <c r="D863" s="11"/>
      <c r="E863" s="11"/>
      <c r="F863" s="11"/>
      <c r="G863" s="11"/>
      <c r="H863" s="11"/>
      <c r="I863" s="11"/>
      <c r="J863" s="11"/>
      <c r="K863" s="11"/>
      <c r="L863" s="11"/>
    </row>
    <row r="864" customFormat="false" ht="12.75" hidden="false" customHeight="true" outlineLevel="0" collapsed="false">
      <c r="A864" s="11"/>
      <c r="B864" s="11"/>
      <c r="C864" s="11"/>
      <c r="D864" s="11"/>
      <c r="E864" s="11"/>
      <c r="F864" s="11"/>
      <c r="G864" s="11"/>
      <c r="H864" s="11"/>
      <c r="I864" s="11"/>
      <c r="J864" s="11"/>
      <c r="K864" s="11"/>
      <c r="L864" s="11"/>
    </row>
    <row r="865" customFormat="false" ht="12.75" hidden="false" customHeight="true" outlineLevel="0" collapsed="false">
      <c r="A865" s="11"/>
      <c r="B865" s="11"/>
      <c r="C865" s="11"/>
      <c r="D865" s="11"/>
      <c r="E865" s="11"/>
      <c r="F865" s="11"/>
      <c r="G865" s="11"/>
      <c r="H865" s="11"/>
      <c r="I865" s="11"/>
      <c r="J865" s="11"/>
      <c r="K865" s="11"/>
      <c r="L865" s="11"/>
    </row>
    <row r="866" customFormat="false" ht="12.75" hidden="false" customHeight="true" outlineLevel="0" collapsed="false">
      <c r="A866" s="11"/>
      <c r="B866" s="11"/>
      <c r="C866" s="11"/>
      <c r="D866" s="11"/>
      <c r="E866" s="11"/>
      <c r="F866" s="11"/>
      <c r="G866" s="11"/>
      <c r="H866" s="11"/>
      <c r="I866" s="11"/>
      <c r="J866" s="11"/>
      <c r="K866" s="11"/>
      <c r="L866" s="11"/>
    </row>
    <row r="867" customFormat="false" ht="12.75" hidden="false" customHeight="true" outlineLevel="0" collapsed="false">
      <c r="A867" s="11"/>
      <c r="B867" s="11"/>
      <c r="C867" s="11"/>
      <c r="D867" s="11"/>
      <c r="E867" s="11"/>
      <c r="F867" s="11"/>
      <c r="G867" s="11"/>
      <c r="H867" s="11"/>
      <c r="I867" s="11"/>
      <c r="J867" s="11"/>
      <c r="K867" s="11"/>
      <c r="L867" s="11"/>
    </row>
    <row r="868" customFormat="false" ht="12.75" hidden="false" customHeight="true" outlineLevel="0" collapsed="false">
      <c r="A868" s="11"/>
      <c r="B868" s="11"/>
      <c r="C868" s="11"/>
      <c r="D868" s="11"/>
      <c r="E868" s="11"/>
      <c r="F868" s="11"/>
      <c r="G868" s="11"/>
      <c r="H868" s="11"/>
      <c r="I868" s="11"/>
      <c r="J868" s="11"/>
      <c r="K868" s="11"/>
      <c r="L868" s="11"/>
    </row>
    <row r="869" customFormat="false" ht="12.75" hidden="false" customHeight="true" outlineLevel="0" collapsed="false">
      <c r="A869" s="11"/>
      <c r="B869" s="11"/>
      <c r="C869" s="11"/>
      <c r="D869" s="11"/>
      <c r="E869" s="11"/>
      <c r="F869" s="11"/>
      <c r="G869" s="11"/>
      <c r="H869" s="11"/>
      <c r="I869" s="11"/>
      <c r="J869" s="11"/>
      <c r="K869" s="11"/>
      <c r="L869" s="11"/>
    </row>
    <row r="870" customFormat="false" ht="12.75" hidden="false" customHeight="true" outlineLevel="0" collapsed="false">
      <c r="A870" s="11"/>
      <c r="B870" s="11"/>
      <c r="C870" s="11"/>
      <c r="D870" s="11"/>
      <c r="E870" s="11"/>
      <c r="F870" s="11"/>
      <c r="G870" s="11"/>
      <c r="H870" s="11"/>
      <c r="I870" s="11"/>
      <c r="J870" s="11"/>
      <c r="K870" s="11"/>
      <c r="L870" s="11"/>
    </row>
    <row r="871" customFormat="false" ht="12.75" hidden="false" customHeight="true" outlineLevel="0" collapsed="false">
      <c r="A871" s="11"/>
      <c r="B871" s="11"/>
      <c r="C871" s="11"/>
      <c r="D871" s="11"/>
      <c r="E871" s="11"/>
      <c r="F871" s="11"/>
      <c r="G871" s="11"/>
      <c r="H871" s="11"/>
      <c r="I871" s="11"/>
      <c r="J871" s="11"/>
      <c r="K871" s="11"/>
      <c r="L871" s="11"/>
    </row>
    <row r="872" customFormat="false" ht="12.75" hidden="false" customHeight="true" outlineLevel="0" collapsed="false">
      <c r="A872" s="11"/>
      <c r="B872" s="11"/>
      <c r="C872" s="11"/>
      <c r="D872" s="11"/>
      <c r="E872" s="11"/>
      <c r="F872" s="11"/>
      <c r="G872" s="11"/>
      <c r="H872" s="11"/>
      <c r="I872" s="11"/>
      <c r="J872" s="11"/>
      <c r="K872" s="11"/>
      <c r="L872" s="11"/>
    </row>
    <row r="873" customFormat="false" ht="12.75" hidden="false" customHeight="true" outlineLevel="0" collapsed="false">
      <c r="A873" s="11"/>
      <c r="B873" s="11"/>
      <c r="C873" s="11"/>
      <c r="D873" s="11"/>
      <c r="E873" s="11"/>
      <c r="F873" s="11"/>
      <c r="G873" s="11"/>
      <c r="H873" s="11"/>
      <c r="I873" s="11"/>
      <c r="J873" s="11"/>
      <c r="K873" s="11"/>
      <c r="L873" s="11"/>
    </row>
    <row r="874" customFormat="false" ht="12.75" hidden="false" customHeight="true" outlineLevel="0" collapsed="false">
      <c r="A874" s="11"/>
      <c r="B874" s="11"/>
      <c r="C874" s="11"/>
      <c r="D874" s="11"/>
      <c r="E874" s="11"/>
      <c r="F874" s="11"/>
      <c r="G874" s="11"/>
      <c r="H874" s="11"/>
      <c r="I874" s="11"/>
      <c r="J874" s="11"/>
      <c r="K874" s="11"/>
      <c r="L874" s="11"/>
    </row>
    <row r="875" customFormat="false" ht="12.75" hidden="false" customHeight="true" outlineLevel="0" collapsed="false">
      <c r="A875" s="11"/>
      <c r="B875" s="11"/>
      <c r="C875" s="11"/>
      <c r="D875" s="11"/>
      <c r="E875" s="11"/>
      <c r="F875" s="11"/>
      <c r="G875" s="11"/>
      <c r="H875" s="11"/>
      <c r="I875" s="11"/>
      <c r="J875" s="11"/>
      <c r="K875" s="11"/>
      <c r="L875" s="11"/>
    </row>
    <row r="876" customFormat="false" ht="12.75" hidden="false" customHeight="true" outlineLevel="0" collapsed="false">
      <c r="A876" s="11"/>
      <c r="B876" s="11"/>
      <c r="C876" s="11"/>
      <c r="D876" s="11"/>
      <c r="E876" s="11"/>
      <c r="F876" s="11"/>
      <c r="G876" s="11"/>
      <c r="H876" s="11"/>
      <c r="I876" s="11"/>
      <c r="J876" s="11"/>
      <c r="K876" s="11"/>
      <c r="L876" s="11"/>
    </row>
    <row r="877" customFormat="false" ht="12.75" hidden="false" customHeight="true" outlineLevel="0" collapsed="false">
      <c r="A877" s="11"/>
      <c r="B877" s="11"/>
      <c r="C877" s="11"/>
      <c r="D877" s="11"/>
      <c r="E877" s="11"/>
      <c r="F877" s="11"/>
      <c r="G877" s="11"/>
      <c r="H877" s="11"/>
      <c r="I877" s="11"/>
      <c r="J877" s="11"/>
      <c r="K877" s="11"/>
      <c r="L877" s="11"/>
    </row>
    <row r="878" customFormat="false" ht="12.75" hidden="false" customHeight="true" outlineLevel="0" collapsed="false">
      <c r="A878" s="11"/>
      <c r="B878" s="11"/>
      <c r="C878" s="11"/>
      <c r="D878" s="11"/>
      <c r="E878" s="11"/>
      <c r="F878" s="11"/>
      <c r="G878" s="11"/>
      <c r="H878" s="11"/>
      <c r="I878" s="11"/>
      <c r="J878" s="11"/>
      <c r="K878" s="11"/>
      <c r="L878" s="11"/>
    </row>
    <row r="879" customFormat="false" ht="12.75" hidden="false" customHeight="true" outlineLevel="0" collapsed="false">
      <c r="A879" s="11"/>
      <c r="B879" s="11"/>
      <c r="C879" s="11"/>
      <c r="D879" s="11"/>
      <c r="E879" s="11"/>
      <c r="F879" s="11"/>
      <c r="G879" s="11"/>
      <c r="H879" s="11"/>
      <c r="I879" s="11"/>
      <c r="J879" s="11"/>
      <c r="K879" s="11"/>
      <c r="L879" s="11"/>
    </row>
    <row r="880" customFormat="false" ht="12.75" hidden="false" customHeight="true" outlineLevel="0" collapsed="false">
      <c r="A880" s="11"/>
      <c r="B880" s="11"/>
      <c r="C880" s="11"/>
      <c r="D880" s="11"/>
      <c r="E880" s="11"/>
      <c r="F880" s="11"/>
      <c r="G880" s="11"/>
      <c r="H880" s="11"/>
      <c r="I880" s="11"/>
      <c r="J880" s="11"/>
      <c r="K880" s="11"/>
      <c r="L880" s="11"/>
    </row>
    <row r="881" customFormat="false" ht="12.75" hidden="false" customHeight="true" outlineLevel="0" collapsed="false">
      <c r="A881" s="11"/>
      <c r="B881" s="11"/>
      <c r="C881" s="11"/>
      <c r="D881" s="11"/>
      <c r="E881" s="11"/>
      <c r="F881" s="11"/>
      <c r="G881" s="11"/>
      <c r="H881" s="11"/>
      <c r="I881" s="11"/>
      <c r="J881" s="11"/>
      <c r="K881" s="11"/>
      <c r="L881" s="11"/>
    </row>
    <row r="882" customFormat="false" ht="12.75" hidden="false" customHeight="true" outlineLevel="0" collapsed="false">
      <c r="A882" s="11"/>
      <c r="B882" s="11"/>
      <c r="C882" s="11"/>
      <c r="D882" s="11"/>
      <c r="E882" s="11"/>
      <c r="F882" s="11"/>
      <c r="G882" s="11"/>
      <c r="H882" s="11"/>
      <c r="I882" s="11"/>
      <c r="J882" s="11"/>
      <c r="K882" s="11"/>
      <c r="L882" s="11"/>
    </row>
    <row r="883" customFormat="false" ht="12.75" hidden="false" customHeight="true" outlineLevel="0" collapsed="false">
      <c r="A883" s="11"/>
      <c r="B883" s="11"/>
      <c r="C883" s="11"/>
      <c r="D883" s="11"/>
      <c r="E883" s="11"/>
      <c r="F883" s="11"/>
      <c r="G883" s="11"/>
      <c r="H883" s="11"/>
      <c r="I883" s="11"/>
      <c r="J883" s="11"/>
      <c r="K883" s="11"/>
      <c r="L883" s="11"/>
    </row>
    <row r="884" customFormat="false" ht="12.75" hidden="false" customHeight="true" outlineLevel="0" collapsed="false">
      <c r="A884" s="11"/>
      <c r="B884" s="11"/>
      <c r="C884" s="11"/>
      <c r="D884" s="11"/>
      <c r="E884" s="11"/>
      <c r="F884" s="11"/>
      <c r="G884" s="11"/>
      <c r="H884" s="11"/>
      <c r="I884" s="11"/>
      <c r="J884" s="11"/>
      <c r="K884" s="11"/>
      <c r="L884" s="11"/>
    </row>
    <row r="885" customFormat="false" ht="12.75" hidden="false" customHeight="true" outlineLevel="0" collapsed="false">
      <c r="A885" s="11"/>
      <c r="B885" s="11"/>
      <c r="C885" s="11"/>
      <c r="D885" s="11"/>
      <c r="E885" s="11"/>
      <c r="F885" s="11"/>
      <c r="G885" s="11"/>
      <c r="H885" s="11"/>
      <c r="I885" s="11"/>
      <c r="J885" s="11"/>
      <c r="K885" s="11"/>
      <c r="L885" s="11"/>
    </row>
    <row r="886" customFormat="false" ht="12.75" hidden="false" customHeight="true" outlineLevel="0" collapsed="false">
      <c r="A886" s="11"/>
      <c r="B886" s="11"/>
      <c r="C886" s="11"/>
      <c r="D886" s="11"/>
      <c r="E886" s="11"/>
      <c r="F886" s="11"/>
      <c r="G886" s="11"/>
      <c r="H886" s="11"/>
      <c r="I886" s="11"/>
      <c r="J886" s="11"/>
      <c r="K886" s="11"/>
      <c r="L886" s="11"/>
    </row>
    <row r="887" customFormat="false" ht="12.75" hidden="false" customHeight="true" outlineLevel="0" collapsed="false">
      <c r="A887" s="11"/>
      <c r="B887" s="11"/>
      <c r="C887" s="11"/>
      <c r="D887" s="11"/>
      <c r="E887" s="11"/>
      <c r="F887" s="11"/>
      <c r="G887" s="11"/>
      <c r="H887" s="11"/>
      <c r="I887" s="11"/>
      <c r="J887" s="11"/>
      <c r="K887" s="11"/>
      <c r="L887" s="11"/>
    </row>
    <row r="888" customFormat="false" ht="12.75" hidden="false" customHeight="true" outlineLevel="0" collapsed="false">
      <c r="A888" s="11"/>
      <c r="B888" s="11"/>
      <c r="C888" s="11"/>
      <c r="D888" s="11"/>
      <c r="E888" s="11"/>
      <c r="F888" s="11"/>
      <c r="G888" s="11"/>
      <c r="H888" s="11"/>
      <c r="I888" s="11"/>
      <c r="J888" s="11"/>
      <c r="K888" s="11"/>
      <c r="L888" s="11"/>
    </row>
    <row r="889" customFormat="false" ht="12.75" hidden="false" customHeight="true" outlineLevel="0" collapsed="false">
      <c r="A889" s="11"/>
      <c r="B889" s="11"/>
      <c r="C889" s="11"/>
      <c r="D889" s="11"/>
      <c r="E889" s="11"/>
      <c r="F889" s="11"/>
      <c r="G889" s="11"/>
      <c r="H889" s="11"/>
      <c r="I889" s="11"/>
      <c r="J889" s="11"/>
      <c r="K889" s="11"/>
      <c r="L889" s="11"/>
    </row>
    <row r="890" customFormat="false" ht="12.75" hidden="false" customHeight="true" outlineLevel="0" collapsed="false">
      <c r="A890" s="11"/>
      <c r="B890" s="11"/>
      <c r="C890" s="11"/>
      <c r="D890" s="11"/>
      <c r="E890" s="11"/>
      <c r="F890" s="11"/>
      <c r="G890" s="11"/>
      <c r="H890" s="11"/>
      <c r="I890" s="11"/>
      <c r="J890" s="11"/>
      <c r="K890" s="11"/>
      <c r="L890" s="11"/>
    </row>
    <row r="891" customFormat="false" ht="12.75" hidden="false" customHeight="true" outlineLevel="0" collapsed="false">
      <c r="A891" s="11"/>
      <c r="B891" s="11"/>
      <c r="C891" s="11"/>
      <c r="D891" s="11"/>
      <c r="E891" s="11"/>
      <c r="F891" s="11"/>
      <c r="G891" s="11"/>
      <c r="H891" s="11"/>
      <c r="I891" s="11"/>
      <c r="J891" s="11"/>
      <c r="K891" s="11"/>
      <c r="L891" s="11"/>
    </row>
    <row r="892" customFormat="false" ht="12.75" hidden="false" customHeight="true" outlineLevel="0" collapsed="false">
      <c r="A892" s="11"/>
      <c r="B892" s="11"/>
      <c r="C892" s="11"/>
      <c r="D892" s="11"/>
      <c r="E892" s="11"/>
      <c r="F892" s="11"/>
      <c r="G892" s="11"/>
      <c r="H892" s="11"/>
      <c r="I892" s="11"/>
      <c r="J892" s="11"/>
      <c r="K892" s="11"/>
      <c r="L892" s="11"/>
    </row>
    <row r="893" customFormat="false" ht="12.75" hidden="false" customHeight="true" outlineLevel="0" collapsed="false">
      <c r="A893" s="11"/>
      <c r="B893" s="11"/>
      <c r="C893" s="11"/>
      <c r="D893" s="11"/>
      <c r="E893" s="11"/>
      <c r="F893" s="11"/>
      <c r="G893" s="11"/>
      <c r="H893" s="11"/>
      <c r="I893" s="11"/>
      <c r="J893" s="11"/>
      <c r="K893" s="11"/>
      <c r="L893" s="11"/>
    </row>
    <row r="894" customFormat="false" ht="12.75" hidden="false" customHeight="true" outlineLevel="0" collapsed="false">
      <c r="A894" s="11"/>
      <c r="B894" s="11"/>
      <c r="C894" s="11"/>
      <c r="D894" s="11"/>
      <c r="E894" s="11"/>
      <c r="F894" s="11"/>
      <c r="G894" s="11"/>
      <c r="H894" s="11"/>
      <c r="I894" s="11"/>
      <c r="J894" s="11"/>
      <c r="K894" s="11"/>
      <c r="L894" s="11"/>
    </row>
    <row r="895" customFormat="false" ht="12.75" hidden="false" customHeight="true" outlineLevel="0" collapsed="false">
      <c r="A895" s="11"/>
      <c r="B895" s="11"/>
      <c r="C895" s="11"/>
      <c r="D895" s="11"/>
      <c r="E895" s="11"/>
      <c r="F895" s="11"/>
      <c r="G895" s="11"/>
      <c r="H895" s="11"/>
      <c r="I895" s="11"/>
      <c r="J895" s="11"/>
      <c r="K895" s="11"/>
      <c r="L895" s="11"/>
    </row>
    <row r="896" customFormat="false" ht="12.75" hidden="false" customHeight="true" outlineLevel="0" collapsed="false">
      <c r="A896" s="11"/>
      <c r="B896" s="11"/>
      <c r="C896" s="11"/>
      <c r="D896" s="11"/>
      <c r="E896" s="11"/>
      <c r="F896" s="11"/>
      <c r="G896" s="11"/>
      <c r="H896" s="11"/>
      <c r="I896" s="11"/>
      <c r="J896" s="11"/>
      <c r="K896" s="11"/>
      <c r="L896" s="11"/>
    </row>
    <row r="897" customFormat="false" ht="12.75" hidden="false" customHeight="true" outlineLevel="0" collapsed="false">
      <c r="A897" s="11"/>
      <c r="B897" s="11"/>
      <c r="C897" s="11"/>
      <c r="D897" s="11"/>
      <c r="E897" s="11"/>
      <c r="F897" s="11"/>
      <c r="G897" s="11"/>
      <c r="H897" s="11"/>
      <c r="I897" s="11"/>
      <c r="J897" s="11"/>
      <c r="K897" s="11"/>
      <c r="L897" s="11"/>
    </row>
    <row r="898" customFormat="false" ht="12.75" hidden="false" customHeight="true" outlineLevel="0" collapsed="false">
      <c r="A898" s="11"/>
      <c r="B898" s="11"/>
      <c r="C898" s="11"/>
      <c r="D898" s="11"/>
      <c r="E898" s="11"/>
      <c r="F898" s="11"/>
      <c r="G898" s="11"/>
      <c r="H898" s="11"/>
      <c r="I898" s="11"/>
      <c r="J898" s="11"/>
      <c r="K898" s="11"/>
      <c r="L898" s="11"/>
    </row>
    <row r="899" customFormat="false" ht="12.75" hidden="false" customHeight="true" outlineLevel="0" collapsed="false">
      <c r="A899" s="11"/>
      <c r="B899" s="11"/>
      <c r="C899" s="11"/>
      <c r="D899" s="11"/>
      <c r="E899" s="11"/>
      <c r="F899" s="11"/>
      <c r="G899" s="11"/>
      <c r="H899" s="11"/>
      <c r="I899" s="11"/>
      <c r="J899" s="11"/>
      <c r="K899" s="11"/>
      <c r="L899" s="11"/>
    </row>
    <row r="900" customFormat="false" ht="12.75" hidden="false" customHeight="true" outlineLevel="0" collapsed="false">
      <c r="A900" s="11"/>
      <c r="B900" s="11"/>
      <c r="C900" s="11"/>
      <c r="D900" s="11"/>
      <c r="E900" s="11"/>
      <c r="F900" s="11"/>
      <c r="G900" s="11"/>
      <c r="H900" s="11"/>
      <c r="I900" s="11"/>
      <c r="J900" s="11"/>
      <c r="K900" s="11"/>
      <c r="L900" s="11"/>
    </row>
    <row r="901" customFormat="false" ht="12.75" hidden="false" customHeight="true" outlineLevel="0" collapsed="false">
      <c r="A901" s="11"/>
      <c r="B901" s="11"/>
      <c r="C901" s="11"/>
      <c r="D901" s="11"/>
      <c r="E901" s="11"/>
      <c r="F901" s="11"/>
      <c r="G901" s="11"/>
      <c r="H901" s="11"/>
      <c r="I901" s="11"/>
      <c r="J901" s="11"/>
      <c r="K901" s="11"/>
      <c r="L901" s="11"/>
    </row>
    <row r="902" customFormat="false" ht="12.75" hidden="false" customHeight="true" outlineLevel="0" collapsed="false">
      <c r="A902" s="11"/>
      <c r="B902" s="11"/>
      <c r="C902" s="11"/>
      <c r="D902" s="11"/>
      <c r="E902" s="11"/>
      <c r="F902" s="11"/>
      <c r="G902" s="11"/>
      <c r="H902" s="11"/>
      <c r="I902" s="11"/>
      <c r="J902" s="11"/>
      <c r="K902" s="11"/>
      <c r="L902" s="11"/>
    </row>
    <row r="903" customFormat="false" ht="12.75" hidden="false" customHeight="true" outlineLevel="0" collapsed="false">
      <c r="A903" s="11"/>
      <c r="B903" s="11"/>
      <c r="C903" s="11"/>
      <c r="D903" s="11"/>
      <c r="E903" s="11"/>
      <c r="F903" s="11"/>
      <c r="G903" s="11"/>
      <c r="H903" s="11"/>
      <c r="I903" s="11"/>
      <c r="J903" s="11"/>
      <c r="K903" s="11"/>
      <c r="L903" s="11"/>
    </row>
    <row r="904" customFormat="false" ht="12.75" hidden="false" customHeight="true" outlineLevel="0" collapsed="false">
      <c r="A904" s="11"/>
      <c r="B904" s="11"/>
      <c r="C904" s="11"/>
      <c r="D904" s="11"/>
      <c r="E904" s="11"/>
      <c r="F904" s="11"/>
      <c r="G904" s="11"/>
      <c r="H904" s="11"/>
      <c r="I904" s="11"/>
      <c r="J904" s="11"/>
      <c r="K904" s="11"/>
      <c r="L904" s="11"/>
    </row>
    <row r="905" customFormat="false" ht="12.75" hidden="false" customHeight="true" outlineLevel="0" collapsed="false">
      <c r="A905" s="11"/>
      <c r="B905" s="11"/>
      <c r="C905" s="11"/>
      <c r="D905" s="11"/>
      <c r="E905" s="11"/>
      <c r="F905" s="11"/>
      <c r="G905" s="11"/>
      <c r="H905" s="11"/>
      <c r="I905" s="11"/>
      <c r="J905" s="11"/>
      <c r="K905" s="11"/>
      <c r="L905" s="11"/>
    </row>
    <row r="906" customFormat="false" ht="12.75" hidden="false" customHeight="true" outlineLevel="0" collapsed="false">
      <c r="A906" s="11"/>
      <c r="B906" s="11"/>
      <c r="C906" s="11"/>
      <c r="D906" s="11"/>
      <c r="E906" s="11"/>
      <c r="F906" s="11"/>
      <c r="G906" s="11"/>
      <c r="H906" s="11"/>
      <c r="I906" s="11"/>
      <c r="J906" s="11"/>
      <c r="K906" s="11"/>
      <c r="L906" s="11"/>
    </row>
    <row r="907" customFormat="false" ht="12.75" hidden="false" customHeight="true" outlineLevel="0" collapsed="false">
      <c r="A907" s="11"/>
      <c r="B907" s="11"/>
      <c r="C907" s="11"/>
      <c r="D907" s="11"/>
      <c r="E907" s="11"/>
      <c r="F907" s="11"/>
      <c r="G907" s="11"/>
      <c r="H907" s="11"/>
      <c r="I907" s="11"/>
      <c r="J907" s="11"/>
      <c r="K907" s="11"/>
      <c r="L907" s="11"/>
    </row>
    <row r="908" customFormat="false" ht="12.75" hidden="false" customHeight="true" outlineLevel="0" collapsed="false">
      <c r="A908" s="11"/>
      <c r="B908" s="11"/>
      <c r="C908" s="11"/>
      <c r="D908" s="11"/>
      <c r="E908" s="11"/>
      <c r="F908" s="11"/>
      <c r="G908" s="11"/>
      <c r="H908" s="11"/>
      <c r="I908" s="11"/>
      <c r="J908" s="11"/>
      <c r="K908" s="11"/>
      <c r="L908" s="11"/>
    </row>
    <row r="909" customFormat="false" ht="12.75" hidden="false" customHeight="true" outlineLevel="0" collapsed="false">
      <c r="A909" s="11"/>
      <c r="B909" s="11"/>
      <c r="C909" s="11"/>
      <c r="D909" s="11"/>
      <c r="E909" s="11"/>
      <c r="F909" s="11"/>
      <c r="G909" s="11"/>
      <c r="H909" s="11"/>
      <c r="I909" s="11"/>
      <c r="J909" s="11"/>
      <c r="K909" s="11"/>
      <c r="L909" s="11"/>
    </row>
    <row r="910" customFormat="false" ht="12.75" hidden="false" customHeight="true" outlineLevel="0" collapsed="false">
      <c r="A910" s="11"/>
      <c r="B910" s="11"/>
      <c r="C910" s="11"/>
      <c r="D910" s="11"/>
      <c r="E910" s="11"/>
      <c r="F910" s="11"/>
      <c r="G910" s="11"/>
      <c r="H910" s="11"/>
      <c r="I910" s="11"/>
      <c r="J910" s="11"/>
      <c r="K910" s="11"/>
      <c r="L910" s="11"/>
    </row>
    <row r="911" customFormat="false" ht="12.75" hidden="false" customHeight="true" outlineLevel="0" collapsed="false">
      <c r="A911" s="11"/>
      <c r="B911" s="11"/>
      <c r="C911" s="11"/>
      <c r="D911" s="11"/>
      <c r="E911" s="11"/>
      <c r="F911" s="11"/>
      <c r="G911" s="11"/>
      <c r="H911" s="11"/>
      <c r="I911" s="11"/>
      <c r="J911" s="11"/>
      <c r="K911" s="11"/>
      <c r="L911" s="11"/>
    </row>
    <row r="912" customFormat="false" ht="12.75" hidden="false" customHeight="true" outlineLevel="0" collapsed="false">
      <c r="A912" s="11"/>
      <c r="B912" s="11"/>
      <c r="C912" s="11"/>
      <c r="D912" s="11"/>
      <c r="E912" s="11"/>
      <c r="F912" s="11"/>
      <c r="G912" s="11"/>
      <c r="H912" s="11"/>
      <c r="I912" s="11"/>
      <c r="J912" s="11"/>
      <c r="K912" s="11"/>
      <c r="L912" s="11"/>
    </row>
    <row r="913" customFormat="false" ht="12.75" hidden="false" customHeight="true" outlineLevel="0" collapsed="false">
      <c r="A913" s="11"/>
      <c r="B913" s="11"/>
      <c r="C913" s="11"/>
      <c r="D913" s="11"/>
      <c r="E913" s="11"/>
      <c r="F913" s="11"/>
      <c r="G913" s="11"/>
      <c r="H913" s="11"/>
      <c r="I913" s="11"/>
      <c r="J913" s="11"/>
      <c r="K913" s="11"/>
      <c r="L913" s="11"/>
    </row>
    <row r="914" customFormat="false" ht="12.75" hidden="false" customHeight="true" outlineLevel="0" collapsed="false">
      <c r="A914" s="11"/>
      <c r="B914" s="11"/>
      <c r="C914" s="11"/>
      <c r="D914" s="11"/>
      <c r="E914" s="11"/>
      <c r="F914" s="11"/>
      <c r="G914" s="11"/>
      <c r="H914" s="11"/>
      <c r="I914" s="11"/>
      <c r="J914" s="11"/>
      <c r="K914" s="11"/>
      <c r="L914" s="11"/>
    </row>
    <row r="915" customFormat="false" ht="12.75" hidden="false" customHeight="true" outlineLevel="0" collapsed="false">
      <c r="A915" s="11"/>
      <c r="B915" s="11"/>
      <c r="C915" s="11"/>
      <c r="D915" s="11"/>
      <c r="E915" s="11"/>
      <c r="F915" s="11"/>
      <c r="G915" s="11"/>
      <c r="H915" s="11"/>
      <c r="I915" s="11"/>
      <c r="J915" s="11"/>
      <c r="K915" s="11"/>
      <c r="L915" s="11"/>
    </row>
    <row r="916" customFormat="false" ht="12.75" hidden="false" customHeight="true" outlineLevel="0" collapsed="false">
      <c r="A916" s="11"/>
      <c r="B916" s="11"/>
      <c r="C916" s="11"/>
      <c r="D916" s="11"/>
      <c r="E916" s="11"/>
      <c r="F916" s="11"/>
      <c r="G916" s="11"/>
      <c r="H916" s="11"/>
      <c r="I916" s="11"/>
      <c r="J916" s="11"/>
      <c r="K916" s="11"/>
      <c r="L916" s="11"/>
    </row>
    <row r="917" customFormat="false" ht="12.75" hidden="false" customHeight="true" outlineLevel="0" collapsed="false">
      <c r="A917" s="11"/>
      <c r="B917" s="11"/>
      <c r="C917" s="11"/>
      <c r="D917" s="11"/>
      <c r="E917" s="11"/>
      <c r="F917" s="11"/>
      <c r="G917" s="11"/>
      <c r="H917" s="11"/>
      <c r="I917" s="11"/>
      <c r="J917" s="11"/>
      <c r="K917" s="11"/>
      <c r="L917" s="11"/>
    </row>
    <row r="918" customFormat="false" ht="12.75" hidden="false" customHeight="true" outlineLevel="0" collapsed="false">
      <c r="A918" s="11"/>
      <c r="B918" s="11"/>
      <c r="C918" s="11"/>
      <c r="D918" s="11"/>
      <c r="E918" s="11"/>
      <c r="F918" s="11"/>
      <c r="G918" s="11"/>
      <c r="H918" s="11"/>
      <c r="I918" s="11"/>
      <c r="J918" s="11"/>
      <c r="K918" s="11"/>
      <c r="L918" s="11"/>
    </row>
    <row r="919" customFormat="false" ht="12.75" hidden="false" customHeight="true" outlineLevel="0" collapsed="false">
      <c r="A919" s="11"/>
      <c r="B919" s="11"/>
      <c r="C919" s="11"/>
      <c r="D919" s="11"/>
      <c r="E919" s="11"/>
      <c r="F919" s="11"/>
      <c r="G919" s="11"/>
      <c r="H919" s="11"/>
      <c r="I919" s="11"/>
      <c r="J919" s="11"/>
      <c r="K919" s="11"/>
      <c r="L919" s="11"/>
    </row>
    <row r="920" customFormat="false" ht="12.75" hidden="false" customHeight="true" outlineLevel="0" collapsed="false">
      <c r="A920" s="11"/>
      <c r="B920" s="11"/>
      <c r="C920" s="11"/>
      <c r="D920" s="11"/>
      <c r="E920" s="11"/>
      <c r="F920" s="11"/>
      <c r="G920" s="11"/>
      <c r="H920" s="11"/>
      <c r="I920" s="11"/>
      <c r="J920" s="11"/>
      <c r="K920" s="11"/>
      <c r="L920" s="11"/>
    </row>
    <row r="921" customFormat="false" ht="12.75" hidden="false" customHeight="true" outlineLevel="0" collapsed="false">
      <c r="A921" s="11"/>
      <c r="B921" s="11"/>
      <c r="C921" s="11"/>
      <c r="D921" s="11"/>
      <c r="E921" s="11"/>
      <c r="F921" s="11"/>
      <c r="G921" s="11"/>
      <c r="H921" s="11"/>
      <c r="I921" s="11"/>
      <c r="J921" s="11"/>
      <c r="K921" s="11"/>
      <c r="L921" s="11"/>
    </row>
    <row r="922" customFormat="false" ht="12.75" hidden="false" customHeight="true" outlineLevel="0" collapsed="false">
      <c r="A922" s="11"/>
      <c r="B922" s="11"/>
      <c r="C922" s="11"/>
      <c r="D922" s="11"/>
      <c r="E922" s="11"/>
      <c r="F922" s="11"/>
      <c r="G922" s="11"/>
      <c r="H922" s="11"/>
      <c r="I922" s="11"/>
      <c r="J922" s="11"/>
      <c r="K922" s="11"/>
      <c r="L922" s="11"/>
    </row>
    <row r="923" customFormat="false" ht="12.75" hidden="false" customHeight="true" outlineLevel="0" collapsed="false">
      <c r="A923" s="11"/>
      <c r="B923" s="11"/>
      <c r="C923" s="11"/>
      <c r="D923" s="11"/>
      <c r="E923" s="11"/>
      <c r="F923" s="11"/>
      <c r="G923" s="11"/>
      <c r="H923" s="11"/>
      <c r="I923" s="11"/>
      <c r="J923" s="11"/>
      <c r="K923" s="11"/>
      <c r="L923" s="11"/>
    </row>
    <row r="924" customFormat="false" ht="12.75" hidden="false" customHeight="true" outlineLevel="0" collapsed="false">
      <c r="A924" s="11"/>
      <c r="B924" s="11"/>
      <c r="C924" s="11"/>
      <c r="D924" s="11"/>
      <c r="E924" s="11"/>
      <c r="F924" s="11"/>
      <c r="G924" s="11"/>
      <c r="H924" s="11"/>
      <c r="I924" s="11"/>
      <c r="J924" s="11"/>
      <c r="K924" s="11"/>
      <c r="L924" s="11"/>
    </row>
    <row r="925" customFormat="false" ht="12.75" hidden="false" customHeight="true" outlineLevel="0" collapsed="false">
      <c r="A925" s="11"/>
      <c r="B925" s="11"/>
      <c r="C925" s="11"/>
      <c r="D925" s="11"/>
      <c r="E925" s="11"/>
      <c r="F925" s="11"/>
      <c r="G925" s="11"/>
      <c r="H925" s="11"/>
      <c r="I925" s="11"/>
      <c r="J925" s="11"/>
      <c r="K925" s="11"/>
      <c r="L925" s="11"/>
    </row>
    <row r="926" customFormat="false" ht="12.75" hidden="false" customHeight="true" outlineLevel="0" collapsed="false">
      <c r="A926" s="11"/>
      <c r="B926" s="11"/>
      <c r="C926" s="11"/>
      <c r="D926" s="11"/>
      <c r="E926" s="11"/>
      <c r="F926" s="11"/>
      <c r="G926" s="11"/>
      <c r="H926" s="11"/>
      <c r="I926" s="11"/>
      <c r="J926" s="11"/>
      <c r="K926" s="11"/>
      <c r="L926" s="11"/>
    </row>
    <row r="927" customFormat="false" ht="12.75" hidden="false" customHeight="true" outlineLevel="0" collapsed="false">
      <c r="A927" s="11"/>
      <c r="B927" s="11"/>
      <c r="C927" s="11"/>
      <c r="D927" s="11"/>
      <c r="E927" s="11"/>
      <c r="F927" s="11"/>
      <c r="G927" s="11"/>
      <c r="H927" s="11"/>
      <c r="I927" s="11"/>
      <c r="J927" s="11"/>
      <c r="K927" s="11"/>
      <c r="L927" s="11"/>
    </row>
    <row r="928" customFormat="false" ht="12.75" hidden="false" customHeight="true" outlineLevel="0" collapsed="false">
      <c r="A928" s="11"/>
      <c r="B928" s="11"/>
      <c r="C928" s="11"/>
      <c r="D928" s="11"/>
      <c r="E928" s="11"/>
      <c r="F928" s="11"/>
      <c r="G928" s="11"/>
      <c r="H928" s="11"/>
      <c r="I928" s="11"/>
      <c r="J928" s="11"/>
      <c r="K928" s="11"/>
      <c r="L928" s="11"/>
    </row>
    <row r="929" customFormat="false" ht="12.75" hidden="false" customHeight="true" outlineLevel="0" collapsed="false">
      <c r="A929" s="11"/>
      <c r="B929" s="11"/>
      <c r="C929" s="11"/>
      <c r="D929" s="11"/>
      <c r="E929" s="11"/>
      <c r="F929" s="11"/>
      <c r="G929" s="11"/>
      <c r="H929" s="11"/>
      <c r="I929" s="11"/>
      <c r="J929" s="11"/>
      <c r="K929" s="11"/>
      <c r="L929" s="11"/>
    </row>
    <row r="930" customFormat="false" ht="12.75" hidden="false" customHeight="true" outlineLevel="0" collapsed="false">
      <c r="A930" s="11"/>
      <c r="B930" s="11"/>
      <c r="C930" s="11"/>
      <c r="D930" s="11"/>
      <c r="E930" s="11"/>
      <c r="F930" s="11"/>
      <c r="G930" s="11"/>
      <c r="H930" s="11"/>
      <c r="I930" s="11"/>
      <c r="J930" s="11"/>
      <c r="K930" s="11"/>
      <c r="L930" s="11"/>
    </row>
    <row r="931" customFormat="false" ht="12.75" hidden="false" customHeight="true" outlineLevel="0" collapsed="false">
      <c r="A931" s="11"/>
      <c r="B931" s="11"/>
      <c r="C931" s="11"/>
      <c r="D931" s="11"/>
      <c r="E931" s="11"/>
      <c r="F931" s="11"/>
      <c r="G931" s="11"/>
      <c r="H931" s="11"/>
      <c r="I931" s="11"/>
      <c r="J931" s="11"/>
      <c r="K931" s="11"/>
      <c r="L931" s="11"/>
    </row>
    <row r="932" customFormat="false" ht="12.75" hidden="false" customHeight="true" outlineLevel="0" collapsed="false">
      <c r="A932" s="11"/>
      <c r="B932" s="11"/>
      <c r="C932" s="11"/>
      <c r="D932" s="11"/>
      <c r="E932" s="11"/>
      <c r="F932" s="11"/>
      <c r="G932" s="11"/>
      <c r="H932" s="11"/>
      <c r="I932" s="11"/>
      <c r="J932" s="11"/>
      <c r="K932" s="11"/>
      <c r="L932" s="11"/>
    </row>
    <row r="933" customFormat="false" ht="12.75" hidden="false" customHeight="true" outlineLevel="0" collapsed="false">
      <c r="A933" s="11"/>
      <c r="B933" s="11"/>
      <c r="C933" s="11"/>
      <c r="D933" s="11"/>
      <c r="E933" s="11"/>
      <c r="F933" s="11"/>
      <c r="G933" s="11"/>
      <c r="H933" s="11"/>
      <c r="I933" s="11"/>
      <c r="J933" s="11"/>
      <c r="K933" s="11"/>
      <c r="L933" s="11"/>
    </row>
    <row r="934" customFormat="false" ht="12.75" hidden="false" customHeight="true" outlineLevel="0" collapsed="false">
      <c r="A934" s="11"/>
      <c r="B934" s="11"/>
      <c r="C934" s="11"/>
      <c r="D934" s="11"/>
      <c r="E934" s="11"/>
      <c r="F934" s="11"/>
      <c r="G934" s="11"/>
      <c r="H934" s="11"/>
      <c r="I934" s="11"/>
      <c r="J934" s="11"/>
      <c r="K934" s="11"/>
      <c r="L934" s="11"/>
    </row>
    <row r="935" customFormat="false" ht="12.75" hidden="false" customHeight="true" outlineLevel="0" collapsed="false">
      <c r="A935" s="11"/>
      <c r="B935" s="11"/>
      <c r="C935" s="11"/>
      <c r="D935" s="11"/>
      <c r="E935" s="11"/>
      <c r="F935" s="11"/>
      <c r="G935" s="11"/>
      <c r="H935" s="11"/>
      <c r="I935" s="11"/>
      <c r="J935" s="11"/>
      <c r="K935" s="11"/>
      <c r="L935" s="11"/>
    </row>
    <row r="936" customFormat="false" ht="12.75" hidden="false" customHeight="true" outlineLevel="0" collapsed="false">
      <c r="A936" s="11"/>
      <c r="B936" s="11"/>
      <c r="C936" s="11"/>
      <c r="D936" s="11"/>
      <c r="E936" s="11"/>
      <c r="F936" s="11"/>
      <c r="G936" s="11"/>
      <c r="H936" s="11"/>
      <c r="I936" s="11"/>
      <c r="J936" s="11"/>
      <c r="K936" s="11"/>
      <c r="L936" s="11"/>
    </row>
    <row r="937" customFormat="false" ht="12.75" hidden="false" customHeight="true" outlineLevel="0" collapsed="false">
      <c r="A937" s="11"/>
      <c r="B937" s="11"/>
      <c r="C937" s="11"/>
      <c r="D937" s="11"/>
      <c r="E937" s="11"/>
      <c r="F937" s="11"/>
      <c r="G937" s="11"/>
      <c r="H937" s="11"/>
      <c r="I937" s="11"/>
      <c r="J937" s="11"/>
      <c r="K937" s="11"/>
      <c r="L937" s="11"/>
    </row>
    <row r="938" customFormat="false" ht="12.75" hidden="false" customHeight="true" outlineLevel="0" collapsed="false">
      <c r="A938" s="11"/>
      <c r="B938" s="11"/>
      <c r="C938" s="11"/>
      <c r="D938" s="11"/>
      <c r="E938" s="11"/>
      <c r="F938" s="11"/>
      <c r="G938" s="11"/>
      <c r="H938" s="11"/>
      <c r="I938" s="11"/>
      <c r="J938" s="11"/>
      <c r="K938" s="11"/>
      <c r="L938" s="11"/>
    </row>
    <row r="939" customFormat="false" ht="12.75" hidden="false" customHeight="true" outlineLevel="0" collapsed="false">
      <c r="A939" s="11"/>
      <c r="B939" s="11"/>
      <c r="C939" s="11"/>
      <c r="D939" s="11"/>
      <c r="E939" s="11"/>
      <c r="F939" s="11"/>
      <c r="G939" s="11"/>
      <c r="H939" s="11"/>
      <c r="I939" s="11"/>
      <c r="J939" s="11"/>
      <c r="K939" s="11"/>
      <c r="L939" s="11"/>
    </row>
    <row r="940" customFormat="false" ht="12.75" hidden="false" customHeight="true" outlineLevel="0" collapsed="false">
      <c r="A940" s="11"/>
      <c r="B940" s="11"/>
      <c r="C940" s="11"/>
      <c r="D940" s="11"/>
      <c r="E940" s="11"/>
      <c r="F940" s="11"/>
      <c r="G940" s="11"/>
      <c r="H940" s="11"/>
      <c r="I940" s="11"/>
      <c r="J940" s="11"/>
      <c r="K940" s="11"/>
      <c r="L940" s="11"/>
    </row>
    <row r="941" customFormat="false" ht="12.75" hidden="false" customHeight="true" outlineLevel="0" collapsed="false">
      <c r="A941" s="11"/>
      <c r="B941" s="11"/>
      <c r="C941" s="11"/>
      <c r="D941" s="11"/>
      <c r="E941" s="11"/>
      <c r="F941" s="11"/>
      <c r="G941" s="11"/>
      <c r="H941" s="11"/>
      <c r="I941" s="11"/>
      <c r="J941" s="11"/>
      <c r="K941" s="11"/>
      <c r="L941" s="11"/>
    </row>
    <row r="942" customFormat="false" ht="12.75" hidden="false" customHeight="true" outlineLevel="0" collapsed="false">
      <c r="A942" s="11"/>
      <c r="B942" s="11"/>
      <c r="C942" s="11"/>
      <c r="D942" s="11"/>
      <c r="E942" s="11"/>
      <c r="F942" s="11"/>
      <c r="G942" s="11"/>
      <c r="H942" s="11"/>
      <c r="I942" s="11"/>
      <c r="J942" s="11"/>
      <c r="K942" s="11"/>
      <c r="L942" s="11"/>
    </row>
    <row r="943" customFormat="false" ht="12.75" hidden="false" customHeight="true" outlineLevel="0" collapsed="false">
      <c r="A943" s="11"/>
      <c r="B943" s="11"/>
      <c r="C943" s="11"/>
      <c r="D943" s="11"/>
      <c r="E943" s="11"/>
      <c r="F943" s="11"/>
      <c r="G943" s="11"/>
      <c r="H943" s="11"/>
      <c r="I943" s="11"/>
      <c r="J943" s="11"/>
      <c r="K943" s="11"/>
      <c r="L943" s="11"/>
    </row>
    <row r="944" customFormat="false" ht="12.75" hidden="false" customHeight="true" outlineLevel="0" collapsed="false">
      <c r="A944" s="11"/>
      <c r="B944" s="11"/>
      <c r="C944" s="11"/>
      <c r="D944" s="11"/>
      <c r="E944" s="11"/>
      <c r="F944" s="11"/>
      <c r="G944" s="11"/>
      <c r="H944" s="11"/>
      <c r="I944" s="11"/>
      <c r="J944" s="11"/>
      <c r="K944" s="11"/>
      <c r="L944" s="11"/>
    </row>
    <row r="945" customFormat="false" ht="12.75" hidden="false" customHeight="true" outlineLevel="0" collapsed="false">
      <c r="A945" s="11"/>
      <c r="B945" s="11"/>
      <c r="C945" s="11"/>
      <c r="D945" s="11"/>
      <c r="E945" s="11"/>
      <c r="F945" s="11"/>
      <c r="G945" s="11"/>
      <c r="H945" s="11"/>
      <c r="I945" s="11"/>
      <c r="J945" s="11"/>
      <c r="K945" s="11"/>
      <c r="L945" s="11"/>
    </row>
    <row r="946" customFormat="false" ht="12.75" hidden="false" customHeight="true" outlineLevel="0" collapsed="false">
      <c r="A946" s="11"/>
      <c r="B946" s="11"/>
      <c r="C946" s="11"/>
      <c r="D946" s="11"/>
      <c r="E946" s="11"/>
      <c r="F946" s="11"/>
      <c r="G946" s="11"/>
      <c r="H946" s="11"/>
      <c r="I946" s="11"/>
      <c r="J946" s="11"/>
      <c r="K946" s="11"/>
      <c r="L946" s="11"/>
    </row>
    <row r="947" customFormat="false" ht="12.75" hidden="false" customHeight="true" outlineLevel="0" collapsed="false">
      <c r="A947" s="11"/>
      <c r="B947" s="11"/>
      <c r="C947" s="11"/>
      <c r="D947" s="11"/>
      <c r="E947" s="11"/>
      <c r="F947" s="11"/>
      <c r="G947" s="11"/>
      <c r="H947" s="11"/>
      <c r="I947" s="11"/>
      <c r="J947" s="11"/>
      <c r="K947" s="11"/>
      <c r="L947" s="11"/>
    </row>
    <row r="948" customFormat="false" ht="12.75" hidden="false" customHeight="true" outlineLevel="0" collapsed="false">
      <c r="A948" s="11"/>
      <c r="B948" s="11"/>
      <c r="C948" s="11"/>
      <c r="D948" s="11"/>
      <c r="E948" s="11"/>
      <c r="F948" s="11"/>
      <c r="G948" s="11"/>
      <c r="H948" s="11"/>
      <c r="I948" s="11"/>
      <c r="J948" s="11"/>
      <c r="K948" s="11"/>
      <c r="L948" s="11"/>
    </row>
    <row r="949" customFormat="false" ht="12.75" hidden="false" customHeight="true" outlineLevel="0" collapsed="false">
      <c r="A949" s="11"/>
      <c r="B949" s="11"/>
      <c r="C949" s="11"/>
      <c r="D949" s="11"/>
      <c r="E949" s="11"/>
      <c r="F949" s="11"/>
      <c r="G949" s="11"/>
      <c r="H949" s="11"/>
      <c r="I949" s="11"/>
      <c r="J949" s="11"/>
      <c r="K949" s="11"/>
      <c r="L949" s="11"/>
    </row>
    <row r="950" customFormat="false" ht="12.75" hidden="false" customHeight="true" outlineLevel="0" collapsed="false">
      <c r="A950" s="11"/>
      <c r="B950" s="11"/>
      <c r="C950" s="11"/>
      <c r="D950" s="11"/>
      <c r="E950" s="11"/>
      <c r="F950" s="11"/>
      <c r="G950" s="11"/>
      <c r="H950" s="11"/>
      <c r="I950" s="11"/>
      <c r="J950" s="11"/>
      <c r="K950" s="11"/>
      <c r="L950" s="11"/>
    </row>
    <row r="951" customFormat="false" ht="12.75" hidden="false" customHeight="true" outlineLevel="0" collapsed="false">
      <c r="A951" s="11"/>
      <c r="B951" s="11"/>
      <c r="C951" s="11"/>
      <c r="D951" s="11"/>
      <c r="E951" s="11"/>
      <c r="F951" s="11"/>
      <c r="G951" s="11"/>
      <c r="H951" s="11"/>
      <c r="I951" s="11"/>
      <c r="J951" s="11"/>
      <c r="K951" s="11"/>
      <c r="L951" s="11"/>
    </row>
    <row r="952" customFormat="false" ht="12.75" hidden="false" customHeight="true" outlineLevel="0" collapsed="false">
      <c r="A952" s="11"/>
      <c r="B952" s="11"/>
      <c r="C952" s="11"/>
      <c r="D952" s="11"/>
      <c r="E952" s="11"/>
      <c r="F952" s="11"/>
      <c r="G952" s="11"/>
      <c r="H952" s="11"/>
      <c r="I952" s="11"/>
      <c r="J952" s="11"/>
      <c r="K952" s="11"/>
      <c r="L952" s="11"/>
    </row>
    <row r="953" customFormat="false" ht="12.75" hidden="false" customHeight="true" outlineLevel="0" collapsed="false">
      <c r="A953" s="11"/>
      <c r="B953" s="11"/>
      <c r="C953" s="11"/>
      <c r="D953" s="11"/>
      <c r="E953" s="11"/>
      <c r="F953" s="11"/>
      <c r="G953" s="11"/>
      <c r="H953" s="11"/>
      <c r="I953" s="11"/>
      <c r="J953" s="11"/>
      <c r="K953" s="11"/>
      <c r="L953" s="11"/>
    </row>
    <row r="954" customFormat="false" ht="12.75" hidden="false" customHeight="true" outlineLevel="0" collapsed="false">
      <c r="A954" s="11"/>
      <c r="B954" s="11"/>
      <c r="C954" s="11"/>
      <c r="D954" s="11"/>
      <c r="E954" s="11"/>
      <c r="F954" s="11"/>
      <c r="G954" s="11"/>
      <c r="H954" s="11"/>
      <c r="I954" s="11"/>
      <c r="J954" s="11"/>
      <c r="K954" s="11"/>
      <c r="L954" s="11"/>
    </row>
    <row r="955" customFormat="false" ht="12.75" hidden="false" customHeight="true" outlineLevel="0" collapsed="false">
      <c r="A955" s="11"/>
      <c r="B955" s="11"/>
      <c r="C955" s="11"/>
      <c r="D955" s="11"/>
      <c r="E955" s="11"/>
      <c r="F955" s="11"/>
      <c r="G955" s="11"/>
      <c r="H955" s="11"/>
      <c r="I955" s="11"/>
      <c r="J955" s="11"/>
      <c r="K955" s="11"/>
      <c r="L955" s="11"/>
    </row>
    <row r="956" customFormat="false" ht="12.75" hidden="false" customHeight="true" outlineLevel="0" collapsed="false">
      <c r="A956" s="11"/>
      <c r="B956" s="11"/>
      <c r="C956" s="11"/>
      <c r="D956" s="11"/>
      <c r="E956" s="11"/>
      <c r="F956" s="11"/>
      <c r="G956" s="11"/>
      <c r="H956" s="11"/>
      <c r="I956" s="11"/>
      <c r="J956" s="11"/>
      <c r="K956" s="11"/>
      <c r="L956" s="11"/>
    </row>
    <row r="957" customFormat="false" ht="12.75" hidden="false" customHeight="true" outlineLevel="0" collapsed="false">
      <c r="A957" s="11"/>
      <c r="B957" s="11"/>
      <c r="C957" s="11"/>
      <c r="D957" s="11"/>
      <c r="E957" s="11"/>
      <c r="F957" s="11"/>
      <c r="G957" s="11"/>
      <c r="H957" s="11"/>
      <c r="I957" s="11"/>
      <c r="J957" s="11"/>
      <c r="K957" s="11"/>
      <c r="L957" s="11"/>
    </row>
    <row r="958" customFormat="false" ht="12.75" hidden="false" customHeight="true" outlineLevel="0" collapsed="false">
      <c r="A958" s="11"/>
      <c r="B958" s="11"/>
      <c r="C958" s="11"/>
      <c r="D958" s="11"/>
      <c r="E958" s="11"/>
      <c r="F958" s="11"/>
      <c r="G958" s="11"/>
      <c r="H958" s="11"/>
      <c r="I958" s="11"/>
      <c r="J958" s="11"/>
      <c r="K958" s="11"/>
      <c r="L958" s="11"/>
    </row>
    <row r="959" customFormat="false" ht="12.75" hidden="false" customHeight="true" outlineLevel="0" collapsed="false">
      <c r="A959" s="11"/>
      <c r="B959" s="11"/>
      <c r="C959" s="11"/>
      <c r="D959" s="11"/>
      <c r="E959" s="11"/>
      <c r="F959" s="11"/>
      <c r="G959" s="11"/>
      <c r="H959" s="11"/>
      <c r="I959" s="11"/>
      <c r="J959" s="11"/>
      <c r="K959" s="11"/>
      <c r="L959" s="11"/>
    </row>
    <row r="960" customFormat="false" ht="12.75" hidden="false" customHeight="true" outlineLevel="0" collapsed="false">
      <c r="A960" s="11"/>
      <c r="B960" s="11"/>
      <c r="C960" s="11"/>
      <c r="D960" s="11"/>
      <c r="E960" s="11"/>
      <c r="F960" s="11"/>
      <c r="G960" s="11"/>
      <c r="H960" s="11"/>
      <c r="I960" s="11"/>
      <c r="J960" s="11"/>
      <c r="K960" s="11"/>
      <c r="L960" s="11"/>
    </row>
    <row r="961" customFormat="false" ht="12.75" hidden="false" customHeight="true" outlineLevel="0" collapsed="false">
      <c r="A961" s="11"/>
      <c r="B961" s="11"/>
      <c r="C961" s="11"/>
      <c r="D961" s="11"/>
      <c r="E961" s="11"/>
      <c r="F961" s="11"/>
      <c r="G961" s="11"/>
      <c r="H961" s="11"/>
      <c r="I961" s="11"/>
      <c r="J961" s="11"/>
      <c r="K961" s="11"/>
      <c r="L961" s="11"/>
    </row>
    <row r="962" customFormat="false" ht="12.75" hidden="false" customHeight="true" outlineLevel="0" collapsed="false">
      <c r="A962" s="11"/>
      <c r="B962" s="11"/>
      <c r="C962" s="11"/>
      <c r="D962" s="11"/>
      <c r="E962" s="11"/>
      <c r="F962" s="11"/>
      <c r="G962" s="11"/>
      <c r="H962" s="11"/>
      <c r="I962" s="11"/>
      <c r="J962" s="11"/>
      <c r="K962" s="11"/>
      <c r="L962" s="11"/>
    </row>
    <row r="963" customFormat="false" ht="12.75" hidden="false" customHeight="true" outlineLevel="0" collapsed="false">
      <c r="A963" s="11"/>
      <c r="B963" s="11"/>
      <c r="C963" s="11"/>
      <c r="D963" s="11"/>
      <c r="E963" s="11"/>
      <c r="F963" s="11"/>
      <c r="G963" s="11"/>
      <c r="H963" s="11"/>
      <c r="I963" s="11"/>
      <c r="J963" s="11"/>
      <c r="K963" s="11"/>
      <c r="L963" s="11"/>
    </row>
    <row r="964" customFormat="false" ht="12.75" hidden="false" customHeight="true" outlineLevel="0" collapsed="false">
      <c r="A964" s="11"/>
      <c r="B964" s="11"/>
      <c r="C964" s="11"/>
      <c r="D964" s="11"/>
      <c r="E964" s="11"/>
      <c r="F964" s="11"/>
      <c r="G964" s="11"/>
      <c r="H964" s="11"/>
      <c r="I964" s="11"/>
      <c r="J964" s="11"/>
      <c r="K964" s="11"/>
      <c r="L964" s="11"/>
    </row>
    <row r="965" customFormat="false" ht="12.75" hidden="false" customHeight="true" outlineLevel="0" collapsed="false">
      <c r="A965" s="11"/>
      <c r="B965" s="11"/>
      <c r="C965" s="11"/>
      <c r="D965" s="11"/>
      <c r="E965" s="11"/>
      <c r="F965" s="11"/>
      <c r="G965" s="11"/>
      <c r="H965" s="11"/>
      <c r="I965" s="11"/>
      <c r="J965" s="11"/>
      <c r="K965" s="11"/>
      <c r="L965" s="11"/>
    </row>
    <row r="966" customFormat="false" ht="12.75" hidden="false" customHeight="true" outlineLevel="0" collapsed="false">
      <c r="A966" s="11"/>
      <c r="B966" s="11"/>
      <c r="C966" s="11"/>
      <c r="D966" s="11"/>
      <c r="E966" s="11"/>
      <c r="F966" s="11"/>
      <c r="G966" s="11"/>
      <c r="H966" s="11"/>
      <c r="I966" s="11"/>
      <c r="J966" s="11"/>
      <c r="K966" s="11"/>
      <c r="L966" s="11"/>
    </row>
    <row r="967" customFormat="false" ht="12.75" hidden="false" customHeight="true" outlineLevel="0" collapsed="false">
      <c r="A967" s="11"/>
      <c r="B967" s="11"/>
      <c r="C967" s="11"/>
      <c r="D967" s="11"/>
      <c r="E967" s="11"/>
      <c r="F967" s="11"/>
      <c r="G967" s="11"/>
      <c r="H967" s="11"/>
      <c r="I967" s="11"/>
      <c r="J967" s="11"/>
      <c r="K967" s="11"/>
      <c r="L967" s="11"/>
    </row>
    <row r="968" customFormat="false" ht="12.75" hidden="false" customHeight="true" outlineLevel="0" collapsed="false">
      <c r="A968" s="11"/>
      <c r="B968" s="11"/>
      <c r="C968" s="11"/>
      <c r="D968" s="11"/>
      <c r="E968" s="11"/>
      <c r="F968" s="11"/>
      <c r="G968" s="11"/>
      <c r="H968" s="11"/>
      <c r="I968" s="11"/>
      <c r="J968" s="11"/>
      <c r="K968" s="11"/>
      <c r="L968" s="11"/>
    </row>
    <row r="969" customFormat="false" ht="12.75" hidden="false" customHeight="true" outlineLevel="0" collapsed="false">
      <c r="A969" s="11"/>
      <c r="B969" s="11"/>
      <c r="C969" s="11"/>
      <c r="D969" s="11"/>
      <c r="E969" s="11"/>
      <c r="F969" s="11"/>
      <c r="G969" s="11"/>
      <c r="H969" s="11"/>
      <c r="I969" s="11"/>
      <c r="J969" s="11"/>
      <c r="K969" s="11"/>
      <c r="L969" s="11"/>
    </row>
    <row r="970" customFormat="false" ht="12.75" hidden="false" customHeight="true" outlineLevel="0" collapsed="false">
      <c r="A970" s="11"/>
      <c r="B970" s="11"/>
      <c r="C970" s="11"/>
      <c r="D970" s="11"/>
      <c r="E970" s="11"/>
      <c r="F970" s="11"/>
      <c r="G970" s="11"/>
      <c r="H970" s="11"/>
      <c r="I970" s="11"/>
      <c r="J970" s="11"/>
      <c r="K970" s="11"/>
      <c r="L970" s="11"/>
    </row>
    <row r="971" customFormat="false" ht="12.75" hidden="false" customHeight="true" outlineLevel="0" collapsed="false">
      <c r="A971" s="11"/>
      <c r="B971" s="11"/>
      <c r="C971" s="11"/>
      <c r="D971" s="11"/>
      <c r="E971" s="11"/>
      <c r="F971" s="11"/>
      <c r="G971" s="11"/>
      <c r="H971" s="11"/>
      <c r="I971" s="11"/>
      <c r="J971" s="11"/>
      <c r="K971" s="11"/>
      <c r="L971" s="11"/>
    </row>
    <row r="972" customFormat="false" ht="12.75" hidden="false" customHeight="true" outlineLevel="0" collapsed="false">
      <c r="A972" s="11"/>
      <c r="B972" s="11"/>
      <c r="C972" s="11"/>
      <c r="D972" s="11"/>
      <c r="E972" s="11"/>
      <c r="F972" s="11"/>
      <c r="G972" s="11"/>
      <c r="H972" s="11"/>
      <c r="I972" s="11"/>
      <c r="J972" s="11"/>
      <c r="K972" s="11"/>
      <c r="L972" s="11"/>
    </row>
    <row r="973" customFormat="false" ht="12.75" hidden="false" customHeight="true" outlineLevel="0" collapsed="false">
      <c r="A973" s="11"/>
      <c r="B973" s="11"/>
      <c r="C973" s="11"/>
      <c r="D973" s="11"/>
      <c r="E973" s="11"/>
      <c r="F973" s="11"/>
      <c r="G973" s="11"/>
      <c r="H973" s="11"/>
      <c r="I973" s="11"/>
      <c r="J973" s="11"/>
      <c r="K973" s="11"/>
      <c r="L973" s="11"/>
    </row>
    <row r="974" customFormat="false" ht="12.75" hidden="false" customHeight="true" outlineLevel="0" collapsed="false">
      <c r="A974" s="11"/>
      <c r="B974" s="11"/>
      <c r="C974" s="11"/>
      <c r="D974" s="11"/>
      <c r="E974" s="11"/>
      <c r="F974" s="11"/>
      <c r="G974" s="11"/>
      <c r="H974" s="11"/>
      <c r="I974" s="11"/>
      <c r="J974" s="11"/>
      <c r="K974" s="11"/>
      <c r="L974" s="11"/>
    </row>
    <row r="975" customFormat="false" ht="12.75" hidden="false" customHeight="true" outlineLevel="0" collapsed="false">
      <c r="A975" s="11"/>
      <c r="B975" s="11"/>
      <c r="C975" s="11"/>
      <c r="D975" s="11"/>
      <c r="E975" s="11"/>
      <c r="F975" s="11"/>
      <c r="G975" s="11"/>
      <c r="H975" s="11"/>
      <c r="I975" s="11"/>
      <c r="J975" s="11"/>
      <c r="K975" s="11"/>
      <c r="L975" s="11"/>
    </row>
    <row r="976" customFormat="false" ht="12.75" hidden="false" customHeight="true" outlineLevel="0" collapsed="false">
      <c r="A976" s="11"/>
      <c r="B976" s="11"/>
      <c r="C976" s="11"/>
      <c r="D976" s="11"/>
      <c r="E976" s="11"/>
      <c r="F976" s="11"/>
      <c r="G976" s="11"/>
      <c r="H976" s="11"/>
      <c r="I976" s="11"/>
      <c r="J976" s="11"/>
      <c r="K976" s="11"/>
      <c r="L976" s="11"/>
    </row>
    <row r="977" customFormat="false" ht="12.75" hidden="false" customHeight="true" outlineLevel="0" collapsed="false">
      <c r="A977" s="11"/>
      <c r="B977" s="11"/>
      <c r="C977" s="11"/>
      <c r="D977" s="11"/>
      <c r="E977" s="11"/>
      <c r="F977" s="11"/>
      <c r="G977" s="11"/>
      <c r="H977" s="11"/>
      <c r="I977" s="11"/>
      <c r="J977" s="11"/>
      <c r="K977" s="11"/>
      <c r="L977" s="11"/>
    </row>
    <row r="978" customFormat="false" ht="12.75" hidden="false" customHeight="true" outlineLevel="0" collapsed="false">
      <c r="A978" s="11"/>
      <c r="B978" s="11"/>
      <c r="C978" s="11"/>
      <c r="D978" s="11"/>
      <c r="E978" s="11"/>
      <c r="F978" s="11"/>
      <c r="G978" s="11"/>
      <c r="H978" s="11"/>
      <c r="I978" s="11"/>
      <c r="J978" s="11"/>
      <c r="K978" s="11"/>
      <c r="L978" s="11"/>
    </row>
    <row r="979" customFormat="false" ht="12.75" hidden="false" customHeight="true" outlineLevel="0" collapsed="false">
      <c r="A979" s="11"/>
      <c r="B979" s="11"/>
      <c r="C979" s="11"/>
      <c r="D979" s="11"/>
      <c r="E979" s="11"/>
      <c r="F979" s="11"/>
      <c r="G979" s="11"/>
      <c r="H979" s="11"/>
      <c r="I979" s="11"/>
      <c r="J979" s="11"/>
      <c r="K979" s="11"/>
      <c r="L979" s="11"/>
    </row>
    <row r="980" customFormat="false" ht="12.75" hidden="false" customHeight="true" outlineLevel="0" collapsed="false">
      <c r="A980" s="11"/>
      <c r="B980" s="11"/>
      <c r="C980" s="11"/>
      <c r="D980" s="11"/>
      <c r="E980" s="11"/>
      <c r="F980" s="11"/>
      <c r="G980" s="11"/>
      <c r="H980" s="11"/>
      <c r="I980" s="11"/>
      <c r="J980" s="11"/>
      <c r="K980" s="11"/>
      <c r="L980" s="11"/>
    </row>
    <row r="981" customFormat="false" ht="12.75" hidden="false" customHeight="true" outlineLevel="0" collapsed="false">
      <c r="A981" s="11"/>
      <c r="B981" s="11"/>
      <c r="C981" s="11"/>
      <c r="D981" s="11"/>
      <c r="E981" s="11"/>
      <c r="F981" s="11"/>
      <c r="G981" s="11"/>
      <c r="H981" s="11"/>
      <c r="I981" s="11"/>
      <c r="J981" s="11"/>
      <c r="K981" s="11"/>
      <c r="L981" s="11"/>
    </row>
    <row r="982" customFormat="false" ht="12.75" hidden="false" customHeight="true" outlineLevel="0" collapsed="false">
      <c r="A982" s="11"/>
      <c r="B982" s="11"/>
      <c r="C982" s="11"/>
      <c r="D982" s="11"/>
      <c r="E982" s="11"/>
      <c r="F982" s="11"/>
      <c r="G982" s="11"/>
      <c r="H982" s="11"/>
      <c r="I982" s="11"/>
      <c r="J982" s="11"/>
      <c r="K982" s="11"/>
      <c r="L982" s="11"/>
    </row>
    <row r="983" customFormat="false" ht="12.75" hidden="false" customHeight="true" outlineLevel="0" collapsed="false">
      <c r="A983" s="11"/>
      <c r="B983" s="11"/>
      <c r="C983" s="11"/>
      <c r="D983" s="11"/>
      <c r="E983" s="11"/>
      <c r="F983" s="11"/>
      <c r="G983" s="11"/>
      <c r="H983" s="11"/>
      <c r="I983" s="11"/>
      <c r="J983" s="11"/>
      <c r="K983" s="11"/>
      <c r="L983" s="11"/>
    </row>
    <row r="984" customFormat="false" ht="12.75" hidden="false" customHeight="true" outlineLevel="0" collapsed="false">
      <c r="A984" s="11"/>
      <c r="B984" s="11"/>
      <c r="C984" s="11"/>
      <c r="D984" s="11"/>
      <c r="E984" s="11"/>
      <c r="F984" s="11"/>
      <c r="G984" s="11"/>
      <c r="H984" s="11"/>
      <c r="I984" s="11"/>
      <c r="J984" s="11"/>
      <c r="K984" s="11"/>
      <c r="L984" s="11"/>
    </row>
    <row r="985" customFormat="false" ht="12.75" hidden="false" customHeight="true" outlineLevel="0" collapsed="false">
      <c r="A985" s="11"/>
      <c r="B985" s="11"/>
      <c r="C985" s="11"/>
      <c r="D985" s="11"/>
      <c r="E985" s="11"/>
      <c r="F985" s="11"/>
      <c r="G985" s="11"/>
      <c r="H985" s="11"/>
      <c r="I985" s="11"/>
      <c r="J985" s="11"/>
      <c r="K985" s="11"/>
      <c r="L985" s="11"/>
    </row>
    <row r="986" customFormat="false" ht="12.75" hidden="false" customHeight="true" outlineLevel="0" collapsed="false">
      <c r="A986" s="11"/>
      <c r="B986" s="11"/>
      <c r="C986" s="11"/>
      <c r="D986" s="11"/>
      <c r="E986" s="11"/>
      <c r="F986" s="11"/>
      <c r="G986" s="11"/>
      <c r="H986" s="11"/>
      <c r="I986" s="11"/>
      <c r="J986" s="11"/>
      <c r="K986" s="11"/>
      <c r="L986" s="11"/>
    </row>
    <row r="987" customFormat="false" ht="12.75" hidden="false" customHeight="true" outlineLevel="0" collapsed="false">
      <c r="A987" s="11"/>
      <c r="B987" s="11"/>
      <c r="C987" s="11"/>
      <c r="D987" s="11"/>
      <c r="E987" s="11"/>
      <c r="F987" s="11"/>
      <c r="G987" s="11"/>
      <c r="H987" s="11"/>
      <c r="I987" s="11"/>
      <c r="J987" s="11"/>
      <c r="K987" s="11"/>
      <c r="L987" s="11"/>
    </row>
    <row r="988" customFormat="false" ht="12.75" hidden="false" customHeight="true" outlineLevel="0" collapsed="false">
      <c r="A988" s="11"/>
      <c r="B988" s="11"/>
      <c r="C988" s="11"/>
      <c r="D988" s="11"/>
      <c r="E988" s="11"/>
      <c r="F988" s="11"/>
      <c r="G988" s="11"/>
      <c r="H988" s="11"/>
      <c r="I988" s="11"/>
      <c r="J988" s="11"/>
      <c r="K988" s="11"/>
      <c r="L988" s="11"/>
    </row>
    <row r="989" customFormat="false" ht="12.75" hidden="false" customHeight="true" outlineLevel="0" collapsed="false">
      <c r="A989" s="11"/>
      <c r="B989" s="11"/>
      <c r="C989" s="11"/>
      <c r="D989" s="11"/>
      <c r="E989" s="11"/>
      <c r="F989" s="11"/>
      <c r="G989" s="11"/>
      <c r="H989" s="11"/>
      <c r="I989" s="11"/>
      <c r="J989" s="11"/>
      <c r="K989" s="11"/>
      <c r="L989" s="11"/>
    </row>
    <row r="990" customFormat="false" ht="12.75" hidden="false" customHeight="true" outlineLevel="0" collapsed="false">
      <c r="A990" s="11"/>
      <c r="B990" s="11"/>
      <c r="C990" s="11"/>
      <c r="D990" s="11"/>
      <c r="E990" s="11"/>
      <c r="F990" s="11"/>
      <c r="G990" s="11"/>
      <c r="H990" s="11"/>
      <c r="I990" s="11"/>
      <c r="J990" s="11"/>
      <c r="K990" s="11"/>
      <c r="L990" s="11"/>
    </row>
    <row r="991" customFormat="false" ht="12.75" hidden="false" customHeight="true" outlineLevel="0" collapsed="false">
      <c r="A991" s="11"/>
      <c r="B991" s="11"/>
      <c r="C991" s="11"/>
      <c r="D991" s="11"/>
      <c r="E991" s="11"/>
      <c r="F991" s="11"/>
      <c r="G991" s="11"/>
      <c r="H991" s="11"/>
      <c r="I991" s="11"/>
      <c r="J991" s="11"/>
      <c r="K991" s="11"/>
      <c r="L991" s="11"/>
    </row>
    <row r="992" customFormat="false" ht="12.75" hidden="false" customHeight="true" outlineLevel="0" collapsed="false">
      <c r="A992" s="11"/>
      <c r="B992" s="11"/>
      <c r="C992" s="11"/>
      <c r="D992" s="11"/>
      <c r="E992" s="11"/>
      <c r="F992" s="11"/>
      <c r="G992" s="11"/>
      <c r="H992" s="11"/>
      <c r="I992" s="11"/>
      <c r="J992" s="11"/>
      <c r="K992" s="11"/>
      <c r="L992" s="11"/>
    </row>
    <row r="993" customFormat="false" ht="12.75" hidden="false" customHeight="true" outlineLevel="0" collapsed="false">
      <c r="A993" s="11"/>
      <c r="B993" s="11"/>
      <c r="C993" s="11"/>
      <c r="D993" s="11"/>
      <c r="E993" s="11"/>
      <c r="F993" s="11"/>
      <c r="G993" s="11"/>
      <c r="H993" s="11"/>
      <c r="I993" s="11"/>
      <c r="J993" s="11"/>
      <c r="K993" s="11"/>
      <c r="L993" s="11"/>
    </row>
    <row r="994" customFormat="false" ht="12.75" hidden="false" customHeight="true" outlineLevel="0" collapsed="false">
      <c r="A994" s="11"/>
      <c r="B994" s="11"/>
      <c r="C994" s="11"/>
      <c r="D994" s="11"/>
      <c r="E994" s="11"/>
      <c r="F994" s="11"/>
      <c r="G994" s="11"/>
      <c r="H994" s="11"/>
      <c r="I994" s="11"/>
      <c r="J994" s="11"/>
      <c r="K994" s="11"/>
      <c r="L994" s="11"/>
    </row>
    <row r="995" customFormat="false" ht="12.75" hidden="false" customHeight="true" outlineLevel="0" collapsed="false">
      <c r="A995" s="11"/>
      <c r="B995" s="11"/>
      <c r="C995" s="11"/>
      <c r="D995" s="11"/>
      <c r="E995" s="11"/>
      <c r="F995" s="11"/>
      <c r="G995" s="11"/>
      <c r="H995" s="11"/>
      <c r="I995" s="11"/>
      <c r="J995" s="11"/>
      <c r="K995" s="11"/>
      <c r="L995" s="11"/>
    </row>
    <row r="996" customFormat="false" ht="12.75" hidden="false" customHeight="true" outlineLevel="0" collapsed="false">
      <c r="A996" s="11"/>
      <c r="B996" s="11"/>
      <c r="C996" s="11"/>
      <c r="D996" s="11"/>
      <c r="E996" s="11"/>
      <c r="F996" s="11"/>
      <c r="G996" s="11"/>
      <c r="H996" s="11"/>
      <c r="I996" s="11"/>
      <c r="J996" s="11"/>
      <c r="K996" s="11"/>
      <c r="L996" s="11"/>
    </row>
    <row r="997" customFormat="false" ht="12.75" hidden="false" customHeight="true" outlineLevel="0" collapsed="false">
      <c r="A997" s="11"/>
      <c r="B997" s="11"/>
      <c r="C997" s="11"/>
      <c r="D997" s="11"/>
      <c r="E997" s="11"/>
      <c r="F997" s="11"/>
      <c r="G997" s="11"/>
      <c r="H997" s="11"/>
      <c r="I997" s="11"/>
      <c r="J997" s="11"/>
      <c r="K997" s="11"/>
      <c r="L997" s="11"/>
    </row>
    <row r="998" customFormat="false" ht="12.75" hidden="false" customHeight="true" outlineLevel="0" collapsed="false">
      <c r="A998" s="11"/>
      <c r="B998" s="11"/>
      <c r="C998" s="11"/>
      <c r="D998" s="11"/>
      <c r="E998" s="11"/>
      <c r="F998" s="11"/>
      <c r="G998" s="11"/>
      <c r="H998" s="11"/>
      <c r="I998" s="11"/>
      <c r="J998" s="11"/>
      <c r="K998" s="11"/>
      <c r="L998" s="11"/>
    </row>
    <row r="999" customFormat="false" ht="12.75" hidden="false" customHeight="true" outlineLevel="0" collapsed="false">
      <c r="A999" s="11"/>
      <c r="B999" s="11"/>
      <c r="C999" s="11"/>
      <c r="D999" s="11"/>
      <c r="E999" s="11"/>
      <c r="F999" s="11"/>
      <c r="G999" s="11"/>
      <c r="H999" s="11"/>
      <c r="I999" s="11"/>
      <c r="J999" s="11"/>
      <c r="K999" s="11"/>
      <c r="L999" s="11"/>
    </row>
    <row r="1000" customFormat="false" ht="12.75" hidden="false" customHeight="true" outlineLevel="0" collapsed="false">
      <c r="A1000" s="11"/>
      <c r="B1000" s="11"/>
      <c r="C1000" s="11"/>
      <c r="D1000" s="11"/>
      <c r="E1000" s="11"/>
      <c r="F1000" s="11"/>
      <c r="G1000" s="11"/>
      <c r="H1000" s="11"/>
      <c r="I1000" s="11"/>
      <c r="J1000" s="11"/>
      <c r="K1000" s="11"/>
      <c r="L1000" s="11"/>
    </row>
  </sheetData>
  <mergeCells count="9">
    <mergeCell ref="I3:L3"/>
    <mergeCell ref="A7:D7"/>
    <mergeCell ref="A8:D8"/>
    <mergeCell ref="A9:D9"/>
    <mergeCell ref="A10:D10"/>
    <mergeCell ref="A13:D13"/>
    <mergeCell ref="A14:D14"/>
    <mergeCell ref="A15:D15"/>
    <mergeCell ref="A16:D16"/>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7"/>
    <col collapsed="false" customWidth="true" hidden="false" outlineLevel="0" max="2" min="2" style="1" width="2.71"/>
    <col collapsed="false" customWidth="true" hidden="false" outlineLevel="0" max="3" min="3" style="1" width="5.71"/>
    <col collapsed="false" customWidth="true" hidden="false" outlineLevel="0" max="4" min="4" style="1" width="22.14"/>
    <col collapsed="false" customWidth="true" hidden="false" outlineLevel="0" max="5" min="5" style="1" width="24.71"/>
    <col collapsed="false" customWidth="true" hidden="false" outlineLevel="0" max="6" min="6" style="1" width="34.29"/>
    <col collapsed="false" customWidth="true" hidden="false" outlineLevel="0" max="10" min="7" style="1" width="11.29"/>
    <col collapsed="false" customWidth="true" hidden="false" outlineLevel="0" max="11" min="11" style="1" width="8"/>
    <col collapsed="false" customWidth="true" hidden="false" outlineLevel="0" max="26" min="12" style="1" width="12.71"/>
  </cols>
  <sheetData>
    <row r="1" customFormat="false" ht="12.75" hidden="false" customHeight="true" outlineLevel="0" collapsed="false">
      <c r="A1" s="35" t="s">
        <v>653</v>
      </c>
      <c r="B1" s="11"/>
      <c r="C1" s="13"/>
      <c r="D1" s="13"/>
      <c r="E1" s="13"/>
      <c r="F1" s="13"/>
      <c r="G1" s="13"/>
      <c r="H1" s="13"/>
      <c r="I1" s="13"/>
      <c r="J1" s="13"/>
      <c r="K1" s="13"/>
    </row>
    <row r="2" customFormat="false" ht="15.75" hidden="false" customHeight="true" outlineLevel="0" collapsed="false">
      <c r="A2" s="47"/>
      <c r="B2" s="47"/>
      <c r="C2" s="13"/>
      <c r="D2" s="13"/>
      <c r="E2" s="13"/>
      <c r="F2" s="13"/>
      <c r="G2" s="13"/>
      <c r="H2" s="13"/>
      <c r="I2" s="13"/>
      <c r="J2" s="13"/>
      <c r="K2" s="13"/>
    </row>
    <row r="3" customFormat="false" ht="15.75" hidden="false" customHeight="true" outlineLevel="0" collapsed="false">
      <c r="A3" s="89" t="s">
        <v>680</v>
      </c>
      <c r="B3" s="47" t="s">
        <v>681</v>
      </c>
      <c r="C3" s="13"/>
      <c r="D3" s="13"/>
      <c r="E3" s="13"/>
      <c r="F3" s="13"/>
      <c r="G3" s="15" t="s">
        <v>17</v>
      </c>
      <c r="H3" s="15"/>
      <c r="I3" s="15"/>
      <c r="J3" s="15"/>
      <c r="K3" s="13"/>
    </row>
    <row r="4" customFormat="false" ht="12.75" hidden="false" customHeight="true" outlineLevel="0" collapsed="false">
      <c r="A4" s="13"/>
      <c r="B4" s="13"/>
      <c r="C4" s="13"/>
      <c r="D4" s="13"/>
      <c r="E4" s="13"/>
      <c r="F4" s="13"/>
      <c r="G4" s="17"/>
      <c r="H4" s="18"/>
      <c r="I4" s="18"/>
      <c r="J4" s="19"/>
      <c r="K4" s="13"/>
    </row>
    <row r="5" customFormat="false" ht="12.75" hidden="false" customHeight="true" outlineLevel="0" collapsed="false">
      <c r="A5" s="89" t="s">
        <v>682</v>
      </c>
      <c r="B5" s="47" t="s">
        <v>683</v>
      </c>
      <c r="C5" s="13"/>
      <c r="D5" s="13"/>
      <c r="E5" s="13"/>
      <c r="F5" s="13"/>
      <c r="G5" s="20"/>
      <c r="H5" s="21"/>
      <c r="I5" s="22" t="s">
        <v>19</v>
      </c>
      <c r="J5" s="23"/>
      <c r="K5" s="13"/>
    </row>
    <row r="6" customFormat="false" ht="12.75" hidden="false" customHeight="true" outlineLevel="0" collapsed="false">
      <c r="A6" s="13"/>
      <c r="B6" s="13"/>
      <c r="C6" s="13"/>
      <c r="D6" s="13"/>
      <c r="E6" s="359"/>
      <c r="F6" s="13"/>
      <c r="G6" s="20"/>
      <c r="H6" s="27"/>
      <c r="I6" s="22" t="s">
        <v>21</v>
      </c>
      <c r="J6" s="23"/>
      <c r="K6" s="13"/>
    </row>
    <row r="7" customFormat="false" ht="12.75" hidden="false" customHeight="true" outlineLevel="0" collapsed="false">
      <c r="A7" s="13"/>
      <c r="B7" s="13"/>
      <c r="C7" s="426" t="s">
        <v>684</v>
      </c>
      <c r="D7" s="427" t="e">
        <f aca="false">IF('2.1.c Insumos'!F78="","Preencher valor do CEB em Dados de Insumo",(0.5*'2.1.c Insumos'!F78/('2.1.b Veículos'!D58*SUM('1.3 Frota Total'!C19:F25))))</f>
        <v>#DIV/0!</v>
      </c>
      <c r="E7" s="359"/>
      <c r="F7" s="13"/>
      <c r="G7" s="20"/>
      <c r="H7" s="28"/>
      <c r="I7" s="22" t="s">
        <v>23</v>
      </c>
      <c r="J7" s="23"/>
      <c r="K7" s="13"/>
    </row>
    <row r="8" customFormat="false" ht="15.75" hidden="false" customHeight="true" outlineLevel="0" collapsed="false">
      <c r="A8" s="13"/>
      <c r="B8" s="13"/>
      <c r="C8" s="13"/>
      <c r="D8" s="13"/>
      <c r="E8" s="13"/>
      <c r="F8" s="13"/>
      <c r="G8" s="29"/>
      <c r="H8" s="30"/>
      <c r="I8" s="30"/>
      <c r="J8" s="31"/>
      <c r="K8" s="13"/>
    </row>
    <row r="9" customFormat="false" ht="12.75" hidden="false" customHeight="true" outlineLevel="0" collapsed="false">
      <c r="A9" s="13"/>
      <c r="B9" s="13"/>
      <c r="C9" s="428" t="s">
        <v>684</v>
      </c>
      <c r="D9" s="429" t="n">
        <v>0.02</v>
      </c>
      <c r="E9" s="10"/>
      <c r="F9" s="13"/>
      <c r="G9" s="13"/>
      <c r="H9" s="13"/>
      <c r="I9" s="13"/>
      <c r="J9" s="13"/>
      <c r="K9" s="13"/>
    </row>
    <row r="10" customFormat="false" ht="12.75" hidden="false" customHeight="true" outlineLevel="0" collapsed="false">
      <c r="A10" s="13"/>
      <c r="B10" s="13"/>
      <c r="C10" s="13"/>
      <c r="D10" s="13"/>
      <c r="E10" s="13"/>
      <c r="F10" s="13"/>
      <c r="G10" s="13"/>
      <c r="H10" s="13"/>
      <c r="I10" s="13"/>
      <c r="J10" s="13"/>
      <c r="K10" s="13"/>
    </row>
    <row r="11" customFormat="false" ht="12.75" hidden="false" customHeight="true" outlineLevel="0" collapsed="false">
      <c r="A11" s="13"/>
      <c r="B11" s="13"/>
      <c r="C11" s="13"/>
      <c r="D11" s="13"/>
      <c r="E11" s="13"/>
      <c r="F11" s="13"/>
      <c r="G11" s="13"/>
      <c r="H11" s="13"/>
      <c r="I11" s="13"/>
      <c r="J11" s="13"/>
      <c r="K11" s="13"/>
    </row>
    <row r="12" customFormat="false" ht="12.75" hidden="false" customHeight="true" outlineLevel="0" collapsed="false">
      <c r="A12" s="13"/>
      <c r="B12" s="13"/>
      <c r="C12" s="13"/>
      <c r="D12" s="13"/>
      <c r="E12" s="13"/>
      <c r="F12" s="13"/>
      <c r="G12" s="13"/>
      <c r="H12" s="13"/>
      <c r="I12" s="13"/>
      <c r="J12" s="13"/>
      <c r="K12" s="13"/>
    </row>
    <row r="13" customFormat="false" ht="12.75" hidden="false" customHeight="true" outlineLevel="0" collapsed="false">
      <c r="A13" s="13"/>
      <c r="B13" s="13"/>
      <c r="C13" s="13"/>
      <c r="D13" s="13"/>
      <c r="E13" s="13"/>
      <c r="F13" s="13"/>
      <c r="G13" s="13"/>
      <c r="H13" s="13"/>
      <c r="I13" s="13"/>
      <c r="J13" s="13"/>
      <c r="K13" s="13"/>
    </row>
    <row r="14" customFormat="false" ht="12.75" hidden="false" customHeight="true" outlineLevel="0" collapsed="false">
      <c r="A14" s="13"/>
      <c r="B14" s="13"/>
      <c r="C14" s="13"/>
      <c r="D14" s="13"/>
      <c r="E14" s="13"/>
      <c r="F14" s="13"/>
      <c r="G14" s="13"/>
      <c r="H14" s="13"/>
      <c r="I14" s="13"/>
      <c r="J14" s="13"/>
      <c r="K14" s="13"/>
    </row>
    <row r="15" customFormat="false" ht="12.75" hidden="false" customHeight="true" outlineLevel="0" collapsed="false">
      <c r="A15" s="13"/>
      <c r="B15" s="13"/>
      <c r="C15" s="13"/>
      <c r="D15" s="13"/>
      <c r="E15" s="13"/>
      <c r="F15" s="13"/>
      <c r="G15" s="13"/>
      <c r="H15" s="13"/>
      <c r="I15" s="13"/>
      <c r="J15" s="13"/>
      <c r="K15" s="13"/>
    </row>
    <row r="16" customFormat="false" ht="12.75" hidden="false" customHeight="true" outlineLevel="0" collapsed="false">
      <c r="A16" s="13"/>
      <c r="B16" s="13"/>
      <c r="C16" s="13"/>
      <c r="D16" s="13"/>
      <c r="E16" s="13"/>
      <c r="F16" s="13"/>
      <c r="G16" s="13"/>
      <c r="H16" s="13"/>
      <c r="I16" s="13"/>
      <c r="J16" s="13"/>
      <c r="K16" s="13"/>
    </row>
    <row r="17" customFormat="false" ht="12.75" hidden="false" customHeight="true" outlineLevel="0" collapsed="false">
      <c r="A17" s="13"/>
      <c r="B17" s="13"/>
      <c r="C17" s="13"/>
      <c r="D17" s="13"/>
      <c r="E17" s="13"/>
      <c r="F17" s="13"/>
      <c r="G17" s="13"/>
      <c r="H17" s="13"/>
      <c r="I17" s="13"/>
      <c r="J17" s="13"/>
      <c r="K17" s="13"/>
    </row>
    <row r="18" customFormat="false" ht="12.75" hidden="false" customHeight="true" outlineLevel="0" collapsed="false">
      <c r="A18" s="13"/>
      <c r="B18" s="13"/>
      <c r="C18" s="13"/>
      <c r="D18" s="13"/>
      <c r="E18" s="13"/>
      <c r="F18" s="13"/>
      <c r="G18" s="13"/>
      <c r="H18" s="13"/>
      <c r="I18" s="13"/>
      <c r="J18" s="13"/>
      <c r="K18" s="13"/>
    </row>
    <row r="19" customFormat="false" ht="12.75" hidden="false" customHeight="true" outlineLevel="0" collapsed="false">
      <c r="A19" s="13"/>
      <c r="B19" s="13"/>
      <c r="C19" s="13"/>
      <c r="D19" s="13"/>
      <c r="E19" s="13"/>
      <c r="F19" s="13"/>
      <c r="G19" s="13"/>
      <c r="H19" s="13"/>
      <c r="I19" s="13"/>
      <c r="J19" s="13"/>
      <c r="K19" s="13"/>
    </row>
    <row r="20" customFormat="false" ht="12.75" hidden="false" customHeight="true" outlineLevel="0" collapsed="false">
      <c r="A20" s="13"/>
      <c r="B20" s="13"/>
      <c r="C20" s="13"/>
      <c r="D20" s="13"/>
      <c r="E20" s="13"/>
      <c r="F20" s="13"/>
      <c r="G20" s="13"/>
      <c r="H20" s="13"/>
      <c r="I20" s="13"/>
      <c r="J20" s="13"/>
      <c r="K20" s="13"/>
    </row>
    <row r="21" customFormat="false" ht="15.75" hidden="false" customHeight="true" outlineLevel="0" collapsed="false">
      <c r="A21" s="13"/>
      <c r="B21" s="13"/>
      <c r="C21" s="13"/>
      <c r="D21" s="13"/>
      <c r="E21" s="13"/>
      <c r="F21" s="13"/>
      <c r="G21" s="13"/>
      <c r="H21" s="13"/>
      <c r="I21" s="13"/>
      <c r="J21" s="13"/>
      <c r="K21" s="13"/>
    </row>
    <row r="22" customFormat="false" ht="15.75" hidden="false" customHeight="true" outlineLevel="0" collapsed="false">
      <c r="A22" s="13"/>
      <c r="B22" s="13"/>
      <c r="C22" s="13"/>
      <c r="D22" s="13"/>
      <c r="E22" s="13"/>
      <c r="F22" s="13"/>
      <c r="G22" s="13"/>
      <c r="H22" s="13"/>
      <c r="I22" s="13"/>
      <c r="J22" s="13"/>
      <c r="K22" s="13"/>
    </row>
    <row r="23" customFormat="false" ht="15.75" hidden="false" customHeight="true" outlineLevel="0" collapsed="false">
      <c r="A23" s="13"/>
      <c r="B23" s="13"/>
      <c r="C23" s="13"/>
      <c r="D23" s="13"/>
      <c r="E23" s="13"/>
      <c r="F23" s="13"/>
      <c r="G23" s="13"/>
      <c r="H23" s="13"/>
      <c r="I23" s="13"/>
      <c r="J23" s="13"/>
      <c r="K23" s="13"/>
    </row>
    <row r="24" customFormat="false" ht="15.75" hidden="false" customHeight="true" outlineLevel="0" collapsed="false">
      <c r="A24" s="13"/>
      <c r="B24" s="13"/>
      <c r="C24" s="13"/>
      <c r="D24" s="13"/>
      <c r="E24" s="13"/>
      <c r="F24" s="13"/>
      <c r="G24" s="13"/>
      <c r="H24" s="13"/>
      <c r="I24" s="13"/>
      <c r="J24" s="13"/>
      <c r="K24" s="13"/>
    </row>
    <row r="25" customFormat="false" ht="15.75" hidden="false" customHeight="true" outlineLevel="0" collapsed="false">
      <c r="A25" s="13"/>
      <c r="B25" s="13"/>
      <c r="C25" s="13"/>
      <c r="D25" s="13"/>
      <c r="E25" s="13"/>
      <c r="F25" s="13"/>
      <c r="G25" s="13"/>
      <c r="H25" s="13"/>
      <c r="I25" s="13"/>
      <c r="J25" s="13"/>
      <c r="K25" s="13"/>
    </row>
    <row r="26" customFormat="false" ht="15.75" hidden="false" customHeight="true" outlineLevel="0" collapsed="false">
      <c r="A26" s="13"/>
      <c r="B26" s="13"/>
      <c r="C26" s="13"/>
      <c r="D26" s="13"/>
      <c r="E26" s="13"/>
      <c r="F26" s="13"/>
      <c r="G26" s="13"/>
      <c r="H26" s="13"/>
      <c r="I26" s="13"/>
      <c r="J26" s="13"/>
      <c r="K26" s="13"/>
    </row>
    <row r="27" customFormat="false" ht="15.75" hidden="false" customHeight="true" outlineLevel="0" collapsed="false">
      <c r="A27" s="13"/>
      <c r="B27" s="13"/>
      <c r="C27" s="13"/>
      <c r="D27" s="13"/>
      <c r="E27" s="13"/>
      <c r="F27" s="13"/>
      <c r="G27" s="13"/>
      <c r="H27" s="13"/>
      <c r="I27" s="13"/>
      <c r="J27" s="13"/>
      <c r="K27" s="13"/>
    </row>
    <row r="28" customFormat="false" ht="15.75" hidden="false" customHeight="true" outlineLevel="0" collapsed="false">
      <c r="A28" s="13"/>
      <c r="B28" s="13"/>
      <c r="C28" s="13"/>
      <c r="D28" s="13"/>
      <c r="E28" s="13"/>
      <c r="F28" s="13"/>
      <c r="G28" s="13"/>
      <c r="H28" s="13"/>
      <c r="I28" s="13"/>
      <c r="J28" s="13"/>
      <c r="K28" s="13"/>
    </row>
    <row r="29" customFormat="false" ht="15.75" hidden="false" customHeight="true" outlineLevel="0" collapsed="false">
      <c r="A29" s="13"/>
      <c r="B29" s="13"/>
      <c r="C29" s="13"/>
      <c r="D29" s="13"/>
      <c r="E29" s="13"/>
      <c r="F29" s="13"/>
      <c r="G29" s="13"/>
      <c r="H29" s="13"/>
      <c r="I29" s="13"/>
      <c r="J29" s="13"/>
      <c r="K29" s="13"/>
    </row>
    <row r="30" customFormat="false" ht="15.75" hidden="false" customHeight="true" outlineLevel="0" collapsed="false">
      <c r="A30" s="13"/>
      <c r="B30" s="13"/>
      <c r="C30" s="13"/>
      <c r="D30" s="13"/>
      <c r="E30" s="13"/>
      <c r="F30" s="13"/>
      <c r="G30" s="13"/>
      <c r="H30" s="13"/>
      <c r="I30" s="13"/>
      <c r="J30" s="13"/>
      <c r="K30" s="13"/>
    </row>
    <row r="31" customFormat="false" ht="15.75" hidden="false" customHeight="true" outlineLevel="0" collapsed="false">
      <c r="A31" s="13"/>
      <c r="B31" s="13"/>
      <c r="C31" s="13"/>
      <c r="D31" s="13"/>
      <c r="E31" s="13"/>
      <c r="F31" s="13"/>
      <c r="G31" s="13"/>
      <c r="H31" s="13"/>
      <c r="I31" s="13"/>
      <c r="J31" s="13"/>
      <c r="K31" s="13"/>
    </row>
    <row r="32" customFormat="false" ht="15.75" hidden="false" customHeight="true" outlineLevel="0" collapsed="false">
      <c r="A32" s="13"/>
      <c r="B32" s="13"/>
      <c r="C32" s="13"/>
      <c r="D32" s="13"/>
      <c r="E32" s="13"/>
      <c r="F32" s="13"/>
      <c r="G32" s="13"/>
      <c r="H32" s="13"/>
      <c r="I32" s="13"/>
      <c r="J32" s="13"/>
      <c r="K32" s="13"/>
    </row>
    <row r="33" customFormat="false" ht="15.75" hidden="false" customHeight="true" outlineLevel="0" collapsed="false">
      <c r="A33" s="13"/>
      <c r="B33" s="13"/>
      <c r="C33" s="13"/>
      <c r="D33" s="13"/>
      <c r="E33" s="13"/>
      <c r="F33" s="13"/>
      <c r="G33" s="13"/>
      <c r="H33" s="13"/>
      <c r="I33" s="13"/>
      <c r="J33" s="13"/>
      <c r="K33" s="13"/>
    </row>
    <row r="34" customFormat="false" ht="15.75" hidden="false" customHeight="true" outlineLevel="0" collapsed="false">
      <c r="A34" s="13"/>
      <c r="B34" s="13"/>
      <c r="C34" s="13"/>
      <c r="D34" s="13"/>
      <c r="E34" s="13"/>
      <c r="F34" s="13"/>
      <c r="G34" s="13"/>
      <c r="H34" s="13"/>
      <c r="I34" s="13"/>
      <c r="J34" s="13"/>
      <c r="K34" s="13"/>
    </row>
    <row r="35" customFormat="false" ht="15.75" hidden="false" customHeight="true" outlineLevel="0" collapsed="false">
      <c r="A35" s="13"/>
      <c r="B35" s="13"/>
      <c r="C35" s="13"/>
      <c r="D35" s="13"/>
      <c r="E35" s="13"/>
      <c r="F35" s="13"/>
      <c r="G35" s="13"/>
      <c r="H35" s="13"/>
      <c r="I35" s="13"/>
      <c r="J35" s="13"/>
      <c r="K35" s="13"/>
    </row>
    <row r="36" customFormat="false" ht="15.75" hidden="false" customHeight="true" outlineLevel="0" collapsed="false">
      <c r="A36" s="13"/>
      <c r="B36" s="13"/>
      <c r="C36" s="13"/>
      <c r="D36" s="13"/>
      <c r="E36" s="13"/>
      <c r="F36" s="13"/>
      <c r="G36" s="13"/>
      <c r="H36" s="13"/>
      <c r="I36" s="13"/>
      <c r="J36" s="13"/>
      <c r="K36" s="13"/>
    </row>
    <row r="37" customFormat="false" ht="15.75" hidden="false" customHeight="true" outlineLevel="0" collapsed="false">
      <c r="A37" s="13"/>
      <c r="B37" s="13"/>
      <c r="C37" s="13"/>
      <c r="D37" s="13"/>
      <c r="E37" s="13"/>
      <c r="F37" s="13"/>
      <c r="G37" s="13"/>
      <c r="H37" s="13"/>
      <c r="I37" s="13"/>
      <c r="J37" s="13"/>
      <c r="K37" s="13"/>
    </row>
    <row r="38" customFormat="false" ht="15.75" hidden="false" customHeight="true" outlineLevel="0" collapsed="false">
      <c r="A38" s="13"/>
      <c r="B38" s="13"/>
      <c r="C38" s="13"/>
      <c r="D38" s="13"/>
      <c r="E38" s="13"/>
      <c r="F38" s="13"/>
      <c r="G38" s="13"/>
      <c r="H38" s="13"/>
      <c r="I38" s="13"/>
      <c r="J38" s="13"/>
      <c r="K38" s="13"/>
    </row>
    <row r="39" customFormat="false" ht="15.75" hidden="false" customHeight="true" outlineLevel="0" collapsed="false">
      <c r="A39" s="13"/>
      <c r="B39" s="13"/>
      <c r="C39" s="13"/>
      <c r="D39" s="13"/>
      <c r="E39" s="13"/>
      <c r="F39" s="13"/>
      <c r="G39" s="13"/>
      <c r="H39" s="13"/>
      <c r="I39" s="13"/>
      <c r="J39" s="13"/>
      <c r="K39" s="13"/>
    </row>
    <row r="40" customFormat="false" ht="15.75" hidden="false" customHeight="true" outlineLevel="0" collapsed="false">
      <c r="A40" s="13"/>
      <c r="B40" s="13"/>
      <c r="C40" s="13"/>
      <c r="D40" s="13"/>
      <c r="E40" s="13"/>
      <c r="F40" s="13"/>
      <c r="G40" s="13"/>
      <c r="H40" s="13"/>
      <c r="I40" s="13"/>
      <c r="J40" s="13"/>
      <c r="K40" s="13"/>
    </row>
    <row r="41" customFormat="false" ht="15.75" hidden="false" customHeight="true" outlineLevel="0" collapsed="false">
      <c r="A41" s="13"/>
      <c r="B41" s="13"/>
      <c r="C41" s="13"/>
      <c r="D41" s="13"/>
      <c r="E41" s="13"/>
      <c r="F41" s="13"/>
      <c r="G41" s="13"/>
      <c r="H41" s="13"/>
      <c r="I41" s="13"/>
      <c r="J41" s="13"/>
      <c r="K41" s="13"/>
    </row>
    <row r="42" customFormat="false" ht="15.75" hidden="false" customHeight="true" outlineLevel="0" collapsed="false">
      <c r="A42" s="13"/>
      <c r="B42" s="13"/>
      <c r="C42" s="13"/>
      <c r="D42" s="13"/>
      <c r="E42" s="13"/>
      <c r="F42" s="13"/>
      <c r="G42" s="13"/>
      <c r="H42" s="13"/>
      <c r="I42" s="13"/>
      <c r="J42" s="13"/>
      <c r="K42" s="13"/>
    </row>
    <row r="43" customFormat="false" ht="15.75" hidden="false" customHeight="true" outlineLevel="0" collapsed="false">
      <c r="A43" s="13"/>
      <c r="B43" s="13"/>
      <c r="C43" s="13"/>
      <c r="D43" s="13"/>
      <c r="E43" s="13"/>
      <c r="F43" s="13"/>
      <c r="G43" s="13"/>
      <c r="H43" s="13"/>
      <c r="I43" s="13"/>
      <c r="J43" s="13"/>
      <c r="K43" s="13"/>
    </row>
    <row r="44" customFormat="false" ht="15.75" hidden="false" customHeight="true" outlineLevel="0" collapsed="false">
      <c r="A44" s="13"/>
      <c r="B44" s="13"/>
      <c r="C44" s="13"/>
      <c r="D44" s="13"/>
      <c r="E44" s="13"/>
      <c r="F44" s="13"/>
      <c r="G44" s="13"/>
      <c r="H44" s="13"/>
      <c r="I44" s="13"/>
      <c r="J44" s="13"/>
      <c r="K44" s="13"/>
    </row>
    <row r="45" customFormat="false" ht="15.75" hidden="false" customHeight="true" outlineLevel="0" collapsed="false">
      <c r="A45" s="13"/>
      <c r="B45" s="13"/>
      <c r="C45" s="13"/>
      <c r="D45" s="13"/>
      <c r="E45" s="13"/>
      <c r="F45" s="13"/>
      <c r="G45" s="13"/>
      <c r="H45" s="13"/>
      <c r="I45" s="13"/>
      <c r="J45" s="13"/>
      <c r="K45" s="13"/>
    </row>
    <row r="46" customFormat="false" ht="15.75" hidden="false" customHeight="true" outlineLevel="0" collapsed="false">
      <c r="A46" s="13"/>
      <c r="B46" s="13"/>
      <c r="C46" s="13"/>
      <c r="D46" s="13"/>
      <c r="E46" s="13"/>
      <c r="F46" s="13"/>
      <c r="G46" s="13"/>
      <c r="H46" s="13"/>
      <c r="I46" s="13"/>
      <c r="J46" s="13"/>
      <c r="K46" s="13"/>
    </row>
    <row r="47" customFormat="false" ht="15.75" hidden="false" customHeight="true" outlineLevel="0" collapsed="false">
      <c r="A47" s="13"/>
      <c r="B47" s="13"/>
      <c r="C47" s="13"/>
      <c r="D47" s="13"/>
      <c r="E47" s="13"/>
      <c r="F47" s="13"/>
      <c r="G47" s="13"/>
      <c r="H47" s="13"/>
      <c r="I47" s="13"/>
      <c r="J47" s="13"/>
      <c r="K47" s="13"/>
    </row>
    <row r="48" customFormat="false" ht="15.75" hidden="false" customHeight="true" outlineLevel="0" collapsed="false">
      <c r="A48" s="13"/>
      <c r="B48" s="13"/>
      <c r="C48" s="13"/>
      <c r="D48" s="13"/>
      <c r="E48" s="13"/>
      <c r="F48" s="13"/>
      <c r="G48" s="13"/>
      <c r="H48" s="13"/>
      <c r="I48" s="13"/>
      <c r="J48" s="13"/>
      <c r="K48" s="13"/>
    </row>
    <row r="49" customFormat="false" ht="15.75" hidden="false" customHeight="true" outlineLevel="0" collapsed="false">
      <c r="A49" s="13"/>
      <c r="B49" s="13"/>
      <c r="C49" s="13"/>
      <c r="D49" s="13"/>
      <c r="E49" s="13"/>
      <c r="F49" s="13"/>
      <c r="G49" s="13"/>
      <c r="H49" s="13"/>
      <c r="I49" s="13"/>
      <c r="J49" s="13"/>
      <c r="K49" s="13"/>
    </row>
    <row r="50" customFormat="false" ht="15.75" hidden="false" customHeight="true" outlineLevel="0" collapsed="false">
      <c r="A50" s="13"/>
      <c r="B50" s="13"/>
      <c r="C50" s="13"/>
      <c r="D50" s="13"/>
      <c r="E50" s="13"/>
      <c r="F50" s="13"/>
      <c r="G50" s="13"/>
      <c r="H50" s="13"/>
      <c r="I50" s="13"/>
      <c r="J50" s="13"/>
      <c r="K50" s="13"/>
    </row>
    <row r="51" customFormat="false" ht="15.75" hidden="false" customHeight="true" outlineLevel="0" collapsed="false">
      <c r="A51" s="13"/>
      <c r="B51" s="13"/>
      <c r="C51" s="13"/>
      <c r="D51" s="13"/>
      <c r="E51" s="13"/>
      <c r="F51" s="13"/>
      <c r="G51" s="13"/>
      <c r="H51" s="13"/>
      <c r="I51" s="13"/>
      <c r="J51" s="13"/>
      <c r="K51" s="13"/>
    </row>
    <row r="52" customFormat="false" ht="15.75" hidden="false" customHeight="true" outlineLevel="0" collapsed="false">
      <c r="A52" s="13"/>
      <c r="B52" s="13"/>
      <c r="C52" s="13"/>
      <c r="D52" s="13"/>
      <c r="E52" s="13"/>
      <c r="F52" s="13"/>
      <c r="G52" s="13"/>
      <c r="H52" s="13"/>
      <c r="I52" s="13"/>
      <c r="J52" s="13"/>
      <c r="K52" s="13"/>
    </row>
    <row r="53" customFormat="false" ht="15.75" hidden="false" customHeight="true" outlineLevel="0" collapsed="false">
      <c r="A53" s="13"/>
      <c r="B53" s="13"/>
      <c r="C53" s="13"/>
      <c r="D53" s="13"/>
      <c r="E53" s="13"/>
      <c r="F53" s="13"/>
      <c r="G53" s="13"/>
      <c r="H53" s="13"/>
      <c r="I53" s="13"/>
      <c r="J53" s="13"/>
      <c r="K53" s="13"/>
    </row>
    <row r="54" customFormat="false" ht="15.75" hidden="false" customHeight="true" outlineLevel="0" collapsed="false">
      <c r="A54" s="13"/>
      <c r="B54" s="13"/>
      <c r="C54" s="13"/>
      <c r="D54" s="13"/>
      <c r="E54" s="13"/>
      <c r="F54" s="13"/>
      <c r="G54" s="13"/>
      <c r="H54" s="13"/>
      <c r="I54" s="13"/>
      <c r="J54" s="13"/>
      <c r="K54" s="13"/>
    </row>
    <row r="55" customFormat="false" ht="15.75" hidden="false" customHeight="true" outlineLevel="0" collapsed="false">
      <c r="A55" s="13"/>
      <c r="B55" s="13"/>
      <c r="C55" s="13"/>
      <c r="D55" s="13"/>
      <c r="E55" s="13"/>
      <c r="F55" s="13"/>
      <c r="G55" s="13"/>
      <c r="H55" s="13"/>
      <c r="I55" s="13"/>
      <c r="J55" s="13"/>
      <c r="K55" s="13"/>
    </row>
    <row r="56" customFormat="false" ht="15.75" hidden="false" customHeight="true" outlineLevel="0" collapsed="false">
      <c r="A56" s="13"/>
      <c r="B56" s="13"/>
      <c r="C56" s="13"/>
      <c r="D56" s="13"/>
      <c r="E56" s="13"/>
      <c r="F56" s="13"/>
      <c r="G56" s="13"/>
      <c r="H56" s="13"/>
      <c r="I56" s="13"/>
      <c r="J56" s="13"/>
      <c r="K56" s="13"/>
    </row>
    <row r="57" customFormat="false" ht="15.75" hidden="false" customHeight="true" outlineLevel="0" collapsed="false">
      <c r="A57" s="13"/>
      <c r="B57" s="13"/>
      <c r="C57" s="13"/>
      <c r="D57" s="13"/>
      <c r="E57" s="13"/>
      <c r="F57" s="13"/>
      <c r="G57" s="13"/>
      <c r="H57" s="13"/>
      <c r="I57" s="13"/>
      <c r="J57" s="13"/>
      <c r="K57" s="13"/>
    </row>
    <row r="58" customFormat="false" ht="15.75" hidden="false" customHeight="true" outlineLevel="0" collapsed="false">
      <c r="A58" s="13"/>
      <c r="B58" s="13"/>
      <c r="C58" s="13"/>
      <c r="D58" s="13"/>
      <c r="E58" s="13"/>
      <c r="F58" s="13"/>
      <c r="G58" s="13"/>
      <c r="H58" s="13"/>
      <c r="I58" s="13"/>
      <c r="J58" s="13"/>
      <c r="K58" s="13"/>
    </row>
    <row r="59" customFormat="false" ht="15.75" hidden="false" customHeight="true" outlineLevel="0" collapsed="false">
      <c r="A59" s="13"/>
      <c r="B59" s="13"/>
      <c r="C59" s="13"/>
      <c r="D59" s="13"/>
      <c r="E59" s="13"/>
      <c r="F59" s="13"/>
      <c r="G59" s="13"/>
      <c r="H59" s="13"/>
      <c r="I59" s="13"/>
      <c r="J59" s="13"/>
      <c r="K59" s="13"/>
    </row>
    <row r="60" customFormat="false" ht="15.75" hidden="false" customHeight="true" outlineLevel="0" collapsed="false">
      <c r="A60" s="13"/>
      <c r="B60" s="13"/>
      <c r="C60" s="13"/>
      <c r="D60" s="13"/>
      <c r="E60" s="13"/>
      <c r="F60" s="13"/>
      <c r="G60" s="13"/>
      <c r="H60" s="13"/>
      <c r="I60" s="13"/>
      <c r="J60" s="13"/>
      <c r="K60" s="13"/>
    </row>
    <row r="61" customFormat="false" ht="15.75" hidden="false" customHeight="true" outlineLevel="0" collapsed="false">
      <c r="A61" s="13"/>
      <c r="B61" s="13"/>
      <c r="C61" s="13"/>
      <c r="D61" s="13"/>
      <c r="E61" s="13"/>
      <c r="F61" s="13"/>
      <c r="G61" s="13"/>
      <c r="H61" s="13"/>
      <c r="I61" s="13"/>
      <c r="J61" s="13"/>
      <c r="K61" s="13"/>
    </row>
    <row r="62" customFormat="false" ht="15.75" hidden="false" customHeight="true" outlineLevel="0" collapsed="false">
      <c r="A62" s="13"/>
      <c r="B62" s="13"/>
      <c r="C62" s="13"/>
      <c r="D62" s="13"/>
      <c r="E62" s="13"/>
      <c r="F62" s="13"/>
      <c r="G62" s="13"/>
      <c r="H62" s="13"/>
      <c r="I62" s="13"/>
      <c r="J62" s="13"/>
      <c r="K62" s="13"/>
    </row>
    <row r="63" customFormat="false" ht="15.75" hidden="false" customHeight="true" outlineLevel="0" collapsed="false">
      <c r="A63" s="13"/>
      <c r="B63" s="13"/>
      <c r="C63" s="13"/>
      <c r="D63" s="13"/>
      <c r="E63" s="13"/>
      <c r="F63" s="13"/>
      <c r="G63" s="13"/>
      <c r="H63" s="13"/>
      <c r="I63" s="13"/>
      <c r="J63" s="13"/>
      <c r="K63" s="13"/>
    </row>
    <row r="64" customFormat="false" ht="15.75" hidden="false" customHeight="true" outlineLevel="0" collapsed="false">
      <c r="A64" s="13"/>
      <c r="B64" s="13"/>
      <c r="C64" s="13"/>
      <c r="D64" s="13"/>
      <c r="E64" s="13"/>
      <c r="F64" s="13"/>
      <c r="G64" s="13"/>
      <c r="H64" s="13"/>
      <c r="I64" s="13"/>
      <c r="J64" s="13"/>
      <c r="K64" s="13"/>
    </row>
    <row r="65" customFormat="false" ht="15.75" hidden="false" customHeight="true" outlineLevel="0" collapsed="false">
      <c r="A65" s="13"/>
      <c r="B65" s="13"/>
      <c r="C65" s="13"/>
      <c r="D65" s="13"/>
      <c r="E65" s="13"/>
      <c r="F65" s="13"/>
      <c r="G65" s="13"/>
      <c r="H65" s="13"/>
      <c r="I65" s="13"/>
      <c r="J65" s="13"/>
      <c r="K65" s="13"/>
    </row>
    <row r="66" customFormat="false" ht="15.75" hidden="false" customHeight="true" outlineLevel="0" collapsed="false">
      <c r="A66" s="13"/>
      <c r="B66" s="13"/>
      <c r="C66" s="13"/>
      <c r="D66" s="13"/>
      <c r="E66" s="13"/>
      <c r="F66" s="13"/>
      <c r="G66" s="13"/>
      <c r="H66" s="13"/>
      <c r="I66" s="13"/>
      <c r="J66" s="13"/>
      <c r="K66" s="13"/>
    </row>
    <row r="67" customFormat="false" ht="15.75" hidden="false" customHeight="true" outlineLevel="0" collapsed="false">
      <c r="A67" s="13"/>
      <c r="B67" s="13"/>
      <c r="C67" s="13"/>
      <c r="D67" s="13"/>
      <c r="E67" s="13"/>
      <c r="F67" s="13"/>
      <c r="G67" s="13"/>
      <c r="H67" s="13"/>
      <c r="I67" s="13"/>
      <c r="J67" s="13"/>
      <c r="K67" s="13"/>
    </row>
    <row r="68" customFormat="false" ht="15.75" hidden="false" customHeight="true" outlineLevel="0" collapsed="false">
      <c r="A68" s="13"/>
      <c r="B68" s="13"/>
      <c r="C68" s="13"/>
      <c r="D68" s="13"/>
      <c r="E68" s="13"/>
      <c r="F68" s="13"/>
      <c r="G68" s="13"/>
      <c r="H68" s="13"/>
      <c r="I68" s="13"/>
      <c r="J68" s="13"/>
      <c r="K68" s="13"/>
    </row>
    <row r="69" customFormat="false" ht="15.75" hidden="false" customHeight="true" outlineLevel="0" collapsed="false">
      <c r="A69" s="13"/>
      <c r="B69" s="13"/>
      <c r="C69" s="13"/>
      <c r="D69" s="13"/>
      <c r="E69" s="13"/>
      <c r="F69" s="13"/>
      <c r="G69" s="13"/>
      <c r="H69" s="13"/>
      <c r="I69" s="13"/>
      <c r="J69" s="13"/>
      <c r="K69" s="13"/>
    </row>
    <row r="70" customFormat="false" ht="15.75" hidden="false" customHeight="true" outlineLevel="0" collapsed="false">
      <c r="A70" s="13"/>
      <c r="B70" s="13"/>
      <c r="C70" s="13"/>
      <c r="D70" s="13"/>
      <c r="E70" s="13"/>
      <c r="F70" s="13"/>
      <c r="G70" s="13"/>
      <c r="H70" s="13"/>
      <c r="I70" s="13"/>
      <c r="J70" s="13"/>
      <c r="K70" s="13"/>
    </row>
    <row r="71" customFormat="false" ht="15.75" hidden="false" customHeight="true" outlineLevel="0" collapsed="false">
      <c r="A71" s="13"/>
      <c r="B71" s="13"/>
      <c r="C71" s="13"/>
      <c r="D71" s="13"/>
      <c r="E71" s="13"/>
      <c r="F71" s="13"/>
      <c r="G71" s="13"/>
      <c r="H71" s="13"/>
      <c r="I71" s="13"/>
      <c r="J71" s="13"/>
      <c r="K71" s="13"/>
    </row>
    <row r="72" customFormat="false" ht="15.75" hidden="false" customHeight="true" outlineLevel="0" collapsed="false">
      <c r="A72" s="13"/>
      <c r="B72" s="13"/>
      <c r="C72" s="13"/>
      <c r="D72" s="13"/>
      <c r="E72" s="13"/>
      <c r="F72" s="13"/>
      <c r="G72" s="13"/>
      <c r="H72" s="13"/>
      <c r="I72" s="13"/>
      <c r="J72" s="13"/>
      <c r="K72" s="13"/>
    </row>
    <row r="73" customFormat="false" ht="15.75" hidden="false" customHeight="true" outlineLevel="0" collapsed="false">
      <c r="A73" s="13"/>
      <c r="B73" s="13"/>
      <c r="C73" s="13"/>
      <c r="D73" s="13"/>
      <c r="E73" s="13"/>
      <c r="F73" s="13"/>
      <c r="G73" s="13"/>
      <c r="H73" s="13"/>
      <c r="I73" s="13"/>
      <c r="J73" s="13"/>
      <c r="K73" s="13"/>
    </row>
    <row r="74" customFormat="false" ht="15.75" hidden="false" customHeight="true" outlineLevel="0" collapsed="false">
      <c r="A74" s="13"/>
      <c r="B74" s="13"/>
      <c r="C74" s="13"/>
      <c r="D74" s="13"/>
      <c r="E74" s="13"/>
      <c r="F74" s="13"/>
      <c r="G74" s="13"/>
      <c r="H74" s="13"/>
      <c r="I74" s="13"/>
      <c r="J74" s="13"/>
      <c r="K74" s="13"/>
    </row>
    <row r="75" customFormat="false" ht="15.75" hidden="false" customHeight="true" outlineLevel="0" collapsed="false">
      <c r="A75" s="13"/>
      <c r="B75" s="13"/>
      <c r="C75" s="13"/>
      <c r="D75" s="13"/>
      <c r="E75" s="13"/>
      <c r="F75" s="13"/>
      <c r="G75" s="13"/>
      <c r="H75" s="13"/>
      <c r="I75" s="13"/>
      <c r="J75" s="13"/>
      <c r="K75" s="13"/>
    </row>
    <row r="76" customFormat="false" ht="15.75" hidden="false" customHeight="true" outlineLevel="0" collapsed="false">
      <c r="A76" s="13"/>
      <c r="B76" s="13"/>
      <c r="C76" s="13"/>
      <c r="D76" s="13"/>
      <c r="E76" s="13"/>
      <c r="F76" s="13"/>
      <c r="G76" s="13"/>
      <c r="H76" s="13"/>
      <c r="I76" s="13"/>
      <c r="J76" s="13"/>
      <c r="K76" s="13"/>
    </row>
    <row r="77" customFormat="false" ht="15.75" hidden="false" customHeight="true" outlineLevel="0" collapsed="false">
      <c r="A77" s="13"/>
      <c r="B77" s="13"/>
      <c r="C77" s="13"/>
      <c r="D77" s="13"/>
      <c r="E77" s="13"/>
      <c r="F77" s="13"/>
      <c r="G77" s="13"/>
      <c r="H77" s="13"/>
      <c r="I77" s="13"/>
      <c r="J77" s="13"/>
      <c r="K77" s="13"/>
    </row>
    <row r="78" customFormat="false" ht="15.75" hidden="false" customHeight="true" outlineLevel="0" collapsed="false">
      <c r="A78" s="13"/>
      <c r="B78" s="13"/>
      <c r="C78" s="13"/>
      <c r="D78" s="13"/>
      <c r="E78" s="13"/>
      <c r="F78" s="13"/>
      <c r="G78" s="13"/>
      <c r="H78" s="13"/>
      <c r="I78" s="13"/>
      <c r="J78" s="13"/>
      <c r="K78" s="13"/>
    </row>
    <row r="79" customFormat="false" ht="15.75" hidden="false" customHeight="true" outlineLevel="0" collapsed="false">
      <c r="A79" s="13"/>
      <c r="B79" s="13"/>
      <c r="C79" s="13"/>
      <c r="D79" s="13"/>
      <c r="E79" s="13"/>
      <c r="F79" s="13"/>
      <c r="G79" s="13"/>
      <c r="H79" s="13"/>
      <c r="I79" s="13"/>
      <c r="J79" s="13"/>
      <c r="K79" s="13"/>
    </row>
    <row r="80" customFormat="false" ht="15.75" hidden="false" customHeight="true" outlineLevel="0" collapsed="false">
      <c r="A80" s="13"/>
      <c r="B80" s="13"/>
      <c r="C80" s="13"/>
      <c r="D80" s="13"/>
      <c r="E80" s="13"/>
      <c r="F80" s="13"/>
      <c r="G80" s="13"/>
      <c r="H80" s="13"/>
      <c r="I80" s="13"/>
      <c r="J80" s="13"/>
      <c r="K80" s="13"/>
    </row>
    <row r="81" customFormat="false" ht="15.75" hidden="false" customHeight="true" outlineLevel="0" collapsed="false">
      <c r="A81" s="13"/>
      <c r="B81" s="13"/>
      <c r="C81" s="13"/>
      <c r="D81" s="13"/>
      <c r="E81" s="13"/>
      <c r="F81" s="13"/>
      <c r="G81" s="13"/>
      <c r="H81" s="13"/>
      <c r="I81" s="13"/>
      <c r="J81" s="13"/>
      <c r="K81" s="13"/>
    </row>
    <row r="82" customFormat="false" ht="15.75" hidden="false" customHeight="true" outlineLevel="0" collapsed="false">
      <c r="A82" s="13"/>
      <c r="B82" s="13"/>
      <c r="C82" s="13"/>
      <c r="D82" s="13"/>
      <c r="E82" s="13"/>
      <c r="F82" s="13"/>
      <c r="G82" s="13"/>
      <c r="H82" s="13"/>
      <c r="I82" s="13"/>
      <c r="J82" s="13"/>
      <c r="K82" s="13"/>
    </row>
    <row r="83" customFormat="false" ht="15.75" hidden="false" customHeight="true" outlineLevel="0" collapsed="false">
      <c r="A83" s="13"/>
      <c r="B83" s="13"/>
      <c r="C83" s="13"/>
      <c r="D83" s="13"/>
      <c r="E83" s="13"/>
      <c r="F83" s="13"/>
      <c r="G83" s="13"/>
      <c r="H83" s="13"/>
      <c r="I83" s="13"/>
      <c r="J83" s="13"/>
      <c r="K83" s="13"/>
    </row>
    <row r="84" customFormat="false" ht="15.75" hidden="false" customHeight="true" outlineLevel="0" collapsed="false">
      <c r="A84" s="13"/>
      <c r="B84" s="13"/>
      <c r="C84" s="13"/>
      <c r="D84" s="13"/>
      <c r="E84" s="13"/>
      <c r="F84" s="13"/>
      <c r="G84" s="13"/>
      <c r="H84" s="13"/>
      <c r="I84" s="13"/>
      <c r="J84" s="13"/>
      <c r="K84" s="13"/>
    </row>
    <row r="85" customFormat="false" ht="15.75" hidden="false" customHeight="true" outlineLevel="0" collapsed="false">
      <c r="A85" s="13"/>
      <c r="B85" s="13"/>
      <c r="C85" s="13"/>
      <c r="D85" s="13"/>
      <c r="E85" s="13"/>
      <c r="F85" s="13"/>
      <c r="G85" s="13"/>
      <c r="H85" s="13"/>
      <c r="I85" s="13"/>
      <c r="J85" s="13"/>
      <c r="K85" s="13"/>
    </row>
    <row r="86" customFormat="false" ht="15.75" hidden="false" customHeight="true" outlineLevel="0" collapsed="false">
      <c r="A86" s="13"/>
      <c r="B86" s="13"/>
      <c r="C86" s="13"/>
      <c r="D86" s="13"/>
      <c r="E86" s="13"/>
      <c r="F86" s="13"/>
      <c r="G86" s="13"/>
      <c r="H86" s="13"/>
      <c r="I86" s="13"/>
      <c r="J86" s="13"/>
      <c r="K86" s="13"/>
    </row>
    <row r="87" customFormat="false" ht="15.75" hidden="false" customHeight="true" outlineLevel="0" collapsed="false">
      <c r="A87" s="13"/>
      <c r="B87" s="13"/>
      <c r="C87" s="13"/>
      <c r="D87" s="13"/>
      <c r="E87" s="13"/>
      <c r="F87" s="13"/>
      <c r="G87" s="13"/>
      <c r="H87" s="13"/>
      <c r="I87" s="13"/>
      <c r="J87" s="13"/>
      <c r="K87" s="13"/>
    </row>
    <row r="88" customFormat="false" ht="15.75" hidden="false" customHeight="true" outlineLevel="0" collapsed="false">
      <c r="A88" s="13"/>
      <c r="B88" s="13"/>
      <c r="C88" s="13"/>
      <c r="D88" s="13"/>
      <c r="E88" s="13"/>
      <c r="F88" s="13"/>
      <c r="G88" s="13"/>
      <c r="H88" s="13"/>
      <c r="I88" s="13"/>
      <c r="J88" s="13"/>
      <c r="K88" s="13"/>
    </row>
    <row r="89" customFormat="false" ht="15.75" hidden="false" customHeight="true" outlineLevel="0" collapsed="false">
      <c r="A89" s="13"/>
      <c r="B89" s="13"/>
      <c r="C89" s="13"/>
      <c r="D89" s="13"/>
      <c r="E89" s="13"/>
      <c r="F89" s="13"/>
      <c r="G89" s="13"/>
      <c r="H89" s="13"/>
      <c r="I89" s="13"/>
      <c r="J89" s="13"/>
      <c r="K89" s="13"/>
    </row>
    <row r="90" customFormat="false" ht="15.75" hidden="false" customHeight="true" outlineLevel="0" collapsed="false">
      <c r="A90" s="13"/>
      <c r="B90" s="13"/>
      <c r="C90" s="13"/>
      <c r="D90" s="13"/>
      <c r="E90" s="13"/>
      <c r="F90" s="13"/>
      <c r="G90" s="13"/>
      <c r="H90" s="13"/>
      <c r="I90" s="13"/>
      <c r="J90" s="13"/>
      <c r="K90" s="13"/>
    </row>
    <row r="91" customFormat="false" ht="15.75" hidden="false" customHeight="true" outlineLevel="0" collapsed="false">
      <c r="A91" s="13"/>
      <c r="B91" s="13"/>
      <c r="C91" s="13"/>
      <c r="D91" s="13"/>
      <c r="E91" s="13"/>
      <c r="F91" s="13"/>
      <c r="G91" s="13"/>
      <c r="H91" s="13"/>
      <c r="I91" s="13"/>
      <c r="J91" s="13"/>
      <c r="K91" s="13"/>
    </row>
    <row r="92" customFormat="false" ht="15.75" hidden="false" customHeight="true" outlineLevel="0" collapsed="false">
      <c r="A92" s="13"/>
      <c r="B92" s="13"/>
      <c r="C92" s="13"/>
      <c r="D92" s="13"/>
      <c r="E92" s="13"/>
      <c r="F92" s="13"/>
      <c r="G92" s="13"/>
      <c r="H92" s="13"/>
      <c r="I92" s="13"/>
      <c r="J92" s="13"/>
      <c r="K92" s="13"/>
    </row>
    <row r="93" customFormat="false" ht="15.75" hidden="false" customHeight="true" outlineLevel="0" collapsed="false">
      <c r="A93" s="13"/>
      <c r="B93" s="13"/>
      <c r="C93" s="13"/>
      <c r="D93" s="13"/>
      <c r="E93" s="13"/>
      <c r="F93" s="13"/>
      <c r="G93" s="13"/>
      <c r="H93" s="13"/>
      <c r="I93" s="13"/>
      <c r="J93" s="13"/>
      <c r="K93" s="13"/>
    </row>
    <row r="94" customFormat="false" ht="15.75" hidden="false" customHeight="true" outlineLevel="0" collapsed="false">
      <c r="A94" s="13"/>
      <c r="B94" s="13"/>
      <c r="C94" s="13"/>
      <c r="D94" s="13"/>
      <c r="E94" s="13"/>
      <c r="F94" s="13"/>
      <c r="G94" s="13"/>
      <c r="H94" s="13"/>
      <c r="I94" s="13"/>
      <c r="J94" s="13"/>
      <c r="K94" s="13"/>
    </row>
    <row r="95" customFormat="false" ht="15.75" hidden="false" customHeight="true" outlineLevel="0" collapsed="false">
      <c r="A95" s="13"/>
      <c r="B95" s="13"/>
      <c r="C95" s="13"/>
      <c r="D95" s="13"/>
      <c r="E95" s="13"/>
      <c r="F95" s="13"/>
      <c r="G95" s="13"/>
      <c r="H95" s="13"/>
      <c r="I95" s="13"/>
      <c r="J95" s="13"/>
      <c r="K95" s="13"/>
    </row>
    <row r="96" customFormat="false" ht="15.75" hidden="false" customHeight="true" outlineLevel="0" collapsed="false">
      <c r="A96" s="13"/>
      <c r="B96" s="13"/>
      <c r="C96" s="13"/>
      <c r="D96" s="13"/>
      <c r="E96" s="13"/>
      <c r="F96" s="13"/>
      <c r="G96" s="13"/>
      <c r="H96" s="13"/>
      <c r="I96" s="13"/>
      <c r="J96" s="13"/>
      <c r="K96" s="13"/>
    </row>
    <row r="97" customFormat="false" ht="15.75" hidden="false" customHeight="true" outlineLevel="0" collapsed="false">
      <c r="A97" s="13"/>
      <c r="B97" s="13"/>
      <c r="C97" s="13"/>
      <c r="D97" s="13"/>
      <c r="E97" s="13"/>
      <c r="F97" s="13"/>
      <c r="G97" s="13"/>
      <c r="H97" s="13"/>
      <c r="I97" s="13"/>
      <c r="J97" s="13"/>
      <c r="K97" s="13"/>
    </row>
    <row r="98" customFormat="false" ht="15.75" hidden="false" customHeight="true" outlineLevel="0" collapsed="false">
      <c r="A98" s="13"/>
      <c r="B98" s="13"/>
      <c r="C98" s="13"/>
      <c r="D98" s="13"/>
      <c r="E98" s="13"/>
      <c r="F98" s="13"/>
      <c r="G98" s="13"/>
      <c r="H98" s="13"/>
      <c r="I98" s="13"/>
      <c r="J98" s="13"/>
      <c r="K98" s="13"/>
    </row>
    <row r="99" customFormat="false" ht="15.75" hidden="false" customHeight="true" outlineLevel="0" collapsed="false">
      <c r="A99" s="13"/>
      <c r="B99" s="13"/>
      <c r="C99" s="13"/>
      <c r="D99" s="13"/>
      <c r="E99" s="13"/>
      <c r="F99" s="13"/>
      <c r="G99" s="13"/>
      <c r="H99" s="13"/>
      <c r="I99" s="13"/>
      <c r="J99" s="13"/>
      <c r="K99" s="13"/>
    </row>
    <row r="100" customFormat="false" ht="15.75" hidden="false" customHeight="true" outlineLevel="0" collapsed="false">
      <c r="A100" s="13"/>
      <c r="B100" s="13"/>
      <c r="C100" s="13"/>
      <c r="D100" s="13"/>
      <c r="E100" s="13"/>
      <c r="F100" s="13"/>
      <c r="G100" s="13"/>
      <c r="H100" s="13"/>
      <c r="I100" s="13"/>
      <c r="J100" s="13"/>
      <c r="K100" s="13"/>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1">
    <mergeCell ref="G3:J3"/>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7"/>
    <col collapsed="false" customWidth="true" hidden="false" outlineLevel="0" max="2" min="2" style="1" width="2.71"/>
    <col collapsed="false" customWidth="true" hidden="false" outlineLevel="0" max="3" min="3" style="1" width="5.71"/>
    <col collapsed="false" customWidth="true" hidden="false" outlineLevel="0" max="4" min="4" style="1" width="22.14"/>
    <col collapsed="false" customWidth="true" hidden="false" outlineLevel="0" max="5" min="5" style="1" width="24.71"/>
    <col collapsed="false" customWidth="true" hidden="false" outlineLevel="0" max="6" min="6" style="1" width="8.29"/>
    <col collapsed="false" customWidth="true" hidden="false" outlineLevel="0" max="7" min="7" style="1" width="1.29"/>
    <col collapsed="false" customWidth="true" hidden="false" outlineLevel="0" max="8" min="8" style="1" width="8.14"/>
    <col collapsed="false" customWidth="true" hidden="false" outlineLevel="0" max="9" min="9" style="1" width="38.71"/>
    <col collapsed="false" customWidth="true" hidden="false" outlineLevel="0" max="10" min="10" style="1" width="1.14"/>
    <col collapsed="false" customWidth="true" hidden="false" outlineLevel="0" max="11" min="11" style="1" width="8"/>
    <col collapsed="false" customWidth="true" hidden="false" outlineLevel="0" max="26" min="12" style="1" width="12.71"/>
  </cols>
  <sheetData>
    <row r="1" customFormat="false" ht="12.75" hidden="false" customHeight="true" outlineLevel="0" collapsed="false">
      <c r="A1" s="35" t="s">
        <v>653</v>
      </c>
      <c r="B1" s="11"/>
      <c r="C1" s="13"/>
      <c r="D1" s="13"/>
      <c r="E1" s="13"/>
      <c r="F1" s="13"/>
      <c r="G1" s="13"/>
      <c r="H1" s="13"/>
      <c r="I1" s="13"/>
      <c r="J1" s="13"/>
      <c r="K1" s="13"/>
    </row>
    <row r="2" customFormat="false" ht="15.75" hidden="false" customHeight="true" outlineLevel="0" collapsed="false">
      <c r="A2" s="47"/>
      <c r="B2" s="47"/>
      <c r="C2" s="13"/>
      <c r="D2" s="13"/>
      <c r="E2" s="13"/>
      <c r="F2" s="13"/>
      <c r="G2" s="13"/>
      <c r="H2" s="13"/>
      <c r="I2" s="13"/>
      <c r="J2" s="13"/>
      <c r="K2" s="13"/>
    </row>
    <row r="3" customFormat="false" ht="15.75" hidden="false" customHeight="true" outlineLevel="0" collapsed="false">
      <c r="A3" s="89" t="s">
        <v>685</v>
      </c>
      <c r="B3" s="47" t="s">
        <v>686</v>
      </c>
      <c r="C3" s="13"/>
      <c r="D3" s="13"/>
      <c r="E3" s="13"/>
      <c r="F3" s="13"/>
      <c r="G3" s="286" t="s">
        <v>17</v>
      </c>
      <c r="H3" s="286"/>
      <c r="I3" s="286"/>
      <c r="J3" s="288"/>
      <c r="K3" s="13"/>
    </row>
    <row r="4" customFormat="false" ht="12.75" hidden="false" customHeight="true" outlineLevel="0" collapsed="false">
      <c r="A4" s="89"/>
      <c r="B4" s="47"/>
      <c r="C4" s="13"/>
      <c r="D4" s="13"/>
      <c r="E4" s="13"/>
      <c r="F4" s="13"/>
      <c r="G4" s="17"/>
      <c r="H4" s="18"/>
      <c r="I4" s="18"/>
      <c r="J4" s="19"/>
      <c r="K4" s="13"/>
    </row>
    <row r="5" customFormat="false" ht="12.75" hidden="false" customHeight="true" outlineLevel="0" collapsed="false">
      <c r="A5" s="89" t="s">
        <v>687</v>
      </c>
      <c r="B5" s="47" t="s">
        <v>688</v>
      </c>
      <c r="C5" s="13"/>
      <c r="D5" s="13"/>
      <c r="E5" s="13"/>
      <c r="F5" s="13"/>
      <c r="G5" s="20"/>
      <c r="H5" s="21"/>
      <c r="I5" s="22" t="s">
        <v>19</v>
      </c>
      <c r="J5" s="23"/>
      <c r="K5" s="13"/>
    </row>
    <row r="6" customFormat="false" ht="12.75" hidden="false" customHeight="true" outlineLevel="0" collapsed="false">
      <c r="A6" s="13"/>
      <c r="B6" s="13"/>
      <c r="C6" s="13"/>
      <c r="D6" s="13"/>
      <c r="E6" s="13"/>
      <c r="F6" s="13"/>
      <c r="G6" s="20"/>
      <c r="H6" s="27"/>
      <c r="I6" s="22" t="s">
        <v>21</v>
      </c>
      <c r="J6" s="23"/>
      <c r="K6" s="13"/>
    </row>
    <row r="7" customFormat="false" ht="12.75" hidden="false" customHeight="true" outlineLevel="0" collapsed="false">
      <c r="A7" s="13"/>
      <c r="B7" s="13"/>
      <c r="C7" s="430" t="s">
        <v>689</v>
      </c>
      <c r="D7" s="431" t="e">
        <f aca="false">0.5*('1.3 Frota Total'!C103*'2.1.b Veículos'!D17+'1.3 Frota Total'!C104*'2.1.b Veículos'!D18+'1.3 Frota Total'!C105*'2.1.b Veículos'!D19+'1.3 Frota Total'!C106*'2.1.b Veículos'!D20+'1.3 Frota Total'!C107*'2.1.b Veículos'!D21)/('2.1.b Veículos'!D58*SUM('1.3 Frota Total'!C19:F25))</f>
        <v>#DIV/0!</v>
      </c>
      <c r="E7" s="359"/>
      <c r="F7" s="13"/>
      <c r="G7" s="20"/>
      <c r="H7" s="28"/>
      <c r="I7" s="22" t="s">
        <v>23</v>
      </c>
      <c r="J7" s="23"/>
      <c r="K7" s="13"/>
    </row>
    <row r="8" customFormat="false" ht="15.75" hidden="false" customHeight="true" outlineLevel="0" collapsed="false">
      <c r="A8" s="13"/>
      <c r="B8" s="13"/>
      <c r="C8" s="13"/>
      <c r="D8" s="13"/>
      <c r="E8" s="13"/>
      <c r="F8" s="13"/>
      <c r="G8" s="29"/>
      <c r="H8" s="30"/>
      <c r="I8" s="30"/>
      <c r="J8" s="31"/>
      <c r="K8" s="13"/>
    </row>
    <row r="9" customFormat="false" ht="12.75" hidden="false" customHeight="true" outlineLevel="0" collapsed="false">
      <c r="A9" s="13"/>
      <c r="B9" s="13"/>
      <c r="C9" s="13"/>
      <c r="D9" s="13"/>
      <c r="E9" s="13"/>
      <c r="F9" s="13"/>
      <c r="G9" s="13"/>
      <c r="H9" s="13"/>
      <c r="I9" s="13"/>
      <c r="J9" s="13"/>
      <c r="K9" s="13"/>
    </row>
    <row r="10" customFormat="false" ht="12.75" hidden="false" customHeight="true" outlineLevel="0" collapsed="false">
      <c r="A10" s="13"/>
      <c r="B10" s="13"/>
      <c r="C10" s="13"/>
      <c r="D10" s="13"/>
      <c r="E10" s="13"/>
      <c r="F10" s="13"/>
      <c r="G10" s="13"/>
      <c r="H10" s="13"/>
      <c r="I10" s="13"/>
      <c r="J10" s="13"/>
      <c r="K10" s="13"/>
    </row>
    <row r="11" customFormat="false" ht="12.75" hidden="false" customHeight="true" outlineLevel="0" collapsed="false">
      <c r="A11" s="13"/>
      <c r="B11" s="13"/>
      <c r="C11" s="13"/>
      <c r="D11" s="13"/>
      <c r="E11" s="13"/>
      <c r="F11" s="13"/>
      <c r="G11" s="13"/>
      <c r="H11" s="13"/>
      <c r="I11" s="13"/>
      <c r="J11" s="13"/>
      <c r="K11" s="13"/>
    </row>
    <row r="12" customFormat="false" ht="12.75" hidden="false" customHeight="true" outlineLevel="0" collapsed="false">
      <c r="A12" s="13"/>
      <c r="B12" s="13"/>
      <c r="C12" s="13"/>
      <c r="D12" s="13"/>
      <c r="E12" s="13"/>
      <c r="F12" s="13"/>
      <c r="G12" s="13"/>
      <c r="H12" s="13"/>
      <c r="I12" s="13"/>
      <c r="J12" s="13"/>
      <c r="K12" s="13"/>
    </row>
    <row r="13" customFormat="false" ht="12.75" hidden="false" customHeight="true" outlineLevel="0" collapsed="false">
      <c r="A13" s="13"/>
      <c r="B13" s="13"/>
      <c r="C13" s="13"/>
      <c r="D13" s="13"/>
      <c r="E13" s="13"/>
      <c r="F13" s="13"/>
      <c r="G13" s="13"/>
      <c r="H13" s="13"/>
      <c r="I13" s="13"/>
      <c r="J13" s="13"/>
      <c r="K13" s="13"/>
    </row>
    <row r="14" customFormat="false" ht="12.75" hidden="false" customHeight="true" outlineLevel="0" collapsed="false">
      <c r="A14" s="13"/>
      <c r="B14" s="13"/>
      <c r="C14" s="13"/>
      <c r="D14" s="13"/>
      <c r="E14" s="13"/>
      <c r="F14" s="13"/>
      <c r="G14" s="13"/>
      <c r="H14" s="13"/>
      <c r="I14" s="13"/>
      <c r="J14" s="13"/>
      <c r="K14" s="13"/>
    </row>
    <row r="15" customFormat="false" ht="12.75" hidden="false" customHeight="true" outlineLevel="0" collapsed="false">
      <c r="A15" s="13"/>
      <c r="B15" s="13"/>
      <c r="C15" s="13"/>
      <c r="D15" s="13"/>
      <c r="E15" s="13"/>
      <c r="F15" s="13"/>
      <c r="G15" s="13"/>
      <c r="H15" s="13"/>
      <c r="I15" s="13"/>
      <c r="J15" s="13"/>
      <c r="K15" s="13"/>
    </row>
    <row r="16" customFormat="false" ht="12.75" hidden="false" customHeight="true" outlineLevel="0" collapsed="false">
      <c r="A16" s="13"/>
      <c r="B16" s="13"/>
      <c r="C16" s="13"/>
      <c r="D16" s="13"/>
      <c r="E16" s="13"/>
      <c r="F16" s="13"/>
      <c r="G16" s="13"/>
      <c r="H16" s="13"/>
      <c r="I16" s="13"/>
      <c r="J16" s="13"/>
      <c r="K16" s="13"/>
    </row>
    <row r="17" customFormat="false" ht="12.75" hidden="false" customHeight="true" outlineLevel="0" collapsed="false">
      <c r="A17" s="13"/>
      <c r="B17" s="13"/>
      <c r="C17" s="13"/>
      <c r="D17" s="13"/>
      <c r="E17" s="13"/>
      <c r="F17" s="13"/>
      <c r="G17" s="13"/>
      <c r="H17" s="13"/>
      <c r="I17" s="13"/>
      <c r="J17" s="13"/>
      <c r="K17" s="13"/>
    </row>
    <row r="18" customFormat="false" ht="12.75" hidden="false" customHeight="true" outlineLevel="0" collapsed="false">
      <c r="A18" s="13"/>
      <c r="B18" s="13"/>
      <c r="C18" s="13"/>
      <c r="D18" s="13"/>
      <c r="E18" s="13"/>
      <c r="F18" s="13"/>
      <c r="G18" s="13"/>
      <c r="H18" s="13"/>
      <c r="I18" s="13"/>
      <c r="J18" s="13"/>
      <c r="K18" s="13"/>
    </row>
    <row r="19" customFormat="false" ht="12.75" hidden="false" customHeight="true" outlineLevel="0" collapsed="false">
      <c r="A19" s="13"/>
      <c r="B19" s="13"/>
      <c r="C19" s="13"/>
      <c r="D19" s="13"/>
      <c r="E19" s="13"/>
      <c r="F19" s="13"/>
      <c r="G19" s="13"/>
      <c r="H19" s="13"/>
      <c r="I19" s="13"/>
      <c r="J19" s="13"/>
      <c r="K19" s="13"/>
    </row>
    <row r="20" customFormat="false" ht="12.75" hidden="false" customHeight="true" outlineLevel="0" collapsed="false">
      <c r="A20" s="13"/>
      <c r="B20" s="13"/>
      <c r="C20" s="13"/>
      <c r="D20" s="13"/>
      <c r="E20" s="13"/>
      <c r="F20" s="13"/>
      <c r="G20" s="13"/>
      <c r="H20" s="13"/>
      <c r="I20" s="13"/>
      <c r="J20" s="13"/>
      <c r="K20" s="13"/>
    </row>
    <row r="21" customFormat="false" ht="15.75" hidden="false" customHeight="true" outlineLevel="0" collapsed="false">
      <c r="A21" s="13"/>
      <c r="B21" s="13"/>
      <c r="C21" s="13"/>
      <c r="D21" s="13"/>
      <c r="E21" s="13"/>
      <c r="F21" s="13"/>
      <c r="G21" s="13"/>
      <c r="H21" s="13"/>
      <c r="I21" s="13"/>
      <c r="J21" s="13"/>
      <c r="K21" s="13"/>
    </row>
    <row r="22" customFormat="false" ht="15.75" hidden="false" customHeight="true" outlineLevel="0" collapsed="false">
      <c r="A22" s="13"/>
      <c r="B22" s="13"/>
      <c r="C22" s="13"/>
      <c r="D22" s="13"/>
      <c r="E22" s="13"/>
      <c r="F22" s="13"/>
      <c r="G22" s="13"/>
      <c r="H22" s="13"/>
      <c r="I22" s="13"/>
      <c r="J22" s="13"/>
      <c r="K22" s="13"/>
    </row>
    <row r="23" customFormat="false" ht="15.75" hidden="false" customHeight="true" outlineLevel="0" collapsed="false">
      <c r="A23" s="13"/>
      <c r="B23" s="13"/>
      <c r="C23" s="13"/>
      <c r="D23" s="13"/>
      <c r="E23" s="13"/>
      <c r="F23" s="13"/>
      <c r="G23" s="13"/>
      <c r="H23" s="13"/>
      <c r="I23" s="13"/>
      <c r="J23" s="13"/>
      <c r="K23" s="13"/>
    </row>
    <row r="24" customFormat="false" ht="15.75" hidden="false" customHeight="true" outlineLevel="0" collapsed="false">
      <c r="A24" s="13"/>
      <c r="B24" s="13"/>
      <c r="C24" s="13"/>
      <c r="D24" s="13"/>
      <c r="E24" s="13"/>
      <c r="F24" s="13"/>
      <c r="G24" s="13"/>
      <c r="H24" s="13"/>
      <c r="I24" s="13"/>
      <c r="J24" s="13"/>
      <c r="K24" s="13"/>
    </row>
    <row r="25" customFormat="false" ht="15.75" hidden="false" customHeight="true" outlineLevel="0" collapsed="false">
      <c r="A25" s="13"/>
      <c r="B25" s="13"/>
      <c r="C25" s="13"/>
      <c r="D25" s="13"/>
      <c r="E25" s="13"/>
      <c r="F25" s="13"/>
      <c r="G25" s="13"/>
      <c r="H25" s="13"/>
      <c r="I25" s="13"/>
      <c r="J25" s="13"/>
      <c r="K25" s="13"/>
    </row>
    <row r="26" customFormat="false" ht="15.75" hidden="false" customHeight="true" outlineLevel="0" collapsed="false">
      <c r="A26" s="13"/>
      <c r="B26" s="13"/>
      <c r="C26" s="13"/>
      <c r="D26" s="13"/>
      <c r="E26" s="13"/>
      <c r="F26" s="13"/>
      <c r="G26" s="13"/>
      <c r="H26" s="13"/>
      <c r="I26" s="13"/>
      <c r="J26" s="13"/>
      <c r="K26" s="13"/>
    </row>
    <row r="27" customFormat="false" ht="15.75" hidden="false" customHeight="true" outlineLevel="0" collapsed="false">
      <c r="A27" s="13"/>
      <c r="B27" s="13"/>
      <c r="C27" s="13"/>
      <c r="D27" s="13"/>
      <c r="E27" s="13"/>
      <c r="F27" s="13"/>
      <c r="G27" s="13"/>
      <c r="H27" s="13"/>
      <c r="I27" s="13"/>
      <c r="J27" s="13"/>
      <c r="K27" s="13"/>
    </row>
    <row r="28" customFormat="false" ht="15.75" hidden="false" customHeight="true" outlineLevel="0" collapsed="false">
      <c r="A28" s="13"/>
      <c r="B28" s="13"/>
      <c r="C28" s="13"/>
      <c r="D28" s="13"/>
      <c r="E28" s="13"/>
      <c r="F28" s="13"/>
      <c r="G28" s="13"/>
      <c r="H28" s="13"/>
      <c r="I28" s="13"/>
      <c r="J28" s="13"/>
      <c r="K28" s="13"/>
    </row>
    <row r="29" customFormat="false" ht="15.75" hidden="false" customHeight="true" outlineLevel="0" collapsed="false">
      <c r="A29" s="13"/>
      <c r="B29" s="13"/>
      <c r="C29" s="13"/>
      <c r="D29" s="13"/>
      <c r="E29" s="13"/>
      <c r="F29" s="13"/>
      <c r="G29" s="13"/>
      <c r="H29" s="13"/>
      <c r="I29" s="13"/>
      <c r="J29" s="13"/>
      <c r="K29" s="13"/>
    </row>
    <row r="30" customFormat="false" ht="15.75" hidden="false" customHeight="true" outlineLevel="0" collapsed="false">
      <c r="A30" s="13"/>
      <c r="B30" s="13"/>
      <c r="C30" s="13"/>
      <c r="D30" s="13"/>
      <c r="E30" s="13"/>
      <c r="F30" s="13"/>
      <c r="G30" s="13"/>
      <c r="H30" s="13"/>
      <c r="I30" s="13"/>
      <c r="J30" s="13"/>
      <c r="K30" s="13"/>
    </row>
    <row r="31" customFormat="false" ht="15.75" hidden="false" customHeight="true" outlineLevel="0" collapsed="false">
      <c r="A31" s="13"/>
      <c r="B31" s="13"/>
      <c r="C31" s="13"/>
      <c r="D31" s="13"/>
      <c r="E31" s="13"/>
      <c r="F31" s="13"/>
      <c r="G31" s="13"/>
      <c r="H31" s="13"/>
      <c r="I31" s="13"/>
      <c r="J31" s="13"/>
      <c r="K31" s="13"/>
    </row>
    <row r="32" customFormat="false" ht="15.75" hidden="false" customHeight="true" outlineLevel="0" collapsed="false">
      <c r="A32" s="13"/>
      <c r="B32" s="13"/>
      <c r="C32" s="13"/>
      <c r="D32" s="13"/>
      <c r="E32" s="13"/>
      <c r="F32" s="13"/>
      <c r="G32" s="13"/>
      <c r="H32" s="13"/>
      <c r="I32" s="13"/>
      <c r="J32" s="13"/>
      <c r="K32" s="13"/>
    </row>
    <row r="33" customFormat="false" ht="15.75" hidden="false" customHeight="true" outlineLevel="0" collapsed="false">
      <c r="A33" s="13"/>
      <c r="B33" s="13"/>
      <c r="C33" s="13"/>
      <c r="D33" s="13"/>
      <c r="E33" s="13"/>
      <c r="F33" s="13"/>
      <c r="G33" s="13"/>
      <c r="H33" s="13"/>
      <c r="I33" s="13"/>
      <c r="J33" s="13"/>
      <c r="K33" s="13"/>
    </row>
    <row r="34" customFormat="false" ht="15.75" hidden="false" customHeight="true" outlineLevel="0" collapsed="false">
      <c r="A34" s="13"/>
      <c r="B34" s="13"/>
      <c r="C34" s="13"/>
      <c r="D34" s="13"/>
      <c r="E34" s="13"/>
      <c r="F34" s="13"/>
      <c r="G34" s="13"/>
      <c r="H34" s="13"/>
      <c r="I34" s="13"/>
      <c r="J34" s="13"/>
      <c r="K34" s="13"/>
    </row>
    <row r="35" customFormat="false" ht="15.75" hidden="false" customHeight="true" outlineLevel="0" collapsed="false">
      <c r="A35" s="13"/>
      <c r="B35" s="13"/>
      <c r="C35" s="13"/>
      <c r="D35" s="13"/>
      <c r="E35" s="13"/>
      <c r="F35" s="13"/>
      <c r="G35" s="13"/>
      <c r="H35" s="13"/>
      <c r="I35" s="13"/>
      <c r="J35" s="13"/>
      <c r="K35" s="13"/>
    </row>
    <row r="36" customFormat="false" ht="15.75" hidden="false" customHeight="true" outlineLevel="0" collapsed="false">
      <c r="A36" s="13"/>
      <c r="B36" s="13"/>
      <c r="C36" s="13"/>
      <c r="D36" s="13"/>
      <c r="E36" s="13"/>
      <c r="F36" s="13"/>
      <c r="G36" s="13"/>
      <c r="H36" s="13"/>
      <c r="I36" s="13"/>
      <c r="J36" s="13"/>
      <c r="K36" s="13"/>
    </row>
    <row r="37" customFormat="false" ht="15.75" hidden="false" customHeight="true" outlineLevel="0" collapsed="false">
      <c r="A37" s="13"/>
      <c r="B37" s="13"/>
      <c r="C37" s="13"/>
      <c r="D37" s="13"/>
      <c r="E37" s="13"/>
      <c r="F37" s="13"/>
      <c r="G37" s="13"/>
      <c r="H37" s="13"/>
      <c r="I37" s="13"/>
      <c r="J37" s="13"/>
      <c r="K37" s="13"/>
    </row>
    <row r="38" customFormat="false" ht="15.75" hidden="false" customHeight="true" outlineLevel="0" collapsed="false">
      <c r="A38" s="13"/>
      <c r="B38" s="13"/>
      <c r="C38" s="13"/>
      <c r="D38" s="13"/>
      <c r="E38" s="13"/>
      <c r="F38" s="13"/>
      <c r="G38" s="13"/>
      <c r="H38" s="13"/>
      <c r="I38" s="13"/>
      <c r="J38" s="13"/>
      <c r="K38" s="13"/>
    </row>
    <row r="39" customFormat="false" ht="15.75" hidden="false" customHeight="true" outlineLevel="0" collapsed="false">
      <c r="A39" s="13"/>
      <c r="B39" s="13"/>
      <c r="C39" s="13"/>
      <c r="D39" s="13"/>
      <c r="E39" s="13"/>
      <c r="F39" s="13"/>
      <c r="G39" s="13"/>
      <c r="H39" s="13"/>
      <c r="I39" s="13"/>
      <c r="J39" s="13"/>
      <c r="K39" s="13"/>
    </row>
    <row r="40" customFormat="false" ht="15.75" hidden="false" customHeight="true" outlineLevel="0" collapsed="false">
      <c r="A40" s="13"/>
      <c r="B40" s="13"/>
      <c r="C40" s="13"/>
      <c r="D40" s="13"/>
      <c r="E40" s="13"/>
      <c r="F40" s="13"/>
      <c r="G40" s="13"/>
      <c r="H40" s="13"/>
      <c r="I40" s="13"/>
      <c r="J40" s="13"/>
      <c r="K40" s="13"/>
    </row>
    <row r="41" customFormat="false" ht="15.75" hidden="false" customHeight="true" outlineLevel="0" collapsed="false">
      <c r="A41" s="13"/>
      <c r="B41" s="13"/>
      <c r="C41" s="13"/>
      <c r="D41" s="13"/>
      <c r="E41" s="13"/>
      <c r="F41" s="13"/>
      <c r="G41" s="13"/>
      <c r="H41" s="13"/>
      <c r="I41" s="13"/>
      <c r="J41" s="13"/>
      <c r="K41" s="13"/>
    </row>
    <row r="42" customFormat="false" ht="15.75" hidden="false" customHeight="true" outlineLevel="0" collapsed="false">
      <c r="A42" s="13"/>
      <c r="B42" s="13"/>
      <c r="C42" s="13"/>
      <c r="D42" s="13"/>
      <c r="E42" s="13"/>
      <c r="F42" s="13"/>
      <c r="G42" s="13"/>
      <c r="H42" s="13"/>
      <c r="I42" s="13"/>
      <c r="J42" s="13"/>
      <c r="K42" s="13"/>
    </row>
    <row r="43" customFormat="false" ht="15.75" hidden="false" customHeight="true" outlineLevel="0" collapsed="false">
      <c r="A43" s="13"/>
      <c r="B43" s="13"/>
      <c r="C43" s="13"/>
      <c r="D43" s="13"/>
      <c r="E43" s="13"/>
      <c r="F43" s="13"/>
      <c r="G43" s="13"/>
      <c r="H43" s="13"/>
      <c r="I43" s="13"/>
      <c r="J43" s="13"/>
      <c r="K43" s="13"/>
    </row>
    <row r="44" customFormat="false" ht="15.75" hidden="false" customHeight="true" outlineLevel="0" collapsed="false">
      <c r="A44" s="13"/>
      <c r="B44" s="13"/>
      <c r="C44" s="13"/>
      <c r="D44" s="13"/>
      <c r="E44" s="13"/>
      <c r="F44" s="13"/>
      <c r="G44" s="13"/>
      <c r="H44" s="13"/>
      <c r="I44" s="13"/>
      <c r="J44" s="13"/>
      <c r="K44" s="13"/>
    </row>
    <row r="45" customFormat="false" ht="15.75" hidden="false" customHeight="true" outlineLevel="0" collapsed="false">
      <c r="A45" s="13"/>
      <c r="B45" s="13"/>
      <c r="C45" s="13"/>
      <c r="D45" s="13"/>
      <c r="E45" s="13"/>
      <c r="F45" s="13"/>
      <c r="G45" s="13"/>
      <c r="H45" s="13"/>
      <c r="I45" s="13"/>
      <c r="J45" s="13"/>
      <c r="K45" s="13"/>
    </row>
    <row r="46" customFormat="false" ht="15.75" hidden="false" customHeight="true" outlineLevel="0" collapsed="false">
      <c r="A46" s="13"/>
      <c r="B46" s="13"/>
      <c r="C46" s="13"/>
      <c r="D46" s="13"/>
      <c r="E46" s="13"/>
      <c r="F46" s="13"/>
      <c r="G46" s="13"/>
      <c r="H46" s="13"/>
      <c r="I46" s="13"/>
      <c r="J46" s="13"/>
      <c r="K46" s="13"/>
    </row>
    <row r="47" customFormat="false" ht="15.75" hidden="false" customHeight="true" outlineLevel="0" collapsed="false">
      <c r="A47" s="13"/>
      <c r="B47" s="13"/>
      <c r="C47" s="13"/>
      <c r="D47" s="13"/>
      <c r="E47" s="13"/>
      <c r="F47" s="13"/>
      <c r="G47" s="13"/>
      <c r="H47" s="13"/>
      <c r="I47" s="13"/>
      <c r="J47" s="13"/>
      <c r="K47" s="13"/>
    </row>
    <row r="48" customFormat="false" ht="15.75" hidden="false" customHeight="true" outlineLevel="0" collapsed="false">
      <c r="A48" s="13"/>
      <c r="B48" s="13"/>
      <c r="C48" s="13"/>
      <c r="D48" s="13"/>
      <c r="E48" s="13"/>
      <c r="F48" s="13"/>
      <c r="G48" s="13"/>
      <c r="H48" s="13"/>
      <c r="I48" s="13"/>
      <c r="J48" s="13"/>
      <c r="K48" s="13"/>
    </row>
    <row r="49" customFormat="false" ht="15.75" hidden="false" customHeight="true" outlineLevel="0" collapsed="false">
      <c r="A49" s="13"/>
      <c r="B49" s="13"/>
      <c r="C49" s="13"/>
      <c r="D49" s="13"/>
      <c r="E49" s="13"/>
      <c r="F49" s="13"/>
      <c r="G49" s="13"/>
      <c r="H49" s="13"/>
      <c r="I49" s="13"/>
      <c r="J49" s="13"/>
      <c r="K49" s="13"/>
    </row>
    <row r="50" customFormat="false" ht="15.75" hidden="false" customHeight="true" outlineLevel="0" collapsed="false">
      <c r="A50" s="13"/>
      <c r="B50" s="13"/>
      <c r="C50" s="13"/>
      <c r="D50" s="13"/>
      <c r="E50" s="13"/>
      <c r="F50" s="13"/>
      <c r="G50" s="13"/>
      <c r="H50" s="13"/>
      <c r="I50" s="13"/>
      <c r="J50" s="13"/>
      <c r="K50" s="13"/>
    </row>
    <row r="51" customFormat="false" ht="15.75" hidden="false" customHeight="true" outlineLevel="0" collapsed="false">
      <c r="A51" s="13"/>
      <c r="B51" s="13"/>
      <c r="C51" s="13"/>
      <c r="D51" s="13"/>
      <c r="E51" s="13"/>
      <c r="F51" s="13"/>
      <c r="G51" s="13"/>
      <c r="H51" s="13"/>
      <c r="I51" s="13"/>
      <c r="J51" s="13"/>
      <c r="K51" s="13"/>
    </row>
    <row r="52" customFormat="false" ht="15.75" hidden="false" customHeight="true" outlineLevel="0" collapsed="false">
      <c r="A52" s="13"/>
      <c r="B52" s="13"/>
      <c r="C52" s="13"/>
      <c r="D52" s="13"/>
      <c r="E52" s="13"/>
      <c r="F52" s="13"/>
      <c r="G52" s="13"/>
      <c r="H52" s="13"/>
      <c r="I52" s="13"/>
      <c r="J52" s="13"/>
      <c r="K52" s="13"/>
    </row>
    <row r="53" customFormat="false" ht="15.75" hidden="false" customHeight="true" outlineLevel="0" collapsed="false">
      <c r="A53" s="13"/>
      <c r="B53" s="13"/>
      <c r="C53" s="13"/>
      <c r="D53" s="13"/>
      <c r="E53" s="13"/>
      <c r="F53" s="13"/>
      <c r="G53" s="13"/>
      <c r="H53" s="13"/>
      <c r="I53" s="13"/>
      <c r="J53" s="13"/>
      <c r="K53" s="13"/>
    </row>
    <row r="54" customFormat="false" ht="15.75" hidden="false" customHeight="true" outlineLevel="0" collapsed="false">
      <c r="A54" s="13"/>
      <c r="B54" s="13"/>
      <c r="C54" s="13"/>
      <c r="D54" s="13"/>
      <c r="E54" s="13"/>
      <c r="F54" s="13"/>
      <c r="G54" s="13"/>
      <c r="H54" s="13"/>
      <c r="I54" s="13"/>
      <c r="J54" s="13"/>
      <c r="K54" s="13"/>
    </row>
    <row r="55" customFormat="false" ht="15.75" hidden="false" customHeight="true" outlineLevel="0" collapsed="false">
      <c r="A55" s="13"/>
      <c r="B55" s="13"/>
      <c r="C55" s="13"/>
      <c r="D55" s="13"/>
      <c r="E55" s="13"/>
      <c r="F55" s="13"/>
      <c r="G55" s="13"/>
      <c r="H55" s="13"/>
      <c r="I55" s="13"/>
      <c r="J55" s="13"/>
      <c r="K55" s="13"/>
    </row>
    <row r="56" customFormat="false" ht="15.75" hidden="false" customHeight="true" outlineLevel="0" collapsed="false">
      <c r="A56" s="13"/>
      <c r="B56" s="13"/>
      <c r="C56" s="13"/>
      <c r="D56" s="13"/>
      <c r="E56" s="13"/>
      <c r="F56" s="13"/>
      <c r="G56" s="13"/>
      <c r="H56" s="13"/>
      <c r="I56" s="13"/>
      <c r="J56" s="13"/>
      <c r="K56" s="13"/>
    </row>
    <row r="57" customFormat="false" ht="15.75" hidden="false" customHeight="true" outlineLevel="0" collapsed="false">
      <c r="A57" s="13"/>
      <c r="B57" s="13"/>
      <c r="C57" s="13"/>
      <c r="D57" s="13"/>
      <c r="E57" s="13"/>
      <c r="F57" s="13"/>
      <c r="G57" s="13"/>
      <c r="H57" s="13"/>
      <c r="I57" s="13"/>
      <c r="J57" s="13"/>
      <c r="K57" s="13"/>
    </row>
    <row r="58" customFormat="false" ht="15.75" hidden="false" customHeight="true" outlineLevel="0" collapsed="false">
      <c r="A58" s="13"/>
      <c r="B58" s="13"/>
      <c r="C58" s="13"/>
      <c r="D58" s="13"/>
      <c r="E58" s="13"/>
      <c r="F58" s="13"/>
      <c r="G58" s="13"/>
      <c r="H58" s="13"/>
      <c r="I58" s="13"/>
      <c r="J58" s="13"/>
      <c r="K58" s="13"/>
    </row>
    <row r="59" customFormat="false" ht="15.75" hidden="false" customHeight="true" outlineLevel="0" collapsed="false">
      <c r="A59" s="13"/>
      <c r="B59" s="13"/>
      <c r="C59" s="13"/>
      <c r="D59" s="13"/>
      <c r="E59" s="13"/>
      <c r="F59" s="13"/>
      <c r="G59" s="13"/>
      <c r="H59" s="13"/>
      <c r="I59" s="13"/>
      <c r="J59" s="13"/>
      <c r="K59" s="13"/>
    </row>
    <row r="60" customFormat="false" ht="15.75" hidden="false" customHeight="true" outlineLevel="0" collapsed="false">
      <c r="A60" s="13"/>
      <c r="B60" s="13"/>
      <c r="C60" s="13"/>
      <c r="D60" s="13"/>
      <c r="E60" s="13"/>
      <c r="F60" s="13"/>
      <c r="G60" s="13"/>
      <c r="H60" s="13"/>
      <c r="I60" s="13"/>
      <c r="J60" s="13"/>
      <c r="K60" s="13"/>
    </row>
    <row r="61" customFormat="false" ht="15.75" hidden="false" customHeight="true" outlineLevel="0" collapsed="false">
      <c r="A61" s="13"/>
      <c r="B61" s="13"/>
      <c r="C61" s="13"/>
      <c r="D61" s="13"/>
      <c r="E61" s="13"/>
      <c r="F61" s="13"/>
      <c r="G61" s="13"/>
      <c r="H61" s="13"/>
      <c r="I61" s="13"/>
      <c r="J61" s="13"/>
      <c r="K61" s="13"/>
    </row>
    <row r="62" customFormat="false" ht="15.75" hidden="false" customHeight="true" outlineLevel="0" collapsed="false">
      <c r="A62" s="13"/>
      <c r="B62" s="13"/>
      <c r="C62" s="13"/>
      <c r="D62" s="13"/>
      <c r="E62" s="13"/>
      <c r="F62" s="13"/>
      <c r="G62" s="13"/>
      <c r="H62" s="13"/>
      <c r="I62" s="13"/>
      <c r="J62" s="13"/>
      <c r="K62" s="13"/>
    </row>
    <row r="63" customFormat="false" ht="15.75" hidden="false" customHeight="true" outlineLevel="0" collapsed="false">
      <c r="A63" s="13"/>
      <c r="B63" s="13"/>
      <c r="C63" s="13"/>
      <c r="D63" s="13"/>
      <c r="E63" s="13"/>
      <c r="F63" s="13"/>
      <c r="G63" s="13"/>
      <c r="H63" s="13"/>
      <c r="I63" s="13"/>
      <c r="J63" s="13"/>
      <c r="K63" s="13"/>
    </row>
    <row r="64" customFormat="false" ht="15.75" hidden="false" customHeight="true" outlineLevel="0" collapsed="false">
      <c r="A64" s="13"/>
      <c r="B64" s="13"/>
      <c r="C64" s="13"/>
      <c r="D64" s="13"/>
      <c r="E64" s="13"/>
      <c r="F64" s="13"/>
      <c r="G64" s="13"/>
      <c r="H64" s="13"/>
      <c r="I64" s="13"/>
      <c r="J64" s="13"/>
      <c r="K64" s="13"/>
    </row>
    <row r="65" customFormat="false" ht="15.75" hidden="false" customHeight="true" outlineLevel="0" collapsed="false">
      <c r="A65" s="13"/>
      <c r="B65" s="13"/>
      <c r="C65" s="13"/>
      <c r="D65" s="13"/>
      <c r="E65" s="13"/>
      <c r="F65" s="13"/>
      <c r="G65" s="13"/>
      <c r="H65" s="13"/>
      <c r="I65" s="13"/>
      <c r="J65" s="13"/>
      <c r="K65" s="13"/>
    </row>
    <row r="66" customFormat="false" ht="15.75" hidden="false" customHeight="true" outlineLevel="0" collapsed="false">
      <c r="A66" s="13"/>
      <c r="B66" s="13"/>
      <c r="C66" s="13"/>
      <c r="D66" s="13"/>
      <c r="E66" s="13"/>
      <c r="F66" s="13"/>
      <c r="G66" s="13"/>
      <c r="H66" s="13"/>
      <c r="I66" s="13"/>
      <c r="J66" s="13"/>
      <c r="K66" s="13"/>
    </row>
    <row r="67" customFormat="false" ht="15.75" hidden="false" customHeight="true" outlineLevel="0" collapsed="false">
      <c r="A67" s="13"/>
      <c r="B67" s="13"/>
      <c r="C67" s="13"/>
      <c r="D67" s="13"/>
      <c r="E67" s="13"/>
      <c r="F67" s="13"/>
      <c r="G67" s="13"/>
      <c r="H67" s="13"/>
      <c r="I67" s="13"/>
      <c r="J67" s="13"/>
      <c r="K67" s="13"/>
    </row>
    <row r="68" customFormat="false" ht="15.75" hidden="false" customHeight="true" outlineLevel="0" collapsed="false">
      <c r="A68" s="13"/>
      <c r="B68" s="13"/>
      <c r="C68" s="13"/>
      <c r="D68" s="13"/>
      <c r="E68" s="13"/>
      <c r="F68" s="13"/>
      <c r="G68" s="13"/>
      <c r="H68" s="13"/>
      <c r="I68" s="13"/>
      <c r="J68" s="13"/>
      <c r="K68" s="13"/>
    </row>
    <row r="69" customFormat="false" ht="15.75" hidden="false" customHeight="true" outlineLevel="0" collapsed="false">
      <c r="A69" s="13"/>
      <c r="B69" s="13"/>
      <c r="C69" s="13"/>
      <c r="D69" s="13"/>
      <c r="E69" s="13"/>
      <c r="F69" s="13"/>
      <c r="G69" s="13"/>
      <c r="H69" s="13"/>
      <c r="I69" s="13"/>
      <c r="J69" s="13"/>
      <c r="K69" s="13"/>
    </row>
    <row r="70" customFormat="false" ht="15.75" hidden="false" customHeight="true" outlineLevel="0" collapsed="false">
      <c r="A70" s="13"/>
      <c r="B70" s="13"/>
      <c r="C70" s="13"/>
      <c r="D70" s="13"/>
      <c r="E70" s="13"/>
      <c r="F70" s="13"/>
      <c r="G70" s="13"/>
      <c r="H70" s="13"/>
      <c r="I70" s="13"/>
      <c r="J70" s="13"/>
      <c r="K70" s="13"/>
    </row>
    <row r="71" customFormat="false" ht="15.75" hidden="false" customHeight="true" outlineLevel="0" collapsed="false">
      <c r="A71" s="13"/>
      <c r="B71" s="13"/>
      <c r="C71" s="13"/>
      <c r="D71" s="13"/>
      <c r="E71" s="13"/>
      <c r="F71" s="13"/>
      <c r="G71" s="13"/>
      <c r="H71" s="13"/>
      <c r="I71" s="13"/>
      <c r="J71" s="13"/>
      <c r="K71" s="13"/>
    </row>
    <row r="72" customFormat="false" ht="15.75" hidden="false" customHeight="true" outlineLevel="0" collapsed="false">
      <c r="A72" s="13"/>
      <c r="B72" s="13"/>
      <c r="C72" s="13"/>
      <c r="D72" s="13"/>
      <c r="E72" s="13"/>
      <c r="F72" s="13"/>
      <c r="G72" s="13"/>
      <c r="H72" s="13"/>
      <c r="I72" s="13"/>
      <c r="J72" s="13"/>
      <c r="K72" s="13"/>
    </row>
    <row r="73" customFormat="false" ht="15.75" hidden="false" customHeight="true" outlineLevel="0" collapsed="false">
      <c r="A73" s="13"/>
      <c r="B73" s="13"/>
      <c r="C73" s="13"/>
      <c r="D73" s="13"/>
      <c r="E73" s="13"/>
      <c r="F73" s="13"/>
      <c r="G73" s="13"/>
      <c r="H73" s="13"/>
      <c r="I73" s="13"/>
      <c r="J73" s="13"/>
      <c r="K73" s="13"/>
    </row>
    <row r="74" customFormat="false" ht="15.75" hidden="false" customHeight="true" outlineLevel="0" collapsed="false">
      <c r="A74" s="13"/>
      <c r="B74" s="13"/>
      <c r="C74" s="13"/>
      <c r="D74" s="13"/>
      <c r="E74" s="13"/>
      <c r="F74" s="13"/>
      <c r="G74" s="13"/>
      <c r="H74" s="13"/>
      <c r="I74" s="13"/>
      <c r="J74" s="13"/>
      <c r="K74" s="13"/>
    </row>
    <row r="75" customFormat="false" ht="15.75" hidden="false" customHeight="true" outlineLevel="0" collapsed="false">
      <c r="A75" s="13"/>
      <c r="B75" s="13"/>
      <c r="C75" s="13"/>
      <c r="D75" s="13"/>
      <c r="E75" s="13"/>
      <c r="F75" s="13"/>
      <c r="G75" s="13"/>
      <c r="H75" s="13"/>
      <c r="I75" s="13"/>
      <c r="J75" s="13"/>
      <c r="K75" s="13"/>
    </row>
    <row r="76" customFormat="false" ht="15.75" hidden="false" customHeight="true" outlineLevel="0" collapsed="false">
      <c r="A76" s="13"/>
      <c r="B76" s="13"/>
      <c r="C76" s="13"/>
      <c r="D76" s="13"/>
      <c r="E76" s="13"/>
      <c r="F76" s="13"/>
      <c r="G76" s="13"/>
      <c r="H76" s="13"/>
      <c r="I76" s="13"/>
      <c r="J76" s="13"/>
      <c r="K76" s="13"/>
    </row>
    <row r="77" customFormat="false" ht="15.75" hidden="false" customHeight="true" outlineLevel="0" collapsed="false">
      <c r="A77" s="13"/>
      <c r="B77" s="13"/>
      <c r="C77" s="13"/>
      <c r="D77" s="13"/>
      <c r="E77" s="13"/>
      <c r="F77" s="13"/>
      <c r="G77" s="13"/>
      <c r="H77" s="13"/>
      <c r="I77" s="13"/>
      <c r="J77" s="13"/>
      <c r="K77" s="13"/>
    </row>
    <row r="78" customFormat="false" ht="15.75" hidden="false" customHeight="true" outlineLevel="0" collapsed="false">
      <c r="A78" s="13"/>
      <c r="B78" s="13"/>
      <c r="C78" s="13"/>
      <c r="D78" s="13"/>
      <c r="E78" s="13"/>
      <c r="F78" s="13"/>
      <c r="G78" s="13"/>
      <c r="H78" s="13"/>
      <c r="I78" s="13"/>
      <c r="J78" s="13"/>
      <c r="K78" s="13"/>
    </row>
    <row r="79" customFormat="false" ht="15.75" hidden="false" customHeight="true" outlineLevel="0" collapsed="false">
      <c r="A79" s="13"/>
      <c r="B79" s="13"/>
      <c r="C79" s="13"/>
      <c r="D79" s="13"/>
      <c r="E79" s="13"/>
      <c r="F79" s="13"/>
      <c r="G79" s="13"/>
      <c r="H79" s="13"/>
      <c r="I79" s="13"/>
      <c r="J79" s="13"/>
      <c r="K79" s="13"/>
    </row>
    <row r="80" customFormat="false" ht="15.75" hidden="false" customHeight="true" outlineLevel="0" collapsed="false">
      <c r="A80" s="13"/>
      <c r="B80" s="13"/>
      <c r="C80" s="13"/>
      <c r="D80" s="13"/>
      <c r="E80" s="13"/>
      <c r="F80" s="13"/>
      <c r="G80" s="13"/>
      <c r="H80" s="13"/>
      <c r="I80" s="13"/>
      <c r="J80" s="13"/>
      <c r="K80" s="13"/>
    </row>
    <row r="81" customFormat="false" ht="15.75" hidden="false" customHeight="true" outlineLevel="0" collapsed="false">
      <c r="A81" s="13"/>
      <c r="B81" s="13"/>
      <c r="C81" s="13"/>
      <c r="D81" s="13"/>
      <c r="E81" s="13"/>
      <c r="F81" s="13"/>
      <c r="G81" s="13"/>
      <c r="H81" s="13"/>
      <c r="I81" s="13"/>
      <c r="J81" s="13"/>
      <c r="K81" s="13"/>
    </row>
    <row r="82" customFormat="false" ht="15.75" hidden="false" customHeight="true" outlineLevel="0" collapsed="false">
      <c r="A82" s="13"/>
      <c r="B82" s="13"/>
      <c r="C82" s="13"/>
      <c r="D82" s="13"/>
      <c r="E82" s="13"/>
      <c r="F82" s="13"/>
      <c r="G82" s="13"/>
      <c r="H82" s="13"/>
      <c r="I82" s="13"/>
      <c r="J82" s="13"/>
      <c r="K82" s="13"/>
    </row>
    <row r="83" customFormat="false" ht="15.75" hidden="false" customHeight="true" outlineLevel="0" collapsed="false">
      <c r="A83" s="13"/>
      <c r="B83" s="13"/>
      <c r="C83" s="13"/>
      <c r="D83" s="13"/>
      <c r="E83" s="13"/>
      <c r="F83" s="13"/>
      <c r="G83" s="13"/>
      <c r="H83" s="13"/>
      <c r="I83" s="13"/>
      <c r="J83" s="13"/>
      <c r="K83" s="13"/>
    </row>
    <row r="84" customFormat="false" ht="15.75" hidden="false" customHeight="true" outlineLevel="0" collapsed="false">
      <c r="A84" s="13"/>
      <c r="B84" s="13"/>
      <c r="C84" s="13"/>
      <c r="D84" s="13"/>
      <c r="E84" s="13"/>
      <c r="F84" s="13"/>
      <c r="G84" s="13"/>
      <c r="H84" s="13"/>
      <c r="I84" s="13"/>
      <c r="J84" s="13"/>
      <c r="K84" s="13"/>
    </row>
    <row r="85" customFormat="false" ht="15.75" hidden="false" customHeight="true" outlineLevel="0" collapsed="false">
      <c r="A85" s="13"/>
      <c r="B85" s="13"/>
      <c r="C85" s="13"/>
      <c r="D85" s="13"/>
      <c r="E85" s="13"/>
      <c r="F85" s="13"/>
      <c r="G85" s="13"/>
      <c r="H85" s="13"/>
      <c r="I85" s="13"/>
      <c r="J85" s="13"/>
      <c r="K85" s="13"/>
    </row>
    <row r="86" customFormat="false" ht="15.75" hidden="false" customHeight="true" outlineLevel="0" collapsed="false">
      <c r="A86" s="13"/>
      <c r="B86" s="13"/>
      <c r="C86" s="13"/>
      <c r="D86" s="13"/>
      <c r="E86" s="13"/>
      <c r="F86" s="13"/>
      <c r="G86" s="13"/>
      <c r="H86" s="13"/>
      <c r="I86" s="13"/>
      <c r="J86" s="13"/>
      <c r="K86" s="13"/>
    </row>
    <row r="87" customFormat="false" ht="15.75" hidden="false" customHeight="true" outlineLevel="0" collapsed="false">
      <c r="A87" s="13"/>
      <c r="B87" s="13"/>
      <c r="C87" s="13"/>
      <c r="D87" s="13"/>
      <c r="E87" s="13"/>
      <c r="F87" s="13"/>
      <c r="G87" s="13"/>
      <c r="H87" s="13"/>
      <c r="I87" s="13"/>
      <c r="J87" s="13"/>
      <c r="K87" s="13"/>
    </row>
    <row r="88" customFormat="false" ht="15.75" hidden="false" customHeight="true" outlineLevel="0" collapsed="false">
      <c r="A88" s="13"/>
      <c r="B88" s="13"/>
      <c r="C88" s="13"/>
      <c r="D88" s="13"/>
      <c r="E88" s="13"/>
      <c r="F88" s="13"/>
      <c r="G88" s="13"/>
      <c r="H88" s="13"/>
      <c r="I88" s="13"/>
      <c r="J88" s="13"/>
      <c r="K88" s="13"/>
    </row>
    <row r="89" customFormat="false" ht="15.75" hidden="false" customHeight="true" outlineLevel="0" collapsed="false">
      <c r="A89" s="13"/>
      <c r="B89" s="13"/>
      <c r="C89" s="13"/>
      <c r="D89" s="13"/>
      <c r="E89" s="13"/>
      <c r="F89" s="13"/>
      <c r="G89" s="13"/>
      <c r="H89" s="13"/>
      <c r="I89" s="13"/>
      <c r="J89" s="13"/>
      <c r="K89" s="13"/>
    </row>
    <row r="90" customFormat="false" ht="15.75" hidden="false" customHeight="true" outlineLevel="0" collapsed="false">
      <c r="A90" s="13"/>
      <c r="B90" s="13"/>
      <c r="C90" s="13"/>
      <c r="D90" s="13"/>
      <c r="E90" s="13"/>
      <c r="F90" s="13"/>
      <c r="G90" s="13"/>
      <c r="H90" s="13"/>
      <c r="I90" s="13"/>
      <c r="J90" s="13"/>
      <c r="K90" s="13"/>
    </row>
    <row r="91" customFormat="false" ht="15.75" hidden="false" customHeight="true" outlineLevel="0" collapsed="false">
      <c r="A91" s="13"/>
      <c r="B91" s="13"/>
      <c r="C91" s="13"/>
      <c r="D91" s="13"/>
      <c r="E91" s="13"/>
      <c r="F91" s="13"/>
      <c r="G91" s="13"/>
      <c r="H91" s="13"/>
      <c r="I91" s="13"/>
      <c r="J91" s="13"/>
      <c r="K91" s="13"/>
    </row>
    <row r="92" customFormat="false" ht="15.75" hidden="false" customHeight="true" outlineLevel="0" collapsed="false">
      <c r="A92" s="13"/>
      <c r="B92" s="13"/>
      <c r="C92" s="13"/>
      <c r="D92" s="13"/>
      <c r="E92" s="13"/>
      <c r="F92" s="13"/>
      <c r="G92" s="13"/>
      <c r="H92" s="13"/>
      <c r="I92" s="13"/>
      <c r="J92" s="13"/>
      <c r="K92" s="13"/>
    </row>
    <row r="93" customFormat="false" ht="15.75" hidden="false" customHeight="true" outlineLevel="0" collapsed="false">
      <c r="A93" s="13"/>
      <c r="B93" s="13"/>
      <c r="C93" s="13"/>
      <c r="D93" s="13"/>
      <c r="E93" s="13"/>
      <c r="F93" s="13"/>
      <c r="G93" s="13"/>
      <c r="H93" s="13"/>
      <c r="I93" s="13"/>
      <c r="J93" s="13"/>
      <c r="K93" s="13"/>
    </row>
    <row r="94" customFormat="false" ht="15.75" hidden="false" customHeight="true" outlineLevel="0" collapsed="false">
      <c r="A94" s="13"/>
      <c r="B94" s="13"/>
      <c r="C94" s="13"/>
      <c r="D94" s="13"/>
      <c r="E94" s="13"/>
      <c r="F94" s="13"/>
      <c r="G94" s="13"/>
      <c r="H94" s="13"/>
      <c r="I94" s="13"/>
      <c r="J94" s="13"/>
      <c r="K94" s="13"/>
    </row>
    <row r="95" customFormat="false" ht="15.75" hidden="false" customHeight="true" outlineLevel="0" collapsed="false">
      <c r="A95" s="13"/>
      <c r="B95" s="13"/>
      <c r="C95" s="13"/>
      <c r="D95" s="13"/>
      <c r="E95" s="13"/>
      <c r="F95" s="13"/>
      <c r="G95" s="13"/>
      <c r="H95" s="13"/>
      <c r="I95" s="13"/>
      <c r="J95" s="13"/>
      <c r="K95" s="13"/>
    </row>
    <row r="96" customFormat="false" ht="15.75" hidden="false" customHeight="true" outlineLevel="0" collapsed="false">
      <c r="A96" s="13"/>
      <c r="B96" s="13"/>
      <c r="C96" s="13"/>
      <c r="D96" s="13"/>
      <c r="E96" s="13"/>
      <c r="F96" s="13"/>
      <c r="G96" s="13"/>
      <c r="H96" s="13"/>
      <c r="I96" s="13"/>
      <c r="J96" s="13"/>
      <c r="K96" s="13"/>
    </row>
    <row r="97" customFormat="false" ht="15.75" hidden="false" customHeight="true" outlineLevel="0" collapsed="false">
      <c r="A97" s="13"/>
      <c r="B97" s="13"/>
      <c r="C97" s="13"/>
      <c r="D97" s="13"/>
      <c r="E97" s="13"/>
      <c r="F97" s="13"/>
      <c r="G97" s="13"/>
      <c r="H97" s="13"/>
      <c r="I97" s="13"/>
      <c r="J97" s="13"/>
      <c r="K97" s="13"/>
    </row>
    <row r="98" customFormat="false" ht="15.75" hidden="false" customHeight="true" outlineLevel="0" collapsed="false">
      <c r="A98" s="13"/>
      <c r="B98" s="13"/>
      <c r="C98" s="13"/>
      <c r="D98" s="13"/>
      <c r="E98" s="13"/>
      <c r="F98" s="13"/>
      <c r="G98" s="13"/>
      <c r="H98" s="13"/>
      <c r="I98" s="13"/>
      <c r="J98" s="13"/>
      <c r="K98" s="13"/>
    </row>
    <row r="99" customFormat="false" ht="15.75" hidden="false" customHeight="true" outlineLevel="0" collapsed="false">
      <c r="A99" s="13"/>
      <c r="B99" s="13"/>
      <c r="C99" s="13"/>
      <c r="D99" s="13"/>
      <c r="E99" s="13"/>
      <c r="F99" s="13"/>
      <c r="G99" s="13"/>
      <c r="H99" s="13"/>
      <c r="I99" s="13"/>
      <c r="J99" s="13"/>
      <c r="K99" s="13"/>
    </row>
    <row r="100" customFormat="false" ht="15.75" hidden="false" customHeight="true" outlineLevel="0" collapsed="false">
      <c r="A100" s="13"/>
      <c r="B100" s="13"/>
      <c r="C100" s="13"/>
      <c r="D100" s="13"/>
      <c r="E100" s="13"/>
      <c r="F100" s="13"/>
      <c r="G100" s="13"/>
      <c r="H100" s="13"/>
      <c r="I100" s="13"/>
      <c r="J100" s="13"/>
      <c r="K100" s="13"/>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1">
    <mergeCell ref="G3:I3"/>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7"/>
    <col collapsed="false" customWidth="true" hidden="false" outlineLevel="0" max="2" min="2" style="1" width="2.71"/>
    <col collapsed="false" customWidth="true" hidden="false" outlineLevel="0" max="3" min="3" style="1" width="5.71"/>
    <col collapsed="false" customWidth="true" hidden="false" outlineLevel="0" max="4" min="4" style="1" width="22.14"/>
    <col collapsed="false" customWidth="true" hidden="false" outlineLevel="0" max="5" min="5" style="1" width="24.71"/>
    <col collapsed="false" customWidth="true" hidden="false" outlineLevel="0" max="6" min="6" style="1" width="8.29"/>
    <col collapsed="false" customWidth="true" hidden="false" outlineLevel="0" max="7" min="7" style="1" width="1.29"/>
    <col collapsed="false" customWidth="true" hidden="false" outlineLevel="0" max="8" min="8" style="1" width="15.71"/>
    <col collapsed="false" customWidth="true" hidden="false" outlineLevel="0" max="9" min="9" style="1" width="38.71"/>
    <col collapsed="false" customWidth="true" hidden="false" outlineLevel="0" max="10" min="10" style="1" width="1.14"/>
    <col collapsed="false" customWidth="true" hidden="false" outlineLevel="0" max="11" min="11" style="1" width="8"/>
    <col collapsed="false" customWidth="true" hidden="false" outlineLevel="0" max="26" min="12" style="1" width="12.71"/>
  </cols>
  <sheetData>
    <row r="1" customFormat="false" ht="12.75" hidden="false" customHeight="true" outlineLevel="0" collapsed="false">
      <c r="A1" s="35" t="s">
        <v>653</v>
      </c>
      <c r="B1" s="13"/>
      <c r="C1" s="13"/>
      <c r="D1" s="13"/>
      <c r="E1" s="13"/>
      <c r="F1" s="13"/>
      <c r="G1" s="13"/>
      <c r="H1" s="13"/>
      <c r="I1" s="13"/>
      <c r="J1" s="13"/>
      <c r="K1" s="13"/>
    </row>
    <row r="2" customFormat="false" ht="15.75" hidden="false" customHeight="true" outlineLevel="0" collapsed="false">
      <c r="A2" s="47" t="s">
        <v>690</v>
      </c>
      <c r="B2" s="13" t="s">
        <v>691</v>
      </c>
      <c r="C2" s="13"/>
      <c r="D2" s="13"/>
      <c r="E2" s="13"/>
      <c r="F2" s="13"/>
      <c r="G2" s="13"/>
      <c r="H2" s="13"/>
      <c r="I2" s="13"/>
      <c r="J2" s="13"/>
      <c r="K2" s="13"/>
    </row>
    <row r="3" customFormat="false" ht="16.5" hidden="false" customHeight="true" outlineLevel="0" collapsed="false">
      <c r="A3" s="432"/>
      <c r="B3" s="432"/>
      <c r="C3" s="432"/>
      <c r="D3" s="432"/>
      <c r="E3" s="433"/>
      <c r="F3" s="13"/>
      <c r="G3" s="15" t="s">
        <v>17</v>
      </c>
      <c r="H3" s="15"/>
      <c r="I3" s="15"/>
      <c r="J3" s="15"/>
      <c r="K3" s="13"/>
    </row>
    <row r="4" customFormat="false" ht="15.75" hidden="false" customHeight="true" outlineLevel="0" collapsed="false">
      <c r="A4" s="434" t="s">
        <v>692</v>
      </c>
      <c r="B4" s="434"/>
      <c r="C4" s="434"/>
      <c r="D4" s="434"/>
      <c r="E4" s="435" t="n">
        <f aca="false">'2.1.c Insumos'!F62</f>
        <v>15</v>
      </c>
      <c r="F4" s="13"/>
      <c r="G4" s="17"/>
      <c r="H4" s="18"/>
      <c r="I4" s="18"/>
      <c r="J4" s="19"/>
      <c r="K4" s="13"/>
    </row>
    <row r="5" customFormat="false" ht="15.75" hidden="false" customHeight="true" outlineLevel="0" collapsed="false">
      <c r="A5" s="436" t="s">
        <v>693</v>
      </c>
      <c r="B5" s="436"/>
      <c r="C5" s="436"/>
      <c r="D5" s="436"/>
      <c r="E5" s="437" t="n">
        <f aca="false">1/E4</f>
        <v>0.0666666666666667</v>
      </c>
      <c r="F5" s="13"/>
      <c r="G5" s="20"/>
      <c r="H5" s="21"/>
      <c r="I5" s="22" t="s">
        <v>19</v>
      </c>
      <c r="J5" s="23"/>
      <c r="K5" s="13"/>
    </row>
    <row r="6" customFormat="false" ht="15.75" hidden="false" customHeight="true" outlineLevel="0" collapsed="false">
      <c r="A6" s="438"/>
      <c r="B6" s="438"/>
      <c r="C6" s="438"/>
      <c r="D6" s="438"/>
      <c r="E6" s="439"/>
      <c r="F6" s="13"/>
      <c r="G6" s="20"/>
      <c r="H6" s="27"/>
      <c r="I6" s="22" t="s">
        <v>21</v>
      </c>
      <c r="J6" s="23"/>
      <c r="K6" s="13"/>
    </row>
    <row r="7" customFormat="false" ht="12.75" hidden="false" customHeight="true" outlineLevel="0" collapsed="false">
      <c r="A7" s="47"/>
      <c r="B7" s="47"/>
      <c r="C7" s="47"/>
      <c r="D7" s="47"/>
      <c r="E7" s="13"/>
      <c r="F7" s="13"/>
      <c r="G7" s="20"/>
      <c r="H7" s="28"/>
      <c r="I7" s="22" t="s">
        <v>23</v>
      </c>
      <c r="J7" s="23"/>
      <c r="K7" s="13"/>
    </row>
    <row r="8" customFormat="false" ht="15.75" hidden="false" customHeight="true" outlineLevel="0" collapsed="false">
      <c r="A8" s="47" t="s">
        <v>694</v>
      </c>
      <c r="B8" s="47" t="s">
        <v>695</v>
      </c>
      <c r="C8" s="13"/>
      <c r="D8" s="13"/>
      <c r="E8" s="13"/>
      <c r="F8" s="13"/>
      <c r="G8" s="29"/>
      <c r="H8" s="30"/>
      <c r="I8" s="30"/>
      <c r="J8" s="31"/>
      <c r="K8" s="13"/>
    </row>
    <row r="9" customFormat="false" ht="12.75" hidden="false" customHeight="true" outlineLevel="0" collapsed="false">
      <c r="A9" s="13"/>
      <c r="B9" s="13"/>
      <c r="C9" s="13"/>
      <c r="D9" s="13"/>
      <c r="E9" s="13"/>
      <c r="F9" s="13"/>
      <c r="G9" s="13"/>
      <c r="H9" s="13"/>
      <c r="I9" s="13"/>
      <c r="J9" s="13"/>
      <c r="K9" s="13"/>
    </row>
    <row r="10" customFormat="false" ht="12.75" hidden="false" customHeight="true" outlineLevel="0" collapsed="false">
      <c r="A10" s="13"/>
      <c r="B10" s="13"/>
      <c r="C10" s="440" t="s">
        <v>696</v>
      </c>
      <c r="D10" s="441" t="n">
        <f aca="false">(1/12)*(1-(E5*(E4/2)))</f>
        <v>0.0416666666666667</v>
      </c>
      <c r="E10" s="359"/>
      <c r="F10" s="13"/>
      <c r="G10" s="13"/>
      <c r="H10" s="13"/>
      <c r="I10" s="13"/>
      <c r="J10" s="13"/>
      <c r="K10" s="13"/>
    </row>
    <row r="11" customFormat="false" ht="12.75" hidden="false" customHeight="true" outlineLevel="0" collapsed="false">
      <c r="A11" s="13"/>
      <c r="B11" s="13"/>
      <c r="C11" s="13"/>
      <c r="D11" s="13"/>
      <c r="E11" s="13"/>
      <c r="F11" s="13"/>
      <c r="G11" s="13"/>
      <c r="H11" s="13"/>
      <c r="I11" s="13"/>
      <c r="J11" s="13"/>
      <c r="K11" s="13"/>
    </row>
    <row r="12" customFormat="false" ht="12.75" hidden="false" customHeight="true" outlineLevel="0" collapsed="false">
      <c r="A12" s="13"/>
      <c r="B12" s="13"/>
      <c r="C12" s="13"/>
      <c r="D12" s="13"/>
      <c r="E12" s="13"/>
      <c r="F12" s="13"/>
      <c r="G12" s="13"/>
      <c r="H12" s="13"/>
      <c r="I12" s="13"/>
      <c r="J12" s="13"/>
      <c r="K12" s="13"/>
    </row>
    <row r="13" customFormat="false" ht="12.75" hidden="false" customHeight="true" outlineLevel="0" collapsed="false">
      <c r="A13" s="13"/>
      <c r="B13" s="13"/>
      <c r="C13" s="13"/>
      <c r="D13" s="13"/>
      <c r="E13" s="13"/>
      <c r="F13" s="13"/>
      <c r="G13" s="13"/>
      <c r="H13" s="13"/>
      <c r="I13" s="13"/>
      <c r="J13" s="13"/>
      <c r="K13" s="13"/>
    </row>
    <row r="14" customFormat="false" ht="12.75" hidden="false" customHeight="true" outlineLevel="0" collapsed="false">
      <c r="A14" s="13"/>
      <c r="B14" s="13"/>
      <c r="C14" s="13"/>
      <c r="D14" s="13"/>
      <c r="E14" s="13"/>
      <c r="F14" s="13"/>
      <c r="G14" s="13"/>
      <c r="H14" s="13"/>
      <c r="I14" s="13"/>
      <c r="J14" s="13"/>
      <c r="K14" s="13"/>
    </row>
    <row r="15" customFormat="false" ht="12.75" hidden="false" customHeight="true" outlineLevel="0" collapsed="false">
      <c r="A15" s="13"/>
      <c r="B15" s="13"/>
      <c r="C15" s="13"/>
      <c r="D15" s="13"/>
      <c r="E15" s="13"/>
      <c r="F15" s="13"/>
      <c r="G15" s="13"/>
      <c r="H15" s="13"/>
      <c r="I15" s="13"/>
      <c r="J15" s="13"/>
      <c r="K15" s="13"/>
    </row>
    <row r="16" customFormat="false" ht="12.75" hidden="false" customHeight="true" outlineLevel="0" collapsed="false">
      <c r="A16" s="13"/>
      <c r="B16" s="13"/>
      <c r="C16" s="13"/>
      <c r="D16" s="13"/>
      <c r="E16" s="13"/>
      <c r="F16" s="13"/>
      <c r="G16" s="13"/>
      <c r="H16" s="13"/>
      <c r="I16" s="13"/>
      <c r="J16" s="13"/>
      <c r="K16" s="13"/>
    </row>
    <row r="17" customFormat="false" ht="12.75" hidden="false" customHeight="true" outlineLevel="0" collapsed="false">
      <c r="A17" s="13"/>
      <c r="B17" s="13"/>
      <c r="C17" s="13"/>
      <c r="D17" s="13"/>
      <c r="E17" s="13"/>
      <c r="F17" s="13"/>
      <c r="G17" s="13"/>
      <c r="H17" s="13"/>
      <c r="I17" s="13"/>
      <c r="J17" s="13"/>
      <c r="K17" s="13"/>
    </row>
    <row r="18" customFormat="false" ht="12.75" hidden="false" customHeight="true" outlineLevel="0" collapsed="false">
      <c r="A18" s="13"/>
      <c r="B18" s="13"/>
      <c r="C18" s="13"/>
      <c r="D18" s="13"/>
      <c r="E18" s="13"/>
      <c r="F18" s="13"/>
      <c r="G18" s="13"/>
      <c r="H18" s="13"/>
      <c r="I18" s="13"/>
      <c r="J18" s="13"/>
      <c r="K18" s="13"/>
    </row>
    <row r="19" customFormat="false" ht="12.75" hidden="false" customHeight="true" outlineLevel="0" collapsed="false">
      <c r="A19" s="13"/>
      <c r="B19" s="13"/>
      <c r="C19" s="13"/>
      <c r="D19" s="13"/>
      <c r="E19" s="13"/>
      <c r="F19" s="13"/>
      <c r="G19" s="13"/>
      <c r="H19" s="13"/>
      <c r="I19" s="13"/>
      <c r="J19" s="13"/>
      <c r="K19" s="13"/>
    </row>
    <row r="20" customFormat="false" ht="12.75" hidden="false" customHeight="true" outlineLevel="0" collapsed="false">
      <c r="A20" s="13"/>
      <c r="B20" s="13"/>
      <c r="C20" s="13"/>
      <c r="D20" s="13"/>
      <c r="E20" s="13"/>
      <c r="F20" s="13"/>
      <c r="G20" s="13"/>
      <c r="H20" s="13"/>
      <c r="I20" s="13"/>
      <c r="J20" s="13"/>
      <c r="K20" s="13"/>
    </row>
    <row r="21" customFormat="false" ht="15.75" hidden="false" customHeight="true" outlineLevel="0" collapsed="false">
      <c r="A21" s="13"/>
      <c r="B21" s="13"/>
      <c r="C21" s="13"/>
      <c r="D21" s="13"/>
      <c r="E21" s="13"/>
      <c r="F21" s="13"/>
      <c r="G21" s="13"/>
      <c r="H21" s="13"/>
      <c r="I21" s="13"/>
      <c r="J21" s="13"/>
      <c r="K21" s="13"/>
    </row>
    <row r="22" customFormat="false" ht="15.75" hidden="false" customHeight="true" outlineLevel="0" collapsed="false">
      <c r="A22" s="13"/>
      <c r="B22" s="13"/>
      <c r="C22" s="13"/>
      <c r="D22" s="13"/>
      <c r="E22" s="13"/>
      <c r="F22" s="13"/>
      <c r="G22" s="13"/>
      <c r="H22" s="13"/>
      <c r="I22" s="13"/>
      <c r="J22" s="13"/>
      <c r="K22" s="13"/>
    </row>
    <row r="23" customFormat="false" ht="15.75" hidden="false" customHeight="true" outlineLevel="0" collapsed="false">
      <c r="A23" s="13"/>
      <c r="B23" s="13"/>
      <c r="C23" s="13"/>
      <c r="D23" s="13"/>
      <c r="E23" s="13"/>
      <c r="F23" s="13"/>
      <c r="G23" s="13"/>
      <c r="H23" s="13"/>
      <c r="I23" s="13"/>
      <c r="J23" s="13"/>
      <c r="K23" s="13"/>
    </row>
    <row r="24" customFormat="false" ht="15.75" hidden="false" customHeight="true" outlineLevel="0" collapsed="false">
      <c r="A24" s="13"/>
      <c r="B24" s="13"/>
      <c r="C24" s="13"/>
      <c r="D24" s="13"/>
      <c r="E24" s="47"/>
      <c r="F24" s="13"/>
      <c r="G24" s="13"/>
      <c r="H24" s="13"/>
      <c r="I24" s="13"/>
      <c r="J24" s="13"/>
      <c r="K24" s="13"/>
    </row>
    <row r="25" customFormat="false" ht="15.75" hidden="false" customHeight="true" outlineLevel="0" collapsed="false">
      <c r="A25" s="13"/>
      <c r="B25" s="13"/>
      <c r="C25" s="13"/>
      <c r="D25" s="13"/>
      <c r="E25" s="13"/>
      <c r="F25" s="13"/>
      <c r="G25" s="13"/>
      <c r="H25" s="13"/>
      <c r="I25" s="13"/>
      <c r="J25" s="13"/>
      <c r="K25" s="13"/>
    </row>
    <row r="26" customFormat="false" ht="15.75" hidden="false" customHeight="true" outlineLevel="0" collapsed="false">
      <c r="A26" s="13"/>
      <c r="B26" s="13"/>
      <c r="C26" s="13"/>
      <c r="D26" s="13"/>
      <c r="E26" s="13"/>
      <c r="F26" s="13"/>
      <c r="G26" s="13"/>
      <c r="H26" s="13"/>
      <c r="I26" s="13"/>
      <c r="J26" s="13"/>
      <c r="K26" s="13"/>
    </row>
    <row r="27" customFormat="false" ht="15.75" hidden="false" customHeight="true" outlineLevel="0" collapsed="false">
      <c r="A27" s="13"/>
      <c r="B27" s="13"/>
      <c r="C27" s="13"/>
      <c r="D27" s="13"/>
      <c r="E27" s="13"/>
      <c r="F27" s="13"/>
      <c r="G27" s="13"/>
      <c r="H27" s="13"/>
      <c r="I27" s="13"/>
      <c r="J27" s="13"/>
      <c r="K27" s="13"/>
    </row>
    <row r="28" customFormat="false" ht="15.75" hidden="false" customHeight="true" outlineLevel="0" collapsed="false">
      <c r="A28" s="13"/>
      <c r="B28" s="13"/>
      <c r="C28" s="13"/>
      <c r="D28" s="13"/>
      <c r="E28" s="13"/>
      <c r="F28" s="13"/>
      <c r="G28" s="13"/>
      <c r="H28" s="13"/>
      <c r="I28" s="13"/>
      <c r="J28" s="13"/>
      <c r="K28" s="13"/>
    </row>
    <row r="29" customFormat="false" ht="15.75" hidden="false" customHeight="true" outlineLevel="0" collapsed="false">
      <c r="A29" s="13"/>
      <c r="B29" s="13"/>
      <c r="C29" s="13"/>
      <c r="D29" s="13"/>
      <c r="E29" s="13"/>
      <c r="F29" s="13"/>
      <c r="G29" s="13"/>
      <c r="H29" s="13"/>
      <c r="I29" s="13"/>
      <c r="J29" s="13"/>
      <c r="K29" s="13"/>
    </row>
    <row r="30" customFormat="false" ht="15.75" hidden="false" customHeight="true" outlineLevel="0" collapsed="false">
      <c r="A30" s="13"/>
      <c r="B30" s="13"/>
      <c r="C30" s="13"/>
      <c r="D30" s="13"/>
      <c r="E30" s="13"/>
      <c r="F30" s="13"/>
      <c r="G30" s="13"/>
      <c r="H30" s="13"/>
      <c r="I30" s="13"/>
      <c r="J30" s="13"/>
      <c r="K30" s="13"/>
    </row>
    <row r="31" customFormat="false" ht="15.75" hidden="false" customHeight="true" outlineLevel="0" collapsed="false">
      <c r="A31" s="13"/>
      <c r="B31" s="13"/>
      <c r="C31" s="13"/>
      <c r="D31" s="13"/>
      <c r="E31" s="13"/>
      <c r="F31" s="13"/>
      <c r="G31" s="13"/>
      <c r="H31" s="13"/>
      <c r="I31" s="13"/>
      <c r="J31" s="13"/>
      <c r="K31" s="13"/>
    </row>
    <row r="32" customFormat="false" ht="15.75" hidden="false" customHeight="true" outlineLevel="0" collapsed="false">
      <c r="A32" s="13"/>
      <c r="B32" s="13"/>
      <c r="C32" s="13"/>
      <c r="D32" s="13"/>
      <c r="E32" s="13"/>
      <c r="F32" s="13"/>
      <c r="G32" s="13"/>
      <c r="H32" s="13"/>
      <c r="I32" s="13"/>
      <c r="J32" s="13"/>
      <c r="K32" s="13"/>
    </row>
    <row r="33" customFormat="false" ht="15.75" hidden="false" customHeight="true" outlineLevel="0" collapsed="false">
      <c r="A33" s="13"/>
      <c r="B33" s="13"/>
      <c r="C33" s="13"/>
      <c r="D33" s="13"/>
      <c r="E33" s="13"/>
      <c r="F33" s="13"/>
      <c r="G33" s="13"/>
      <c r="H33" s="13"/>
      <c r="I33" s="13"/>
      <c r="J33" s="13"/>
      <c r="K33" s="13"/>
    </row>
    <row r="34" customFormat="false" ht="15.75" hidden="false" customHeight="true" outlineLevel="0" collapsed="false">
      <c r="A34" s="13"/>
      <c r="B34" s="13"/>
      <c r="C34" s="13"/>
      <c r="D34" s="13"/>
      <c r="E34" s="13"/>
      <c r="F34" s="13"/>
      <c r="G34" s="13"/>
      <c r="H34" s="13"/>
      <c r="I34" s="13"/>
      <c r="J34" s="13"/>
      <c r="K34" s="13"/>
    </row>
    <row r="35" customFormat="false" ht="15.75" hidden="false" customHeight="true" outlineLevel="0" collapsed="false">
      <c r="A35" s="13"/>
      <c r="B35" s="13"/>
      <c r="C35" s="13"/>
      <c r="D35" s="13"/>
      <c r="E35" s="13"/>
      <c r="F35" s="13"/>
      <c r="G35" s="13"/>
      <c r="H35" s="13"/>
      <c r="I35" s="13"/>
      <c r="J35" s="13"/>
      <c r="K35" s="13"/>
    </row>
    <row r="36" customFormat="false" ht="15.75" hidden="false" customHeight="true" outlineLevel="0" collapsed="false">
      <c r="A36" s="13"/>
      <c r="B36" s="13"/>
      <c r="C36" s="13"/>
      <c r="D36" s="13"/>
      <c r="E36" s="13"/>
      <c r="F36" s="13"/>
      <c r="G36" s="13"/>
      <c r="H36" s="13"/>
      <c r="I36" s="13"/>
      <c r="J36" s="13"/>
      <c r="K36" s="13"/>
    </row>
    <row r="37" customFormat="false" ht="15.75" hidden="false" customHeight="true" outlineLevel="0" collapsed="false">
      <c r="A37" s="13"/>
      <c r="B37" s="13"/>
      <c r="C37" s="13"/>
      <c r="D37" s="13"/>
      <c r="E37" s="13"/>
      <c r="F37" s="13"/>
      <c r="G37" s="13"/>
      <c r="H37" s="13"/>
      <c r="I37" s="13"/>
      <c r="J37" s="13"/>
      <c r="K37" s="13"/>
    </row>
    <row r="38" customFormat="false" ht="15.75" hidden="false" customHeight="true" outlineLevel="0" collapsed="false">
      <c r="A38" s="13"/>
      <c r="B38" s="13"/>
      <c r="C38" s="13"/>
      <c r="D38" s="13"/>
      <c r="E38" s="13"/>
      <c r="F38" s="13"/>
      <c r="G38" s="13"/>
      <c r="H38" s="13"/>
      <c r="I38" s="13"/>
      <c r="J38" s="13"/>
      <c r="K38" s="13"/>
    </row>
    <row r="39" customFormat="false" ht="15.75" hidden="false" customHeight="true" outlineLevel="0" collapsed="false">
      <c r="A39" s="13"/>
      <c r="B39" s="13"/>
      <c r="C39" s="13"/>
      <c r="D39" s="13"/>
      <c r="E39" s="13"/>
      <c r="F39" s="13"/>
      <c r="G39" s="13"/>
      <c r="H39" s="13"/>
      <c r="I39" s="13"/>
      <c r="J39" s="13"/>
      <c r="K39" s="13"/>
    </row>
    <row r="40" customFormat="false" ht="15.75" hidden="false" customHeight="true" outlineLevel="0" collapsed="false">
      <c r="A40" s="13"/>
      <c r="B40" s="13"/>
      <c r="C40" s="13"/>
      <c r="D40" s="13"/>
      <c r="E40" s="13"/>
      <c r="F40" s="13"/>
      <c r="G40" s="13"/>
      <c r="H40" s="13"/>
      <c r="I40" s="13"/>
      <c r="J40" s="13"/>
      <c r="K40" s="13"/>
    </row>
    <row r="41" customFormat="false" ht="15.75" hidden="false" customHeight="true" outlineLevel="0" collapsed="false">
      <c r="A41" s="13"/>
      <c r="B41" s="13"/>
      <c r="C41" s="13"/>
      <c r="D41" s="13"/>
      <c r="E41" s="13"/>
      <c r="F41" s="13"/>
      <c r="G41" s="13"/>
      <c r="H41" s="13"/>
      <c r="I41" s="13"/>
      <c r="J41" s="13"/>
      <c r="K41" s="13"/>
    </row>
    <row r="42" customFormat="false" ht="15.75" hidden="false" customHeight="true" outlineLevel="0" collapsed="false">
      <c r="A42" s="13"/>
      <c r="B42" s="13"/>
      <c r="C42" s="13"/>
      <c r="D42" s="13"/>
      <c r="E42" s="13"/>
      <c r="F42" s="13"/>
      <c r="G42" s="13"/>
      <c r="H42" s="13"/>
      <c r="I42" s="13"/>
      <c r="J42" s="13"/>
      <c r="K42" s="13"/>
    </row>
    <row r="43" customFormat="false" ht="15.75" hidden="false" customHeight="true" outlineLevel="0" collapsed="false">
      <c r="A43" s="13"/>
      <c r="B43" s="13"/>
      <c r="C43" s="13"/>
      <c r="D43" s="13"/>
      <c r="E43" s="13"/>
      <c r="F43" s="13"/>
      <c r="G43" s="13"/>
      <c r="H43" s="13"/>
      <c r="I43" s="13"/>
      <c r="J43" s="13"/>
      <c r="K43" s="13"/>
    </row>
    <row r="44" customFormat="false" ht="15.75" hidden="false" customHeight="true" outlineLevel="0" collapsed="false">
      <c r="A44" s="13"/>
      <c r="B44" s="13"/>
      <c r="C44" s="13"/>
      <c r="D44" s="13"/>
      <c r="E44" s="13"/>
      <c r="F44" s="13"/>
      <c r="G44" s="13"/>
      <c r="H44" s="13"/>
      <c r="I44" s="13"/>
      <c r="J44" s="13"/>
      <c r="K44" s="13"/>
    </row>
    <row r="45" customFormat="false" ht="15.75" hidden="false" customHeight="true" outlineLevel="0" collapsed="false">
      <c r="A45" s="13"/>
      <c r="B45" s="13"/>
      <c r="C45" s="13"/>
      <c r="D45" s="13"/>
      <c r="E45" s="13"/>
      <c r="F45" s="13"/>
      <c r="G45" s="13"/>
      <c r="H45" s="13"/>
      <c r="I45" s="13"/>
      <c r="J45" s="13"/>
      <c r="K45" s="13"/>
    </row>
    <row r="46" customFormat="false" ht="15.75" hidden="false" customHeight="true" outlineLevel="0" collapsed="false">
      <c r="A46" s="13"/>
      <c r="B46" s="13"/>
      <c r="C46" s="13"/>
      <c r="D46" s="13"/>
      <c r="E46" s="13"/>
      <c r="F46" s="13"/>
      <c r="G46" s="13"/>
      <c r="H46" s="13"/>
      <c r="I46" s="13"/>
      <c r="J46" s="13"/>
      <c r="K46" s="13"/>
    </row>
    <row r="47" customFormat="false" ht="15.75" hidden="false" customHeight="true" outlineLevel="0" collapsed="false">
      <c r="A47" s="13"/>
      <c r="B47" s="13"/>
      <c r="C47" s="13"/>
      <c r="D47" s="13"/>
      <c r="E47" s="13"/>
      <c r="F47" s="13"/>
      <c r="G47" s="13"/>
      <c r="H47" s="13"/>
      <c r="I47" s="13"/>
      <c r="J47" s="13"/>
      <c r="K47" s="13"/>
    </row>
    <row r="48" customFormat="false" ht="15.75" hidden="false" customHeight="true" outlineLevel="0" collapsed="false">
      <c r="A48" s="13"/>
      <c r="B48" s="13"/>
      <c r="C48" s="13"/>
      <c r="D48" s="13"/>
      <c r="E48" s="13"/>
      <c r="F48" s="13"/>
      <c r="G48" s="13"/>
      <c r="H48" s="13"/>
      <c r="I48" s="13"/>
      <c r="J48" s="13"/>
      <c r="K48" s="13"/>
    </row>
    <row r="49" customFormat="false" ht="15.75" hidden="false" customHeight="true" outlineLevel="0" collapsed="false">
      <c r="A49" s="13"/>
      <c r="B49" s="13"/>
      <c r="C49" s="13"/>
      <c r="D49" s="13"/>
      <c r="E49" s="13"/>
      <c r="F49" s="13"/>
      <c r="G49" s="13"/>
      <c r="H49" s="13"/>
      <c r="I49" s="13"/>
      <c r="J49" s="13"/>
      <c r="K49" s="13"/>
    </row>
    <row r="50" customFormat="false" ht="15.75" hidden="false" customHeight="true" outlineLevel="0" collapsed="false">
      <c r="A50" s="13"/>
      <c r="B50" s="13"/>
      <c r="C50" s="13"/>
      <c r="D50" s="13"/>
      <c r="E50" s="13"/>
      <c r="F50" s="13"/>
      <c r="G50" s="13"/>
      <c r="H50" s="13"/>
      <c r="I50" s="13"/>
      <c r="J50" s="13"/>
      <c r="K50" s="13"/>
    </row>
    <row r="51" customFormat="false" ht="15.75" hidden="false" customHeight="true" outlineLevel="0" collapsed="false">
      <c r="A51" s="13"/>
      <c r="B51" s="13"/>
      <c r="C51" s="13"/>
      <c r="D51" s="13"/>
      <c r="E51" s="13"/>
      <c r="F51" s="13"/>
      <c r="G51" s="13"/>
      <c r="H51" s="13"/>
      <c r="I51" s="13"/>
      <c r="J51" s="13"/>
      <c r="K51" s="13"/>
    </row>
    <row r="52" customFormat="false" ht="15.75" hidden="false" customHeight="true" outlineLevel="0" collapsed="false">
      <c r="A52" s="13"/>
      <c r="B52" s="13"/>
      <c r="C52" s="13"/>
      <c r="D52" s="13"/>
      <c r="E52" s="13"/>
      <c r="F52" s="13"/>
      <c r="G52" s="13"/>
      <c r="H52" s="13"/>
      <c r="I52" s="13"/>
      <c r="J52" s="13"/>
      <c r="K52" s="13"/>
    </row>
    <row r="53" customFormat="false" ht="15.75" hidden="false" customHeight="true" outlineLevel="0" collapsed="false">
      <c r="A53" s="13"/>
      <c r="B53" s="13"/>
      <c r="C53" s="13"/>
      <c r="D53" s="13"/>
      <c r="E53" s="13"/>
      <c r="F53" s="13"/>
      <c r="G53" s="13"/>
      <c r="H53" s="13"/>
      <c r="I53" s="13"/>
      <c r="J53" s="13"/>
      <c r="K53" s="13"/>
    </row>
    <row r="54" customFormat="false" ht="15.75" hidden="false" customHeight="true" outlineLevel="0" collapsed="false">
      <c r="A54" s="13"/>
      <c r="B54" s="13"/>
      <c r="C54" s="13"/>
      <c r="D54" s="13"/>
      <c r="E54" s="13"/>
      <c r="F54" s="13"/>
      <c r="G54" s="13"/>
      <c r="H54" s="13"/>
      <c r="I54" s="13"/>
      <c r="J54" s="13"/>
      <c r="K54" s="13"/>
    </row>
    <row r="55" customFormat="false" ht="15.75" hidden="false" customHeight="true" outlineLevel="0" collapsed="false">
      <c r="A55" s="13"/>
      <c r="B55" s="13"/>
      <c r="C55" s="13"/>
      <c r="D55" s="13"/>
      <c r="E55" s="13"/>
      <c r="F55" s="13"/>
      <c r="G55" s="13"/>
      <c r="H55" s="13"/>
      <c r="I55" s="13"/>
      <c r="J55" s="13"/>
      <c r="K55" s="13"/>
    </row>
    <row r="56" customFormat="false" ht="15.75" hidden="false" customHeight="true" outlineLevel="0" collapsed="false">
      <c r="A56" s="13"/>
      <c r="B56" s="13"/>
      <c r="C56" s="13"/>
      <c r="D56" s="13"/>
      <c r="E56" s="13"/>
      <c r="F56" s="13"/>
      <c r="G56" s="13"/>
      <c r="H56" s="13"/>
      <c r="I56" s="13"/>
      <c r="J56" s="13"/>
      <c r="K56" s="13"/>
    </row>
    <row r="57" customFormat="false" ht="15.75" hidden="false" customHeight="true" outlineLevel="0" collapsed="false">
      <c r="A57" s="13"/>
      <c r="B57" s="13"/>
      <c r="C57" s="13"/>
      <c r="D57" s="13"/>
      <c r="E57" s="13"/>
      <c r="F57" s="13"/>
      <c r="G57" s="13"/>
      <c r="H57" s="13"/>
      <c r="I57" s="13"/>
      <c r="J57" s="13"/>
      <c r="K57" s="13"/>
    </row>
    <row r="58" customFormat="false" ht="15.75" hidden="false" customHeight="true" outlineLevel="0" collapsed="false">
      <c r="A58" s="13"/>
      <c r="B58" s="13"/>
      <c r="C58" s="13"/>
      <c r="D58" s="13"/>
      <c r="E58" s="13"/>
      <c r="F58" s="13"/>
      <c r="G58" s="13"/>
      <c r="H58" s="13"/>
      <c r="I58" s="13"/>
      <c r="J58" s="13"/>
      <c r="K58" s="13"/>
    </row>
    <row r="59" customFormat="false" ht="15.75" hidden="false" customHeight="true" outlineLevel="0" collapsed="false">
      <c r="A59" s="13"/>
      <c r="B59" s="13"/>
      <c r="C59" s="13"/>
      <c r="D59" s="13"/>
      <c r="E59" s="13"/>
      <c r="F59" s="13"/>
      <c r="G59" s="13"/>
      <c r="H59" s="13"/>
      <c r="I59" s="13"/>
      <c r="J59" s="13"/>
      <c r="K59" s="13"/>
    </row>
    <row r="60" customFormat="false" ht="15.75" hidden="false" customHeight="true" outlineLevel="0" collapsed="false">
      <c r="A60" s="13"/>
      <c r="B60" s="13"/>
      <c r="C60" s="13"/>
      <c r="D60" s="13"/>
      <c r="E60" s="13"/>
      <c r="F60" s="13"/>
      <c r="G60" s="13"/>
      <c r="H60" s="13"/>
      <c r="I60" s="13"/>
      <c r="J60" s="13"/>
      <c r="K60" s="13"/>
    </row>
    <row r="61" customFormat="false" ht="15.75" hidden="false" customHeight="true" outlineLevel="0" collapsed="false">
      <c r="A61" s="13"/>
      <c r="B61" s="13"/>
      <c r="C61" s="13"/>
      <c r="D61" s="13"/>
      <c r="E61" s="13"/>
      <c r="F61" s="13"/>
      <c r="G61" s="13"/>
      <c r="H61" s="13"/>
      <c r="I61" s="13"/>
      <c r="J61" s="13"/>
      <c r="K61" s="13"/>
    </row>
    <row r="62" customFormat="false" ht="15.75" hidden="false" customHeight="true" outlineLevel="0" collapsed="false">
      <c r="A62" s="13"/>
      <c r="B62" s="13"/>
      <c r="C62" s="13"/>
      <c r="D62" s="13"/>
      <c r="E62" s="13"/>
      <c r="F62" s="13"/>
      <c r="G62" s="13"/>
      <c r="H62" s="13"/>
      <c r="I62" s="13"/>
      <c r="J62" s="13"/>
      <c r="K62" s="13"/>
    </row>
    <row r="63" customFormat="false" ht="15.75" hidden="false" customHeight="true" outlineLevel="0" collapsed="false">
      <c r="A63" s="13"/>
      <c r="B63" s="13"/>
      <c r="C63" s="13"/>
      <c r="D63" s="13"/>
      <c r="E63" s="13"/>
      <c r="F63" s="13"/>
      <c r="G63" s="13"/>
      <c r="H63" s="13"/>
      <c r="I63" s="13"/>
      <c r="J63" s="13"/>
      <c r="K63" s="13"/>
    </row>
    <row r="64" customFormat="false" ht="15.75" hidden="false" customHeight="true" outlineLevel="0" collapsed="false">
      <c r="A64" s="13"/>
      <c r="B64" s="13"/>
      <c r="C64" s="13"/>
      <c r="D64" s="13"/>
      <c r="E64" s="13"/>
      <c r="F64" s="13"/>
      <c r="G64" s="13"/>
      <c r="H64" s="13"/>
      <c r="I64" s="13"/>
      <c r="J64" s="13"/>
      <c r="K64" s="13"/>
    </row>
    <row r="65" customFormat="false" ht="15.75" hidden="false" customHeight="true" outlineLevel="0" collapsed="false">
      <c r="A65" s="13"/>
      <c r="B65" s="13"/>
      <c r="C65" s="13"/>
      <c r="D65" s="13"/>
      <c r="E65" s="13"/>
      <c r="F65" s="13"/>
      <c r="G65" s="13"/>
      <c r="H65" s="13"/>
      <c r="I65" s="13"/>
      <c r="J65" s="13"/>
      <c r="K65" s="13"/>
    </row>
    <row r="66" customFormat="false" ht="15.75" hidden="false" customHeight="true" outlineLevel="0" collapsed="false">
      <c r="A66" s="13"/>
      <c r="B66" s="13"/>
      <c r="C66" s="13"/>
      <c r="D66" s="13"/>
      <c r="E66" s="13"/>
      <c r="F66" s="13"/>
      <c r="G66" s="13"/>
      <c r="H66" s="13"/>
      <c r="I66" s="13"/>
      <c r="J66" s="13"/>
      <c r="K66" s="13"/>
    </row>
    <row r="67" customFormat="false" ht="15.75" hidden="false" customHeight="true" outlineLevel="0" collapsed="false">
      <c r="A67" s="13"/>
      <c r="B67" s="13"/>
      <c r="C67" s="13"/>
      <c r="D67" s="13"/>
      <c r="E67" s="13"/>
      <c r="F67" s="13"/>
      <c r="G67" s="13"/>
      <c r="H67" s="13"/>
      <c r="I67" s="13"/>
      <c r="J67" s="13"/>
      <c r="K67" s="13"/>
    </row>
    <row r="68" customFormat="false" ht="15.75" hidden="false" customHeight="true" outlineLevel="0" collapsed="false">
      <c r="A68" s="13"/>
      <c r="B68" s="13"/>
      <c r="C68" s="13"/>
      <c r="D68" s="13"/>
      <c r="E68" s="13"/>
      <c r="F68" s="13"/>
      <c r="G68" s="13"/>
      <c r="H68" s="13"/>
      <c r="I68" s="13"/>
      <c r="J68" s="13"/>
      <c r="K68" s="13"/>
    </row>
    <row r="69" customFormat="false" ht="15.75" hidden="false" customHeight="true" outlineLevel="0" collapsed="false">
      <c r="A69" s="13"/>
      <c r="B69" s="13"/>
      <c r="C69" s="13"/>
      <c r="D69" s="13"/>
      <c r="E69" s="13"/>
      <c r="F69" s="13"/>
      <c r="G69" s="13"/>
      <c r="H69" s="13"/>
      <c r="I69" s="13"/>
      <c r="J69" s="13"/>
      <c r="K69" s="13"/>
    </row>
    <row r="70" customFormat="false" ht="15.75" hidden="false" customHeight="true" outlineLevel="0" collapsed="false">
      <c r="A70" s="13"/>
      <c r="B70" s="13"/>
      <c r="C70" s="13"/>
      <c r="D70" s="13"/>
      <c r="E70" s="13"/>
      <c r="F70" s="13"/>
      <c r="G70" s="13"/>
      <c r="H70" s="13"/>
      <c r="I70" s="13"/>
      <c r="J70" s="13"/>
      <c r="K70" s="13"/>
    </row>
    <row r="71" customFormat="false" ht="15.75" hidden="false" customHeight="true" outlineLevel="0" collapsed="false">
      <c r="A71" s="13"/>
      <c r="B71" s="13"/>
      <c r="C71" s="13"/>
      <c r="D71" s="13"/>
      <c r="E71" s="13"/>
      <c r="F71" s="13"/>
      <c r="G71" s="13"/>
      <c r="H71" s="13"/>
      <c r="I71" s="13"/>
      <c r="J71" s="13"/>
      <c r="K71" s="13"/>
    </row>
    <row r="72" customFormat="false" ht="15.75" hidden="false" customHeight="true" outlineLevel="0" collapsed="false">
      <c r="A72" s="13"/>
      <c r="B72" s="13"/>
      <c r="C72" s="13"/>
      <c r="D72" s="13"/>
      <c r="E72" s="13"/>
      <c r="F72" s="13"/>
      <c r="G72" s="13"/>
      <c r="H72" s="13"/>
      <c r="I72" s="13"/>
      <c r="J72" s="13"/>
      <c r="K72" s="13"/>
    </row>
    <row r="73" customFormat="false" ht="15.75" hidden="false" customHeight="true" outlineLevel="0" collapsed="false">
      <c r="A73" s="13"/>
      <c r="B73" s="13"/>
      <c r="C73" s="13"/>
      <c r="D73" s="13"/>
      <c r="E73" s="13"/>
      <c r="F73" s="13"/>
      <c r="G73" s="13"/>
      <c r="H73" s="13"/>
      <c r="I73" s="13"/>
      <c r="J73" s="13"/>
      <c r="K73" s="13"/>
    </row>
    <row r="74" customFormat="false" ht="15.75" hidden="false" customHeight="true" outlineLevel="0" collapsed="false">
      <c r="A74" s="13"/>
      <c r="B74" s="13"/>
      <c r="C74" s="13"/>
      <c r="D74" s="13"/>
      <c r="E74" s="13"/>
      <c r="F74" s="13"/>
      <c r="G74" s="13"/>
      <c r="H74" s="13"/>
      <c r="I74" s="13"/>
      <c r="J74" s="13"/>
      <c r="K74" s="13"/>
    </row>
    <row r="75" customFormat="false" ht="15.75" hidden="false" customHeight="true" outlineLevel="0" collapsed="false">
      <c r="A75" s="13"/>
      <c r="B75" s="13"/>
      <c r="C75" s="13"/>
      <c r="D75" s="13"/>
      <c r="E75" s="13"/>
      <c r="F75" s="13"/>
      <c r="G75" s="13"/>
      <c r="H75" s="13"/>
      <c r="I75" s="13"/>
      <c r="J75" s="13"/>
      <c r="K75" s="13"/>
    </row>
    <row r="76" customFormat="false" ht="15.75" hidden="false" customHeight="true" outlineLevel="0" collapsed="false">
      <c r="A76" s="13"/>
      <c r="B76" s="13"/>
      <c r="C76" s="13"/>
      <c r="D76" s="13"/>
      <c r="E76" s="13"/>
      <c r="F76" s="13"/>
      <c r="G76" s="13"/>
      <c r="H76" s="13"/>
      <c r="I76" s="13"/>
      <c r="J76" s="13"/>
      <c r="K76" s="13"/>
    </row>
    <row r="77" customFormat="false" ht="15.75" hidden="false" customHeight="true" outlineLevel="0" collapsed="false">
      <c r="A77" s="13"/>
      <c r="B77" s="13"/>
      <c r="C77" s="13"/>
      <c r="D77" s="13"/>
      <c r="E77" s="13"/>
      <c r="F77" s="13"/>
      <c r="G77" s="13"/>
      <c r="H77" s="13"/>
      <c r="I77" s="13"/>
      <c r="J77" s="13"/>
      <c r="K77" s="13"/>
    </row>
    <row r="78" customFormat="false" ht="15.75" hidden="false" customHeight="true" outlineLevel="0" collapsed="false">
      <c r="A78" s="13"/>
      <c r="B78" s="13"/>
      <c r="C78" s="13"/>
      <c r="D78" s="13"/>
      <c r="E78" s="13"/>
      <c r="F78" s="13"/>
      <c r="G78" s="13"/>
      <c r="H78" s="13"/>
      <c r="I78" s="13"/>
      <c r="J78" s="13"/>
      <c r="K78" s="13"/>
    </row>
    <row r="79" customFormat="false" ht="15.75" hidden="false" customHeight="true" outlineLevel="0" collapsed="false">
      <c r="A79" s="13"/>
      <c r="B79" s="13"/>
      <c r="C79" s="13"/>
      <c r="D79" s="13"/>
      <c r="E79" s="13"/>
      <c r="F79" s="13"/>
      <c r="G79" s="13"/>
      <c r="H79" s="13"/>
      <c r="I79" s="13"/>
      <c r="J79" s="13"/>
      <c r="K79" s="13"/>
    </row>
    <row r="80" customFormat="false" ht="15.75" hidden="false" customHeight="true" outlineLevel="0" collapsed="false">
      <c r="A80" s="13"/>
      <c r="B80" s="13"/>
      <c r="C80" s="13"/>
      <c r="D80" s="13"/>
      <c r="E80" s="13"/>
      <c r="F80" s="13"/>
      <c r="G80" s="13"/>
      <c r="H80" s="13"/>
      <c r="I80" s="13"/>
      <c r="J80" s="13"/>
      <c r="K80" s="13"/>
    </row>
    <row r="81" customFormat="false" ht="15.75" hidden="false" customHeight="true" outlineLevel="0" collapsed="false">
      <c r="A81" s="13"/>
      <c r="B81" s="13"/>
      <c r="C81" s="13"/>
      <c r="D81" s="13"/>
      <c r="E81" s="13"/>
      <c r="F81" s="13"/>
      <c r="G81" s="13"/>
      <c r="H81" s="13"/>
      <c r="I81" s="13"/>
      <c r="J81" s="13"/>
      <c r="K81" s="13"/>
    </row>
    <row r="82" customFormat="false" ht="15.75" hidden="false" customHeight="true" outlineLevel="0" collapsed="false">
      <c r="A82" s="13"/>
      <c r="B82" s="13"/>
      <c r="C82" s="13"/>
      <c r="D82" s="13"/>
      <c r="E82" s="13"/>
      <c r="F82" s="13"/>
      <c r="G82" s="13"/>
      <c r="H82" s="13"/>
      <c r="I82" s="13"/>
      <c r="J82" s="13"/>
      <c r="K82" s="13"/>
    </row>
    <row r="83" customFormat="false" ht="15.75" hidden="false" customHeight="true" outlineLevel="0" collapsed="false">
      <c r="A83" s="13"/>
      <c r="B83" s="13"/>
      <c r="C83" s="13"/>
      <c r="D83" s="13"/>
      <c r="E83" s="13"/>
      <c r="F83" s="13"/>
      <c r="G83" s="13"/>
      <c r="H83" s="13"/>
      <c r="I83" s="13"/>
      <c r="J83" s="13"/>
      <c r="K83" s="13"/>
    </row>
    <row r="84" customFormat="false" ht="15.75" hidden="false" customHeight="true" outlineLevel="0" collapsed="false">
      <c r="A84" s="13"/>
      <c r="B84" s="13"/>
      <c r="C84" s="13"/>
      <c r="D84" s="13"/>
      <c r="E84" s="13"/>
      <c r="F84" s="13"/>
      <c r="G84" s="13"/>
      <c r="H84" s="13"/>
      <c r="I84" s="13"/>
      <c r="J84" s="13"/>
      <c r="K84" s="13"/>
    </row>
    <row r="85" customFormat="false" ht="15.75" hidden="false" customHeight="true" outlineLevel="0" collapsed="false">
      <c r="A85" s="13"/>
      <c r="B85" s="13"/>
      <c r="C85" s="13"/>
      <c r="D85" s="13"/>
      <c r="E85" s="13"/>
      <c r="F85" s="13"/>
      <c r="G85" s="13"/>
      <c r="H85" s="13"/>
      <c r="I85" s="13"/>
      <c r="J85" s="13"/>
      <c r="K85" s="13"/>
    </row>
    <row r="86" customFormat="false" ht="15.75" hidden="false" customHeight="true" outlineLevel="0" collapsed="false">
      <c r="A86" s="13"/>
      <c r="B86" s="13"/>
      <c r="C86" s="13"/>
      <c r="D86" s="13"/>
      <c r="E86" s="13"/>
      <c r="F86" s="13"/>
      <c r="G86" s="13"/>
      <c r="H86" s="13"/>
      <c r="I86" s="13"/>
      <c r="J86" s="13"/>
      <c r="K86" s="13"/>
    </row>
    <row r="87" customFormat="false" ht="15.75" hidden="false" customHeight="true" outlineLevel="0" collapsed="false">
      <c r="A87" s="13"/>
      <c r="B87" s="13"/>
      <c r="C87" s="13"/>
      <c r="D87" s="13"/>
      <c r="E87" s="13"/>
      <c r="F87" s="13"/>
      <c r="G87" s="13"/>
      <c r="H87" s="13"/>
      <c r="I87" s="13"/>
      <c r="J87" s="13"/>
      <c r="K87" s="13"/>
    </row>
    <row r="88" customFormat="false" ht="15.75" hidden="false" customHeight="true" outlineLevel="0" collapsed="false">
      <c r="A88" s="13"/>
      <c r="B88" s="13"/>
      <c r="C88" s="13"/>
      <c r="D88" s="13"/>
      <c r="E88" s="13"/>
      <c r="F88" s="13"/>
      <c r="G88" s="13"/>
      <c r="H88" s="13"/>
      <c r="I88" s="13"/>
      <c r="J88" s="13"/>
      <c r="K88" s="13"/>
    </row>
    <row r="89" customFormat="false" ht="15.75" hidden="false" customHeight="true" outlineLevel="0" collapsed="false">
      <c r="A89" s="13"/>
      <c r="B89" s="13"/>
      <c r="C89" s="13"/>
      <c r="D89" s="13"/>
      <c r="E89" s="13"/>
      <c r="F89" s="13"/>
      <c r="G89" s="13"/>
      <c r="H89" s="13"/>
      <c r="I89" s="13"/>
      <c r="J89" s="13"/>
      <c r="K89" s="13"/>
    </row>
    <row r="90" customFormat="false" ht="15.75" hidden="false" customHeight="true" outlineLevel="0" collapsed="false">
      <c r="A90" s="13"/>
      <c r="B90" s="13"/>
      <c r="C90" s="13"/>
      <c r="D90" s="13"/>
      <c r="E90" s="13"/>
      <c r="F90" s="13"/>
      <c r="G90" s="13"/>
      <c r="H90" s="13"/>
      <c r="I90" s="13"/>
      <c r="J90" s="13"/>
      <c r="K90" s="13"/>
    </row>
    <row r="91" customFormat="false" ht="15.75" hidden="false" customHeight="true" outlineLevel="0" collapsed="false">
      <c r="A91" s="13"/>
      <c r="B91" s="13"/>
      <c r="C91" s="13"/>
      <c r="D91" s="13"/>
      <c r="E91" s="13"/>
      <c r="F91" s="13"/>
      <c r="G91" s="13"/>
      <c r="H91" s="13"/>
      <c r="I91" s="13"/>
      <c r="J91" s="13"/>
      <c r="K91" s="13"/>
    </row>
    <row r="92" customFormat="false" ht="15.75" hidden="false" customHeight="true" outlineLevel="0" collapsed="false">
      <c r="A92" s="13"/>
      <c r="B92" s="13"/>
      <c r="C92" s="13"/>
      <c r="D92" s="13"/>
      <c r="E92" s="13"/>
      <c r="F92" s="13"/>
      <c r="G92" s="13"/>
      <c r="H92" s="13"/>
      <c r="I92" s="13"/>
      <c r="J92" s="13"/>
      <c r="K92" s="13"/>
    </row>
    <row r="93" customFormat="false" ht="15.75" hidden="false" customHeight="true" outlineLevel="0" collapsed="false">
      <c r="A93" s="13"/>
      <c r="B93" s="13"/>
      <c r="C93" s="13"/>
      <c r="D93" s="13"/>
      <c r="E93" s="13"/>
      <c r="F93" s="13"/>
      <c r="G93" s="13"/>
      <c r="H93" s="13"/>
      <c r="I93" s="13"/>
      <c r="J93" s="13"/>
      <c r="K93" s="13"/>
    </row>
    <row r="94" customFormat="false" ht="15.75" hidden="false" customHeight="true" outlineLevel="0" collapsed="false">
      <c r="A94" s="13"/>
      <c r="B94" s="13"/>
      <c r="C94" s="13"/>
      <c r="D94" s="13"/>
      <c r="E94" s="13"/>
      <c r="F94" s="13"/>
      <c r="G94" s="13"/>
      <c r="H94" s="13"/>
      <c r="I94" s="13"/>
      <c r="J94" s="13"/>
      <c r="K94" s="13"/>
    </row>
    <row r="95" customFormat="false" ht="15.75" hidden="false" customHeight="true" outlineLevel="0" collapsed="false">
      <c r="A95" s="13"/>
      <c r="B95" s="13"/>
      <c r="C95" s="13"/>
      <c r="D95" s="13"/>
      <c r="E95" s="13"/>
      <c r="F95" s="13"/>
      <c r="G95" s="13"/>
      <c r="H95" s="13"/>
      <c r="I95" s="13"/>
      <c r="J95" s="13"/>
      <c r="K95" s="13"/>
    </row>
    <row r="96" customFormat="false" ht="15.75" hidden="false" customHeight="true" outlineLevel="0" collapsed="false">
      <c r="A96" s="13"/>
      <c r="B96" s="13"/>
      <c r="C96" s="13"/>
      <c r="D96" s="13"/>
      <c r="E96" s="13"/>
      <c r="F96" s="13"/>
      <c r="G96" s="13"/>
      <c r="H96" s="13"/>
      <c r="I96" s="13"/>
      <c r="J96" s="13"/>
      <c r="K96" s="13"/>
    </row>
    <row r="97" customFormat="false" ht="15.75" hidden="false" customHeight="true" outlineLevel="0" collapsed="false">
      <c r="A97" s="13"/>
      <c r="B97" s="13"/>
      <c r="C97" s="13"/>
      <c r="D97" s="13"/>
      <c r="E97" s="13"/>
      <c r="F97" s="13"/>
      <c r="G97" s="13"/>
      <c r="H97" s="13"/>
      <c r="I97" s="13"/>
      <c r="J97" s="13"/>
      <c r="K97" s="13"/>
    </row>
    <row r="98" customFormat="false" ht="15.75" hidden="false" customHeight="true" outlineLevel="0" collapsed="false">
      <c r="A98" s="13"/>
      <c r="B98" s="13"/>
      <c r="C98" s="13"/>
      <c r="D98" s="13"/>
      <c r="E98" s="13"/>
      <c r="F98" s="13"/>
      <c r="G98" s="13"/>
      <c r="H98" s="13"/>
      <c r="I98" s="13"/>
      <c r="J98" s="13"/>
      <c r="K98" s="13"/>
    </row>
    <row r="99" customFormat="false" ht="15.75" hidden="false" customHeight="true" outlineLevel="0" collapsed="false">
      <c r="A99" s="13"/>
      <c r="B99" s="13"/>
      <c r="C99" s="13"/>
      <c r="D99" s="13"/>
      <c r="E99" s="13"/>
      <c r="F99" s="13"/>
      <c r="G99" s="13"/>
      <c r="H99" s="13"/>
      <c r="I99" s="13"/>
      <c r="J99" s="13"/>
      <c r="K99" s="13"/>
    </row>
    <row r="100" customFormat="false" ht="15.75" hidden="false" customHeight="true" outlineLevel="0" collapsed="false">
      <c r="A100" s="13"/>
      <c r="B100" s="13"/>
      <c r="C100" s="13"/>
      <c r="D100" s="13"/>
      <c r="E100" s="13"/>
      <c r="F100" s="13"/>
      <c r="G100" s="13"/>
      <c r="H100" s="13"/>
      <c r="I100" s="13"/>
      <c r="J100" s="13"/>
      <c r="K100" s="13"/>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5">
    <mergeCell ref="A3:D3"/>
    <mergeCell ref="G3:J3"/>
    <mergeCell ref="A4:D4"/>
    <mergeCell ref="A5:D5"/>
    <mergeCell ref="A6:D6"/>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N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4" min="1" style="1" width="8"/>
    <col collapsed="false" customWidth="true" hidden="false" outlineLevel="0" max="26" min="15" style="1" width="12.71"/>
  </cols>
  <sheetData>
    <row r="1" customFormat="false" ht="15.75" hidden="false" customHeight="true" outlineLevel="0" collapsed="false">
      <c r="A1" s="35" t="s">
        <v>653</v>
      </c>
      <c r="B1" s="11"/>
      <c r="C1" s="11"/>
      <c r="D1" s="11"/>
      <c r="E1" s="11"/>
      <c r="F1" s="11"/>
      <c r="G1" s="11"/>
      <c r="H1" s="11"/>
      <c r="I1" s="11"/>
      <c r="J1" s="11"/>
      <c r="K1" s="11"/>
      <c r="L1" s="11"/>
      <c r="M1" s="11"/>
      <c r="N1" s="11"/>
    </row>
    <row r="2" customFormat="false" ht="15.75" hidden="false" customHeight="true" outlineLevel="0" collapsed="false">
      <c r="A2" s="47"/>
      <c r="B2" s="47"/>
      <c r="C2" s="11"/>
      <c r="D2" s="11"/>
      <c r="E2" s="11"/>
      <c r="F2" s="11"/>
      <c r="G2" s="11"/>
      <c r="H2" s="11"/>
      <c r="I2" s="11"/>
      <c r="J2" s="11"/>
      <c r="K2" s="15" t="s">
        <v>17</v>
      </c>
      <c r="L2" s="15"/>
      <c r="M2" s="15"/>
      <c r="N2" s="15"/>
    </row>
    <row r="3" customFormat="false" ht="15" hidden="false" customHeight="true" outlineLevel="0" collapsed="false">
      <c r="A3" s="89" t="s">
        <v>697</v>
      </c>
      <c r="B3" s="47" t="s">
        <v>698</v>
      </c>
      <c r="C3" s="11"/>
      <c r="D3" s="11"/>
      <c r="E3" s="11"/>
      <c r="F3" s="11"/>
      <c r="G3" s="11"/>
      <c r="H3" s="11"/>
      <c r="I3" s="11"/>
      <c r="J3" s="11"/>
      <c r="K3" s="17"/>
      <c r="L3" s="18"/>
      <c r="M3" s="18"/>
      <c r="N3" s="19"/>
    </row>
    <row r="4" customFormat="false" ht="15" hidden="false" customHeight="true" outlineLevel="0" collapsed="false">
      <c r="A4" s="11"/>
      <c r="B4" s="11"/>
      <c r="C4" s="11"/>
      <c r="D4" s="11"/>
      <c r="E4" s="11"/>
      <c r="F4" s="11"/>
      <c r="G4" s="11"/>
      <c r="H4" s="11"/>
      <c r="I4" s="11"/>
      <c r="J4" s="11"/>
      <c r="K4" s="20"/>
      <c r="L4" s="21"/>
      <c r="M4" s="22" t="s">
        <v>19</v>
      </c>
      <c r="N4" s="23"/>
    </row>
    <row r="5" customFormat="false" ht="15" hidden="false" customHeight="true" outlineLevel="0" collapsed="false">
      <c r="A5" s="89" t="s">
        <v>699</v>
      </c>
      <c r="B5" s="47" t="s">
        <v>700</v>
      </c>
      <c r="C5" s="11"/>
      <c r="D5" s="11"/>
      <c r="E5" s="11"/>
      <c r="F5" s="11"/>
      <c r="G5" s="11"/>
      <c r="H5" s="11"/>
      <c r="I5" s="11"/>
      <c r="J5" s="11"/>
      <c r="K5" s="20"/>
      <c r="L5" s="27"/>
      <c r="M5" s="22" t="s">
        <v>21</v>
      </c>
      <c r="N5" s="23"/>
    </row>
    <row r="6" customFormat="false" ht="15" hidden="false" customHeight="true" outlineLevel="0" collapsed="false">
      <c r="A6" s="89"/>
      <c r="B6" s="47"/>
      <c r="C6" s="11"/>
      <c r="D6" s="11"/>
      <c r="E6" s="11"/>
      <c r="F6" s="11"/>
      <c r="G6" s="11"/>
      <c r="H6" s="11"/>
      <c r="I6" s="11"/>
      <c r="J6" s="11"/>
      <c r="K6" s="20"/>
      <c r="L6" s="28"/>
      <c r="M6" s="22" t="s">
        <v>23</v>
      </c>
      <c r="N6" s="23"/>
    </row>
    <row r="7" customFormat="false" ht="15.75" hidden="false" customHeight="true" outlineLevel="0" collapsed="false">
      <c r="A7" s="13"/>
      <c r="B7" s="442" t="s">
        <v>696</v>
      </c>
      <c r="C7" s="443" t="n">
        <v>0.5</v>
      </c>
      <c r="D7" s="10"/>
      <c r="E7" s="13"/>
      <c r="F7" s="11"/>
      <c r="G7" s="11"/>
      <c r="H7" s="11"/>
      <c r="I7" s="11"/>
      <c r="J7" s="11"/>
      <c r="K7" s="29"/>
      <c r="L7" s="30"/>
      <c r="M7" s="30"/>
      <c r="N7" s="31"/>
    </row>
    <row r="8" customFormat="false" ht="15" hidden="false" customHeight="true" outlineLevel="0" collapsed="false">
      <c r="A8" s="13"/>
      <c r="B8" s="13"/>
      <c r="C8" s="13"/>
      <c r="D8" s="359"/>
      <c r="E8" s="13"/>
      <c r="F8" s="11"/>
      <c r="G8" s="11"/>
      <c r="H8" s="11"/>
      <c r="I8" s="11"/>
      <c r="J8" s="11"/>
      <c r="K8" s="11"/>
      <c r="L8" s="11"/>
      <c r="M8" s="11"/>
      <c r="N8" s="11"/>
    </row>
    <row r="9" customFormat="false" ht="15" hidden="false" customHeight="true" outlineLevel="0" collapsed="false">
      <c r="A9" s="13"/>
      <c r="B9" s="13"/>
      <c r="C9" s="13"/>
      <c r="D9" s="13"/>
      <c r="E9" s="13"/>
      <c r="F9" s="11"/>
      <c r="G9" s="11"/>
      <c r="H9" s="11"/>
      <c r="I9" s="11"/>
      <c r="J9" s="11"/>
      <c r="K9" s="11"/>
      <c r="L9" s="11"/>
      <c r="M9" s="11"/>
      <c r="N9" s="11"/>
    </row>
    <row r="10" customFormat="false" ht="12.75" hidden="false" customHeight="true" outlineLevel="0" collapsed="false">
      <c r="A10" s="11"/>
      <c r="B10" s="11"/>
      <c r="C10" s="11"/>
      <c r="D10" s="11"/>
      <c r="E10" s="11"/>
      <c r="F10" s="11"/>
      <c r="G10" s="11"/>
      <c r="H10" s="11"/>
      <c r="I10" s="11"/>
      <c r="J10" s="11"/>
      <c r="K10" s="11"/>
      <c r="L10" s="11"/>
      <c r="M10" s="11"/>
      <c r="N10" s="11"/>
    </row>
    <row r="11" customFormat="false" ht="12.75" hidden="false" customHeight="true" outlineLevel="0" collapsed="false">
      <c r="A11" s="11"/>
      <c r="B11" s="11"/>
      <c r="C11" s="11"/>
      <c r="D11" s="11"/>
      <c r="E11" s="11"/>
      <c r="F11" s="11"/>
      <c r="G11" s="11"/>
      <c r="H11" s="11"/>
      <c r="I11" s="11"/>
      <c r="J11" s="11"/>
      <c r="K11" s="11"/>
      <c r="L11" s="11"/>
      <c r="M11" s="11"/>
      <c r="N11" s="11"/>
    </row>
    <row r="12" customFormat="false" ht="12.75" hidden="false" customHeight="true" outlineLevel="0" collapsed="false">
      <c r="A12" s="11"/>
      <c r="B12" s="11"/>
      <c r="C12" s="11"/>
      <c r="D12" s="11"/>
      <c r="E12" s="11"/>
      <c r="F12" s="11"/>
      <c r="G12" s="11"/>
      <c r="H12" s="11"/>
      <c r="I12" s="11"/>
      <c r="J12" s="11"/>
      <c r="K12" s="11"/>
      <c r="L12" s="11"/>
      <c r="M12" s="11"/>
      <c r="N12" s="11"/>
    </row>
    <row r="13" customFormat="false" ht="12.75" hidden="false" customHeight="true" outlineLevel="0" collapsed="false">
      <c r="A13" s="11"/>
      <c r="B13" s="11"/>
      <c r="C13" s="11"/>
      <c r="D13" s="11"/>
      <c r="E13" s="11"/>
      <c r="F13" s="11"/>
      <c r="G13" s="11"/>
      <c r="H13" s="11"/>
      <c r="I13" s="11"/>
      <c r="J13" s="11"/>
      <c r="K13" s="11"/>
      <c r="L13" s="11"/>
      <c r="M13" s="11"/>
      <c r="N13" s="11"/>
    </row>
    <row r="14" customFormat="false" ht="12.75" hidden="false" customHeight="true" outlineLevel="0" collapsed="false">
      <c r="A14" s="11"/>
      <c r="B14" s="11"/>
      <c r="C14" s="11"/>
      <c r="D14" s="11"/>
      <c r="E14" s="11"/>
      <c r="F14" s="11"/>
      <c r="G14" s="11"/>
      <c r="H14" s="11"/>
      <c r="I14" s="11"/>
      <c r="J14" s="11"/>
      <c r="K14" s="11"/>
      <c r="L14" s="11"/>
      <c r="M14" s="11"/>
      <c r="N14" s="11"/>
    </row>
    <row r="15" customFormat="false" ht="12.75" hidden="false" customHeight="true" outlineLevel="0" collapsed="false">
      <c r="A15" s="11"/>
      <c r="B15" s="11"/>
      <c r="C15" s="11"/>
      <c r="D15" s="11"/>
      <c r="E15" s="11"/>
      <c r="F15" s="11"/>
      <c r="G15" s="11"/>
      <c r="H15" s="11"/>
      <c r="I15" s="11"/>
      <c r="J15" s="11"/>
      <c r="K15" s="11"/>
      <c r="L15" s="11"/>
      <c r="M15" s="11"/>
      <c r="N15" s="11"/>
    </row>
    <row r="16" customFormat="false" ht="12.75" hidden="false" customHeight="true" outlineLevel="0" collapsed="false">
      <c r="A16" s="11"/>
      <c r="B16" s="11"/>
      <c r="C16" s="11"/>
      <c r="D16" s="11"/>
      <c r="E16" s="11"/>
      <c r="F16" s="11"/>
      <c r="G16" s="11"/>
      <c r="H16" s="11"/>
      <c r="I16" s="11"/>
      <c r="J16" s="11"/>
      <c r="K16" s="11"/>
      <c r="L16" s="11"/>
      <c r="M16" s="11"/>
      <c r="N16" s="11"/>
    </row>
    <row r="17" customFormat="false" ht="12.75" hidden="false" customHeight="true" outlineLevel="0" collapsed="false">
      <c r="A17" s="11"/>
      <c r="B17" s="11"/>
      <c r="C17" s="11"/>
      <c r="D17" s="11"/>
      <c r="E17" s="11"/>
      <c r="F17" s="11"/>
      <c r="G17" s="11"/>
      <c r="H17" s="11"/>
      <c r="I17" s="11"/>
      <c r="J17" s="11"/>
      <c r="K17" s="11"/>
      <c r="L17" s="11"/>
      <c r="M17" s="11"/>
      <c r="N17" s="11"/>
    </row>
    <row r="18" customFormat="false" ht="12.75" hidden="false" customHeight="true" outlineLevel="0" collapsed="false">
      <c r="A18" s="11"/>
      <c r="B18" s="11"/>
      <c r="C18" s="11"/>
      <c r="D18" s="11"/>
      <c r="E18" s="11"/>
      <c r="F18" s="11"/>
      <c r="G18" s="11"/>
      <c r="H18" s="11"/>
      <c r="I18" s="11"/>
      <c r="J18" s="11"/>
      <c r="K18" s="11"/>
      <c r="L18" s="11"/>
      <c r="M18" s="11"/>
      <c r="N18" s="11"/>
    </row>
    <row r="19" customFormat="false" ht="12.75" hidden="false" customHeight="true" outlineLevel="0" collapsed="false">
      <c r="A19" s="11"/>
      <c r="B19" s="11"/>
      <c r="C19" s="11"/>
      <c r="D19" s="11"/>
      <c r="E19" s="11"/>
      <c r="F19" s="11"/>
      <c r="G19" s="11"/>
      <c r="H19" s="11"/>
      <c r="I19" s="11"/>
      <c r="J19" s="11"/>
      <c r="K19" s="11"/>
      <c r="L19" s="11"/>
      <c r="M19" s="11"/>
      <c r="N19" s="11"/>
    </row>
    <row r="20" customFormat="false" ht="12.75" hidden="false" customHeight="true" outlineLevel="0" collapsed="false">
      <c r="A20" s="11"/>
      <c r="B20" s="11"/>
      <c r="C20" s="11"/>
      <c r="D20" s="11"/>
      <c r="E20" s="11"/>
      <c r="F20" s="11"/>
      <c r="G20" s="11"/>
      <c r="H20" s="11"/>
      <c r="I20" s="11"/>
      <c r="J20" s="11"/>
      <c r="K20" s="11"/>
      <c r="L20" s="11"/>
      <c r="M20" s="11"/>
      <c r="N20" s="11"/>
    </row>
    <row r="21" customFormat="false" ht="12.75" hidden="false" customHeight="true" outlineLevel="0" collapsed="false">
      <c r="A21" s="11"/>
      <c r="B21" s="11"/>
      <c r="C21" s="11"/>
      <c r="D21" s="11"/>
      <c r="E21" s="11"/>
      <c r="F21" s="11"/>
      <c r="G21" s="11"/>
      <c r="H21" s="11"/>
      <c r="I21" s="11"/>
      <c r="J21" s="11"/>
      <c r="K21" s="11"/>
      <c r="L21" s="11"/>
      <c r="M21" s="11"/>
      <c r="N21" s="11"/>
    </row>
    <row r="22" customFormat="false" ht="12.75" hidden="false" customHeight="true" outlineLevel="0" collapsed="false">
      <c r="A22" s="11"/>
      <c r="B22" s="11"/>
      <c r="C22" s="11"/>
      <c r="D22" s="11"/>
      <c r="E22" s="11"/>
      <c r="F22" s="11"/>
      <c r="G22" s="11"/>
      <c r="H22" s="11"/>
      <c r="I22" s="11"/>
      <c r="J22" s="11"/>
      <c r="K22" s="11"/>
      <c r="L22" s="11"/>
      <c r="M22" s="11"/>
      <c r="N22" s="11"/>
    </row>
    <row r="23" customFormat="false" ht="12.75" hidden="false" customHeight="true" outlineLevel="0" collapsed="false">
      <c r="A23" s="11"/>
      <c r="B23" s="11"/>
      <c r="C23" s="11"/>
      <c r="D23" s="11"/>
      <c r="E23" s="11"/>
      <c r="F23" s="11"/>
      <c r="G23" s="11"/>
      <c r="H23" s="11"/>
      <c r="I23" s="11"/>
      <c r="J23" s="11"/>
      <c r="K23" s="11"/>
      <c r="L23" s="11"/>
      <c r="M23" s="11"/>
      <c r="N23" s="11"/>
    </row>
    <row r="24" customFormat="false" ht="12.75" hidden="false" customHeight="true" outlineLevel="0" collapsed="false">
      <c r="A24" s="11"/>
      <c r="B24" s="11"/>
      <c r="C24" s="11"/>
      <c r="D24" s="11"/>
      <c r="E24" s="11"/>
      <c r="F24" s="11"/>
      <c r="G24" s="11"/>
      <c r="H24" s="11"/>
      <c r="I24" s="11"/>
      <c r="J24" s="11"/>
      <c r="K24" s="11"/>
      <c r="L24" s="11"/>
      <c r="M24" s="11"/>
      <c r="N24" s="11"/>
    </row>
    <row r="25" customFormat="false" ht="12.75" hidden="false" customHeight="true" outlineLevel="0" collapsed="false">
      <c r="A25" s="11"/>
      <c r="B25" s="11"/>
      <c r="C25" s="11"/>
      <c r="D25" s="11"/>
      <c r="E25" s="11"/>
      <c r="F25" s="11"/>
      <c r="G25" s="11"/>
      <c r="H25" s="11"/>
      <c r="I25" s="11"/>
      <c r="J25" s="11"/>
      <c r="K25" s="11"/>
      <c r="L25" s="11"/>
      <c r="M25" s="11"/>
      <c r="N25" s="11"/>
    </row>
    <row r="26" customFormat="false" ht="12.75" hidden="false" customHeight="true" outlineLevel="0" collapsed="false">
      <c r="A26" s="11"/>
      <c r="B26" s="11"/>
      <c r="C26" s="11"/>
      <c r="D26" s="11"/>
      <c r="E26" s="11"/>
      <c r="F26" s="11"/>
      <c r="G26" s="11"/>
      <c r="H26" s="11"/>
      <c r="I26" s="11"/>
      <c r="J26" s="11"/>
      <c r="K26" s="11"/>
      <c r="L26" s="11"/>
      <c r="M26" s="11"/>
      <c r="N26" s="11"/>
    </row>
    <row r="27" customFormat="false" ht="12.75" hidden="false" customHeight="true" outlineLevel="0" collapsed="false">
      <c r="A27" s="11"/>
      <c r="B27" s="11"/>
      <c r="C27" s="11"/>
      <c r="D27" s="11"/>
      <c r="E27" s="11"/>
      <c r="F27" s="11"/>
      <c r="G27" s="11"/>
      <c r="H27" s="11"/>
      <c r="I27" s="11"/>
      <c r="J27" s="11"/>
      <c r="K27" s="11"/>
      <c r="L27" s="11"/>
      <c r="M27" s="11"/>
      <c r="N27" s="11"/>
    </row>
    <row r="28" customFormat="false" ht="12.75" hidden="false" customHeight="true" outlineLevel="0" collapsed="false">
      <c r="A28" s="11"/>
      <c r="B28" s="11"/>
      <c r="C28" s="11"/>
      <c r="D28" s="11"/>
      <c r="E28" s="11"/>
      <c r="F28" s="11"/>
      <c r="G28" s="11"/>
      <c r="H28" s="11"/>
      <c r="I28" s="11"/>
      <c r="J28" s="11"/>
      <c r="K28" s="11"/>
      <c r="L28" s="11"/>
      <c r="M28" s="11"/>
      <c r="N28" s="11"/>
    </row>
    <row r="29" customFormat="false" ht="12.75" hidden="false" customHeight="true" outlineLevel="0" collapsed="false">
      <c r="A29" s="11"/>
      <c r="B29" s="11"/>
      <c r="C29" s="11"/>
      <c r="D29" s="11"/>
      <c r="E29" s="11"/>
      <c r="F29" s="11"/>
      <c r="G29" s="11"/>
      <c r="H29" s="11"/>
      <c r="I29" s="11"/>
      <c r="J29" s="11"/>
      <c r="K29" s="11"/>
      <c r="L29" s="11"/>
      <c r="M29" s="11"/>
      <c r="N29" s="11"/>
    </row>
    <row r="30" customFormat="false" ht="12.75" hidden="false" customHeight="true" outlineLevel="0" collapsed="false">
      <c r="A30" s="11"/>
      <c r="B30" s="11"/>
      <c r="C30" s="11"/>
      <c r="D30" s="11"/>
      <c r="E30" s="11"/>
      <c r="F30" s="11"/>
      <c r="G30" s="11"/>
      <c r="H30" s="11"/>
      <c r="I30" s="11"/>
      <c r="J30" s="11"/>
      <c r="K30" s="11"/>
      <c r="L30" s="11"/>
      <c r="M30" s="11"/>
      <c r="N30" s="11"/>
    </row>
    <row r="31" customFormat="false" ht="12.75" hidden="false" customHeight="true" outlineLevel="0" collapsed="false">
      <c r="A31" s="11"/>
      <c r="B31" s="11"/>
      <c r="C31" s="11"/>
      <c r="D31" s="11"/>
      <c r="E31" s="11"/>
      <c r="F31" s="11"/>
      <c r="G31" s="11"/>
      <c r="H31" s="11"/>
      <c r="I31" s="11"/>
      <c r="J31" s="11"/>
      <c r="K31" s="11"/>
      <c r="L31" s="11"/>
      <c r="M31" s="11"/>
      <c r="N31" s="11"/>
    </row>
    <row r="32" customFormat="false" ht="12.75" hidden="false" customHeight="true" outlineLevel="0" collapsed="false">
      <c r="A32" s="11"/>
      <c r="B32" s="11"/>
      <c r="C32" s="11"/>
      <c r="D32" s="11"/>
      <c r="E32" s="11"/>
      <c r="F32" s="11"/>
      <c r="G32" s="11"/>
      <c r="H32" s="11"/>
      <c r="I32" s="11"/>
      <c r="J32" s="11"/>
      <c r="K32" s="11"/>
      <c r="L32" s="11"/>
      <c r="M32" s="11"/>
      <c r="N32" s="11"/>
    </row>
    <row r="33" customFormat="false" ht="12.75" hidden="false" customHeight="true" outlineLevel="0" collapsed="false">
      <c r="A33" s="11"/>
      <c r="B33" s="11"/>
      <c r="C33" s="11"/>
      <c r="D33" s="11"/>
      <c r="E33" s="11"/>
      <c r="F33" s="11"/>
      <c r="G33" s="11"/>
      <c r="H33" s="11"/>
      <c r="I33" s="11"/>
      <c r="J33" s="11"/>
      <c r="K33" s="11"/>
      <c r="L33" s="11"/>
      <c r="M33" s="11"/>
      <c r="N33" s="11"/>
    </row>
    <row r="34" customFormat="false" ht="12.75" hidden="false" customHeight="true" outlineLevel="0" collapsed="false">
      <c r="A34" s="11"/>
      <c r="B34" s="11"/>
      <c r="C34" s="11"/>
      <c r="D34" s="11"/>
      <c r="E34" s="11"/>
      <c r="F34" s="11"/>
      <c r="G34" s="11"/>
      <c r="H34" s="11"/>
      <c r="I34" s="11"/>
      <c r="J34" s="11"/>
      <c r="K34" s="11"/>
      <c r="L34" s="11"/>
      <c r="M34" s="11"/>
      <c r="N34" s="11"/>
    </row>
    <row r="35" customFormat="false" ht="12.75" hidden="false" customHeight="true" outlineLevel="0" collapsed="false">
      <c r="A35" s="11"/>
      <c r="B35" s="11"/>
      <c r="C35" s="11"/>
      <c r="D35" s="11"/>
      <c r="E35" s="11"/>
      <c r="F35" s="11"/>
      <c r="G35" s="11"/>
      <c r="H35" s="11"/>
      <c r="I35" s="11"/>
      <c r="J35" s="11"/>
      <c r="K35" s="11"/>
      <c r="L35" s="11"/>
      <c r="M35" s="11"/>
      <c r="N35" s="11"/>
    </row>
    <row r="36" customFormat="false" ht="12.75" hidden="false" customHeight="true" outlineLevel="0" collapsed="false">
      <c r="A36" s="11"/>
      <c r="B36" s="11"/>
      <c r="C36" s="11"/>
      <c r="D36" s="11"/>
      <c r="E36" s="11"/>
      <c r="F36" s="11"/>
      <c r="G36" s="11"/>
      <c r="H36" s="11"/>
      <c r="I36" s="11"/>
      <c r="J36" s="11"/>
      <c r="K36" s="11"/>
      <c r="L36" s="11"/>
      <c r="M36" s="11"/>
      <c r="N36" s="11"/>
    </row>
    <row r="37" customFormat="false" ht="12.75" hidden="false" customHeight="true" outlineLevel="0" collapsed="false">
      <c r="A37" s="11"/>
      <c r="B37" s="11"/>
      <c r="C37" s="11"/>
      <c r="D37" s="11"/>
      <c r="E37" s="11"/>
      <c r="F37" s="11"/>
      <c r="G37" s="11"/>
      <c r="H37" s="11"/>
      <c r="I37" s="11"/>
      <c r="J37" s="11"/>
      <c r="K37" s="11"/>
      <c r="L37" s="11"/>
      <c r="M37" s="11"/>
      <c r="N37" s="11"/>
    </row>
    <row r="38" customFormat="false" ht="12.75" hidden="false" customHeight="true" outlineLevel="0" collapsed="false">
      <c r="A38" s="11"/>
      <c r="B38" s="11"/>
      <c r="C38" s="11"/>
      <c r="D38" s="11"/>
      <c r="E38" s="11"/>
      <c r="F38" s="11"/>
      <c r="G38" s="11"/>
      <c r="H38" s="11"/>
      <c r="I38" s="11"/>
      <c r="J38" s="11"/>
      <c r="K38" s="11"/>
      <c r="L38" s="11"/>
      <c r="M38" s="11"/>
      <c r="N38" s="11"/>
    </row>
    <row r="39" customFormat="false" ht="12.75" hidden="false" customHeight="true" outlineLevel="0" collapsed="false">
      <c r="A39" s="11"/>
      <c r="B39" s="11"/>
      <c r="C39" s="11"/>
      <c r="D39" s="11"/>
      <c r="E39" s="11"/>
      <c r="F39" s="11"/>
      <c r="G39" s="11"/>
      <c r="H39" s="11"/>
      <c r="I39" s="11"/>
      <c r="J39" s="11"/>
      <c r="K39" s="11"/>
      <c r="L39" s="11"/>
      <c r="M39" s="11"/>
      <c r="N39" s="11"/>
    </row>
    <row r="40" customFormat="false" ht="12.75" hidden="false" customHeight="true" outlineLevel="0" collapsed="false">
      <c r="A40" s="11"/>
      <c r="B40" s="11"/>
      <c r="C40" s="11"/>
      <c r="D40" s="11"/>
      <c r="E40" s="11"/>
      <c r="F40" s="11"/>
      <c r="G40" s="11"/>
      <c r="H40" s="11"/>
      <c r="I40" s="11"/>
      <c r="J40" s="11"/>
      <c r="K40" s="11"/>
      <c r="L40" s="11"/>
      <c r="M40" s="11"/>
      <c r="N40" s="11"/>
    </row>
    <row r="41" customFormat="false" ht="12.75" hidden="false" customHeight="true" outlineLevel="0" collapsed="false">
      <c r="A41" s="11"/>
      <c r="B41" s="11"/>
      <c r="C41" s="11"/>
      <c r="D41" s="11"/>
      <c r="E41" s="11"/>
      <c r="F41" s="11"/>
      <c r="G41" s="11"/>
      <c r="H41" s="11"/>
      <c r="I41" s="11"/>
      <c r="J41" s="11"/>
      <c r="K41" s="11"/>
      <c r="L41" s="11"/>
      <c r="M41" s="11"/>
      <c r="N41" s="11"/>
    </row>
    <row r="42" customFormat="false" ht="12.75" hidden="false" customHeight="true" outlineLevel="0" collapsed="false">
      <c r="A42" s="11"/>
      <c r="B42" s="11"/>
      <c r="C42" s="11"/>
      <c r="D42" s="11"/>
      <c r="E42" s="11"/>
      <c r="F42" s="11"/>
      <c r="G42" s="11"/>
      <c r="H42" s="11"/>
      <c r="I42" s="11"/>
      <c r="J42" s="11"/>
      <c r="K42" s="11"/>
      <c r="L42" s="11"/>
      <c r="M42" s="11"/>
      <c r="N42" s="11"/>
    </row>
    <row r="43" customFormat="false" ht="12.75" hidden="false" customHeight="true" outlineLevel="0" collapsed="false">
      <c r="A43" s="11"/>
      <c r="B43" s="11"/>
      <c r="C43" s="11"/>
      <c r="D43" s="11"/>
      <c r="E43" s="11"/>
      <c r="F43" s="11"/>
      <c r="G43" s="11"/>
      <c r="H43" s="11"/>
      <c r="I43" s="11"/>
      <c r="J43" s="11"/>
      <c r="K43" s="11"/>
      <c r="L43" s="11"/>
      <c r="M43" s="11"/>
      <c r="N43" s="11"/>
    </row>
    <row r="44" customFormat="false" ht="12.75" hidden="false" customHeight="true" outlineLevel="0" collapsed="false">
      <c r="A44" s="11"/>
      <c r="B44" s="11"/>
      <c r="C44" s="11"/>
      <c r="D44" s="11"/>
      <c r="E44" s="11"/>
      <c r="F44" s="11"/>
      <c r="G44" s="11"/>
      <c r="H44" s="11"/>
      <c r="I44" s="11"/>
      <c r="J44" s="11"/>
      <c r="K44" s="11"/>
      <c r="L44" s="11"/>
      <c r="M44" s="11"/>
      <c r="N44" s="11"/>
    </row>
    <row r="45" customFormat="false" ht="12.75" hidden="false" customHeight="true" outlineLevel="0" collapsed="false">
      <c r="A45" s="11"/>
      <c r="B45" s="11"/>
      <c r="C45" s="11"/>
      <c r="D45" s="11"/>
      <c r="E45" s="11"/>
      <c r="F45" s="11"/>
      <c r="G45" s="11"/>
      <c r="H45" s="11"/>
      <c r="I45" s="11"/>
      <c r="J45" s="11"/>
      <c r="K45" s="11"/>
      <c r="L45" s="11"/>
      <c r="M45" s="11"/>
      <c r="N45" s="11"/>
    </row>
    <row r="46" customFormat="false" ht="12.75" hidden="false" customHeight="true" outlineLevel="0" collapsed="false">
      <c r="A46" s="11"/>
      <c r="B46" s="11"/>
      <c r="C46" s="11"/>
      <c r="D46" s="11"/>
      <c r="E46" s="11"/>
      <c r="F46" s="11"/>
      <c r="G46" s="11"/>
      <c r="H46" s="11"/>
      <c r="I46" s="11"/>
      <c r="J46" s="11"/>
      <c r="K46" s="11"/>
      <c r="L46" s="11"/>
      <c r="M46" s="11"/>
      <c r="N46" s="11"/>
    </row>
    <row r="47" customFormat="false" ht="12.75" hidden="false" customHeight="true" outlineLevel="0" collapsed="false">
      <c r="A47" s="11"/>
      <c r="B47" s="11"/>
      <c r="C47" s="11"/>
      <c r="D47" s="11"/>
      <c r="E47" s="11"/>
      <c r="F47" s="11"/>
      <c r="G47" s="11"/>
      <c r="H47" s="11"/>
      <c r="I47" s="11"/>
      <c r="J47" s="11"/>
      <c r="K47" s="11"/>
      <c r="L47" s="11"/>
      <c r="M47" s="11"/>
      <c r="N47" s="11"/>
    </row>
    <row r="48" customFormat="false" ht="12.75" hidden="false" customHeight="true" outlineLevel="0" collapsed="false">
      <c r="A48" s="11"/>
      <c r="B48" s="11"/>
      <c r="C48" s="11"/>
      <c r="D48" s="11"/>
      <c r="E48" s="11"/>
      <c r="F48" s="11"/>
      <c r="G48" s="11"/>
      <c r="H48" s="11"/>
      <c r="I48" s="11"/>
      <c r="J48" s="11"/>
      <c r="K48" s="11"/>
      <c r="L48" s="11"/>
      <c r="M48" s="11"/>
      <c r="N48" s="11"/>
    </row>
    <row r="49" customFormat="false" ht="12.75" hidden="false" customHeight="true" outlineLevel="0" collapsed="false">
      <c r="A49" s="11"/>
      <c r="B49" s="11"/>
      <c r="C49" s="11"/>
      <c r="D49" s="11"/>
      <c r="E49" s="11"/>
      <c r="F49" s="11"/>
      <c r="G49" s="11"/>
      <c r="H49" s="11"/>
      <c r="I49" s="11"/>
      <c r="J49" s="11"/>
      <c r="K49" s="11"/>
      <c r="L49" s="11"/>
      <c r="M49" s="11"/>
      <c r="N49" s="11"/>
    </row>
    <row r="50" customFormat="false" ht="12.75" hidden="false" customHeight="true" outlineLevel="0" collapsed="false">
      <c r="A50" s="11"/>
      <c r="B50" s="11"/>
      <c r="C50" s="11"/>
      <c r="D50" s="11"/>
      <c r="E50" s="11"/>
      <c r="F50" s="11"/>
      <c r="G50" s="11"/>
      <c r="H50" s="11"/>
      <c r="I50" s="11"/>
      <c r="J50" s="11"/>
      <c r="K50" s="11"/>
      <c r="L50" s="11"/>
      <c r="M50" s="11"/>
      <c r="N50" s="11"/>
    </row>
    <row r="51" customFormat="false" ht="12.75" hidden="false" customHeight="true" outlineLevel="0" collapsed="false">
      <c r="A51" s="11"/>
      <c r="B51" s="11"/>
      <c r="C51" s="11"/>
      <c r="D51" s="11"/>
      <c r="E51" s="11"/>
      <c r="F51" s="11"/>
      <c r="G51" s="11"/>
      <c r="H51" s="11"/>
      <c r="I51" s="11"/>
      <c r="J51" s="11"/>
      <c r="K51" s="11"/>
      <c r="L51" s="11"/>
      <c r="M51" s="11"/>
      <c r="N51" s="11"/>
    </row>
    <row r="52" customFormat="false" ht="12.75" hidden="false" customHeight="true" outlineLevel="0" collapsed="false">
      <c r="A52" s="11"/>
      <c r="B52" s="11"/>
      <c r="C52" s="11"/>
      <c r="D52" s="11"/>
      <c r="E52" s="11"/>
      <c r="F52" s="11"/>
      <c r="G52" s="11"/>
      <c r="H52" s="11"/>
      <c r="I52" s="11"/>
      <c r="J52" s="11"/>
      <c r="K52" s="11"/>
      <c r="L52" s="11"/>
      <c r="M52" s="11"/>
      <c r="N52" s="11"/>
    </row>
    <row r="53" customFormat="false" ht="12.75" hidden="false" customHeight="true" outlineLevel="0" collapsed="false">
      <c r="A53" s="11"/>
      <c r="B53" s="11"/>
      <c r="C53" s="11"/>
      <c r="D53" s="11"/>
      <c r="E53" s="11"/>
      <c r="F53" s="11"/>
      <c r="G53" s="11"/>
      <c r="H53" s="11"/>
      <c r="I53" s="11"/>
      <c r="J53" s="11"/>
      <c r="K53" s="11"/>
      <c r="L53" s="11"/>
      <c r="M53" s="11"/>
      <c r="N53" s="11"/>
    </row>
    <row r="54" customFormat="false" ht="12.75" hidden="false" customHeight="true" outlineLevel="0" collapsed="false">
      <c r="A54" s="11"/>
      <c r="B54" s="11"/>
      <c r="C54" s="11"/>
      <c r="D54" s="11"/>
      <c r="E54" s="11"/>
      <c r="F54" s="11"/>
      <c r="G54" s="11"/>
      <c r="H54" s="11"/>
      <c r="I54" s="11"/>
      <c r="J54" s="11"/>
      <c r="K54" s="11"/>
      <c r="L54" s="11"/>
      <c r="M54" s="11"/>
      <c r="N54" s="11"/>
    </row>
    <row r="55" customFormat="false" ht="12.75" hidden="false" customHeight="true" outlineLevel="0" collapsed="false">
      <c r="A55" s="11"/>
      <c r="B55" s="11"/>
      <c r="C55" s="11"/>
      <c r="D55" s="11"/>
      <c r="E55" s="11"/>
      <c r="F55" s="11"/>
      <c r="G55" s="11"/>
      <c r="H55" s="11"/>
      <c r="I55" s="11"/>
      <c r="J55" s="11"/>
      <c r="K55" s="11"/>
      <c r="L55" s="11"/>
      <c r="M55" s="11"/>
      <c r="N55" s="11"/>
    </row>
    <row r="56" customFormat="false" ht="12.75" hidden="false" customHeight="true" outlineLevel="0" collapsed="false">
      <c r="A56" s="11"/>
      <c r="B56" s="11"/>
      <c r="C56" s="11"/>
      <c r="D56" s="11"/>
      <c r="E56" s="11"/>
      <c r="F56" s="11"/>
      <c r="G56" s="11"/>
      <c r="H56" s="11"/>
      <c r="I56" s="11"/>
      <c r="J56" s="11"/>
      <c r="K56" s="11"/>
      <c r="L56" s="11"/>
      <c r="M56" s="11"/>
      <c r="N56" s="11"/>
    </row>
    <row r="57" customFormat="false" ht="12.75" hidden="false" customHeight="true" outlineLevel="0" collapsed="false">
      <c r="A57" s="11"/>
      <c r="B57" s="11"/>
      <c r="C57" s="11"/>
      <c r="D57" s="11"/>
      <c r="E57" s="11"/>
      <c r="F57" s="11"/>
      <c r="G57" s="11"/>
      <c r="H57" s="11"/>
      <c r="I57" s="11"/>
      <c r="J57" s="11"/>
      <c r="K57" s="11"/>
      <c r="L57" s="11"/>
      <c r="M57" s="11"/>
      <c r="N57" s="11"/>
    </row>
    <row r="58" customFormat="false" ht="12.75" hidden="false" customHeight="true" outlineLevel="0" collapsed="false">
      <c r="A58" s="11"/>
      <c r="B58" s="11"/>
      <c r="C58" s="11"/>
      <c r="D58" s="11"/>
      <c r="E58" s="11"/>
      <c r="F58" s="11"/>
      <c r="G58" s="11"/>
      <c r="H58" s="11"/>
      <c r="I58" s="11"/>
      <c r="J58" s="11"/>
      <c r="K58" s="11"/>
      <c r="L58" s="11"/>
      <c r="M58" s="11"/>
      <c r="N58" s="11"/>
    </row>
    <row r="59" customFormat="false" ht="12.75" hidden="false" customHeight="true" outlineLevel="0" collapsed="false">
      <c r="A59" s="11"/>
      <c r="B59" s="11"/>
      <c r="C59" s="11"/>
      <c r="D59" s="11"/>
      <c r="E59" s="11"/>
      <c r="F59" s="11"/>
      <c r="G59" s="11"/>
      <c r="H59" s="11"/>
      <c r="I59" s="11"/>
      <c r="J59" s="11"/>
      <c r="K59" s="11"/>
      <c r="L59" s="11"/>
      <c r="M59" s="11"/>
      <c r="N59" s="11"/>
    </row>
    <row r="60" customFormat="false" ht="12.75" hidden="false" customHeight="true" outlineLevel="0" collapsed="false">
      <c r="A60" s="11"/>
      <c r="B60" s="11"/>
      <c r="C60" s="11"/>
      <c r="D60" s="11"/>
      <c r="E60" s="11"/>
      <c r="F60" s="11"/>
      <c r="G60" s="11"/>
      <c r="H60" s="11"/>
      <c r="I60" s="11"/>
      <c r="J60" s="11"/>
      <c r="K60" s="11"/>
      <c r="L60" s="11"/>
      <c r="M60" s="11"/>
      <c r="N60" s="11"/>
    </row>
    <row r="61" customFormat="false" ht="12.75" hidden="false" customHeight="true" outlineLevel="0" collapsed="false">
      <c r="A61" s="11"/>
      <c r="B61" s="11"/>
      <c r="C61" s="11"/>
      <c r="D61" s="11"/>
      <c r="E61" s="11"/>
      <c r="F61" s="11"/>
      <c r="G61" s="11"/>
      <c r="H61" s="11"/>
      <c r="I61" s="11"/>
      <c r="J61" s="11"/>
      <c r="K61" s="11"/>
      <c r="L61" s="11"/>
      <c r="M61" s="11"/>
      <c r="N61" s="11"/>
    </row>
    <row r="62" customFormat="false" ht="12.75" hidden="false" customHeight="true" outlineLevel="0" collapsed="false">
      <c r="A62" s="11"/>
      <c r="B62" s="11"/>
      <c r="C62" s="11"/>
      <c r="D62" s="11"/>
      <c r="E62" s="11"/>
      <c r="F62" s="11"/>
      <c r="G62" s="11"/>
      <c r="H62" s="11"/>
      <c r="I62" s="11"/>
      <c r="J62" s="11"/>
      <c r="K62" s="11"/>
      <c r="L62" s="11"/>
      <c r="M62" s="11"/>
      <c r="N62" s="11"/>
    </row>
    <row r="63" customFormat="false" ht="12.75" hidden="false" customHeight="true" outlineLevel="0" collapsed="false">
      <c r="A63" s="11"/>
      <c r="B63" s="11"/>
      <c r="C63" s="11"/>
      <c r="D63" s="11"/>
      <c r="E63" s="11"/>
      <c r="F63" s="11"/>
      <c r="G63" s="11"/>
      <c r="H63" s="11"/>
      <c r="I63" s="11"/>
      <c r="J63" s="11"/>
      <c r="K63" s="11"/>
      <c r="L63" s="11"/>
      <c r="M63" s="11"/>
      <c r="N63" s="11"/>
    </row>
    <row r="64" customFormat="false" ht="12.75" hidden="false" customHeight="true" outlineLevel="0" collapsed="false">
      <c r="A64" s="11"/>
      <c r="B64" s="11"/>
      <c r="C64" s="11"/>
      <c r="D64" s="11"/>
      <c r="E64" s="11"/>
      <c r="F64" s="11"/>
      <c r="G64" s="11"/>
      <c r="H64" s="11"/>
      <c r="I64" s="11"/>
      <c r="J64" s="11"/>
      <c r="K64" s="11"/>
      <c r="L64" s="11"/>
      <c r="M64" s="11"/>
      <c r="N64" s="11"/>
    </row>
    <row r="65" customFormat="false" ht="12.75" hidden="false" customHeight="true" outlineLevel="0" collapsed="false">
      <c r="A65" s="11"/>
      <c r="B65" s="11"/>
      <c r="C65" s="11"/>
      <c r="D65" s="11"/>
      <c r="E65" s="11"/>
      <c r="F65" s="11"/>
      <c r="G65" s="11"/>
      <c r="H65" s="11"/>
      <c r="I65" s="11"/>
      <c r="J65" s="11"/>
      <c r="K65" s="11"/>
      <c r="L65" s="11"/>
      <c r="M65" s="11"/>
      <c r="N65" s="11"/>
    </row>
    <row r="66" customFormat="false" ht="12.75" hidden="false" customHeight="true" outlineLevel="0" collapsed="false">
      <c r="A66" s="11"/>
      <c r="B66" s="11"/>
      <c r="C66" s="11"/>
      <c r="D66" s="11"/>
      <c r="E66" s="11"/>
      <c r="F66" s="11"/>
      <c r="G66" s="11"/>
      <c r="H66" s="11"/>
      <c r="I66" s="11"/>
      <c r="J66" s="11"/>
      <c r="K66" s="11"/>
      <c r="L66" s="11"/>
      <c r="M66" s="11"/>
      <c r="N66" s="11"/>
    </row>
    <row r="67" customFormat="false" ht="12.75" hidden="false" customHeight="true" outlineLevel="0" collapsed="false">
      <c r="A67" s="11"/>
      <c r="B67" s="11"/>
      <c r="C67" s="11"/>
      <c r="D67" s="11"/>
      <c r="E67" s="11"/>
      <c r="F67" s="11"/>
      <c r="G67" s="11"/>
      <c r="H67" s="11"/>
      <c r="I67" s="11"/>
      <c r="J67" s="11"/>
      <c r="K67" s="11"/>
      <c r="L67" s="11"/>
      <c r="M67" s="11"/>
      <c r="N67" s="11"/>
    </row>
    <row r="68" customFormat="false" ht="12.75" hidden="false" customHeight="true" outlineLevel="0" collapsed="false">
      <c r="A68" s="11"/>
      <c r="B68" s="11"/>
      <c r="C68" s="11"/>
      <c r="D68" s="11"/>
      <c r="E68" s="11"/>
      <c r="F68" s="11"/>
      <c r="G68" s="11"/>
      <c r="H68" s="11"/>
      <c r="I68" s="11"/>
      <c r="J68" s="11"/>
      <c r="K68" s="11"/>
      <c r="L68" s="11"/>
      <c r="M68" s="11"/>
      <c r="N68" s="11"/>
    </row>
    <row r="69" customFormat="false" ht="12.75" hidden="false" customHeight="true" outlineLevel="0" collapsed="false">
      <c r="A69" s="11"/>
      <c r="B69" s="11"/>
      <c r="C69" s="11"/>
      <c r="D69" s="11"/>
      <c r="E69" s="11"/>
      <c r="F69" s="11"/>
      <c r="G69" s="11"/>
      <c r="H69" s="11"/>
      <c r="I69" s="11"/>
      <c r="J69" s="11"/>
      <c r="K69" s="11"/>
      <c r="L69" s="11"/>
      <c r="M69" s="11"/>
      <c r="N69" s="11"/>
    </row>
    <row r="70" customFormat="false" ht="12.75" hidden="false" customHeight="true" outlineLevel="0" collapsed="false">
      <c r="A70" s="11"/>
      <c r="B70" s="11"/>
      <c r="C70" s="11"/>
      <c r="D70" s="11"/>
      <c r="E70" s="11"/>
      <c r="F70" s="11"/>
      <c r="G70" s="11"/>
      <c r="H70" s="11"/>
      <c r="I70" s="11"/>
      <c r="J70" s="11"/>
      <c r="K70" s="11"/>
      <c r="L70" s="11"/>
      <c r="M70" s="11"/>
      <c r="N70" s="11"/>
    </row>
    <row r="71" customFormat="false" ht="12.75" hidden="false" customHeight="true" outlineLevel="0" collapsed="false">
      <c r="A71" s="11"/>
      <c r="B71" s="11"/>
      <c r="C71" s="11"/>
      <c r="D71" s="11"/>
      <c r="E71" s="11"/>
      <c r="F71" s="11"/>
      <c r="G71" s="11"/>
      <c r="H71" s="11"/>
      <c r="I71" s="11"/>
      <c r="J71" s="11"/>
      <c r="K71" s="11"/>
      <c r="L71" s="11"/>
      <c r="M71" s="11"/>
      <c r="N71" s="11"/>
    </row>
    <row r="72" customFormat="false" ht="12.75" hidden="false" customHeight="true" outlineLevel="0" collapsed="false">
      <c r="A72" s="11"/>
      <c r="B72" s="11"/>
      <c r="C72" s="11"/>
      <c r="D72" s="11"/>
      <c r="E72" s="11"/>
      <c r="F72" s="11"/>
      <c r="G72" s="11"/>
      <c r="H72" s="11"/>
      <c r="I72" s="11"/>
      <c r="J72" s="11"/>
      <c r="K72" s="11"/>
      <c r="L72" s="11"/>
      <c r="M72" s="11"/>
      <c r="N72" s="11"/>
    </row>
    <row r="73" customFormat="false" ht="12.75" hidden="false" customHeight="true" outlineLevel="0" collapsed="false">
      <c r="A73" s="11"/>
      <c r="B73" s="11"/>
      <c r="C73" s="11"/>
      <c r="D73" s="11"/>
      <c r="E73" s="11"/>
      <c r="F73" s="11"/>
      <c r="G73" s="11"/>
      <c r="H73" s="11"/>
      <c r="I73" s="11"/>
      <c r="J73" s="11"/>
      <c r="K73" s="11"/>
      <c r="L73" s="11"/>
      <c r="M73" s="11"/>
      <c r="N73" s="11"/>
    </row>
    <row r="74" customFormat="false" ht="12.75" hidden="false" customHeight="true" outlineLevel="0" collapsed="false">
      <c r="A74" s="11"/>
      <c r="B74" s="11"/>
      <c r="C74" s="11"/>
      <c r="D74" s="11"/>
      <c r="E74" s="11"/>
      <c r="F74" s="11"/>
      <c r="G74" s="11"/>
      <c r="H74" s="11"/>
      <c r="I74" s="11"/>
      <c r="J74" s="11"/>
      <c r="K74" s="11"/>
      <c r="L74" s="11"/>
      <c r="M74" s="11"/>
      <c r="N74" s="11"/>
    </row>
    <row r="75" customFormat="false" ht="12.75" hidden="false" customHeight="true" outlineLevel="0" collapsed="false">
      <c r="A75" s="11"/>
      <c r="B75" s="11"/>
      <c r="C75" s="11"/>
      <c r="D75" s="11"/>
      <c r="E75" s="11"/>
      <c r="F75" s="11"/>
      <c r="G75" s="11"/>
      <c r="H75" s="11"/>
      <c r="I75" s="11"/>
      <c r="J75" s="11"/>
      <c r="K75" s="11"/>
      <c r="L75" s="11"/>
      <c r="M75" s="11"/>
      <c r="N75" s="11"/>
    </row>
    <row r="76" customFormat="false" ht="12.75" hidden="false" customHeight="true" outlineLevel="0" collapsed="false">
      <c r="A76" s="11"/>
      <c r="B76" s="11"/>
      <c r="C76" s="11"/>
      <c r="D76" s="11"/>
      <c r="E76" s="11"/>
      <c r="F76" s="11"/>
      <c r="G76" s="11"/>
      <c r="H76" s="11"/>
      <c r="I76" s="11"/>
      <c r="J76" s="11"/>
      <c r="K76" s="11"/>
      <c r="L76" s="11"/>
      <c r="M76" s="11"/>
      <c r="N76" s="11"/>
    </row>
    <row r="77" customFormat="false" ht="12.75" hidden="false" customHeight="true" outlineLevel="0" collapsed="false">
      <c r="A77" s="11"/>
      <c r="B77" s="11"/>
      <c r="C77" s="11"/>
      <c r="D77" s="11"/>
      <c r="E77" s="11"/>
      <c r="F77" s="11"/>
      <c r="G77" s="11"/>
      <c r="H77" s="11"/>
      <c r="I77" s="11"/>
      <c r="J77" s="11"/>
      <c r="K77" s="11"/>
      <c r="L77" s="11"/>
      <c r="M77" s="11"/>
      <c r="N77" s="11"/>
    </row>
    <row r="78" customFormat="false" ht="12.75" hidden="false" customHeight="true" outlineLevel="0" collapsed="false">
      <c r="A78" s="11"/>
      <c r="B78" s="11"/>
      <c r="C78" s="11"/>
      <c r="D78" s="11"/>
      <c r="E78" s="11"/>
      <c r="F78" s="11"/>
      <c r="G78" s="11"/>
      <c r="H78" s="11"/>
      <c r="I78" s="11"/>
      <c r="J78" s="11"/>
      <c r="K78" s="11"/>
      <c r="L78" s="11"/>
      <c r="M78" s="11"/>
      <c r="N78" s="11"/>
    </row>
    <row r="79" customFormat="false" ht="12.75" hidden="false" customHeight="true" outlineLevel="0" collapsed="false">
      <c r="A79" s="11"/>
      <c r="B79" s="11"/>
      <c r="C79" s="11"/>
      <c r="D79" s="11"/>
      <c r="E79" s="11"/>
      <c r="F79" s="11"/>
      <c r="G79" s="11"/>
      <c r="H79" s="11"/>
      <c r="I79" s="11"/>
      <c r="J79" s="11"/>
      <c r="K79" s="11"/>
      <c r="L79" s="11"/>
      <c r="M79" s="11"/>
      <c r="N79" s="11"/>
    </row>
    <row r="80" customFormat="false" ht="12.75" hidden="false" customHeight="true" outlineLevel="0" collapsed="false">
      <c r="A80" s="11"/>
      <c r="B80" s="11"/>
      <c r="C80" s="11"/>
      <c r="D80" s="11"/>
      <c r="E80" s="11"/>
      <c r="F80" s="11"/>
      <c r="G80" s="11"/>
      <c r="H80" s="11"/>
      <c r="I80" s="11"/>
      <c r="J80" s="11"/>
      <c r="K80" s="11"/>
      <c r="L80" s="11"/>
      <c r="M80" s="11"/>
      <c r="N80" s="11"/>
    </row>
    <row r="81" customFormat="false" ht="12.75" hidden="false" customHeight="true" outlineLevel="0" collapsed="false">
      <c r="A81" s="11"/>
      <c r="B81" s="11"/>
      <c r="C81" s="11"/>
      <c r="D81" s="11"/>
      <c r="E81" s="11"/>
      <c r="F81" s="11"/>
      <c r="G81" s="11"/>
      <c r="H81" s="11"/>
      <c r="I81" s="11"/>
      <c r="J81" s="11"/>
      <c r="K81" s="11"/>
      <c r="L81" s="11"/>
      <c r="M81" s="11"/>
      <c r="N81" s="11"/>
    </row>
    <row r="82" customFormat="false" ht="12.75" hidden="false" customHeight="true" outlineLevel="0" collapsed="false">
      <c r="A82" s="11"/>
      <c r="B82" s="11"/>
      <c r="C82" s="11"/>
      <c r="D82" s="11"/>
      <c r="E82" s="11"/>
      <c r="F82" s="11"/>
      <c r="G82" s="11"/>
      <c r="H82" s="11"/>
      <c r="I82" s="11"/>
      <c r="J82" s="11"/>
      <c r="K82" s="11"/>
      <c r="L82" s="11"/>
      <c r="M82" s="11"/>
      <c r="N82" s="11"/>
    </row>
    <row r="83" customFormat="false" ht="12.75" hidden="false" customHeight="true" outlineLevel="0" collapsed="false">
      <c r="A83" s="11"/>
      <c r="B83" s="11"/>
      <c r="C83" s="11"/>
      <c r="D83" s="11"/>
      <c r="E83" s="11"/>
      <c r="F83" s="11"/>
      <c r="G83" s="11"/>
      <c r="H83" s="11"/>
      <c r="I83" s="11"/>
      <c r="J83" s="11"/>
      <c r="K83" s="11"/>
      <c r="L83" s="11"/>
      <c r="M83" s="11"/>
      <c r="N83" s="11"/>
    </row>
    <row r="84" customFormat="false" ht="12.75" hidden="false" customHeight="true" outlineLevel="0" collapsed="false">
      <c r="A84" s="11"/>
      <c r="B84" s="11"/>
      <c r="C84" s="11"/>
      <c r="D84" s="11"/>
      <c r="E84" s="11"/>
      <c r="F84" s="11"/>
      <c r="G84" s="11"/>
      <c r="H84" s="11"/>
      <c r="I84" s="11"/>
      <c r="J84" s="11"/>
      <c r="K84" s="11"/>
      <c r="L84" s="11"/>
      <c r="M84" s="11"/>
      <c r="N84" s="11"/>
    </row>
    <row r="85" customFormat="false" ht="12.75" hidden="false" customHeight="true" outlineLevel="0" collapsed="false">
      <c r="A85" s="11"/>
      <c r="B85" s="11"/>
      <c r="C85" s="11"/>
      <c r="D85" s="11"/>
      <c r="E85" s="11"/>
      <c r="F85" s="11"/>
      <c r="G85" s="11"/>
      <c r="H85" s="11"/>
      <c r="I85" s="11"/>
      <c r="J85" s="11"/>
      <c r="K85" s="11"/>
      <c r="L85" s="11"/>
      <c r="M85" s="11"/>
      <c r="N85" s="11"/>
    </row>
    <row r="86" customFormat="false" ht="12.75" hidden="false" customHeight="true" outlineLevel="0" collapsed="false">
      <c r="A86" s="11"/>
      <c r="B86" s="11"/>
      <c r="C86" s="11"/>
      <c r="D86" s="11"/>
      <c r="E86" s="11"/>
      <c r="F86" s="11"/>
      <c r="G86" s="11"/>
      <c r="H86" s="11"/>
      <c r="I86" s="11"/>
      <c r="J86" s="11"/>
      <c r="K86" s="11"/>
      <c r="L86" s="11"/>
      <c r="M86" s="11"/>
      <c r="N86" s="11"/>
    </row>
    <row r="87" customFormat="false" ht="12.75" hidden="false" customHeight="true" outlineLevel="0" collapsed="false">
      <c r="A87" s="11"/>
      <c r="B87" s="11"/>
      <c r="C87" s="11"/>
      <c r="D87" s="11"/>
      <c r="E87" s="11"/>
      <c r="F87" s="11"/>
      <c r="G87" s="11"/>
      <c r="H87" s="11"/>
      <c r="I87" s="11"/>
      <c r="J87" s="11"/>
      <c r="K87" s="11"/>
      <c r="L87" s="11"/>
      <c r="M87" s="11"/>
      <c r="N87" s="11"/>
    </row>
    <row r="88" customFormat="false" ht="12.75" hidden="false" customHeight="true" outlineLevel="0" collapsed="false">
      <c r="A88" s="11"/>
      <c r="B88" s="11"/>
      <c r="C88" s="11"/>
      <c r="D88" s="11"/>
      <c r="E88" s="11"/>
      <c r="F88" s="11"/>
      <c r="G88" s="11"/>
      <c r="H88" s="11"/>
      <c r="I88" s="11"/>
      <c r="J88" s="11"/>
      <c r="K88" s="11"/>
      <c r="L88" s="11"/>
      <c r="M88" s="11"/>
      <c r="N88" s="11"/>
    </row>
    <row r="89" customFormat="false" ht="12.75" hidden="false" customHeight="true" outlineLevel="0" collapsed="false">
      <c r="A89" s="11"/>
      <c r="B89" s="11"/>
      <c r="C89" s="11"/>
      <c r="D89" s="11"/>
      <c r="E89" s="11"/>
      <c r="F89" s="11"/>
      <c r="G89" s="11"/>
      <c r="H89" s="11"/>
      <c r="I89" s="11"/>
      <c r="J89" s="11"/>
      <c r="K89" s="11"/>
      <c r="L89" s="11"/>
      <c r="M89" s="11"/>
      <c r="N89" s="11"/>
    </row>
    <row r="90" customFormat="false" ht="12.75" hidden="false" customHeight="true" outlineLevel="0" collapsed="false">
      <c r="A90" s="11"/>
      <c r="B90" s="11"/>
      <c r="C90" s="11"/>
      <c r="D90" s="11"/>
      <c r="E90" s="11"/>
      <c r="F90" s="11"/>
      <c r="G90" s="11"/>
      <c r="H90" s="11"/>
      <c r="I90" s="11"/>
      <c r="J90" s="11"/>
      <c r="K90" s="11"/>
      <c r="L90" s="11"/>
      <c r="M90" s="11"/>
      <c r="N90" s="11"/>
    </row>
    <row r="91" customFormat="false" ht="12.75" hidden="false" customHeight="true" outlineLevel="0" collapsed="false">
      <c r="A91" s="11"/>
      <c r="B91" s="11"/>
      <c r="C91" s="11"/>
      <c r="D91" s="11"/>
      <c r="E91" s="11"/>
      <c r="F91" s="11"/>
      <c r="G91" s="11"/>
      <c r="H91" s="11"/>
      <c r="I91" s="11"/>
      <c r="J91" s="11"/>
      <c r="K91" s="11"/>
      <c r="L91" s="11"/>
      <c r="M91" s="11"/>
      <c r="N91" s="11"/>
    </row>
    <row r="92" customFormat="false" ht="12.75" hidden="false" customHeight="true" outlineLevel="0" collapsed="false">
      <c r="A92" s="11"/>
      <c r="B92" s="11"/>
      <c r="C92" s="11"/>
      <c r="D92" s="11"/>
      <c r="E92" s="11"/>
      <c r="F92" s="11"/>
      <c r="G92" s="11"/>
      <c r="H92" s="11"/>
      <c r="I92" s="11"/>
      <c r="J92" s="11"/>
      <c r="K92" s="11"/>
      <c r="L92" s="11"/>
      <c r="M92" s="11"/>
      <c r="N92" s="11"/>
    </row>
    <row r="93" customFormat="false" ht="12.75" hidden="false" customHeight="true" outlineLevel="0" collapsed="false">
      <c r="A93" s="11"/>
      <c r="B93" s="11"/>
      <c r="C93" s="11"/>
      <c r="D93" s="11"/>
      <c r="E93" s="11"/>
      <c r="F93" s="11"/>
      <c r="G93" s="11"/>
      <c r="H93" s="11"/>
      <c r="I93" s="11"/>
      <c r="J93" s="11"/>
      <c r="K93" s="11"/>
      <c r="L93" s="11"/>
      <c r="M93" s="11"/>
      <c r="N93" s="11"/>
    </row>
    <row r="94" customFormat="false" ht="12.75" hidden="false" customHeight="true" outlineLevel="0" collapsed="false">
      <c r="A94" s="11"/>
      <c r="B94" s="11"/>
      <c r="C94" s="11"/>
      <c r="D94" s="11"/>
      <c r="E94" s="11"/>
      <c r="F94" s="11"/>
      <c r="G94" s="11"/>
      <c r="H94" s="11"/>
      <c r="I94" s="11"/>
      <c r="J94" s="11"/>
      <c r="K94" s="11"/>
      <c r="L94" s="11"/>
      <c r="M94" s="11"/>
      <c r="N94" s="11"/>
    </row>
    <row r="95" customFormat="false" ht="12.75" hidden="false" customHeight="true" outlineLevel="0" collapsed="false">
      <c r="A95" s="11"/>
      <c r="B95" s="11"/>
      <c r="C95" s="11"/>
      <c r="D95" s="11"/>
      <c r="E95" s="11"/>
      <c r="F95" s="11"/>
      <c r="G95" s="11"/>
      <c r="H95" s="11"/>
      <c r="I95" s="11"/>
      <c r="J95" s="11"/>
      <c r="K95" s="11"/>
      <c r="L95" s="11"/>
      <c r="M95" s="11"/>
      <c r="N95" s="11"/>
    </row>
    <row r="96" customFormat="false" ht="12.75" hidden="false" customHeight="true" outlineLevel="0" collapsed="false">
      <c r="A96" s="11"/>
      <c r="B96" s="11"/>
      <c r="C96" s="11"/>
      <c r="D96" s="11"/>
      <c r="E96" s="11"/>
      <c r="F96" s="11"/>
      <c r="G96" s="11"/>
      <c r="H96" s="11"/>
      <c r="I96" s="11"/>
      <c r="J96" s="11"/>
      <c r="K96" s="11"/>
      <c r="L96" s="11"/>
      <c r="M96" s="11"/>
      <c r="N96" s="11"/>
    </row>
    <row r="97" customFormat="false" ht="12.75" hidden="false" customHeight="true" outlineLevel="0" collapsed="false">
      <c r="A97" s="11"/>
      <c r="B97" s="11"/>
      <c r="C97" s="11"/>
      <c r="D97" s="11"/>
      <c r="E97" s="11"/>
      <c r="F97" s="11"/>
      <c r="G97" s="11"/>
      <c r="H97" s="11"/>
      <c r="I97" s="11"/>
      <c r="J97" s="11"/>
      <c r="K97" s="11"/>
      <c r="L97" s="11"/>
      <c r="M97" s="11"/>
      <c r="N97" s="11"/>
    </row>
    <row r="98" customFormat="false" ht="12.75" hidden="false" customHeight="true" outlineLevel="0" collapsed="false">
      <c r="A98" s="11"/>
      <c r="B98" s="11"/>
      <c r="C98" s="11"/>
      <c r="D98" s="11"/>
      <c r="E98" s="11"/>
      <c r="F98" s="11"/>
      <c r="G98" s="11"/>
      <c r="H98" s="11"/>
      <c r="I98" s="11"/>
      <c r="J98" s="11"/>
      <c r="K98" s="11"/>
      <c r="L98" s="11"/>
      <c r="M98" s="11"/>
      <c r="N98" s="11"/>
    </row>
    <row r="99" customFormat="false" ht="12.75" hidden="false" customHeight="true" outlineLevel="0" collapsed="false">
      <c r="A99" s="11"/>
      <c r="B99" s="11"/>
      <c r="C99" s="11"/>
      <c r="D99" s="11"/>
      <c r="E99" s="11"/>
      <c r="F99" s="11"/>
      <c r="G99" s="11"/>
      <c r="H99" s="11"/>
      <c r="I99" s="11"/>
      <c r="J99" s="11"/>
      <c r="K99" s="11"/>
      <c r="L99" s="11"/>
      <c r="M99" s="11"/>
      <c r="N99" s="11"/>
    </row>
    <row r="100" customFormat="false" ht="12.75" hidden="false" customHeight="true" outlineLevel="0" collapsed="false">
      <c r="A100" s="11"/>
      <c r="B100" s="11"/>
      <c r="C100" s="11"/>
      <c r="D100" s="11"/>
      <c r="E100" s="11"/>
      <c r="F100" s="11"/>
      <c r="G100" s="11"/>
      <c r="H100" s="11"/>
      <c r="I100" s="11"/>
      <c r="J100" s="11"/>
      <c r="K100" s="11"/>
      <c r="L100" s="11"/>
      <c r="M100" s="11"/>
      <c r="N100" s="11"/>
    </row>
    <row r="101" customFormat="false" ht="12.75" hidden="false" customHeight="true" outlineLevel="0" collapsed="false">
      <c r="A101" s="11"/>
      <c r="B101" s="11"/>
      <c r="C101" s="11"/>
      <c r="D101" s="11"/>
      <c r="E101" s="11"/>
      <c r="F101" s="11"/>
      <c r="G101" s="11"/>
      <c r="H101" s="11"/>
      <c r="I101" s="11"/>
      <c r="J101" s="11"/>
      <c r="K101" s="11"/>
      <c r="L101" s="11"/>
      <c r="M101" s="11"/>
      <c r="N101" s="11"/>
    </row>
    <row r="102" customFormat="false" ht="12.75" hidden="false" customHeight="true" outlineLevel="0" collapsed="false">
      <c r="A102" s="11"/>
      <c r="B102" s="11"/>
      <c r="C102" s="11"/>
      <c r="D102" s="11"/>
      <c r="E102" s="11"/>
      <c r="F102" s="11"/>
      <c r="G102" s="11"/>
      <c r="H102" s="11"/>
      <c r="I102" s="11"/>
      <c r="J102" s="11"/>
      <c r="K102" s="11"/>
      <c r="L102" s="11"/>
      <c r="M102" s="11"/>
      <c r="N102" s="11"/>
    </row>
    <row r="103" customFormat="false" ht="12.75" hidden="false" customHeight="true" outlineLevel="0" collapsed="false">
      <c r="A103" s="11"/>
      <c r="B103" s="11"/>
      <c r="C103" s="11"/>
      <c r="D103" s="11"/>
      <c r="E103" s="11"/>
      <c r="F103" s="11"/>
      <c r="G103" s="11"/>
      <c r="H103" s="11"/>
      <c r="I103" s="11"/>
      <c r="J103" s="11"/>
      <c r="K103" s="11"/>
      <c r="L103" s="11"/>
      <c r="M103" s="11"/>
      <c r="N103" s="11"/>
    </row>
    <row r="104" customFormat="false" ht="12.75" hidden="false" customHeight="true" outlineLevel="0" collapsed="false">
      <c r="A104" s="11"/>
      <c r="B104" s="11"/>
      <c r="C104" s="11"/>
      <c r="D104" s="11"/>
      <c r="E104" s="11"/>
      <c r="F104" s="11"/>
      <c r="G104" s="11"/>
      <c r="H104" s="11"/>
      <c r="I104" s="11"/>
      <c r="J104" s="11"/>
      <c r="K104" s="11"/>
      <c r="L104" s="11"/>
      <c r="M104" s="11"/>
      <c r="N104" s="11"/>
    </row>
    <row r="105" customFormat="false" ht="12.75" hidden="false" customHeight="true" outlineLevel="0" collapsed="false">
      <c r="A105" s="11"/>
      <c r="B105" s="11"/>
      <c r="C105" s="11"/>
      <c r="D105" s="11"/>
      <c r="E105" s="11"/>
      <c r="F105" s="11"/>
      <c r="G105" s="11"/>
      <c r="H105" s="11"/>
      <c r="I105" s="11"/>
      <c r="J105" s="11"/>
      <c r="K105" s="11"/>
      <c r="L105" s="11"/>
      <c r="M105" s="11"/>
      <c r="N105" s="11"/>
    </row>
    <row r="106" customFormat="false" ht="12.75" hidden="false" customHeight="true" outlineLevel="0" collapsed="false">
      <c r="A106" s="11"/>
      <c r="B106" s="11"/>
      <c r="C106" s="11"/>
      <c r="D106" s="11"/>
      <c r="E106" s="11"/>
      <c r="F106" s="11"/>
      <c r="G106" s="11"/>
      <c r="H106" s="11"/>
      <c r="I106" s="11"/>
      <c r="J106" s="11"/>
      <c r="K106" s="11"/>
      <c r="L106" s="11"/>
      <c r="M106" s="11"/>
      <c r="N106" s="11"/>
    </row>
    <row r="107" customFormat="false" ht="12.75" hidden="false" customHeight="true" outlineLevel="0" collapsed="false">
      <c r="A107" s="11"/>
      <c r="B107" s="11"/>
      <c r="C107" s="11"/>
      <c r="D107" s="11"/>
      <c r="E107" s="11"/>
      <c r="F107" s="11"/>
      <c r="G107" s="11"/>
      <c r="H107" s="11"/>
      <c r="I107" s="11"/>
      <c r="J107" s="11"/>
      <c r="K107" s="11"/>
      <c r="L107" s="11"/>
      <c r="M107" s="11"/>
      <c r="N107" s="11"/>
    </row>
    <row r="108" customFormat="false" ht="12.75" hidden="false" customHeight="true" outlineLevel="0" collapsed="false">
      <c r="A108" s="11"/>
      <c r="B108" s="11"/>
      <c r="C108" s="11"/>
      <c r="D108" s="11"/>
      <c r="E108" s="11"/>
      <c r="F108" s="11"/>
      <c r="G108" s="11"/>
      <c r="H108" s="11"/>
      <c r="I108" s="11"/>
      <c r="J108" s="11"/>
      <c r="K108" s="11"/>
      <c r="L108" s="11"/>
      <c r="M108" s="11"/>
      <c r="N108" s="11"/>
    </row>
    <row r="109" customFormat="false" ht="12.75" hidden="false" customHeight="true" outlineLevel="0" collapsed="false">
      <c r="A109" s="11"/>
      <c r="B109" s="11"/>
      <c r="C109" s="11"/>
      <c r="D109" s="11"/>
      <c r="E109" s="11"/>
      <c r="F109" s="11"/>
      <c r="G109" s="11"/>
      <c r="H109" s="11"/>
      <c r="I109" s="11"/>
      <c r="J109" s="11"/>
      <c r="K109" s="11"/>
      <c r="L109" s="11"/>
      <c r="M109" s="11"/>
      <c r="N109" s="11"/>
    </row>
    <row r="110" customFormat="false" ht="12.75" hidden="false" customHeight="true" outlineLevel="0" collapsed="false">
      <c r="A110" s="11"/>
      <c r="B110" s="11"/>
      <c r="C110" s="11"/>
      <c r="D110" s="11"/>
      <c r="E110" s="11"/>
      <c r="F110" s="11"/>
      <c r="G110" s="11"/>
      <c r="H110" s="11"/>
      <c r="I110" s="11"/>
      <c r="J110" s="11"/>
      <c r="K110" s="11"/>
      <c r="L110" s="11"/>
      <c r="M110" s="11"/>
      <c r="N110" s="11"/>
    </row>
    <row r="111" customFormat="false" ht="12.75" hidden="false" customHeight="true" outlineLevel="0" collapsed="false">
      <c r="A111" s="11"/>
      <c r="B111" s="11"/>
      <c r="C111" s="11"/>
      <c r="D111" s="11"/>
      <c r="E111" s="11"/>
      <c r="F111" s="11"/>
      <c r="G111" s="11"/>
      <c r="H111" s="11"/>
      <c r="I111" s="11"/>
      <c r="J111" s="11"/>
      <c r="K111" s="11"/>
      <c r="L111" s="11"/>
      <c r="M111" s="11"/>
      <c r="N111" s="11"/>
    </row>
    <row r="112" customFormat="false" ht="12.75" hidden="false" customHeight="true" outlineLevel="0" collapsed="false">
      <c r="A112" s="11"/>
      <c r="B112" s="11"/>
      <c r="C112" s="11"/>
      <c r="D112" s="11"/>
      <c r="E112" s="11"/>
      <c r="F112" s="11"/>
      <c r="G112" s="11"/>
      <c r="H112" s="11"/>
      <c r="I112" s="11"/>
      <c r="J112" s="11"/>
      <c r="K112" s="11"/>
      <c r="L112" s="11"/>
      <c r="M112" s="11"/>
      <c r="N112" s="11"/>
    </row>
    <row r="113" customFormat="false" ht="12.75" hidden="false" customHeight="true" outlineLevel="0" collapsed="false">
      <c r="A113" s="11"/>
      <c r="B113" s="11"/>
      <c r="C113" s="11"/>
      <c r="D113" s="11"/>
      <c r="E113" s="11"/>
      <c r="F113" s="11"/>
      <c r="G113" s="11"/>
      <c r="H113" s="11"/>
      <c r="I113" s="11"/>
      <c r="J113" s="11"/>
      <c r="K113" s="11"/>
      <c r="L113" s="11"/>
      <c r="M113" s="11"/>
      <c r="N113" s="11"/>
    </row>
    <row r="114" customFormat="false" ht="12.75" hidden="false" customHeight="true" outlineLevel="0" collapsed="false">
      <c r="A114" s="11"/>
      <c r="B114" s="11"/>
      <c r="C114" s="11"/>
      <c r="D114" s="11"/>
      <c r="E114" s="11"/>
      <c r="F114" s="11"/>
      <c r="G114" s="11"/>
      <c r="H114" s="11"/>
      <c r="I114" s="11"/>
      <c r="J114" s="11"/>
      <c r="K114" s="11"/>
      <c r="L114" s="11"/>
      <c r="M114" s="11"/>
      <c r="N114" s="11"/>
    </row>
    <row r="115" customFormat="false" ht="12.75" hidden="false" customHeight="true" outlineLevel="0" collapsed="false">
      <c r="A115" s="11"/>
      <c r="B115" s="11"/>
      <c r="C115" s="11"/>
      <c r="D115" s="11"/>
      <c r="E115" s="11"/>
      <c r="F115" s="11"/>
      <c r="G115" s="11"/>
      <c r="H115" s="11"/>
      <c r="I115" s="11"/>
      <c r="J115" s="11"/>
      <c r="K115" s="11"/>
      <c r="L115" s="11"/>
      <c r="M115" s="11"/>
      <c r="N115" s="11"/>
    </row>
    <row r="116" customFormat="false" ht="12.75" hidden="false" customHeight="true" outlineLevel="0" collapsed="false">
      <c r="A116" s="11"/>
      <c r="B116" s="11"/>
      <c r="C116" s="11"/>
      <c r="D116" s="11"/>
      <c r="E116" s="11"/>
      <c r="F116" s="11"/>
      <c r="G116" s="11"/>
      <c r="H116" s="11"/>
      <c r="I116" s="11"/>
      <c r="J116" s="11"/>
      <c r="K116" s="11"/>
      <c r="L116" s="11"/>
      <c r="M116" s="11"/>
      <c r="N116" s="11"/>
    </row>
    <row r="117" customFormat="false" ht="12.75" hidden="false" customHeight="true" outlineLevel="0" collapsed="false">
      <c r="A117" s="11"/>
      <c r="B117" s="11"/>
      <c r="C117" s="11"/>
      <c r="D117" s="11"/>
      <c r="E117" s="11"/>
      <c r="F117" s="11"/>
      <c r="G117" s="11"/>
      <c r="H117" s="11"/>
      <c r="I117" s="11"/>
      <c r="J117" s="11"/>
      <c r="K117" s="11"/>
      <c r="L117" s="11"/>
      <c r="M117" s="11"/>
      <c r="N117" s="11"/>
    </row>
    <row r="118" customFormat="false" ht="12.75" hidden="false" customHeight="true" outlineLevel="0" collapsed="false">
      <c r="A118" s="11"/>
      <c r="B118" s="11"/>
      <c r="C118" s="11"/>
      <c r="D118" s="11"/>
      <c r="E118" s="11"/>
      <c r="F118" s="11"/>
      <c r="G118" s="11"/>
      <c r="H118" s="11"/>
      <c r="I118" s="11"/>
      <c r="J118" s="11"/>
      <c r="K118" s="11"/>
      <c r="L118" s="11"/>
      <c r="M118" s="11"/>
      <c r="N118" s="11"/>
    </row>
    <row r="119" customFormat="false" ht="12.75" hidden="false" customHeight="true" outlineLevel="0" collapsed="false">
      <c r="A119" s="11"/>
      <c r="B119" s="11"/>
      <c r="C119" s="11"/>
      <c r="D119" s="11"/>
      <c r="E119" s="11"/>
      <c r="F119" s="11"/>
      <c r="G119" s="11"/>
      <c r="H119" s="11"/>
      <c r="I119" s="11"/>
      <c r="J119" s="11"/>
      <c r="K119" s="11"/>
      <c r="L119" s="11"/>
      <c r="M119" s="11"/>
      <c r="N119" s="11"/>
    </row>
    <row r="120" customFormat="false" ht="12.75" hidden="false" customHeight="true" outlineLevel="0" collapsed="false">
      <c r="A120" s="11"/>
      <c r="B120" s="11"/>
      <c r="C120" s="11"/>
      <c r="D120" s="11"/>
      <c r="E120" s="11"/>
      <c r="F120" s="11"/>
      <c r="G120" s="11"/>
      <c r="H120" s="11"/>
      <c r="I120" s="11"/>
      <c r="J120" s="11"/>
      <c r="K120" s="11"/>
      <c r="L120" s="11"/>
      <c r="M120" s="11"/>
      <c r="N120" s="11"/>
    </row>
    <row r="121" customFormat="false" ht="12.75" hidden="false" customHeight="true" outlineLevel="0" collapsed="false">
      <c r="A121" s="11"/>
      <c r="B121" s="11"/>
      <c r="C121" s="11"/>
      <c r="D121" s="11"/>
      <c r="E121" s="11"/>
      <c r="F121" s="11"/>
      <c r="G121" s="11"/>
      <c r="H121" s="11"/>
      <c r="I121" s="11"/>
      <c r="J121" s="11"/>
      <c r="K121" s="11"/>
      <c r="L121" s="11"/>
      <c r="M121" s="11"/>
      <c r="N121" s="11"/>
    </row>
    <row r="122" customFormat="false" ht="12.75" hidden="false" customHeight="true" outlineLevel="0" collapsed="false">
      <c r="A122" s="11"/>
      <c r="B122" s="11"/>
      <c r="C122" s="11"/>
      <c r="D122" s="11"/>
      <c r="E122" s="11"/>
      <c r="F122" s="11"/>
      <c r="G122" s="11"/>
      <c r="H122" s="11"/>
      <c r="I122" s="11"/>
      <c r="J122" s="11"/>
      <c r="K122" s="11"/>
      <c r="L122" s="11"/>
      <c r="M122" s="11"/>
      <c r="N122" s="11"/>
    </row>
    <row r="123" customFormat="false" ht="12.75" hidden="false" customHeight="true" outlineLevel="0" collapsed="false">
      <c r="A123" s="11"/>
      <c r="B123" s="11"/>
      <c r="C123" s="11"/>
      <c r="D123" s="11"/>
      <c r="E123" s="11"/>
      <c r="F123" s="11"/>
      <c r="G123" s="11"/>
      <c r="H123" s="11"/>
      <c r="I123" s="11"/>
      <c r="J123" s="11"/>
      <c r="K123" s="11"/>
      <c r="L123" s="11"/>
      <c r="M123" s="11"/>
      <c r="N123" s="11"/>
    </row>
    <row r="124" customFormat="false" ht="12.75" hidden="false" customHeight="true" outlineLevel="0" collapsed="false">
      <c r="A124" s="11"/>
      <c r="B124" s="11"/>
      <c r="C124" s="11"/>
      <c r="D124" s="11"/>
      <c r="E124" s="11"/>
      <c r="F124" s="11"/>
      <c r="G124" s="11"/>
      <c r="H124" s="11"/>
      <c r="I124" s="11"/>
      <c r="J124" s="11"/>
      <c r="K124" s="11"/>
      <c r="L124" s="11"/>
      <c r="M124" s="11"/>
      <c r="N124" s="11"/>
    </row>
    <row r="125" customFormat="false" ht="12.75" hidden="false" customHeight="true" outlineLevel="0" collapsed="false">
      <c r="A125" s="11"/>
      <c r="B125" s="11"/>
      <c r="C125" s="11"/>
      <c r="D125" s="11"/>
      <c r="E125" s="11"/>
      <c r="F125" s="11"/>
      <c r="G125" s="11"/>
      <c r="H125" s="11"/>
      <c r="I125" s="11"/>
      <c r="J125" s="11"/>
      <c r="K125" s="11"/>
      <c r="L125" s="11"/>
      <c r="M125" s="11"/>
      <c r="N125" s="11"/>
    </row>
    <row r="126" customFormat="false" ht="12.75" hidden="false" customHeight="true" outlineLevel="0" collapsed="false">
      <c r="A126" s="11"/>
      <c r="B126" s="11"/>
      <c r="C126" s="11"/>
      <c r="D126" s="11"/>
      <c r="E126" s="11"/>
      <c r="F126" s="11"/>
      <c r="G126" s="11"/>
      <c r="H126" s="11"/>
      <c r="I126" s="11"/>
      <c r="J126" s="11"/>
      <c r="K126" s="11"/>
      <c r="L126" s="11"/>
      <c r="M126" s="11"/>
      <c r="N126" s="11"/>
    </row>
    <row r="127" customFormat="false" ht="12.75" hidden="false" customHeight="true" outlineLevel="0" collapsed="false">
      <c r="A127" s="11"/>
      <c r="B127" s="11"/>
      <c r="C127" s="11"/>
      <c r="D127" s="11"/>
      <c r="E127" s="11"/>
      <c r="F127" s="11"/>
      <c r="G127" s="11"/>
      <c r="H127" s="11"/>
      <c r="I127" s="11"/>
      <c r="J127" s="11"/>
      <c r="K127" s="11"/>
      <c r="L127" s="11"/>
      <c r="M127" s="11"/>
      <c r="N127" s="11"/>
    </row>
    <row r="128" customFormat="false" ht="12.75" hidden="false" customHeight="true" outlineLevel="0" collapsed="false">
      <c r="A128" s="11"/>
      <c r="B128" s="11"/>
      <c r="C128" s="11"/>
      <c r="D128" s="11"/>
      <c r="E128" s="11"/>
      <c r="F128" s="11"/>
      <c r="G128" s="11"/>
      <c r="H128" s="11"/>
      <c r="I128" s="11"/>
      <c r="J128" s="11"/>
      <c r="K128" s="11"/>
      <c r="L128" s="11"/>
      <c r="M128" s="11"/>
      <c r="N128" s="11"/>
    </row>
    <row r="129" customFormat="false" ht="12.75" hidden="false" customHeight="true" outlineLevel="0" collapsed="false">
      <c r="A129" s="11"/>
      <c r="B129" s="11"/>
      <c r="C129" s="11"/>
      <c r="D129" s="11"/>
      <c r="E129" s="11"/>
      <c r="F129" s="11"/>
      <c r="G129" s="11"/>
      <c r="H129" s="11"/>
      <c r="I129" s="11"/>
      <c r="J129" s="11"/>
      <c r="K129" s="11"/>
      <c r="L129" s="11"/>
      <c r="M129" s="11"/>
      <c r="N129" s="11"/>
    </row>
    <row r="130" customFormat="false" ht="12.75" hidden="false" customHeight="true" outlineLevel="0" collapsed="false">
      <c r="A130" s="11"/>
      <c r="B130" s="11"/>
      <c r="C130" s="11"/>
      <c r="D130" s="11"/>
      <c r="E130" s="11"/>
      <c r="F130" s="11"/>
      <c r="G130" s="11"/>
      <c r="H130" s="11"/>
      <c r="I130" s="11"/>
      <c r="J130" s="11"/>
      <c r="K130" s="11"/>
      <c r="L130" s="11"/>
      <c r="M130" s="11"/>
      <c r="N130" s="11"/>
    </row>
    <row r="131" customFormat="false" ht="12.75" hidden="false" customHeight="true" outlineLevel="0" collapsed="false">
      <c r="A131" s="11"/>
      <c r="B131" s="11"/>
      <c r="C131" s="11"/>
      <c r="D131" s="11"/>
      <c r="E131" s="11"/>
      <c r="F131" s="11"/>
      <c r="G131" s="11"/>
      <c r="H131" s="11"/>
      <c r="I131" s="11"/>
      <c r="J131" s="11"/>
      <c r="K131" s="11"/>
      <c r="L131" s="11"/>
      <c r="M131" s="11"/>
      <c r="N131" s="11"/>
    </row>
    <row r="132" customFormat="false" ht="12.75" hidden="false" customHeight="true" outlineLevel="0" collapsed="false">
      <c r="A132" s="11"/>
      <c r="B132" s="11"/>
      <c r="C132" s="11"/>
      <c r="D132" s="11"/>
      <c r="E132" s="11"/>
      <c r="F132" s="11"/>
      <c r="G132" s="11"/>
      <c r="H132" s="11"/>
      <c r="I132" s="11"/>
      <c r="J132" s="11"/>
      <c r="K132" s="11"/>
      <c r="L132" s="11"/>
      <c r="M132" s="11"/>
      <c r="N132" s="11"/>
    </row>
    <row r="133" customFormat="false" ht="12.75" hidden="false" customHeight="true" outlineLevel="0" collapsed="false">
      <c r="A133" s="11"/>
      <c r="B133" s="11"/>
      <c r="C133" s="11"/>
      <c r="D133" s="11"/>
      <c r="E133" s="11"/>
      <c r="F133" s="11"/>
      <c r="G133" s="11"/>
      <c r="H133" s="11"/>
      <c r="I133" s="11"/>
      <c r="J133" s="11"/>
      <c r="K133" s="11"/>
      <c r="L133" s="11"/>
      <c r="M133" s="11"/>
      <c r="N133" s="11"/>
    </row>
    <row r="134" customFormat="false" ht="12.75" hidden="false" customHeight="true" outlineLevel="0" collapsed="false">
      <c r="A134" s="11"/>
      <c r="B134" s="11"/>
      <c r="C134" s="11"/>
      <c r="D134" s="11"/>
      <c r="E134" s="11"/>
      <c r="F134" s="11"/>
      <c r="G134" s="11"/>
      <c r="H134" s="11"/>
      <c r="I134" s="11"/>
      <c r="J134" s="11"/>
      <c r="K134" s="11"/>
      <c r="L134" s="11"/>
      <c r="M134" s="11"/>
      <c r="N134" s="11"/>
    </row>
    <row r="135" customFormat="false" ht="12.75" hidden="false" customHeight="true" outlineLevel="0" collapsed="false">
      <c r="A135" s="11"/>
      <c r="B135" s="11"/>
      <c r="C135" s="11"/>
      <c r="D135" s="11"/>
      <c r="E135" s="11"/>
      <c r="F135" s="11"/>
      <c r="G135" s="11"/>
      <c r="H135" s="11"/>
      <c r="I135" s="11"/>
      <c r="J135" s="11"/>
      <c r="K135" s="11"/>
      <c r="L135" s="11"/>
      <c r="M135" s="11"/>
      <c r="N135" s="11"/>
    </row>
    <row r="136" customFormat="false" ht="12.75" hidden="false" customHeight="true" outlineLevel="0" collapsed="false">
      <c r="A136" s="11"/>
      <c r="B136" s="11"/>
      <c r="C136" s="11"/>
      <c r="D136" s="11"/>
      <c r="E136" s="11"/>
      <c r="F136" s="11"/>
      <c r="G136" s="11"/>
      <c r="H136" s="11"/>
      <c r="I136" s="11"/>
      <c r="J136" s="11"/>
      <c r="K136" s="11"/>
      <c r="L136" s="11"/>
      <c r="M136" s="11"/>
      <c r="N136" s="11"/>
    </row>
    <row r="137" customFormat="false" ht="12.75" hidden="false" customHeight="true" outlineLevel="0" collapsed="false">
      <c r="A137" s="11"/>
      <c r="B137" s="11"/>
      <c r="C137" s="11"/>
      <c r="D137" s="11"/>
      <c r="E137" s="11"/>
      <c r="F137" s="11"/>
      <c r="G137" s="11"/>
      <c r="H137" s="11"/>
      <c r="I137" s="11"/>
      <c r="J137" s="11"/>
      <c r="K137" s="11"/>
      <c r="L137" s="11"/>
      <c r="M137" s="11"/>
      <c r="N137" s="11"/>
    </row>
    <row r="138" customFormat="false" ht="12.75" hidden="false" customHeight="true" outlineLevel="0" collapsed="false">
      <c r="A138" s="11"/>
      <c r="B138" s="11"/>
      <c r="C138" s="11"/>
      <c r="D138" s="11"/>
      <c r="E138" s="11"/>
      <c r="F138" s="11"/>
      <c r="G138" s="11"/>
      <c r="H138" s="11"/>
      <c r="I138" s="11"/>
      <c r="J138" s="11"/>
      <c r="K138" s="11"/>
      <c r="L138" s="11"/>
      <c r="M138" s="11"/>
      <c r="N138" s="11"/>
    </row>
    <row r="139" customFormat="false" ht="12.75" hidden="false" customHeight="true" outlineLevel="0" collapsed="false">
      <c r="A139" s="11"/>
      <c r="B139" s="11"/>
      <c r="C139" s="11"/>
      <c r="D139" s="11"/>
      <c r="E139" s="11"/>
      <c r="F139" s="11"/>
      <c r="G139" s="11"/>
      <c r="H139" s="11"/>
      <c r="I139" s="11"/>
      <c r="J139" s="11"/>
      <c r="K139" s="11"/>
      <c r="L139" s="11"/>
      <c r="M139" s="11"/>
      <c r="N139" s="11"/>
    </row>
    <row r="140" customFormat="false" ht="12.75" hidden="false" customHeight="true" outlineLevel="0" collapsed="false">
      <c r="A140" s="11"/>
      <c r="B140" s="11"/>
      <c r="C140" s="11"/>
      <c r="D140" s="11"/>
      <c r="E140" s="11"/>
      <c r="F140" s="11"/>
      <c r="G140" s="11"/>
      <c r="H140" s="11"/>
      <c r="I140" s="11"/>
      <c r="J140" s="11"/>
      <c r="K140" s="11"/>
      <c r="L140" s="11"/>
      <c r="M140" s="11"/>
      <c r="N140" s="11"/>
    </row>
    <row r="141" customFormat="false" ht="12.75" hidden="false" customHeight="true" outlineLevel="0" collapsed="false">
      <c r="A141" s="11"/>
      <c r="B141" s="11"/>
      <c r="C141" s="11"/>
      <c r="D141" s="11"/>
      <c r="E141" s="11"/>
      <c r="F141" s="11"/>
      <c r="G141" s="11"/>
      <c r="H141" s="11"/>
      <c r="I141" s="11"/>
      <c r="J141" s="11"/>
      <c r="K141" s="11"/>
      <c r="L141" s="11"/>
      <c r="M141" s="11"/>
      <c r="N141" s="11"/>
    </row>
    <row r="142" customFormat="false" ht="12.75" hidden="false" customHeight="true" outlineLevel="0" collapsed="false">
      <c r="A142" s="11"/>
      <c r="B142" s="11"/>
      <c r="C142" s="11"/>
      <c r="D142" s="11"/>
      <c r="E142" s="11"/>
      <c r="F142" s="11"/>
      <c r="G142" s="11"/>
      <c r="H142" s="11"/>
      <c r="I142" s="11"/>
      <c r="J142" s="11"/>
      <c r="K142" s="11"/>
      <c r="L142" s="11"/>
      <c r="M142" s="11"/>
      <c r="N142" s="11"/>
    </row>
    <row r="143" customFormat="false" ht="12.75" hidden="false" customHeight="true" outlineLevel="0" collapsed="false">
      <c r="A143" s="11"/>
      <c r="B143" s="11"/>
      <c r="C143" s="11"/>
      <c r="D143" s="11"/>
      <c r="E143" s="11"/>
      <c r="F143" s="11"/>
      <c r="G143" s="11"/>
      <c r="H143" s="11"/>
      <c r="I143" s="11"/>
      <c r="J143" s="11"/>
      <c r="K143" s="11"/>
      <c r="L143" s="11"/>
      <c r="M143" s="11"/>
      <c r="N143" s="11"/>
    </row>
    <row r="144" customFormat="false" ht="12.75" hidden="false" customHeight="true" outlineLevel="0" collapsed="false">
      <c r="A144" s="11"/>
      <c r="B144" s="11"/>
      <c r="C144" s="11"/>
      <c r="D144" s="11"/>
      <c r="E144" s="11"/>
      <c r="F144" s="11"/>
      <c r="G144" s="11"/>
      <c r="H144" s="11"/>
      <c r="I144" s="11"/>
      <c r="J144" s="11"/>
      <c r="K144" s="11"/>
      <c r="L144" s="11"/>
      <c r="M144" s="11"/>
      <c r="N144" s="11"/>
    </row>
    <row r="145" customFormat="false" ht="12.75" hidden="false" customHeight="true" outlineLevel="0" collapsed="false">
      <c r="A145" s="11"/>
      <c r="B145" s="11"/>
      <c r="C145" s="11"/>
      <c r="D145" s="11"/>
      <c r="E145" s="11"/>
      <c r="F145" s="11"/>
      <c r="G145" s="11"/>
      <c r="H145" s="11"/>
      <c r="I145" s="11"/>
      <c r="J145" s="11"/>
      <c r="K145" s="11"/>
      <c r="L145" s="11"/>
      <c r="M145" s="11"/>
      <c r="N145" s="11"/>
    </row>
    <row r="146" customFormat="false" ht="12.75" hidden="false" customHeight="true" outlineLevel="0" collapsed="false">
      <c r="A146" s="11"/>
      <c r="B146" s="11"/>
      <c r="C146" s="11"/>
      <c r="D146" s="11"/>
      <c r="E146" s="11"/>
      <c r="F146" s="11"/>
      <c r="G146" s="11"/>
      <c r="H146" s="11"/>
      <c r="I146" s="11"/>
      <c r="J146" s="11"/>
      <c r="K146" s="11"/>
      <c r="L146" s="11"/>
      <c r="M146" s="11"/>
      <c r="N146" s="11"/>
    </row>
    <row r="147" customFormat="false" ht="12.75" hidden="false" customHeight="true" outlineLevel="0" collapsed="false">
      <c r="A147" s="11"/>
      <c r="B147" s="11"/>
      <c r="C147" s="11"/>
      <c r="D147" s="11"/>
      <c r="E147" s="11"/>
      <c r="F147" s="11"/>
      <c r="G147" s="11"/>
      <c r="H147" s="11"/>
      <c r="I147" s="11"/>
      <c r="J147" s="11"/>
      <c r="K147" s="11"/>
      <c r="L147" s="11"/>
      <c r="M147" s="11"/>
      <c r="N147" s="11"/>
    </row>
    <row r="148" customFormat="false" ht="12.75" hidden="false" customHeight="true" outlineLevel="0" collapsed="false">
      <c r="A148" s="11"/>
      <c r="B148" s="11"/>
      <c r="C148" s="11"/>
      <c r="D148" s="11"/>
      <c r="E148" s="11"/>
      <c r="F148" s="11"/>
      <c r="G148" s="11"/>
      <c r="H148" s="11"/>
      <c r="I148" s="11"/>
      <c r="J148" s="11"/>
      <c r="K148" s="11"/>
      <c r="L148" s="11"/>
      <c r="M148" s="11"/>
      <c r="N148" s="11"/>
    </row>
    <row r="149" customFormat="false" ht="12.75" hidden="false" customHeight="true" outlineLevel="0" collapsed="false">
      <c r="A149" s="11"/>
      <c r="B149" s="11"/>
      <c r="C149" s="11"/>
      <c r="D149" s="11"/>
      <c r="E149" s="11"/>
      <c r="F149" s="11"/>
      <c r="G149" s="11"/>
      <c r="H149" s="11"/>
      <c r="I149" s="11"/>
      <c r="J149" s="11"/>
      <c r="K149" s="11"/>
      <c r="L149" s="11"/>
      <c r="M149" s="11"/>
      <c r="N149" s="11"/>
    </row>
    <row r="150" customFormat="false" ht="12.75" hidden="false" customHeight="true" outlineLevel="0" collapsed="false">
      <c r="A150" s="11"/>
      <c r="B150" s="11"/>
      <c r="C150" s="11"/>
      <c r="D150" s="11"/>
      <c r="E150" s="11"/>
      <c r="F150" s="11"/>
      <c r="G150" s="11"/>
      <c r="H150" s="11"/>
      <c r="I150" s="11"/>
      <c r="J150" s="11"/>
      <c r="K150" s="11"/>
      <c r="L150" s="11"/>
      <c r="M150" s="11"/>
      <c r="N150" s="11"/>
    </row>
    <row r="151" customFormat="false" ht="12.75" hidden="false" customHeight="true" outlineLevel="0" collapsed="false">
      <c r="A151" s="11"/>
      <c r="B151" s="11"/>
      <c r="C151" s="11"/>
      <c r="D151" s="11"/>
      <c r="E151" s="11"/>
      <c r="F151" s="11"/>
      <c r="G151" s="11"/>
      <c r="H151" s="11"/>
      <c r="I151" s="11"/>
      <c r="J151" s="11"/>
      <c r="K151" s="11"/>
      <c r="L151" s="11"/>
      <c r="M151" s="11"/>
      <c r="N151" s="11"/>
    </row>
    <row r="152" customFormat="false" ht="12.75" hidden="false" customHeight="true" outlineLevel="0" collapsed="false">
      <c r="A152" s="11"/>
      <c r="B152" s="11"/>
      <c r="C152" s="11"/>
      <c r="D152" s="11"/>
      <c r="E152" s="11"/>
      <c r="F152" s="11"/>
      <c r="G152" s="11"/>
      <c r="H152" s="11"/>
      <c r="I152" s="11"/>
      <c r="J152" s="11"/>
      <c r="K152" s="11"/>
      <c r="L152" s="11"/>
      <c r="M152" s="11"/>
      <c r="N152" s="11"/>
    </row>
    <row r="153" customFormat="false" ht="12.75" hidden="false" customHeight="true" outlineLevel="0" collapsed="false">
      <c r="A153" s="11"/>
      <c r="B153" s="11"/>
      <c r="C153" s="11"/>
      <c r="D153" s="11"/>
      <c r="E153" s="11"/>
      <c r="F153" s="11"/>
      <c r="G153" s="11"/>
      <c r="H153" s="11"/>
      <c r="I153" s="11"/>
      <c r="J153" s="11"/>
      <c r="K153" s="11"/>
      <c r="L153" s="11"/>
      <c r="M153" s="11"/>
      <c r="N153" s="11"/>
    </row>
    <row r="154" customFormat="false" ht="12.75" hidden="false" customHeight="true" outlineLevel="0" collapsed="false">
      <c r="A154" s="11"/>
      <c r="B154" s="11"/>
      <c r="C154" s="11"/>
      <c r="D154" s="11"/>
      <c r="E154" s="11"/>
      <c r="F154" s="11"/>
      <c r="G154" s="11"/>
      <c r="H154" s="11"/>
      <c r="I154" s="11"/>
      <c r="J154" s="11"/>
      <c r="K154" s="11"/>
      <c r="L154" s="11"/>
      <c r="M154" s="11"/>
      <c r="N154" s="11"/>
    </row>
    <row r="155" customFormat="false" ht="12.75" hidden="false" customHeight="true" outlineLevel="0" collapsed="false">
      <c r="A155" s="11"/>
      <c r="B155" s="11"/>
      <c r="C155" s="11"/>
      <c r="D155" s="11"/>
      <c r="E155" s="11"/>
      <c r="F155" s="11"/>
      <c r="G155" s="11"/>
      <c r="H155" s="11"/>
      <c r="I155" s="11"/>
      <c r="J155" s="11"/>
      <c r="K155" s="11"/>
      <c r="L155" s="11"/>
      <c r="M155" s="11"/>
      <c r="N155" s="11"/>
    </row>
    <row r="156" customFormat="false" ht="12.75" hidden="false" customHeight="true" outlineLevel="0" collapsed="false">
      <c r="A156" s="11"/>
      <c r="B156" s="11"/>
      <c r="C156" s="11"/>
      <c r="D156" s="11"/>
      <c r="E156" s="11"/>
      <c r="F156" s="11"/>
      <c r="G156" s="11"/>
      <c r="H156" s="11"/>
      <c r="I156" s="11"/>
      <c r="J156" s="11"/>
      <c r="K156" s="11"/>
      <c r="L156" s="11"/>
      <c r="M156" s="11"/>
      <c r="N156" s="11"/>
    </row>
    <row r="157" customFormat="false" ht="12.75" hidden="false" customHeight="true" outlineLevel="0" collapsed="false">
      <c r="A157" s="11"/>
      <c r="B157" s="11"/>
      <c r="C157" s="11"/>
      <c r="D157" s="11"/>
      <c r="E157" s="11"/>
      <c r="F157" s="11"/>
      <c r="G157" s="11"/>
      <c r="H157" s="11"/>
      <c r="I157" s="11"/>
      <c r="J157" s="11"/>
      <c r="K157" s="11"/>
      <c r="L157" s="11"/>
      <c r="M157" s="11"/>
      <c r="N157" s="11"/>
    </row>
    <row r="158" customFormat="false" ht="12.75" hidden="false" customHeight="true" outlineLevel="0" collapsed="false">
      <c r="A158" s="11"/>
      <c r="B158" s="11"/>
      <c r="C158" s="11"/>
      <c r="D158" s="11"/>
      <c r="E158" s="11"/>
      <c r="F158" s="11"/>
      <c r="G158" s="11"/>
      <c r="H158" s="11"/>
      <c r="I158" s="11"/>
      <c r="J158" s="11"/>
      <c r="K158" s="11"/>
      <c r="L158" s="11"/>
      <c r="M158" s="11"/>
      <c r="N158" s="11"/>
    </row>
    <row r="159" customFormat="false" ht="12.75" hidden="false" customHeight="true" outlineLevel="0" collapsed="false">
      <c r="A159" s="11"/>
      <c r="B159" s="11"/>
      <c r="C159" s="11"/>
      <c r="D159" s="11"/>
      <c r="E159" s="11"/>
      <c r="F159" s="11"/>
      <c r="G159" s="11"/>
      <c r="H159" s="11"/>
      <c r="I159" s="11"/>
      <c r="J159" s="11"/>
      <c r="K159" s="11"/>
      <c r="L159" s="11"/>
      <c r="M159" s="11"/>
      <c r="N159" s="11"/>
    </row>
    <row r="160" customFormat="false" ht="12.75" hidden="false" customHeight="true" outlineLevel="0" collapsed="false">
      <c r="A160" s="11"/>
      <c r="B160" s="11"/>
      <c r="C160" s="11"/>
      <c r="D160" s="11"/>
      <c r="E160" s="11"/>
      <c r="F160" s="11"/>
      <c r="G160" s="11"/>
      <c r="H160" s="11"/>
      <c r="I160" s="11"/>
      <c r="J160" s="11"/>
      <c r="K160" s="11"/>
      <c r="L160" s="11"/>
      <c r="M160" s="11"/>
      <c r="N160" s="11"/>
    </row>
    <row r="161" customFormat="false" ht="12.75" hidden="false" customHeight="true" outlineLevel="0" collapsed="false">
      <c r="A161" s="11"/>
      <c r="B161" s="11"/>
      <c r="C161" s="11"/>
      <c r="D161" s="11"/>
      <c r="E161" s="11"/>
      <c r="F161" s="11"/>
      <c r="G161" s="11"/>
      <c r="H161" s="11"/>
      <c r="I161" s="11"/>
      <c r="J161" s="11"/>
      <c r="K161" s="11"/>
      <c r="L161" s="11"/>
      <c r="M161" s="11"/>
      <c r="N161" s="11"/>
    </row>
    <row r="162" customFormat="false" ht="12.75" hidden="false" customHeight="true" outlineLevel="0" collapsed="false">
      <c r="A162" s="11"/>
      <c r="B162" s="11"/>
      <c r="C162" s="11"/>
      <c r="D162" s="11"/>
      <c r="E162" s="11"/>
      <c r="F162" s="11"/>
      <c r="G162" s="11"/>
      <c r="H162" s="11"/>
      <c r="I162" s="11"/>
      <c r="J162" s="11"/>
      <c r="K162" s="11"/>
      <c r="L162" s="11"/>
      <c r="M162" s="11"/>
      <c r="N162" s="11"/>
    </row>
    <row r="163" customFormat="false" ht="12.75" hidden="false" customHeight="true" outlineLevel="0" collapsed="false">
      <c r="A163" s="11"/>
      <c r="B163" s="11"/>
      <c r="C163" s="11"/>
      <c r="D163" s="11"/>
      <c r="E163" s="11"/>
      <c r="F163" s="11"/>
      <c r="G163" s="11"/>
      <c r="H163" s="11"/>
      <c r="I163" s="11"/>
      <c r="J163" s="11"/>
      <c r="K163" s="11"/>
      <c r="L163" s="11"/>
      <c r="M163" s="11"/>
      <c r="N163" s="11"/>
    </row>
    <row r="164" customFormat="false" ht="12.75" hidden="false" customHeight="true" outlineLevel="0" collapsed="false">
      <c r="A164" s="11"/>
      <c r="B164" s="11"/>
      <c r="C164" s="11"/>
      <c r="D164" s="11"/>
      <c r="E164" s="11"/>
      <c r="F164" s="11"/>
      <c r="G164" s="11"/>
      <c r="H164" s="11"/>
      <c r="I164" s="11"/>
      <c r="J164" s="11"/>
      <c r="K164" s="11"/>
      <c r="L164" s="11"/>
      <c r="M164" s="11"/>
      <c r="N164" s="11"/>
    </row>
    <row r="165" customFormat="false" ht="12.75" hidden="false" customHeight="true" outlineLevel="0" collapsed="false">
      <c r="A165" s="11"/>
      <c r="B165" s="11"/>
      <c r="C165" s="11"/>
      <c r="D165" s="11"/>
      <c r="E165" s="11"/>
      <c r="F165" s="11"/>
      <c r="G165" s="11"/>
      <c r="H165" s="11"/>
      <c r="I165" s="11"/>
      <c r="J165" s="11"/>
      <c r="K165" s="11"/>
      <c r="L165" s="11"/>
      <c r="M165" s="11"/>
      <c r="N165" s="11"/>
    </row>
    <row r="166" customFormat="false" ht="12.75" hidden="false" customHeight="true" outlineLevel="0" collapsed="false">
      <c r="A166" s="11"/>
      <c r="B166" s="11"/>
      <c r="C166" s="11"/>
      <c r="D166" s="11"/>
      <c r="E166" s="11"/>
      <c r="F166" s="11"/>
      <c r="G166" s="11"/>
      <c r="H166" s="11"/>
      <c r="I166" s="11"/>
      <c r="J166" s="11"/>
      <c r="K166" s="11"/>
      <c r="L166" s="11"/>
      <c r="M166" s="11"/>
      <c r="N166" s="11"/>
    </row>
    <row r="167" customFormat="false" ht="12.75" hidden="false" customHeight="true" outlineLevel="0" collapsed="false">
      <c r="A167" s="11"/>
      <c r="B167" s="11"/>
      <c r="C167" s="11"/>
      <c r="D167" s="11"/>
      <c r="E167" s="11"/>
      <c r="F167" s="11"/>
      <c r="G167" s="11"/>
      <c r="H167" s="11"/>
      <c r="I167" s="11"/>
      <c r="J167" s="11"/>
      <c r="K167" s="11"/>
      <c r="L167" s="11"/>
      <c r="M167" s="11"/>
      <c r="N167" s="11"/>
    </row>
    <row r="168" customFormat="false" ht="12.75" hidden="false" customHeight="true" outlineLevel="0" collapsed="false">
      <c r="A168" s="11"/>
      <c r="B168" s="11"/>
      <c r="C168" s="11"/>
      <c r="D168" s="11"/>
      <c r="E168" s="11"/>
      <c r="F168" s="11"/>
      <c r="G168" s="11"/>
      <c r="H168" s="11"/>
      <c r="I168" s="11"/>
      <c r="J168" s="11"/>
      <c r="K168" s="11"/>
      <c r="L168" s="11"/>
      <c r="M168" s="11"/>
      <c r="N168" s="11"/>
    </row>
    <row r="169" customFormat="false" ht="12.75" hidden="false" customHeight="true" outlineLevel="0" collapsed="false">
      <c r="A169" s="11"/>
      <c r="B169" s="11"/>
      <c r="C169" s="11"/>
      <c r="D169" s="11"/>
      <c r="E169" s="11"/>
      <c r="F169" s="11"/>
      <c r="G169" s="11"/>
      <c r="H169" s="11"/>
      <c r="I169" s="11"/>
      <c r="J169" s="11"/>
      <c r="K169" s="11"/>
      <c r="L169" s="11"/>
      <c r="M169" s="11"/>
      <c r="N169" s="11"/>
    </row>
    <row r="170" customFormat="false" ht="12.75" hidden="false" customHeight="true" outlineLevel="0" collapsed="false">
      <c r="A170" s="11"/>
      <c r="B170" s="11"/>
      <c r="C170" s="11"/>
      <c r="D170" s="11"/>
      <c r="E170" s="11"/>
      <c r="F170" s="11"/>
      <c r="G170" s="11"/>
      <c r="H170" s="11"/>
      <c r="I170" s="11"/>
      <c r="J170" s="11"/>
      <c r="K170" s="11"/>
      <c r="L170" s="11"/>
      <c r="M170" s="11"/>
      <c r="N170" s="11"/>
    </row>
    <row r="171" customFormat="false" ht="12.75" hidden="false" customHeight="true" outlineLevel="0" collapsed="false">
      <c r="A171" s="11"/>
      <c r="B171" s="11"/>
      <c r="C171" s="11"/>
      <c r="D171" s="11"/>
      <c r="E171" s="11"/>
      <c r="F171" s="11"/>
      <c r="G171" s="11"/>
      <c r="H171" s="11"/>
      <c r="I171" s="11"/>
      <c r="J171" s="11"/>
      <c r="K171" s="11"/>
      <c r="L171" s="11"/>
      <c r="M171" s="11"/>
      <c r="N171" s="11"/>
    </row>
    <row r="172" customFormat="false" ht="12.75" hidden="false" customHeight="true" outlineLevel="0" collapsed="false">
      <c r="A172" s="11"/>
      <c r="B172" s="11"/>
      <c r="C172" s="11"/>
      <c r="D172" s="11"/>
      <c r="E172" s="11"/>
      <c r="F172" s="11"/>
      <c r="G172" s="11"/>
      <c r="H172" s="11"/>
      <c r="I172" s="11"/>
      <c r="J172" s="11"/>
      <c r="K172" s="11"/>
      <c r="L172" s="11"/>
      <c r="M172" s="11"/>
      <c r="N172" s="11"/>
    </row>
    <row r="173" customFormat="false" ht="12.75" hidden="false" customHeight="true" outlineLevel="0" collapsed="false">
      <c r="A173" s="11"/>
      <c r="B173" s="11"/>
      <c r="C173" s="11"/>
      <c r="D173" s="11"/>
      <c r="E173" s="11"/>
      <c r="F173" s="11"/>
      <c r="G173" s="11"/>
      <c r="H173" s="11"/>
      <c r="I173" s="11"/>
      <c r="J173" s="11"/>
      <c r="K173" s="11"/>
      <c r="L173" s="11"/>
      <c r="M173" s="11"/>
      <c r="N173" s="11"/>
    </row>
    <row r="174" customFormat="false" ht="12.75" hidden="false" customHeight="true" outlineLevel="0" collapsed="false">
      <c r="A174" s="11"/>
      <c r="B174" s="11"/>
      <c r="C174" s="11"/>
      <c r="D174" s="11"/>
      <c r="E174" s="11"/>
      <c r="F174" s="11"/>
      <c r="G174" s="11"/>
      <c r="H174" s="11"/>
      <c r="I174" s="11"/>
      <c r="J174" s="11"/>
      <c r="K174" s="11"/>
      <c r="L174" s="11"/>
      <c r="M174" s="11"/>
      <c r="N174" s="11"/>
    </row>
    <row r="175" customFormat="false" ht="12.75" hidden="false" customHeight="true" outlineLevel="0" collapsed="false">
      <c r="A175" s="11"/>
      <c r="B175" s="11"/>
      <c r="C175" s="11"/>
      <c r="D175" s="11"/>
      <c r="E175" s="11"/>
      <c r="F175" s="11"/>
      <c r="G175" s="11"/>
      <c r="H175" s="11"/>
      <c r="I175" s="11"/>
      <c r="J175" s="11"/>
      <c r="K175" s="11"/>
      <c r="L175" s="11"/>
      <c r="M175" s="11"/>
      <c r="N175" s="11"/>
    </row>
    <row r="176" customFormat="false" ht="12.75" hidden="false" customHeight="true" outlineLevel="0" collapsed="false">
      <c r="A176" s="11"/>
      <c r="B176" s="11"/>
      <c r="C176" s="11"/>
      <c r="D176" s="11"/>
      <c r="E176" s="11"/>
      <c r="F176" s="11"/>
      <c r="G176" s="11"/>
      <c r="H176" s="11"/>
      <c r="I176" s="11"/>
      <c r="J176" s="11"/>
      <c r="K176" s="11"/>
      <c r="L176" s="11"/>
      <c r="M176" s="11"/>
      <c r="N176" s="11"/>
    </row>
    <row r="177" customFormat="false" ht="12.75" hidden="false" customHeight="true" outlineLevel="0" collapsed="false">
      <c r="A177" s="11"/>
      <c r="B177" s="11"/>
      <c r="C177" s="11"/>
      <c r="D177" s="11"/>
      <c r="E177" s="11"/>
      <c r="F177" s="11"/>
      <c r="G177" s="11"/>
      <c r="H177" s="11"/>
      <c r="I177" s="11"/>
      <c r="J177" s="11"/>
      <c r="K177" s="11"/>
      <c r="L177" s="11"/>
      <c r="M177" s="11"/>
      <c r="N177" s="11"/>
    </row>
    <row r="178" customFormat="false" ht="12.75" hidden="false" customHeight="true" outlineLevel="0" collapsed="false">
      <c r="A178" s="11"/>
      <c r="B178" s="11"/>
      <c r="C178" s="11"/>
      <c r="D178" s="11"/>
      <c r="E178" s="11"/>
      <c r="F178" s="11"/>
      <c r="G178" s="11"/>
      <c r="H178" s="11"/>
      <c r="I178" s="11"/>
      <c r="J178" s="11"/>
      <c r="K178" s="11"/>
      <c r="L178" s="11"/>
      <c r="M178" s="11"/>
      <c r="N178" s="11"/>
    </row>
    <row r="179" customFormat="false" ht="12.75" hidden="false" customHeight="true" outlineLevel="0" collapsed="false">
      <c r="A179" s="11"/>
      <c r="B179" s="11"/>
      <c r="C179" s="11"/>
      <c r="D179" s="11"/>
      <c r="E179" s="11"/>
      <c r="F179" s="11"/>
      <c r="G179" s="11"/>
      <c r="H179" s="11"/>
      <c r="I179" s="11"/>
      <c r="J179" s="11"/>
      <c r="K179" s="11"/>
      <c r="L179" s="11"/>
      <c r="M179" s="11"/>
      <c r="N179" s="11"/>
    </row>
    <row r="180" customFormat="false" ht="12.75" hidden="false" customHeight="true" outlineLevel="0" collapsed="false">
      <c r="A180" s="11"/>
      <c r="B180" s="11"/>
      <c r="C180" s="11"/>
      <c r="D180" s="11"/>
      <c r="E180" s="11"/>
      <c r="F180" s="11"/>
      <c r="G180" s="11"/>
      <c r="H180" s="11"/>
      <c r="I180" s="11"/>
      <c r="J180" s="11"/>
      <c r="K180" s="11"/>
      <c r="L180" s="11"/>
      <c r="M180" s="11"/>
      <c r="N180" s="11"/>
    </row>
    <row r="181" customFormat="false" ht="12.75" hidden="false" customHeight="true" outlineLevel="0" collapsed="false">
      <c r="A181" s="11"/>
      <c r="B181" s="11"/>
      <c r="C181" s="11"/>
      <c r="D181" s="11"/>
      <c r="E181" s="11"/>
      <c r="F181" s="11"/>
      <c r="G181" s="11"/>
      <c r="H181" s="11"/>
      <c r="I181" s="11"/>
      <c r="J181" s="11"/>
      <c r="K181" s="11"/>
      <c r="L181" s="11"/>
      <c r="M181" s="11"/>
      <c r="N181" s="11"/>
    </row>
    <row r="182" customFormat="false" ht="12.75" hidden="false" customHeight="true" outlineLevel="0" collapsed="false">
      <c r="A182" s="11"/>
      <c r="B182" s="11"/>
      <c r="C182" s="11"/>
      <c r="D182" s="11"/>
      <c r="E182" s="11"/>
      <c r="F182" s="11"/>
      <c r="G182" s="11"/>
      <c r="H182" s="11"/>
      <c r="I182" s="11"/>
      <c r="J182" s="11"/>
      <c r="K182" s="11"/>
      <c r="L182" s="11"/>
      <c r="M182" s="11"/>
      <c r="N182" s="11"/>
    </row>
    <row r="183" customFormat="false" ht="12.75" hidden="false" customHeight="true" outlineLevel="0" collapsed="false">
      <c r="A183" s="11"/>
      <c r="B183" s="11"/>
      <c r="C183" s="11"/>
      <c r="D183" s="11"/>
      <c r="E183" s="11"/>
      <c r="F183" s="11"/>
      <c r="G183" s="11"/>
      <c r="H183" s="11"/>
      <c r="I183" s="11"/>
      <c r="J183" s="11"/>
      <c r="K183" s="11"/>
      <c r="L183" s="11"/>
      <c r="M183" s="11"/>
      <c r="N183" s="11"/>
    </row>
    <row r="184" customFormat="false" ht="12.75" hidden="false" customHeight="true" outlineLevel="0" collapsed="false">
      <c r="A184" s="11"/>
      <c r="B184" s="11"/>
      <c r="C184" s="11"/>
      <c r="D184" s="11"/>
      <c r="E184" s="11"/>
      <c r="F184" s="11"/>
      <c r="G184" s="11"/>
      <c r="H184" s="11"/>
      <c r="I184" s="11"/>
      <c r="J184" s="11"/>
      <c r="K184" s="11"/>
      <c r="L184" s="11"/>
      <c r="M184" s="11"/>
      <c r="N184" s="11"/>
    </row>
    <row r="185" customFormat="false" ht="12.75" hidden="false" customHeight="true" outlineLevel="0" collapsed="false">
      <c r="A185" s="11"/>
      <c r="B185" s="11"/>
      <c r="C185" s="11"/>
      <c r="D185" s="11"/>
      <c r="E185" s="11"/>
      <c r="F185" s="11"/>
      <c r="G185" s="11"/>
      <c r="H185" s="11"/>
      <c r="I185" s="11"/>
      <c r="J185" s="11"/>
      <c r="K185" s="11"/>
      <c r="L185" s="11"/>
      <c r="M185" s="11"/>
      <c r="N185" s="11"/>
    </row>
    <row r="186" customFormat="false" ht="12.75" hidden="false" customHeight="true" outlineLevel="0" collapsed="false">
      <c r="A186" s="11"/>
      <c r="B186" s="11"/>
      <c r="C186" s="11"/>
      <c r="D186" s="11"/>
      <c r="E186" s="11"/>
      <c r="F186" s="11"/>
      <c r="G186" s="11"/>
      <c r="H186" s="11"/>
      <c r="I186" s="11"/>
      <c r="J186" s="11"/>
      <c r="K186" s="11"/>
      <c r="L186" s="11"/>
      <c r="M186" s="11"/>
      <c r="N186" s="11"/>
    </row>
    <row r="187" customFormat="false" ht="12.75" hidden="false" customHeight="true" outlineLevel="0" collapsed="false">
      <c r="A187" s="11"/>
      <c r="B187" s="11"/>
      <c r="C187" s="11"/>
      <c r="D187" s="11"/>
      <c r="E187" s="11"/>
      <c r="F187" s="11"/>
      <c r="G187" s="11"/>
      <c r="H187" s="11"/>
      <c r="I187" s="11"/>
      <c r="J187" s="11"/>
      <c r="K187" s="11"/>
      <c r="L187" s="11"/>
      <c r="M187" s="11"/>
      <c r="N187" s="11"/>
    </row>
    <row r="188" customFormat="false" ht="12.75" hidden="false" customHeight="true" outlineLevel="0" collapsed="false">
      <c r="A188" s="11"/>
      <c r="B188" s="11"/>
      <c r="C188" s="11"/>
      <c r="D188" s="11"/>
      <c r="E188" s="11"/>
      <c r="F188" s="11"/>
      <c r="G188" s="11"/>
      <c r="H188" s="11"/>
      <c r="I188" s="11"/>
      <c r="J188" s="11"/>
      <c r="K188" s="11"/>
      <c r="L188" s="11"/>
      <c r="M188" s="11"/>
      <c r="N188" s="11"/>
    </row>
    <row r="189" customFormat="false" ht="12.75" hidden="false" customHeight="true" outlineLevel="0" collapsed="false">
      <c r="A189" s="11"/>
      <c r="B189" s="11"/>
      <c r="C189" s="11"/>
      <c r="D189" s="11"/>
      <c r="E189" s="11"/>
      <c r="F189" s="11"/>
      <c r="G189" s="11"/>
      <c r="H189" s="11"/>
      <c r="I189" s="11"/>
      <c r="J189" s="11"/>
      <c r="K189" s="11"/>
      <c r="L189" s="11"/>
      <c r="M189" s="11"/>
      <c r="N189" s="11"/>
    </row>
    <row r="190" customFormat="false" ht="12.75" hidden="false" customHeight="true" outlineLevel="0" collapsed="false">
      <c r="A190" s="11"/>
      <c r="B190" s="11"/>
      <c r="C190" s="11"/>
      <c r="D190" s="11"/>
      <c r="E190" s="11"/>
      <c r="F190" s="11"/>
      <c r="G190" s="11"/>
      <c r="H190" s="11"/>
      <c r="I190" s="11"/>
      <c r="J190" s="11"/>
      <c r="K190" s="11"/>
      <c r="L190" s="11"/>
      <c r="M190" s="11"/>
      <c r="N190" s="11"/>
    </row>
    <row r="191" customFormat="false" ht="12.75" hidden="false" customHeight="true" outlineLevel="0" collapsed="false">
      <c r="A191" s="11"/>
      <c r="B191" s="11"/>
      <c r="C191" s="11"/>
      <c r="D191" s="11"/>
      <c r="E191" s="11"/>
      <c r="F191" s="11"/>
      <c r="G191" s="11"/>
      <c r="H191" s="11"/>
      <c r="I191" s="11"/>
      <c r="J191" s="11"/>
      <c r="K191" s="11"/>
      <c r="L191" s="11"/>
      <c r="M191" s="11"/>
      <c r="N191" s="11"/>
    </row>
    <row r="192" customFormat="false" ht="12.75" hidden="false" customHeight="true" outlineLevel="0" collapsed="false">
      <c r="A192" s="11"/>
      <c r="B192" s="11"/>
      <c r="C192" s="11"/>
      <c r="D192" s="11"/>
      <c r="E192" s="11"/>
      <c r="F192" s="11"/>
      <c r="G192" s="11"/>
      <c r="H192" s="11"/>
      <c r="I192" s="11"/>
      <c r="J192" s="11"/>
      <c r="K192" s="11"/>
      <c r="L192" s="11"/>
      <c r="M192" s="11"/>
      <c r="N192" s="11"/>
    </row>
    <row r="193" customFormat="false" ht="12.75" hidden="false" customHeight="true" outlineLevel="0" collapsed="false">
      <c r="A193" s="11"/>
      <c r="B193" s="11"/>
      <c r="C193" s="11"/>
      <c r="D193" s="11"/>
      <c r="E193" s="11"/>
      <c r="F193" s="11"/>
      <c r="G193" s="11"/>
      <c r="H193" s="11"/>
      <c r="I193" s="11"/>
      <c r="J193" s="11"/>
      <c r="K193" s="11"/>
      <c r="L193" s="11"/>
      <c r="M193" s="11"/>
      <c r="N193" s="11"/>
    </row>
    <row r="194" customFormat="false" ht="12.75" hidden="false" customHeight="true" outlineLevel="0" collapsed="false">
      <c r="A194" s="11"/>
      <c r="B194" s="11"/>
      <c r="C194" s="11"/>
      <c r="D194" s="11"/>
      <c r="E194" s="11"/>
      <c r="F194" s="11"/>
      <c r="G194" s="11"/>
      <c r="H194" s="11"/>
      <c r="I194" s="11"/>
      <c r="J194" s="11"/>
      <c r="K194" s="11"/>
      <c r="L194" s="11"/>
      <c r="M194" s="11"/>
      <c r="N194" s="11"/>
    </row>
    <row r="195" customFormat="false" ht="12.75" hidden="false" customHeight="true" outlineLevel="0" collapsed="false">
      <c r="A195" s="11"/>
      <c r="B195" s="11"/>
      <c r="C195" s="11"/>
      <c r="D195" s="11"/>
      <c r="E195" s="11"/>
      <c r="F195" s="11"/>
      <c r="G195" s="11"/>
      <c r="H195" s="11"/>
      <c r="I195" s="11"/>
      <c r="J195" s="11"/>
      <c r="K195" s="11"/>
      <c r="L195" s="11"/>
      <c r="M195" s="11"/>
      <c r="N195" s="11"/>
    </row>
    <row r="196" customFormat="false" ht="12.75" hidden="false" customHeight="true" outlineLevel="0" collapsed="false">
      <c r="A196" s="11"/>
      <c r="B196" s="11"/>
      <c r="C196" s="11"/>
      <c r="D196" s="11"/>
      <c r="E196" s="11"/>
      <c r="F196" s="11"/>
      <c r="G196" s="11"/>
      <c r="H196" s="11"/>
      <c r="I196" s="11"/>
      <c r="J196" s="11"/>
      <c r="K196" s="11"/>
      <c r="L196" s="11"/>
      <c r="M196" s="11"/>
      <c r="N196" s="11"/>
    </row>
    <row r="197" customFormat="false" ht="12.75" hidden="false" customHeight="true" outlineLevel="0" collapsed="false">
      <c r="A197" s="11"/>
      <c r="B197" s="11"/>
      <c r="C197" s="11"/>
      <c r="D197" s="11"/>
      <c r="E197" s="11"/>
      <c r="F197" s="11"/>
      <c r="G197" s="11"/>
      <c r="H197" s="11"/>
      <c r="I197" s="11"/>
      <c r="J197" s="11"/>
      <c r="K197" s="11"/>
      <c r="L197" s="11"/>
      <c r="M197" s="11"/>
      <c r="N197" s="11"/>
    </row>
    <row r="198" customFormat="false" ht="12.75" hidden="false" customHeight="true" outlineLevel="0" collapsed="false">
      <c r="A198" s="11"/>
      <c r="B198" s="11"/>
      <c r="C198" s="11"/>
      <c r="D198" s="11"/>
      <c r="E198" s="11"/>
      <c r="F198" s="11"/>
      <c r="G198" s="11"/>
      <c r="H198" s="11"/>
      <c r="I198" s="11"/>
      <c r="J198" s="11"/>
      <c r="K198" s="11"/>
      <c r="L198" s="11"/>
      <c r="M198" s="11"/>
      <c r="N198" s="11"/>
    </row>
    <row r="199" customFormat="false" ht="12.75" hidden="false" customHeight="true" outlineLevel="0" collapsed="false">
      <c r="A199" s="11"/>
      <c r="B199" s="11"/>
      <c r="C199" s="11"/>
      <c r="D199" s="11"/>
      <c r="E199" s="11"/>
      <c r="F199" s="11"/>
      <c r="G199" s="11"/>
      <c r="H199" s="11"/>
      <c r="I199" s="11"/>
      <c r="J199" s="11"/>
      <c r="K199" s="11"/>
      <c r="L199" s="11"/>
      <c r="M199" s="11"/>
      <c r="N199" s="11"/>
    </row>
    <row r="200" customFormat="false" ht="12.75" hidden="false" customHeight="true" outlineLevel="0" collapsed="false">
      <c r="A200" s="11"/>
      <c r="B200" s="11"/>
      <c r="C200" s="11"/>
      <c r="D200" s="11"/>
      <c r="E200" s="11"/>
      <c r="F200" s="11"/>
      <c r="G200" s="11"/>
      <c r="H200" s="11"/>
      <c r="I200" s="11"/>
      <c r="J200" s="11"/>
      <c r="K200" s="11"/>
      <c r="L200" s="11"/>
      <c r="M200" s="11"/>
      <c r="N200" s="11"/>
    </row>
    <row r="201" customFormat="false" ht="12.75" hidden="false" customHeight="true" outlineLevel="0" collapsed="false">
      <c r="A201" s="11"/>
      <c r="B201" s="11"/>
      <c r="C201" s="11"/>
      <c r="D201" s="11"/>
      <c r="E201" s="11"/>
      <c r="F201" s="11"/>
      <c r="G201" s="11"/>
      <c r="H201" s="11"/>
      <c r="I201" s="11"/>
      <c r="J201" s="11"/>
      <c r="K201" s="11"/>
      <c r="L201" s="11"/>
      <c r="M201" s="11"/>
      <c r="N201" s="11"/>
    </row>
    <row r="202" customFormat="false" ht="12.75" hidden="false" customHeight="true" outlineLevel="0" collapsed="false">
      <c r="A202" s="11"/>
      <c r="B202" s="11"/>
      <c r="C202" s="11"/>
      <c r="D202" s="11"/>
      <c r="E202" s="11"/>
      <c r="F202" s="11"/>
      <c r="G202" s="11"/>
      <c r="H202" s="11"/>
      <c r="I202" s="11"/>
      <c r="J202" s="11"/>
      <c r="K202" s="11"/>
      <c r="L202" s="11"/>
      <c r="M202" s="11"/>
      <c r="N202" s="11"/>
    </row>
    <row r="203" customFormat="false" ht="12.75" hidden="false" customHeight="true" outlineLevel="0" collapsed="false">
      <c r="A203" s="11"/>
      <c r="B203" s="11"/>
      <c r="C203" s="11"/>
      <c r="D203" s="11"/>
      <c r="E203" s="11"/>
      <c r="F203" s="11"/>
      <c r="G203" s="11"/>
      <c r="H203" s="11"/>
      <c r="I203" s="11"/>
      <c r="J203" s="11"/>
      <c r="K203" s="11"/>
      <c r="L203" s="11"/>
      <c r="M203" s="11"/>
      <c r="N203" s="11"/>
    </row>
    <row r="204" customFormat="false" ht="12.75" hidden="false" customHeight="true" outlineLevel="0" collapsed="false">
      <c r="A204" s="11"/>
      <c r="B204" s="11"/>
      <c r="C204" s="11"/>
      <c r="D204" s="11"/>
      <c r="E204" s="11"/>
      <c r="F204" s="11"/>
      <c r="G204" s="11"/>
      <c r="H204" s="11"/>
      <c r="I204" s="11"/>
      <c r="J204" s="11"/>
      <c r="K204" s="11"/>
      <c r="L204" s="11"/>
      <c r="M204" s="11"/>
      <c r="N204" s="11"/>
    </row>
    <row r="205" customFormat="false" ht="12.75" hidden="false" customHeight="true" outlineLevel="0" collapsed="false">
      <c r="A205" s="11"/>
      <c r="B205" s="11"/>
      <c r="C205" s="11"/>
      <c r="D205" s="11"/>
      <c r="E205" s="11"/>
      <c r="F205" s="11"/>
      <c r="G205" s="11"/>
      <c r="H205" s="11"/>
      <c r="I205" s="11"/>
      <c r="J205" s="11"/>
      <c r="K205" s="11"/>
      <c r="L205" s="11"/>
      <c r="M205" s="11"/>
      <c r="N205" s="11"/>
    </row>
    <row r="206" customFormat="false" ht="12.75" hidden="false" customHeight="true" outlineLevel="0" collapsed="false">
      <c r="A206" s="11"/>
      <c r="B206" s="11"/>
      <c r="C206" s="11"/>
      <c r="D206" s="11"/>
      <c r="E206" s="11"/>
      <c r="F206" s="11"/>
      <c r="G206" s="11"/>
      <c r="H206" s="11"/>
      <c r="I206" s="11"/>
      <c r="J206" s="11"/>
      <c r="K206" s="11"/>
      <c r="L206" s="11"/>
      <c r="M206" s="11"/>
      <c r="N206" s="11"/>
    </row>
    <row r="207" customFormat="false" ht="12.75" hidden="false" customHeight="true" outlineLevel="0" collapsed="false">
      <c r="A207" s="11"/>
      <c r="B207" s="11"/>
      <c r="C207" s="11"/>
      <c r="D207" s="11"/>
      <c r="E207" s="11"/>
      <c r="F207" s="11"/>
      <c r="G207" s="11"/>
      <c r="H207" s="11"/>
      <c r="I207" s="11"/>
      <c r="J207" s="11"/>
      <c r="K207" s="11"/>
      <c r="L207" s="11"/>
      <c r="M207" s="11"/>
      <c r="N207" s="11"/>
    </row>
    <row r="208" customFormat="false" ht="12.75" hidden="false" customHeight="true" outlineLevel="0" collapsed="false">
      <c r="A208" s="11"/>
      <c r="B208" s="11"/>
      <c r="C208" s="11"/>
      <c r="D208" s="11"/>
      <c r="E208" s="11"/>
      <c r="F208" s="11"/>
      <c r="G208" s="11"/>
      <c r="H208" s="11"/>
      <c r="I208" s="11"/>
      <c r="J208" s="11"/>
      <c r="K208" s="11"/>
      <c r="L208" s="11"/>
      <c r="M208" s="11"/>
      <c r="N208" s="11"/>
    </row>
    <row r="209" customFormat="false" ht="12.75" hidden="false" customHeight="true" outlineLevel="0" collapsed="false">
      <c r="A209" s="11"/>
      <c r="B209" s="11"/>
      <c r="C209" s="11"/>
      <c r="D209" s="11"/>
      <c r="E209" s="11"/>
      <c r="F209" s="11"/>
      <c r="G209" s="11"/>
      <c r="H209" s="11"/>
      <c r="I209" s="11"/>
      <c r="J209" s="11"/>
      <c r="K209" s="11"/>
      <c r="L209" s="11"/>
      <c r="M209" s="11"/>
      <c r="N209" s="11"/>
    </row>
    <row r="210" customFormat="false" ht="12.75" hidden="false" customHeight="true" outlineLevel="0" collapsed="false">
      <c r="A210" s="11"/>
      <c r="B210" s="11"/>
      <c r="C210" s="11"/>
      <c r="D210" s="11"/>
      <c r="E210" s="11"/>
      <c r="F210" s="11"/>
      <c r="G210" s="11"/>
      <c r="H210" s="11"/>
      <c r="I210" s="11"/>
      <c r="J210" s="11"/>
      <c r="K210" s="11"/>
      <c r="L210" s="11"/>
      <c r="M210" s="11"/>
      <c r="N210" s="11"/>
    </row>
    <row r="211" customFormat="false" ht="12.75" hidden="false" customHeight="true" outlineLevel="0" collapsed="false">
      <c r="A211" s="11"/>
      <c r="B211" s="11"/>
      <c r="C211" s="11"/>
      <c r="D211" s="11"/>
      <c r="E211" s="11"/>
      <c r="F211" s="11"/>
      <c r="G211" s="11"/>
      <c r="H211" s="11"/>
      <c r="I211" s="11"/>
      <c r="J211" s="11"/>
      <c r="K211" s="11"/>
      <c r="L211" s="11"/>
      <c r="M211" s="11"/>
      <c r="N211" s="11"/>
    </row>
    <row r="212" customFormat="false" ht="12.75" hidden="false" customHeight="true" outlineLevel="0" collapsed="false">
      <c r="A212" s="11"/>
      <c r="B212" s="11"/>
      <c r="C212" s="11"/>
      <c r="D212" s="11"/>
      <c r="E212" s="11"/>
      <c r="F212" s="11"/>
      <c r="G212" s="11"/>
      <c r="H212" s="11"/>
      <c r="I212" s="11"/>
      <c r="J212" s="11"/>
      <c r="K212" s="11"/>
      <c r="L212" s="11"/>
      <c r="M212" s="11"/>
      <c r="N212" s="11"/>
    </row>
    <row r="213" customFormat="false" ht="12.75" hidden="false" customHeight="true" outlineLevel="0" collapsed="false">
      <c r="A213" s="11"/>
      <c r="B213" s="11"/>
      <c r="C213" s="11"/>
      <c r="D213" s="11"/>
      <c r="E213" s="11"/>
      <c r="F213" s="11"/>
      <c r="G213" s="11"/>
      <c r="H213" s="11"/>
      <c r="I213" s="11"/>
      <c r="J213" s="11"/>
      <c r="K213" s="11"/>
      <c r="L213" s="11"/>
      <c r="M213" s="11"/>
      <c r="N213" s="11"/>
    </row>
    <row r="214" customFormat="false" ht="12.75" hidden="false" customHeight="true" outlineLevel="0" collapsed="false">
      <c r="A214" s="11"/>
      <c r="B214" s="11"/>
      <c r="C214" s="11"/>
      <c r="D214" s="11"/>
      <c r="E214" s="11"/>
      <c r="F214" s="11"/>
      <c r="G214" s="11"/>
      <c r="H214" s="11"/>
      <c r="I214" s="11"/>
      <c r="J214" s="11"/>
      <c r="K214" s="11"/>
      <c r="L214" s="11"/>
      <c r="M214" s="11"/>
      <c r="N214" s="11"/>
    </row>
    <row r="215" customFormat="false" ht="12.75" hidden="false" customHeight="true" outlineLevel="0" collapsed="false">
      <c r="A215" s="11"/>
      <c r="B215" s="11"/>
      <c r="C215" s="11"/>
      <c r="D215" s="11"/>
      <c r="E215" s="11"/>
      <c r="F215" s="11"/>
      <c r="G215" s="11"/>
      <c r="H215" s="11"/>
      <c r="I215" s="11"/>
      <c r="J215" s="11"/>
      <c r="K215" s="11"/>
      <c r="L215" s="11"/>
      <c r="M215" s="11"/>
      <c r="N215" s="11"/>
    </row>
    <row r="216" customFormat="false" ht="12.75" hidden="false" customHeight="true" outlineLevel="0" collapsed="false">
      <c r="A216" s="11"/>
      <c r="B216" s="11"/>
      <c r="C216" s="11"/>
      <c r="D216" s="11"/>
      <c r="E216" s="11"/>
      <c r="F216" s="11"/>
      <c r="G216" s="11"/>
      <c r="H216" s="11"/>
      <c r="I216" s="11"/>
      <c r="J216" s="11"/>
      <c r="K216" s="11"/>
      <c r="L216" s="11"/>
      <c r="M216" s="11"/>
      <c r="N216" s="11"/>
    </row>
    <row r="217" customFormat="false" ht="12.75" hidden="false" customHeight="true" outlineLevel="0" collapsed="false">
      <c r="A217" s="11"/>
      <c r="B217" s="11"/>
      <c r="C217" s="11"/>
      <c r="D217" s="11"/>
      <c r="E217" s="11"/>
      <c r="F217" s="11"/>
      <c r="G217" s="11"/>
      <c r="H217" s="11"/>
      <c r="I217" s="11"/>
      <c r="J217" s="11"/>
      <c r="K217" s="11"/>
      <c r="L217" s="11"/>
      <c r="M217" s="11"/>
      <c r="N217" s="11"/>
    </row>
    <row r="218" customFormat="false" ht="12.75" hidden="false" customHeight="true" outlineLevel="0" collapsed="false">
      <c r="A218" s="11"/>
      <c r="B218" s="11"/>
      <c r="C218" s="11"/>
      <c r="D218" s="11"/>
      <c r="E218" s="11"/>
      <c r="F218" s="11"/>
      <c r="G218" s="11"/>
      <c r="H218" s="11"/>
      <c r="I218" s="11"/>
      <c r="J218" s="11"/>
      <c r="K218" s="11"/>
      <c r="L218" s="11"/>
      <c r="M218" s="11"/>
      <c r="N218" s="11"/>
    </row>
    <row r="219" customFormat="false" ht="12.75" hidden="false" customHeight="true" outlineLevel="0" collapsed="false">
      <c r="A219" s="11"/>
      <c r="B219" s="11"/>
      <c r="C219" s="11"/>
      <c r="D219" s="11"/>
      <c r="E219" s="11"/>
      <c r="F219" s="11"/>
      <c r="G219" s="11"/>
      <c r="H219" s="11"/>
      <c r="I219" s="11"/>
      <c r="J219" s="11"/>
      <c r="K219" s="11"/>
      <c r="L219" s="11"/>
      <c r="M219" s="11"/>
      <c r="N219" s="11"/>
    </row>
    <row r="220" customFormat="false" ht="12.75" hidden="false" customHeight="true" outlineLevel="0" collapsed="false">
      <c r="A220" s="11"/>
      <c r="B220" s="11"/>
      <c r="C220" s="11"/>
      <c r="D220" s="11"/>
      <c r="E220" s="11"/>
      <c r="F220" s="11"/>
      <c r="G220" s="11"/>
      <c r="H220" s="11"/>
      <c r="I220" s="11"/>
      <c r="J220" s="11"/>
      <c r="K220" s="11"/>
      <c r="L220" s="11"/>
      <c r="M220" s="11"/>
      <c r="N220" s="11"/>
    </row>
    <row r="221" customFormat="false" ht="12.75" hidden="false" customHeight="true" outlineLevel="0" collapsed="false">
      <c r="A221" s="11"/>
      <c r="B221" s="11"/>
      <c r="C221" s="11"/>
      <c r="D221" s="11"/>
      <c r="E221" s="11"/>
      <c r="F221" s="11"/>
      <c r="G221" s="11"/>
      <c r="H221" s="11"/>
      <c r="I221" s="11"/>
      <c r="J221" s="11"/>
      <c r="K221" s="11"/>
      <c r="L221" s="11"/>
      <c r="M221" s="11"/>
      <c r="N221" s="11"/>
    </row>
    <row r="222" customFormat="false" ht="12.75" hidden="false" customHeight="true" outlineLevel="0" collapsed="false">
      <c r="A222" s="11"/>
      <c r="B222" s="11"/>
      <c r="C222" s="11"/>
      <c r="D222" s="11"/>
      <c r="E222" s="11"/>
      <c r="F222" s="11"/>
      <c r="G222" s="11"/>
      <c r="H222" s="11"/>
      <c r="I222" s="11"/>
      <c r="J222" s="11"/>
      <c r="K222" s="11"/>
      <c r="L222" s="11"/>
      <c r="M222" s="11"/>
      <c r="N222" s="11"/>
    </row>
    <row r="223" customFormat="false" ht="12.75" hidden="false" customHeight="true" outlineLevel="0" collapsed="false">
      <c r="A223" s="11"/>
      <c r="B223" s="11"/>
      <c r="C223" s="11"/>
      <c r="D223" s="11"/>
      <c r="E223" s="11"/>
      <c r="F223" s="11"/>
      <c r="G223" s="11"/>
      <c r="H223" s="11"/>
      <c r="I223" s="11"/>
      <c r="J223" s="11"/>
      <c r="K223" s="11"/>
      <c r="L223" s="11"/>
      <c r="M223" s="11"/>
      <c r="N223" s="11"/>
    </row>
    <row r="224" customFormat="false" ht="12.75" hidden="false" customHeight="true" outlineLevel="0" collapsed="false">
      <c r="A224" s="11"/>
      <c r="B224" s="11"/>
      <c r="C224" s="11"/>
      <c r="D224" s="11"/>
      <c r="E224" s="11"/>
      <c r="F224" s="11"/>
      <c r="G224" s="11"/>
      <c r="H224" s="11"/>
      <c r="I224" s="11"/>
      <c r="J224" s="11"/>
      <c r="K224" s="11"/>
      <c r="L224" s="11"/>
      <c r="M224" s="11"/>
      <c r="N224" s="11"/>
    </row>
    <row r="225" customFormat="false" ht="12.75" hidden="false" customHeight="true" outlineLevel="0" collapsed="false">
      <c r="A225" s="11"/>
      <c r="B225" s="11"/>
      <c r="C225" s="11"/>
      <c r="D225" s="11"/>
      <c r="E225" s="11"/>
      <c r="F225" s="11"/>
      <c r="G225" s="11"/>
      <c r="H225" s="11"/>
      <c r="I225" s="11"/>
      <c r="J225" s="11"/>
      <c r="K225" s="11"/>
      <c r="L225" s="11"/>
      <c r="M225" s="11"/>
      <c r="N225" s="11"/>
    </row>
    <row r="226" customFormat="false" ht="12.75" hidden="false" customHeight="true" outlineLevel="0" collapsed="false">
      <c r="A226" s="11"/>
      <c r="B226" s="11"/>
      <c r="C226" s="11"/>
      <c r="D226" s="11"/>
      <c r="E226" s="11"/>
      <c r="F226" s="11"/>
      <c r="G226" s="11"/>
      <c r="H226" s="11"/>
      <c r="I226" s="11"/>
      <c r="J226" s="11"/>
      <c r="K226" s="11"/>
      <c r="L226" s="11"/>
      <c r="M226" s="11"/>
      <c r="N226" s="11"/>
    </row>
    <row r="227" customFormat="false" ht="12.75" hidden="false" customHeight="true" outlineLevel="0" collapsed="false">
      <c r="A227" s="11"/>
      <c r="B227" s="11"/>
      <c r="C227" s="11"/>
      <c r="D227" s="11"/>
      <c r="E227" s="11"/>
      <c r="F227" s="11"/>
      <c r="G227" s="11"/>
      <c r="H227" s="11"/>
      <c r="I227" s="11"/>
      <c r="J227" s="11"/>
      <c r="K227" s="11"/>
      <c r="L227" s="11"/>
      <c r="M227" s="11"/>
      <c r="N227" s="11"/>
    </row>
    <row r="228" customFormat="false" ht="12.75" hidden="false" customHeight="true" outlineLevel="0" collapsed="false">
      <c r="A228" s="11"/>
      <c r="B228" s="11"/>
      <c r="C228" s="11"/>
      <c r="D228" s="11"/>
      <c r="E228" s="11"/>
      <c r="F228" s="11"/>
      <c r="G228" s="11"/>
      <c r="H228" s="11"/>
      <c r="I228" s="11"/>
      <c r="J228" s="11"/>
      <c r="K228" s="11"/>
      <c r="L228" s="11"/>
      <c r="M228" s="11"/>
      <c r="N228" s="11"/>
    </row>
    <row r="229" customFormat="false" ht="12.75" hidden="false" customHeight="true" outlineLevel="0" collapsed="false">
      <c r="A229" s="11"/>
      <c r="B229" s="11"/>
      <c r="C229" s="11"/>
      <c r="D229" s="11"/>
      <c r="E229" s="11"/>
      <c r="F229" s="11"/>
      <c r="G229" s="11"/>
      <c r="H229" s="11"/>
      <c r="I229" s="11"/>
      <c r="J229" s="11"/>
      <c r="K229" s="11"/>
      <c r="L229" s="11"/>
      <c r="M229" s="11"/>
      <c r="N229" s="11"/>
    </row>
    <row r="230" customFormat="false" ht="12.75" hidden="false" customHeight="true" outlineLevel="0" collapsed="false">
      <c r="A230" s="11"/>
      <c r="B230" s="11"/>
      <c r="C230" s="11"/>
      <c r="D230" s="11"/>
      <c r="E230" s="11"/>
      <c r="F230" s="11"/>
      <c r="G230" s="11"/>
      <c r="H230" s="11"/>
      <c r="I230" s="11"/>
      <c r="J230" s="11"/>
      <c r="K230" s="11"/>
      <c r="L230" s="11"/>
      <c r="M230" s="11"/>
      <c r="N230" s="11"/>
    </row>
    <row r="231" customFormat="false" ht="12.75" hidden="false" customHeight="true" outlineLevel="0" collapsed="false">
      <c r="A231" s="11"/>
      <c r="B231" s="11"/>
      <c r="C231" s="11"/>
      <c r="D231" s="11"/>
      <c r="E231" s="11"/>
      <c r="F231" s="11"/>
      <c r="G231" s="11"/>
      <c r="H231" s="11"/>
      <c r="I231" s="11"/>
      <c r="J231" s="11"/>
      <c r="K231" s="11"/>
      <c r="L231" s="11"/>
      <c r="M231" s="11"/>
      <c r="N231" s="11"/>
    </row>
    <row r="232" customFormat="false" ht="12.75" hidden="false" customHeight="true" outlineLevel="0" collapsed="false">
      <c r="A232" s="11"/>
      <c r="B232" s="11"/>
      <c r="C232" s="11"/>
      <c r="D232" s="11"/>
      <c r="E232" s="11"/>
      <c r="F232" s="11"/>
      <c r="G232" s="11"/>
      <c r="H232" s="11"/>
      <c r="I232" s="11"/>
      <c r="J232" s="11"/>
      <c r="K232" s="11"/>
      <c r="L232" s="11"/>
      <c r="M232" s="11"/>
      <c r="N232" s="11"/>
    </row>
    <row r="233" customFormat="false" ht="12.75" hidden="false" customHeight="true" outlineLevel="0" collapsed="false">
      <c r="A233" s="11"/>
      <c r="B233" s="11"/>
      <c r="C233" s="11"/>
      <c r="D233" s="11"/>
      <c r="E233" s="11"/>
      <c r="F233" s="11"/>
      <c r="G233" s="11"/>
      <c r="H233" s="11"/>
      <c r="I233" s="11"/>
      <c r="J233" s="11"/>
      <c r="K233" s="11"/>
      <c r="L233" s="11"/>
      <c r="M233" s="11"/>
      <c r="N233" s="11"/>
    </row>
    <row r="234" customFormat="false" ht="12.75" hidden="false" customHeight="true" outlineLevel="0" collapsed="false">
      <c r="A234" s="11"/>
      <c r="B234" s="11"/>
      <c r="C234" s="11"/>
      <c r="D234" s="11"/>
      <c r="E234" s="11"/>
      <c r="F234" s="11"/>
      <c r="G234" s="11"/>
      <c r="H234" s="11"/>
      <c r="I234" s="11"/>
      <c r="J234" s="11"/>
      <c r="K234" s="11"/>
      <c r="L234" s="11"/>
      <c r="M234" s="11"/>
      <c r="N234" s="11"/>
    </row>
    <row r="235" customFormat="false" ht="12.75" hidden="false" customHeight="true" outlineLevel="0" collapsed="false">
      <c r="A235" s="11"/>
      <c r="B235" s="11"/>
      <c r="C235" s="11"/>
      <c r="D235" s="11"/>
      <c r="E235" s="11"/>
      <c r="F235" s="11"/>
      <c r="G235" s="11"/>
      <c r="H235" s="11"/>
      <c r="I235" s="11"/>
      <c r="J235" s="11"/>
      <c r="K235" s="11"/>
      <c r="L235" s="11"/>
      <c r="M235" s="11"/>
      <c r="N235" s="11"/>
    </row>
    <row r="236" customFormat="false" ht="12.75" hidden="false" customHeight="true" outlineLevel="0" collapsed="false">
      <c r="A236" s="11"/>
      <c r="B236" s="11"/>
      <c r="C236" s="11"/>
      <c r="D236" s="11"/>
      <c r="E236" s="11"/>
      <c r="F236" s="11"/>
      <c r="G236" s="11"/>
      <c r="H236" s="11"/>
      <c r="I236" s="11"/>
      <c r="J236" s="11"/>
      <c r="K236" s="11"/>
      <c r="L236" s="11"/>
      <c r="M236" s="11"/>
      <c r="N236" s="11"/>
    </row>
    <row r="237" customFormat="false" ht="12.75" hidden="false" customHeight="true" outlineLevel="0" collapsed="false">
      <c r="A237" s="11"/>
      <c r="B237" s="11"/>
      <c r="C237" s="11"/>
      <c r="D237" s="11"/>
      <c r="E237" s="11"/>
      <c r="F237" s="11"/>
      <c r="G237" s="11"/>
      <c r="H237" s="11"/>
      <c r="I237" s="11"/>
      <c r="J237" s="11"/>
      <c r="K237" s="11"/>
      <c r="L237" s="11"/>
      <c r="M237" s="11"/>
      <c r="N237" s="11"/>
    </row>
    <row r="238" customFormat="false" ht="12.75" hidden="false" customHeight="true" outlineLevel="0" collapsed="false">
      <c r="A238" s="11"/>
      <c r="B238" s="11"/>
      <c r="C238" s="11"/>
      <c r="D238" s="11"/>
      <c r="E238" s="11"/>
      <c r="F238" s="11"/>
      <c r="G238" s="11"/>
      <c r="H238" s="11"/>
      <c r="I238" s="11"/>
      <c r="J238" s="11"/>
      <c r="K238" s="11"/>
      <c r="L238" s="11"/>
      <c r="M238" s="11"/>
      <c r="N238" s="11"/>
    </row>
    <row r="239" customFormat="false" ht="12.75" hidden="false" customHeight="true" outlineLevel="0" collapsed="false">
      <c r="A239" s="11"/>
      <c r="B239" s="11"/>
      <c r="C239" s="11"/>
      <c r="D239" s="11"/>
      <c r="E239" s="11"/>
      <c r="F239" s="11"/>
      <c r="G239" s="11"/>
      <c r="H239" s="11"/>
      <c r="I239" s="11"/>
      <c r="J239" s="11"/>
      <c r="K239" s="11"/>
      <c r="L239" s="11"/>
      <c r="M239" s="11"/>
      <c r="N239" s="11"/>
    </row>
    <row r="240" customFormat="false" ht="12.75" hidden="false" customHeight="true" outlineLevel="0" collapsed="false">
      <c r="A240" s="11"/>
      <c r="B240" s="11"/>
      <c r="C240" s="11"/>
      <c r="D240" s="11"/>
      <c r="E240" s="11"/>
      <c r="F240" s="11"/>
      <c r="G240" s="11"/>
      <c r="H240" s="11"/>
      <c r="I240" s="11"/>
      <c r="J240" s="11"/>
      <c r="K240" s="11"/>
      <c r="L240" s="11"/>
      <c r="M240" s="11"/>
      <c r="N240" s="11"/>
    </row>
    <row r="241" customFormat="false" ht="12.75" hidden="false" customHeight="true" outlineLevel="0" collapsed="false">
      <c r="A241" s="11"/>
      <c r="B241" s="11"/>
      <c r="C241" s="11"/>
      <c r="D241" s="11"/>
      <c r="E241" s="11"/>
      <c r="F241" s="11"/>
      <c r="G241" s="11"/>
      <c r="H241" s="11"/>
      <c r="I241" s="11"/>
      <c r="J241" s="11"/>
      <c r="K241" s="11"/>
      <c r="L241" s="11"/>
      <c r="M241" s="11"/>
      <c r="N241" s="11"/>
    </row>
    <row r="242" customFormat="false" ht="12.75" hidden="false" customHeight="true" outlineLevel="0" collapsed="false">
      <c r="A242" s="11"/>
      <c r="B242" s="11"/>
      <c r="C242" s="11"/>
      <c r="D242" s="11"/>
      <c r="E242" s="11"/>
      <c r="F242" s="11"/>
      <c r="G242" s="11"/>
      <c r="H242" s="11"/>
      <c r="I242" s="11"/>
      <c r="J242" s="11"/>
      <c r="K242" s="11"/>
      <c r="L242" s="11"/>
      <c r="M242" s="11"/>
      <c r="N242" s="11"/>
    </row>
    <row r="243" customFormat="false" ht="12.75" hidden="false" customHeight="true" outlineLevel="0" collapsed="false">
      <c r="A243" s="11"/>
      <c r="B243" s="11"/>
      <c r="C243" s="11"/>
      <c r="D243" s="11"/>
      <c r="E243" s="11"/>
      <c r="F243" s="11"/>
      <c r="G243" s="11"/>
      <c r="H243" s="11"/>
      <c r="I243" s="11"/>
      <c r="J243" s="11"/>
      <c r="K243" s="11"/>
      <c r="L243" s="11"/>
      <c r="M243" s="11"/>
      <c r="N243" s="11"/>
    </row>
    <row r="244" customFormat="false" ht="12.75" hidden="false" customHeight="true" outlineLevel="0" collapsed="false">
      <c r="A244" s="11"/>
      <c r="B244" s="11"/>
      <c r="C244" s="11"/>
      <c r="D244" s="11"/>
      <c r="E244" s="11"/>
      <c r="F244" s="11"/>
      <c r="G244" s="11"/>
      <c r="H244" s="11"/>
      <c r="I244" s="11"/>
      <c r="J244" s="11"/>
      <c r="K244" s="11"/>
      <c r="L244" s="11"/>
      <c r="M244" s="11"/>
      <c r="N244" s="11"/>
    </row>
    <row r="245" customFormat="false" ht="12.75" hidden="false" customHeight="true" outlineLevel="0" collapsed="false">
      <c r="A245" s="11"/>
      <c r="B245" s="11"/>
      <c r="C245" s="11"/>
      <c r="D245" s="11"/>
      <c r="E245" s="11"/>
      <c r="F245" s="11"/>
      <c r="G245" s="11"/>
      <c r="H245" s="11"/>
      <c r="I245" s="11"/>
      <c r="J245" s="11"/>
      <c r="K245" s="11"/>
      <c r="L245" s="11"/>
      <c r="M245" s="11"/>
      <c r="N245" s="11"/>
    </row>
    <row r="246" customFormat="false" ht="12.75" hidden="false" customHeight="true" outlineLevel="0" collapsed="false">
      <c r="A246" s="11"/>
      <c r="B246" s="11"/>
      <c r="C246" s="11"/>
      <c r="D246" s="11"/>
      <c r="E246" s="11"/>
      <c r="F246" s="11"/>
      <c r="G246" s="11"/>
      <c r="H246" s="11"/>
      <c r="I246" s="11"/>
      <c r="J246" s="11"/>
      <c r="K246" s="11"/>
      <c r="L246" s="11"/>
      <c r="M246" s="11"/>
      <c r="N246" s="11"/>
    </row>
    <row r="247" customFormat="false" ht="12.75" hidden="false" customHeight="true" outlineLevel="0" collapsed="false">
      <c r="A247" s="11"/>
      <c r="B247" s="11"/>
      <c r="C247" s="11"/>
      <c r="D247" s="11"/>
      <c r="E247" s="11"/>
      <c r="F247" s="11"/>
      <c r="G247" s="11"/>
      <c r="H247" s="11"/>
      <c r="I247" s="11"/>
      <c r="J247" s="11"/>
      <c r="K247" s="11"/>
      <c r="L247" s="11"/>
      <c r="M247" s="11"/>
      <c r="N247" s="11"/>
    </row>
    <row r="248" customFormat="false" ht="12.75" hidden="false" customHeight="true" outlineLevel="0" collapsed="false">
      <c r="A248" s="11"/>
      <c r="B248" s="11"/>
      <c r="C248" s="11"/>
      <c r="D248" s="11"/>
      <c r="E248" s="11"/>
      <c r="F248" s="11"/>
      <c r="G248" s="11"/>
      <c r="H248" s="11"/>
      <c r="I248" s="11"/>
      <c r="J248" s="11"/>
      <c r="K248" s="11"/>
      <c r="L248" s="11"/>
      <c r="M248" s="11"/>
      <c r="N248" s="11"/>
    </row>
    <row r="249" customFormat="false" ht="12.75" hidden="false" customHeight="true" outlineLevel="0" collapsed="false">
      <c r="A249" s="11"/>
      <c r="B249" s="11"/>
      <c r="C249" s="11"/>
      <c r="D249" s="11"/>
      <c r="E249" s="11"/>
      <c r="F249" s="11"/>
      <c r="G249" s="11"/>
      <c r="H249" s="11"/>
      <c r="I249" s="11"/>
      <c r="J249" s="11"/>
      <c r="K249" s="11"/>
      <c r="L249" s="11"/>
      <c r="M249" s="11"/>
      <c r="N249" s="11"/>
    </row>
    <row r="250" customFormat="false" ht="12.75" hidden="false" customHeight="true" outlineLevel="0" collapsed="false">
      <c r="A250" s="11"/>
      <c r="B250" s="11"/>
      <c r="C250" s="11"/>
      <c r="D250" s="11"/>
      <c r="E250" s="11"/>
      <c r="F250" s="11"/>
      <c r="G250" s="11"/>
      <c r="H250" s="11"/>
      <c r="I250" s="11"/>
      <c r="J250" s="11"/>
      <c r="K250" s="11"/>
      <c r="L250" s="11"/>
      <c r="M250" s="11"/>
      <c r="N250" s="11"/>
    </row>
    <row r="251" customFormat="false" ht="12.75" hidden="false" customHeight="true" outlineLevel="0" collapsed="false">
      <c r="A251" s="11"/>
      <c r="B251" s="11"/>
      <c r="C251" s="11"/>
      <c r="D251" s="11"/>
      <c r="E251" s="11"/>
      <c r="F251" s="11"/>
      <c r="G251" s="11"/>
      <c r="H251" s="11"/>
      <c r="I251" s="11"/>
      <c r="J251" s="11"/>
      <c r="K251" s="11"/>
      <c r="L251" s="11"/>
      <c r="M251" s="11"/>
      <c r="N251" s="11"/>
    </row>
    <row r="252" customFormat="false" ht="12.75" hidden="false" customHeight="true" outlineLevel="0" collapsed="false">
      <c r="A252" s="11"/>
      <c r="B252" s="11"/>
      <c r="C252" s="11"/>
      <c r="D252" s="11"/>
      <c r="E252" s="11"/>
      <c r="F252" s="11"/>
      <c r="G252" s="11"/>
      <c r="H252" s="11"/>
      <c r="I252" s="11"/>
      <c r="J252" s="11"/>
      <c r="K252" s="11"/>
      <c r="L252" s="11"/>
      <c r="M252" s="11"/>
      <c r="N252" s="11"/>
    </row>
    <row r="253" customFormat="false" ht="12.75" hidden="false" customHeight="true" outlineLevel="0" collapsed="false">
      <c r="A253" s="11"/>
      <c r="B253" s="11"/>
      <c r="C253" s="11"/>
      <c r="D253" s="11"/>
      <c r="E253" s="11"/>
      <c r="F253" s="11"/>
      <c r="G253" s="11"/>
      <c r="H253" s="11"/>
      <c r="I253" s="11"/>
      <c r="J253" s="11"/>
      <c r="K253" s="11"/>
      <c r="L253" s="11"/>
      <c r="M253" s="11"/>
      <c r="N253" s="11"/>
    </row>
    <row r="254" customFormat="false" ht="12.75" hidden="false" customHeight="true" outlineLevel="0" collapsed="false">
      <c r="A254" s="11"/>
      <c r="B254" s="11"/>
      <c r="C254" s="11"/>
      <c r="D254" s="11"/>
      <c r="E254" s="11"/>
      <c r="F254" s="11"/>
      <c r="G254" s="11"/>
      <c r="H254" s="11"/>
      <c r="I254" s="11"/>
      <c r="J254" s="11"/>
      <c r="K254" s="11"/>
      <c r="L254" s="11"/>
      <c r="M254" s="11"/>
      <c r="N254" s="11"/>
    </row>
    <row r="255" customFormat="false" ht="12.75" hidden="false" customHeight="true" outlineLevel="0" collapsed="false">
      <c r="A255" s="11"/>
      <c r="B255" s="11"/>
      <c r="C255" s="11"/>
      <c r="D255" s="11"/>
      <c r="E255" s="11"/>
      <c r="F255" s="11"/>
      <c r="G255" s="11"/>
      <c r="H255" s="11"/>
      <c r="I255" s="11"/>
      <c r="J255" s="11"/>
      <c r="K255" s="11"/>
      <c r="L255" s="11"/>
      <c r="M255" s="11"/>
      <c r="N255" s="11"/>
    </row>
    <row r="256" customFormat="false" ht="12.75" hidden="false" customHeight="true" outlineLevel="0" collapsed="false">
      <c r="A256" s="11"/>
      <c r="B256" s="11"/>
      <c r="C256" s="11"/>
      <c r="D256" s="11"/>
      <c r="E256" s="11"/>
      <c r="F256" s="11"/>
      <c r="G256" s="11"/>
      <c r="H256" s="11"/>
      <c r="I256" s="11"/>
      <c r="J256" s="11"/>
      <c r="K256" s="11"/>
      <c r="L256" s="11"/>
      <c r="M256" s="11"/>
      <c r="N256" s="11"/>
    </row>
    <row r="257" customFormat="false" ht="12.75" hidden="false" customHeight="true" outlineLevel="0" collapsed="false">
      <c r="A257" s="11"/>
      <c r="B257" s="11"/>
      <c r="C257" s="11"/>
      <c r="D257" s="11"/>
      <c r="E257" s="11"/>
      <c r="F257" s="11"/>
      <c r="G257" s="11"/>
      <c r="H257" s="11"/>
      <c r="I257" s="11"/>
      <c r="J257" s="11"/>
      <c r="K257" s="11"/>
      <c r="L257" s="11"/>
      <c r="M257" s="11"/>
      <c r="N257" s="11"/>
    </row>
    <row r="258" customFormat="false" ht="12.75" hidden="false" customHeight="true" outlineLevel="0" collapsed="false">
      <c r="A258" s="11"/>
      <c r="B258" s="11"/>
      <c r="C258" s="11"/>
      <c r="D258" s="11"/>
      <c r="E258" s="11"/>
      <c r="F258" s="11"/>
      <c r="G258" s="11"/>
      <c r="H258" s="11"/>
      <c r="I258" s="11"/>
      <c r="J258" s="11"/>
      <c r="K258" s="11"/>
      <c r="L258" s="11"/>
      <c r="M258" s="11"/>
      <c r="N258" s="11"/>
    </row>
    <row r="259" customFormat="false" ht="12.75" hidden="false" customHeight="true" outlineLevel="0" collapsed="false">
      <c r="A259" s="11"/>
      <c r="B259" s="11"/>
      <c r="C259" s="11"/>
      <c r="D259" s="11"/>
      <c r="E259" s="11"/>
      <c r="F259" s="11"/>
      <c r="G259" s="11"/>
      <c r="H259" s="11"/>
      <c r="I259" s="11"/>
      <c r="J259" s="11"/>
      <c r="K259" s="11"/>
      <c r="L259" s="11"/>
      <c r="M259" s="11"/>
      <c r="N259" s="11"/>
    </row>
    <row r="260" customFormat="false" ht="12.75" hidden="false" customHeight="true" outlineLevel="0" collapsed="false">
      <c r="A260" s="11"/>
      <c r="B260" s="11"/>
      <c r="C260" s="11"/>
      <c r="D260" s="11"/>
      <c r="E260" s="11"/>
      <c r="F260" s="11"/>
      <c r="G260" s="11"/>
      <c r="H260" s="11"/>
      <c r="I260" s="11"/>
      <c r="J260" s="11"/>
      <c r="K260" s="11"/>
      <c r="L260" s="11"/>
      <c r="M260" s="11"/>
      <c r="N260" s="11"/>
    </row>
    <row r="261" customFormat="false" ht="12.75" hidden="false" customHeight="true" outlineLevel="0" collapsed="false">
      <c r="A261" s="11"/>
      <c r="B261" s="11"/>
      <c r="C261" s="11"/>
      <c r="D261" s="11"/>
      <c r="E261" s="11"/>
      <c r="F261" s="11"/>
      <c r="G261" s="11"/>
      <c r="H261" s="11"/>
      <c r="I261" s="11"/>
      <c r="J261" s="11"/>
      <c r="K261" s="11"/>
      <c r="L261" s="11"/>
      <c r="M261" s="11"/>
      <c r="N261" s="11"/>
    </row>
    <row r="262" customFormat="false" ht="12.75" hidden="false" customHeight="true" outlineLevel="0" collapsed="false">
      <c r="A262" s="11"/>
      <c r="B262" s="11"/>
      <c r="C262" s="11"/>
      <c r="D262" s="11"/>
      <c r="E262" s="11"/>
      <c r="F262" s="11"/>
      <c r="G262" s="11"/>
      <c r="H262" s="11"/>
      <c r="I262" s="11"/>
      <c r="J262" s="11"/>
      <c r="K262" s="11"/>
      <c r="L262" s="11"/>
      <c r="M262" s="11"/>
      <c r="N262" s="11"/>
    </row>
    <row r="263" customFormat="false" ht="12.75" hidden="false" customHeight="true" outlineLevel="0" collapsed="false">
      <c r="A263" s="11"/>
      <c r="B263" s="11"/>
      <c r="C263" s="11"/>
      <c r="D263" s="11"/>
      <c r="E263" s="11"/>
      <c r="F263" s="11"/>
      <c r="G263" s="11"/>
      <c r="H263" s="11"/>
      <c r="I263" s="11"/>
      <c r="J263" s="11"/>
      <c r="K263" s="11"/>
      <c r="L263" s="11"/>
      <c r="M263" s="11"/>
      <c r="N263" s="11"/>
    </row>
    <row r="264" customFormat="false" ht="12.75" hidden="false" customHeight="true" outlineLevel="0" collapsed="false">
      <c r="A264" s="11"/>
      <c r="B264" s="11"/>
      <c r="C264" s="11"/>
      <c r="D264" s="11"/>
      <c r="E264" s="11"/>
      <c r="F264" s="11"/>
      <c r="G264" s="11"/>
      <c r="H264" s="11"/>
      <c r="I264" s="11"/>
      <c r="J264" s="11"/>
      <c r="K264" s="11"/>
      <c r="L264" s="11"/>
      <c r="M264" s="11"/>
      <c r="N264" s="11"/>
    </row>
    <row r="265" customFormat="false" ht="12.75" hidden="false" customHeight="true" outlineLevel="0" collapsed="false">
      <c r="A265" s="11"/>
      <c r="B265" s="11"/>
      <c r="C265" s="11"/>
      <c r="D265" s="11"/>
      <c r="E265" s="11"/>
      <c r="F265" s="11"/>
      <c r="G265" s="11"/>
      <c r="H265" s="11"/>
      <c r="I265" s="11"/>
      <c r="J265" s="11"/>
      <c r="K265" s="11"/>
      <c r="L265" s="11"/>
      <c r="M265" s="11"/>
      <c r="N265" s="11"/>
    </row>
    <row r="266" customFormat="false" ht="12.75" hidden="false" customHeight="true" outlineLevel="0" collapsed="false">
      <c r="A266" s="11"/>
      <c r="B266" s="11"/>
      <c r="C266" s="11"/>
      <c r="D266" s="11"/>
      <c r="E266" s="11"/>
      <c r="F266" s="11"/>
      <c r="G266" s="11"/>
      <c r="H266" s="11"/>
      <c r="I266" s="11"/>
      <c r="J266" s="11"/>
      <c r="K266" s="11"/>
      <c r="L266" s="11"/>
      <c r="M266" s="11"/>
      <c r="N266" s="11"/>
    </row>
    <row r="267" customFormat="false" ht="12.75" hidden="false" customHeight="true" outlineLevel="0" collapsed="false">
      <c r="A267" s="11"/>
      <c r="B267" s="11"/>
      <c r="C267" s="11"/>
      <c r="D267" s="11"/>
      <c r="E267" s="11"/>
      <c r="F267" s="11"/>
      <c r="G267" s="11"/>
      <c r="H267" s="11"/>
      <c r="I267" s="11"/>
      <c r="J267" s="11"/>
      <c r="K267" s="11"/>
      <c r="L267" s="11"/>
      <c r="M267" s="11"/>
      <c r="N267" s="11"/>
    </row>
    <row r="268" customFormat="false" ht="12.75" hidden="false" customHeight="true" outlineLevel="0" collapsed="false">
      <c r="A268" s="11"/>
      <c r="B268" s="11"/>
      <c r="C268" s="11"/>
      <c r="D268" s="11"/>
      <c r="E268" s="11"/>
      <c r="F268" s="11"/>
      <c r="G268" s="11"/>
      <c r="H268" s="11"/>
      <c r="I268" s="11"/>
      <c r="J268" s="11"/>
      <c r="K268" s="11"/>
      <c r="L268" s="11"/>
      <c r="M268" s="11"/>
      <c r="N268" s="11"/>
    </row>
    <row r="269" customFormat="false" ht="12.75" hidden="false" customHeight="true" outlineLevel="0" collapsed="false">
      <c r="A269" s="11"/>
      <c r="B269" s="11"/>
      <c r="C269" s="11"/>
      <c r="D269" s="11"/>
      <c r="E269" s="11"/>
      <c r="F269" s="11"/>
      <c r="G269" s="11"/>
      <c r="H269" s="11"/>
      <c r="I269" s="11"/>
      <c r="J269" s="11"/>
      <c r="K269" s="11"/>
      <c r="L269" s="11"/>
      <c r="M269" s="11"/>
      <c r="N269" s="11"/>
    </row>
    <row r="270" customFormat="false" ht="12.75" hidden="false" customHeight="true" outlineLevel="0" collapsed="false">
      <c r="A270" s="11"/>
      <c r="B270" s="11"/>
      <c r="C270" s="11"/>
      <c r="D270" s="11"/>
      <c r="E270" s="11"/>
      <c r="F270" s="11"/>
      <c r="G270" s="11"/>
      <c r="H270" s="11"/>
      <c r="I270" s="11"/>
      <c r="J270" s="11"/>
      <c r="K270" s="11"/>
      <c r="L270" s="11"/>
      <c r="M270" s="11"/>
      <c r="N270" s="11"/>
    </row>
    <row r="271" customFormat="false" ht="12.75" hidden="false" customHeight="true" outlineLevel="0" collapsed="false">
      <c r="A271" s="11"/>
      <c r="B271" s="11"/>
      <c r="C271" s="11"/>
      <c r="D271" s="11"/>
      <c r="E271" s="11"/>
      <c r="F271" s="11"/>
      <c r="G271" s="11"/>
      <c r="H271" s="11"/>
      <c r="I271" s="11"/>
      <c r="J271" s="11"/>
      <c r="K271" s="11"/>
      <c r="L271" s="11"/>
      <c r="M271" s="11"/>
      <c r="N271" s="11"/>
    </row>
    <row r="272" customFormat="false" ht="12.75" hidden="false" customHeight="true" outlineLevel="0" collapsed="false">
      <c r="A272" s="11"/>
      <c r="B272" s="11"/>
      <c r="C272" s="11"/>
      <c r="D272" s="11"/>
      <c r="E272" s="11"/>
      <c r="F272" s="11"/>
      <c r="G272" s="11"/>
      <c r="H272" s="11"/>
      <c r="I272" s="11"/>
      <c r="J272" s="11"/>
      <c r="K272" s="11"/>
      <c r="L272" s="11"/>
      <c r="M272" s="11"/>
      <c r="N272" s="11"/>
    </row>
    <row r="273" customFormat="false" ht="12.75" hidden="false" customHeight="true" outlineLevel="0" collapsed="false">
      <c r="A273" s="11"/>
      <c r="B273" s="11"/>
      <c r="C273" s="11"/>
      <c r="D273" s="11"/>
      <c r="E273" s="11"/>
      <c r="F273" s="11"/>
      <c r="G273" s="11"/>
      <c r="H273" s="11"/>
      <c r="I273" s="11"/>
      <c r="J273" s="11"/>
      <c r="K273" s="11"/>
      <c r="L273" s="11"/>
      <c r="M273" s="11"/>
      <c r="N273" s="11"/>
    </row>
    <row r="274" customFormat="false" ht="12.75" hidden="false" customHeight="true" outlineLevel="0" collapsed="false">
      <c r="A274" s="11"/>
      <c r="B274" s="11"/>
      <c r="C274" s="11"/>
      <c r="D274" s="11"/>
      <c r="E274" s="11"/>
      <c r="F274" s="11"/>
      <c r="G274" s="11"/>
      <c r="H274" s="11"/>
      <c r="I274" s="11"/>
      <c r="J274" s="11"/>
      <c r="K274" s="11"/>
      <c r="L274" s="11"/>
      <c r="M274" s="11"/>
      <c r="N274" s="11"/>
    </row>
    <row r="275" customFormat="false" ht="12.75" hidden="false" customHeight="true" outlineLevel="0" collapsed="false">
      <c r="A275" s="11"/>
      <c r="B275" s="11"/>
      <c r="C275" s="11"/>
      <c r="D275" s="11"/>
      <c r="E275" s="11"/>
      <c r="F275" s="11"/>
      <c r="G275" s="11"/>
      <c r="H275" s="11"/>
      <c r="I275" s="11"/>
      <c r="J275" s="11"/>
      <c r="K275" s="11"/>
      <c r="L275" s="11"/>
      <c r="M275" s="11"/>
      <c r="N275" s="11"/>
    </row>
    <row r="276" customFormat="false" ht="12.75" hidden="false" customHeight="true" outlineLevel="0" collapsed="false">
      <c r="A276" s="11"/>
      <c r="B276" s="11"/>
      <c r="C276" s="11"/>
      <c r="D276" s="11"/>
      <c r="E276" s="11"/>
      <c r="F276" s="11"/>
      <c r="G276" s="11"/>
      <c r="H276" s="11"/>
      <c r="I276" s="11"/>
      <c r="J276" s="11"/>
      <c r="K276" s="11"/>
      <c r="L276" s="11"/>
      <c r="M276" s="11"/>
      <c r="N276" s="11"/>
    </row>
    <row r="277" customFormat="false" ht="12.75" hidden="false" customHeight="true" outlineLevel="0" collapsed="false">
      <c r="A277" s="11"/>
      <c r="B277" s="11"/>
      <c r="C277" s="11"/>
      <c r="D277" s="11"/>
      <c r="E277" s="11"/>
      <c r="F277" s="11"/>
      <c r="G277" s="11"/>
      <c r="H277" s="11"/>
      <c r="I277" s="11"/>
      <c r="J277" s="11"/>
      <c r="K277" s="11"/>
      <c r="L277" s="11"/>
      <c r="M277" s="11"/>
      <c r="N277" s="11"/>
    </row>
    <row r="278" customFormat="false" ht="12.75" hidden="false" customHeight="true" outlineLevel="0" collapsed="false">
      <c r="A278" s="11"/>
      <c r="B278" s="11"/>
      <c r="C278" s="11"/>
      <c r="D278" s="11"/>
      <c r="E278" s="11"/>
      <c r="F278" s="11"/>
      <c r="G278" s="11"/>
      <c r="H278" s="11"/>
      <c r="I278" s="11"/>
      <c r="J278" s="11"/>
      <c r="K278" s="11"/>
      <c r="L278" s="11"/>
      <c r="M278" s="11"/>
      <c r="N278" s="11"/>
    </row>
    <row r="279" customFormat="false" ht="12.75" hidden="false" customHeight="true" outlineLevel="0" collapsed="false">
      <c r="A279" s="11"/>
      <c r="B279" s="11"/>
      <c r="C279" s="11"/>
      <c r="D279" s="11"/>
      <c r="E279" s="11"/>
      <c r="F279" s="11"/>
      <c r="G279" s="11"/>
      <c r="H279" s="11"/>
      <c r="I279" s="11"/>
      <c r="J279" s="11"/>
      <c r="K279" s="11"/>
      <c r="L279" s="11"/>
      <c r="M279" s="11"/>
      <c r="N279" s="11"/>
    </row>
    <row r="280" customFormat="false" ht="12.75" hidden="false" customHeight="true" outlineLevel="0" collapsed="false">
      <c r="A280" s="11"/>
      <c r="B280" s="11"/>
      <c r="C280" s="11"/>
      <c r="D280" s="11"/>
      <c r="E280" s="11"/>
      <c r="F280" s="11"/>
      <c r="G280" s="11"/>
      <c r="H280" s="11"/>
      <c r="I280" s="11"/>
      <c r="J280" s="11"/>
      <c r="K280" s="11"/>
      <c r="L280" s="11"/>
      <c r="M280" s="11"/>
      <c r="N280" s="11"/>
    </row>
    <row r="281" customFormat="false" ht="12.75" hidden="false" customHeight="true" outlineLevel="0" collapsed="false">
      <c r="A281" s="11"/>
      <c r="B281" s="11"/>
      <c r="C281" s="11"/>
      <c r="D281" s="11"/>
      <c r="E281" s="11"/>
      <c r="F281" s="11"/>
      <c r="G281" s="11"/>
      <c r="H281" s="11"/>
      <c r="I281" s="11"/>
      <c r="J281" s="11"/>
      <c r="K281" s="11"/>
      <c r="L281" s="11"/>
      <c r="M281" s="11"/>
      <c r="N281" s="11"/>
    </row>
    <row r="282" customFormat="false" ht="12.75" hidden="false" customHeight="true" outlineLevel="0" collapsed="false">
      <c r="A282" s="11"/>
      <c r="B282" s="11"/>
      <c r="C282" s="11"/>
      <c r="D282" s="11"/>
      <c r="E282" s="11"/>
      <c r="F282" s="11"/>
      <c r="G282" s="11"/>
      <c r="H282" s="11"/>
      <c r="I282" s="11"/>
      <c r="J282" s="11"/>
      <c r="K282" s="11"/>
      <c r="L282" s="11"/>
      <c r="M282" s="11"/>
      <c r="N282" s="11"/>
    </row>
    <row r="283" customFormat="false" ht="12.75" hidden="false" customHeight="true" outlineLevel="0" collapsed="false">
      <c r="A283" s="11"/>
      <c r="B283" s="11"/>
      <c r="C283" s="11"/>
      <c r="D283" s="11"/>
      <c r="E283" s="11"/>
      <c r="F283" s="11"/>
      <c r="G283" s="11"/>
      <c r="H283" s="11"/>
      <c r="I283" s="11"/>
      <c r="J283" s="11"/>
      <c r="K283" s="11"/>
      <c r="L283" s="11"/>
      <c r="M283" s="11"/>
      <c r="N283" s="11"/>
    </row>
    <row r="284" customFormat="false" ht="12.75" hidden="false" customHeight="true" outlineLevel="0" collapsed="false">
      <c r="A284" s="11"/>
      <c r="B284" s="11"/>
      <c r="C284" s="11"/>
      <c r="D284" s="11"/>
      <c r="E284" s="11"/>
      <c r="F284" s="11"/>
      <c r="G284" s="11"/>
      <c r="H284" s="11"/>
      <c r="I284" s="11"/>
      <c r="J284" s="11"/>
      <c r="K284" s="11"/>
      <c r="L284" s="11"/>
      <c r="M284" s="11"/>
      <c r="N284" s="11"/>
    </row>
    <row r="285" customFormat="false" ht="12.75" hidden="false" customHeight="true" outlineLevel="0" collapsed="false">
      <c r="A285" s="11"/>
      <c r="B285" s="11"/>
      <c r="C285" s="11"/>
      <c r="D285" s="11"/>
      <c r="E285" s="11"/>
      <c r="F285" s="11"/>
      <c r="G285" s="11"/>
      <c r="H285" s="11"/>
      <c r="I285" s="11"/>
      <c r="J285" s="11"/>
      <c r="K285" s="11"/>
      <c r="L285" s="11"/>
      <c r="M285" s="11"/>
      <c r="N285" s="11"/>
    </row>
    <row r="286" customFormat="false" ht="12.75" hidden="false" customHeight="true" outlineLevel="0" collapsed="false">
      <c r="A286" s="11"/>
      <c r="B286" s="11"/>
      <c r="C286" s="11"/>
      <c r="D286" s="11"/>
      <c r="E286" s="11"/>
      <c r="F286" s="11"/>
      <c r="G286" s="11"/>
      <c r="H286" s="11"/>
      <c r="I286" s="11"/>
      <c r="J286" s="11"/>
      <c r="K286" s="11"/>
      <c r="L286" s="11"/>
      <c r="M286" s="11"/>
      <c r="N286" s="11"/>
    </row>
    <row r="287" customFormat="false" ht="12.75" hidden="false" customHeight="true" outlineLevel="0" collapsed="false">
      <c r="A287" s="11"/>
      <c r="B287" s="11"/>
      <c r="C287" s="11"/>
      <c r="D287" s="11"/>
      <c r="E287" s="11"/>
      <c r="F287" s="11"/>
      <c r="G287" s="11"/>
      <c r="H287" s="11"/>
      <c r="I287" s="11"/>
      <c r="J287" s="11"/>
      <c r="K287" s="11"/>
      <c r="L287" s="11"/>
      <c r="M287" s="11"/>
      <c r="N287" s="11"/>
    </row>
    <row r="288" customFormat="false" ht="12.75" hidden="false" customHeight="true" outlineLevel="0" collapsed="false">
      <c r="A288" s="11"/>
      <c r="B288" s="11"/>
      <c r="C288" s="11"/>
      <c r="D288" s="11"/>
      <c r="E288" s="11"/>
      <c r="F288" s="11"/>
      <c r="G288" s="11"/>
      <c r="H288" s="11"/>
      <c r="I288" s="11"/>
      <c r="J288" s="11"/>
      <c r="K288" s="11"/>
      <c r="L288" s="11"/>
      <c r="M288" s="11"/>
      <c r="N288" s="11"/>
    </row>
    <row r="289" customFormat="false" ht="12.75" hidden="false" customHeight="true" outlineLevel="0" collapsed="false">
      <c r="A289" s="11"/>
      <c r="B289" s="11"/>
      <c r="C289" s="11"/>
      <c r="D289" s="11"/>
      <c r="E289" s="11"/>
      <c r="F289" s="11"/>
      <c r="G289" s="11"/>
      <c r="H289" s="11"/>
      <c r="I289" s="11"/>
      <c r="J289" s="11"/>
      <c r="K289" s="11"/>
      <c r="L289" s="11"/>
      <c r="M289" s="11"/>
      <c r="N289" s="11"/>
    </row>
    <row r="290" customFormat="false" ht="12.75" hidden="false" customHeight="true" outlineLevel="0" collapsed="false">
      <c r="A290" s="11"/>
      <c r="B290" s="11"/>
      <c r="C290" s="11"/>
      <c r="D290" s="11"/>
      <c r="E290" s="11"/>
      <c r="F290" s="11"/>
      <c r="G290" s="11"/>
      <c r="H290" s="11"/>
      <c r="I290" s="11"/>
      <c r="J290" s="11"/>
      <c r="K290" s="11"/>
      <c r="L290" s="11"/>
      <c r="M290" s="11"/>
      <c r="N290" s="11"/>
    </row>
    <row r="291" customFormat="false" ht="12.75" hidden="false" customHeight="true" outlineLevel="0" collapsed="false">
      <c r="A291" s="11"/>
      <c r="B291" s="11"/>
      <c r="C291" s="11"/>
      <c r="D291" s="11"/>
      <c r="E291" s="11"/>
      <c r="F291" s="11"/>
      <c r="G291" s="11"/>
      <c r="H291" s="11"/>
      <c r="I291" s="11"/>
      <c r="J291" s="11"/>
      <c r="K291" s="11"/>
      <c r="L291" s="11"/>
      <c r="M291" s="11"/>
      <c r="N291" s="11"/>
    </row>
    <row r="292" customFormat="false" ht="12.75" hidden="false" customHeight="true" outlineLevel="0" collapsed="false">
      <c r="A292" s="11"/>
      <c r="B292" s="11"/>
      <c r="C292" s="11"/>
      <c r="D292" s="11"/>
      <c r="E292" s="11"/>
      <c r="F292" s="11"/>
      <c r="G292" s="11"/>
      <c r="H292" s="11"/>
      <c r="I292" s="11"/>
      <c r="J292" s="11"/>
      <c r="K292" s="11"/>
      <c r="L292" s="11"/>
      <c r="M292" s="11"/>
      <c r="N292" s="11"/>
    </row>
    <row r="293" customFormat="false" ht="12.75" hidden="false" customHeight="true" outlineLevel="0" collapsed="false">
      <c r="A293" s="11"/>
      <c r="B293" s="11"/>
      <c r="C293" s="11"/>
      <c r="D293" s="11"/>
      <c r="E293" s="11"/>
      <c r="F293" s="11"/>
      <c r="G293" s="11"/>
      <c r="H293" s="11"/>
      <c r="I293" s="11"/>
      <c r="J293" s="11"/>
      <c r="K293" s="11"/>
      <c r="L293" s="11"/>
      <c r="M293" s="11"/>
      <c r="N293" s="11"/>
    </row>
    <row r="294" customFormat="false" ht="12.75" hidden="false" customHeight="true" outlineLevel="0" collapsed="false">
      <c r="A294" s="11"/>
      <c r="B294" s="11"/>
      <c r="C294" s="11"/>
      <c r="D294" s="11"/>
      <c r="E294" s="11"/>
      <c r="F294" s="11"/>
      <c r="G294" s="11"/>
      <c r="H294" s="11"/>
      <c r="I294" s="11"/>
      <c r="J294" s="11"/>
      <c r="K294" s="11"/>
      <c r="L294" s="11"/>
      <c r="M294" s="11"/>
      <c r="N294" s="11"/>
    </row>
    <row r="295" customFormat="false" ht="12.75" hidden="false" customHeight="true" outlineLevel="0" collapsed="false">
      <c r="A295" s="11"/>
      <c r="B295" s="11"/>
      <c r="C295" s="11"/>
      <c r="D295" s="11"/>
      <c r="E295" s="11"/>
      <c r="F295" s="11"/>
      <c r="G295" s="11"/>
      <c r="H295" s="11"/>
      <c r="I295" s="11"/>
      <c r="J295" s="11"/>
      <c r="K295" s="11"/>
      <c r="L295" s="11"/>
      <c r="M295" s="11"/>
      <c r="N295" s="11"/>
    </row>
    <row r="296" customFormat="false" ht="12.75" hidden="false" customHeight="true" outlineLevel="0" collapsed="false">
      <c r="A296" s="11"/>
      <c r="B296" s="11"/>
      <c r="C296" s="11"/>
      <c r="D296" s="11"/>
      <c r="E296" s="11"/>
      <c r="F296" s="11"/>
      <c r="G296" s="11"/>
      <c r="H296" s="11"/>
      <c r="I296" s="11"/>
      <c r="J296" s="11"/>
      <c r="K296" s="11"/>
      <c r="L296" s="11"/>
      <c r="M296" s="11"/>
      <c r="N296" s="11"/>
    </row>
    <row r="297" customFormat="false" ht="12.75" hidden="false" customHeight="true" outlineLevel="0" collapsed="false">
      <c r="A297" s="11"/>
      <c r="B297" s="11"/>
      <c r="C297" s="11"/>
      <c r="D297" s="11"/>
      <c r="E297" s="11"/>
      <c r="F297" s="11"/>
      <c r="G297" s="11"/>
      <c r="H297" s="11"/>
      <c r="I297" s="11"/>
      <c r="J297" s="11"/>
      <c r="K297" s="11"/>
      <c r="L297" s="11"/>
      <c r="M297" s="11"/>
      <c r="N297" s="11"/>
    </row>
    <row r="298" customFormat="false" ht="12.75" hidden="false" customHeight="true" outlineLevel="0" collapsed="false">
      <c r="A298" s="11"/>
      <c r="B298" s="11"/>
      <c r="C298" s="11"/>
      <c r="D298" s="11"/>
      <c r="E298" s="11"/>
      <c r="F298" s="11"/>
      <c r="G298" s="11"/>
      <c r="H298" s="11"/>
      <c r="I298" s="11"/>
      <c r="J298" s="11"/>
      <c r="K298" s="11"/>
      <c r="L298" s="11"/>
      <c r="M298" s="11"/>
      <c r="N298" s="11"/>
    </row>
    <row r="299" customFormat="false" ht="12.75" hidden="false" customHeight="true" outlineLevel="0" collapsed="false">
      <c r="A299" s="11"/>
      <c r="B299" s="11"/>
      <c r="C299" s="11"/>
      <c r="D299" s="11"/>
      <c r="E299" s="11"/>
      <c r="F299" s="11"/>
      <c r="G299" s="11"/>
      <c r="H299" s="11"/>
      <c r="I299" s="11"/>
      <c r="J299" s="11"/>
      <c r="K299" s="11"/>
      <c r="L299" s="11"/>
      <c r="M299" s="11"/>
      <c r="N299" s="11"/>
    </row>
    <row r="300" customFormat="false" ht="12.75" hidden="false" customHeight="true" outlineLevel="0" collapsed="false">
      <c r="A300" s="11"/>
      <c r="B300" s="11"/>
      <c r="C300" s="11"/>
      <c r="D300" s="11"/>
      <c r="E300" s="11"/>
      <c r="F300" s="11"/>
      <c r="G300" s="11"/>
      <c r="H300" s="11"/>
      <c r="I300" s="11"/>
      <c r="J300" s="11"/>
      <c r="K300" s="11"/>
      <c r="L300" s="11"/>
      <c r="M300" s="11"/>
      <c r="N300" s="11"/>
    </row>
    <row r="301" customFormat="false" ht="12.75" hidden="false" customHeight="true" outlineLevel="0" collapsed="false">
      <c r="A301" s="11"/>
      <c r="B301" s="11"/>
      <c r="C301" s="11"/>
      <c r="D301" s="11"/>
      <c r="E301" s="11"/>
      <c r="F301" s="11"/>
      <c r="G301" s="11"/>
      <c r="H301" s="11"/>
      <c r="I301" s="11"/>
      <c r="J301" s="11"/>
      <c r="K301" s="11"/>
      <c r="L301" s="11"/>
      <c r="M301" s="11"/>
      <c r="N301" s="11"/>
    </row>
    <row r="302" customFormat="false" ht="12.75" hidden="false" customHeight="true" outlineLevel="0" collapsed="false">
      <c r="A302" s="11"/>
      <c r="B302" s="11"/>
      <c r="C302" s="11"/>
      <c r="D302" s="11"/>
      <c r="E302" s="11"/>
      <c r="F302" s="11"/>
      <c r="G302" s="11"/>
      <c r="H302" s="11"/>
      <c r="I302" s="11"/>
      <c r="J302" s="11"/>
      <c r="K302" s="11"/>
      <c r="L302" s="11"/>
      <c r="M302" s="11"/>
      <c r="N302" s="11"/>
    </row>
    <row r="303" customFormat="false" ht="12.75" hidden="false" customHeight="true" outlineLevel="0" collapsed="false">
      <c r="A303" s="11"/>
      <c r="B303" s="11"/>
      <c r="C303" s="11"/>
      <c r="D303" s="11"/>
      <c r="E303" s="11"/>
      <c r="F303" s="11"/>
      <c r="G303" s="11"/>
      <c r="H303" s="11"/>
      <c r="I303" s="11"/>
      <c r="J303" s="11"/>
      <c r="K303" s="11"/>
      <c r="L303" s="11"/>
      <c r="M303" s="11"/>
      <c r="N303" s="11"/>
    </row>
    <row r="304" customFormat="false" ht="12.75" hidden="false" customHeight="true" outlineLevel="0" collapsed="false">
      <c r="A304" s="11"/>
      <c r="B304" s="11"/>
      <c r="C304" s="11"/>
      <c r="D304" s="11"/>
      <c r="E304" s="11"/>
      <c r="F304" s="11"/>
      <c r="G304" s="11"/>
      <c r="H304" s="11"/>
      <c r="I304" s="11"/>
      <c r="J304" s="11"/>
      <c r="K304" s="11"/>
      <c r="L304" s="11"/>
      <c r="M304" s="11"/>
      <c r="N304" s="11"/>
    </row>
    <row r="305" customFormat="false" ht="12.75" hidden="false" customHeight="true" outlineLevel="0" collapsed="false">
      <c r="A305" s="11"/>
      <c r="B305" s="11"/>
      <c r="C305" s="11"/>
      <c r="D305" s="11"/>
      <c r="E305" s="11"/>
      <c r="F305" s="11"/>
      <c r="G305" s="11"/>
      <c r="H305" s="11"/>
      <c r="I305" s="11"/>
      <c r="J305" s="11"/>
      <c r="K305" s="11"/>
      <c r="L305" s="11"/>
      <c r="M305" s="11"/>
      <c r="N305" s="11"/>
    </row>
    <row r="306" customFormat="false" ht="12.75" hidden="false" customHeight="true" outlineLevel="0" collapsed="false">
      <c r="A306" s="11"/>
      <c r="B306" s="11"/>
      <c r="C306" s="11"/>
      <c r="D306" s="11"/>
      <c r="E306" s="11"/>
      <c r="F306" s="11"/>
      <c r="G306" s="11"/>
      <c r="H306" s="11"/>
      <c r="I306" s="11"/>
      <c r="J306" s="11"/>
      <c r="K306" s="11"/>
      <c r="L306" s="11"/>
      <c r="M306" s="11"/>
      <c r="N306" s="11"/>
    </row>
    <row r="307" customFormat="false" ht="12.75" hidden="false" customHeight="true" outlineLevel="0" collapsed="false">
      <c r="A307" s="11"/>
      <c r="B307" s="11"/>
      <c r="C307" s="11"/>
      <c r="D307" s="11"/>
      <c r="E307" s="11"/>
      <c r="F307" s="11"/>
      <c r="G307" s="11"/>
      <c r="H307" s="11"/>
      <c r="I307" s="11"/>
      <c r="J307" s="11"/>
      <c r="K307" s="11"/>
      <c r="L307" s="11"/>
      <c r="M307" s="11"/>
      <c r="N307" s="11"/>
    </row>
    <row r="308" customFormat="false" ht="12.75" hidden="false" customHeight="true" outlineLevel="0" collapsed="false">
      <c r="A308" s="11"/>
      <c r="B308" s="11"/>
      <c r="C308" s="11"/>
      <c r="D308" s="11"/>
      <c r="E308" s="11"/>
      <c r="F308" s="11"/>
      <c r="G308" s="11"/>
      <c r="H308" s="11"/>
      <c r="I308" s="11"/>
      <c r="J308" s="11"/>
      <c r="K308" s="11"/>
      <c r="L308" s="11"/>
      <c r="M308" s="11"/>
      <c r="N308" s="11"/>
    </row>
    <row r="309" customFormat="false" ht="12.75" hidden="false" customHeight="true" outlineLevel="0" collapsed="false">
      <c r="A309" s="11"/>
      <c r="B309" s="11"/>
      <c r="C309" s="11"/>
      <c r="D309" s="11"/>
      <c r="E309" s="11"/>
      <c r="F309" s="11"/>
      <c r="G309" s="11"/>
      <c r="H309" s="11"/>
      <c r="I309" s="11"/>
      <c r="J309" s="11"/>
      <c r="K309" s="11"/>
      <c r="L309" s="11"/>
      <c r="M309" s="11"/>
      <c r="N309" s="11"/>
    </row>
    <row r="310" customFormat="false" ht="12.75" hidden="false" customHeight="true" outlineLevel="0" collapsed="false">
      <c r="A310" s="11"/>
      <c r="B310" s="11"/>
      <c r="C310" s="11"/>
      <c r="D310" s="11"/>
      <c r="E310" s="11"/>
      <c r="F310" s="11"/>
      <c r="G310" s="11"/>
      <c r="H310" s="11"/>
      <c r="I310" s="11"/>
      <c r="J310" s="11"/>
      <c r="K310" s="11"/>
      <c r="L310" s="11"/>
      <c r="M310" s="11"/>
      <c r="N310" s="11"/>
    </row>
    <row r="311" customFormat="false" ht="12.75" hidden="false" customHeight="true" outlineLevel="0" collapsed="false">
      <c r="A311" s="11"/>
      <c r="B311" s="11"/>
      <c r="C311" s="11"/>
      <c r="D311" s="11"/>
      <c r="E311" s="11"/>
      <c r="F311" s="11"/>
      <c r="G311" s="11"/>
      <c r="H311" s="11"/>
      <c r="I311" s="11"/>
      <c r="J311" s="11"/>
      <c r="K311" s="11"/>
      <c r="L311" s="11"/>
      <c r="M311" s="11"/>
      <c r="N311" s="11"/>
    </row>
    <row r="312" customFormat="false" ht="12.75" hidden="false" customHeight="true" outlineLevel="0" collapsed="false">
      <c r="A312" s="11"/>
      <c r="B312" s="11"/>
      <c r="C312" s="11"/>
      <c r="D312" s="11"/>
      <c r="E312" s="11"/>
      <c r="F312" s="11"/>
      <c r="G312" s="11"/>
      <c r="H312" s="11"/>
      <c r="I312" s="11"/>
      <c r="J312" s="11"/>
      <c r="K312" s="11"/>
      <c r="L312" s="11"/>
      <c r="M312" s="11"/>
      <c r="N312" s="11"/>
    </row>
    <row r="313" customFormat="false" ht="12.75" hidden="false" customHeight="true" outlineLevel="0" collapsed="false">
      <c r="A313" s="11"/>
      <c r="B313" s="11"/>
      <c r="C313" s="11"/>
      <c r="D313" s="11"/>
      <c r="E313" s="11"/>
      <c r="F313" s="11"/>
      <c r="G313" s="11"/>
      <c r="H313" s="11"/>
      <c r="I313" s="11"/>
      <c r="J313" s="11"/>
      <c r="K313" s="11"/>
      <c r="L313" s="11"/>
      <c r="M313" s="11"/>
      <c r="N313" s="11"/>
    </row>
    <row r="314" customFormat="false" ht="12.75" hidden="false" customHeight="true" outlineLevel="0" collapsed="false">
      <c r="A314" s="11"/>
      <c r="B314" s="11"/>
      <c r="C314" s="11"/>
      <c r="D314" s="11"/>
      <c r="E314" s="11"/>
      <c r="F314" s="11"/>
      <c r="G314" s="11"/>
      <c r="H314" s="11"/>
      <c r="I314" s="11"/>
      <c r="J314" s="11"/>
      <c r="K314" s="11"/>
      <c r="L314" s="11"/>
      <c r="M314" s="11"/>
      <c r="N314" s="11"/>
    </row>
    <row r="315" customFormat="false" ht="12.75" hidden="false" customHeight="true" outlineLevel="0" collapsed="false">
      <c r="A315" s="11"/>
      <c r="B315" s="11"/>
      <c r="C315" s="11"/>
      <c r="D315" s="11"/>
      <c r="E315" s="11"/>
      <c r="F315" s="11"/>
      <c r="G315" s="11"/>
      <c r="H315" s="11"/>
      <c r="I315" s="11"/>
      <c r="J315" s="11"/>
      <c r="K315" s="11"/>
      <c r="L315" s="11"/>
      <c r="M315" s="11"/>
      <c r="N315" s="11"/>
    </row>
    <row r="316" customFormat="false" ht="12.75" hidden="false" customHeight="true" outlineLevel="0" collapsed="false">
      <c r="A316" s="11"/>
      <c r="B316" s="11"/>
      <c r="C316" s="11"/>
      <c r="D316" s="11"/>
      <c r="E316" s="11"/>
      <c r="F316" s="11"/>
      <c r="G316" s="11"/>
      <c r="H316" s="11"/>
      <c r="I316" s="11"/>
      <c r="J316" s="11"/>
      <c r="K316" s="11"/>
      <c r="L316" s="11"/>
      <c r="M316" s="11"/>
      <c r="N316" s="11"/>
    </row>
    <row r="317" customFormat="false" ht="12.75" hidden="false" customHeight="true" outlineLevel="0" collapsed="false">
      <c r="A317" s="11"/>
      <c r="B317" s="11"/>
      <c r="C317" s="11"/>
      <c r="D317" s="11"/>
      <c r="E317" s="11"/>
      <c r="F317" s="11"/>
      <c r="G317" s="11"/>
      <c r="H317" s="11"/>
      <c r="I317" s="11"/>
      <c r="J317" s="11"/>
      <c r="K317" s="11"/>
      <c r="L317" s="11"/>
      <c r="M317" s="11"/>
      <c r="N317" s="11"/>
    </row>
    <row r="318" customFormat="false" ht="12.75" hidden="false" customHeight="true" outlineLevel="0" collapsed="false">
      <c r="A318" s="11"/>
      <c r="B318" s="11"/>
      <c r="C318" s="11"/>
      <c r="D318" s="11"/>
      <c r="E318" s="11"/>
      <c r="F318" s="11"/>
      <c r="G318" s="11"/>
      <c r="H318" s="11"/>
      <c r="I318" s="11"/>
      <c r="J318" s="11"/>
      <c r="K318" s="11"/>
      <c r="L318" s="11"/>
      <c r="M318" s="11"/>
      <c r="N318" s="11"/>
    </row>
    <row r="319" customFormat="false" ht="12.75" hidden="false" customHeight="true" outlineLevel="0" collapsed="false">
      <c r="A319" s="11"/>
      <c r="B319" s="11"/>
      <c r="C319" s="11"/>
      <c r="D319" s="11"/>
      <c r="E319" s="11"/>
      <c r="F319" s="11"/>
      <c r="G319" s="11"/>
      <c r="H319" s="11"/>
      <c r="I319" s="11"/>
      <c r="J319" s="11"/>
      <c r="K319" s="11"/>
      <c r="L319" s="11"/>
      <c r="M319" s="11"/>
      <c r="N319" s="11"/>
    </row>
    <row r="320" customFormat="false" ht="12.75" hidden="false" customHeight="true" outlineLevel="0" collapsed="false">
      <c r="A320" s="11"/>
      <c r="B320" s="11"/>
      <c r="C320" s="11"/>
      <c r="D320" s="11"/>
      <c r="E320" s="11"/>
      <c r="F320" s="11"/>
      <c r="G320" s="11"/>
      <c r="H320" s="11"/>
      <c r="I320" s="11"/>
      <c r="J320" s="11"/>
      <c r="K320" s="11"/>
      <c r="L320" s="11"/>
      <c r="M320" s="11"/>
      <c r="N320" s="11"/>
    </row>
    <row r="321" customFormat="false" ht="12.75" hidden="false" customHeight="true" outlineLevel="0" collapsed="false">
      <c r="A321" s="11"/>
      <c r="B321" s="11"/>
      <c r="C321" s="11"/>
      <c r="D321" s="11"/>
      <c r="E321" s="11"/>
      <c r="F321" s="11"/>
      <c r="G321" s="11"/>
      <c r="H321" s="11"/>
      <c r="I321" s="11"/>
      <c r="J321" s="11"/>
      <c r="K321" s="11"/>
      <c r="L321" s="11"/>
      <c r="M321" s="11"/>
      <c r="N321" s="11"/>
    </row>
    <row r="322" customFormat="false" ht="12.75" hidden="false" customHeight="true" outlineLevel="0" collapsed="false">
      <c r="A322" s="11"/>
      <c r="B322" s="11"/>
      <c r="C322" s="11"/>
      <c r="D322" s="11"/>
      <c r="E322" s="11"/>
      <c r="F322" s="11"/>
      <c r="G322" s="11"/>
      <c r="H322" s="11"/>
      <c r="I322" s="11"/>
      <c r="J322" s="11"/>
      <c r="K322" s="11"/>
      <c r="L322" s="11"/>
      <c r="M322" s="11"/>
      <c r="N322" s="11"/>
    </row>
    <row r="323" customFormat="false" ht="12.75" hidden="false" customHeight="true" outlineLevel="0" collapsed="false">
      <c r="A323" s="11"/>
      <c r="B323" s="11"/>
      <c r="C323" s="11"/>
      <c r="D323" s="11"/>
      <c r="E323" s="11"/>
      <c r="F323" s="11"/>
      <c r="G323" s="11"/>
      <c r="H323" s="11"/>
      <c r="I323" s="11"/>
      <c r="J323" s="11"/>
      <c r="K323" s="11"/>
      <c r="L323" s="11"/>
      <c r="M323" s="11"/>
      <c r="N323" s="11"/>
    </row>
    <row r="324" customFormat="false" ht="12.75" hidden="false" customHeight="true" outlineLevel="0" collapsed="false">
      <c r="A324" s="11"/>
      <c r="B324" s="11"/>
      <c r="C324" s="11"/>
      <c r="D324" s="11"/>
      <c r="E324" s="11"/>
      <c r="F324" s="11"/>
      <c r="G324" s="11"/>
      <c r="H324" s="11"/>
      <c r="I324" s="11"/>
      <c r="J324" s="11"/>
      <c r="K324" s="11"/>
      <c r="L324" s="11"/>
      <c r="M324" s="11"/>
      <c r="N324" s="11"/>
    </row>
    <row r="325" customFormat="false" ht="12.75" hidden="false" customHeight="true" outlineLevel="0" collapsed="false">
      <c r="A325" s="11"/>
      <c r="B325" s="11"/>
      <c r="C325" s="11"/>
      <c r="D325" s="11"/>
      <c r="E325" s="11"/>
      <c r="F325" s="11"/>
      <c r="G325" s="11"/>
      <c r="H325" s="11"/>
      <c r="I325" s="11"/>
      <c r="J325" s="11"/>
      <c r="K325" s="11"/>
      <c r="L325" s="11"/>
      <c r="M325" s="11"/>
      <c r="N325" s="11"/>
    </row>
    <row r="326" customFormat="false" ht="12.75" hidden="false" customHeight="true" outlineLevel="0" collapsed="false">
      <c r="A326" s="11"/>
      <c r="B326" s="11"/>
      <c r="C326" s="11"/>
      <c r="D326" s="11"/>
      <c r="E326" s="11"/>
      <c r="F326" s="11"/>
      <c r="G326" s="11"/>
      <c r="H326" s="11"/>
      <c r="I326" s="11"/>
      <c r="J326" s="11"/>
      <c r="K326" s="11"/>
      <c r="L326" s="11"/>
      <c r="M326" s="11"/>
      <c r="N326" s="11"/>
    </row>
    <row r="327" customFormat="false" ht="12.75" hidden="false" customHeight="true" outlineLevel="0" collapsed="false">
      <c r="A327" s="11"/>
      <c r="B327" s="11"/>
      <c r="C327" s="11"/>
      <c r="D327" s="11"/>
      <c r="E327" s="11"/>
      <c r="F327" s="11"/>
      <c r="G327" s="11"/>
      <c r="H327" s="11"/>
      <c r="I327" s="11"/>
      <c r="J327" s="11"/>
      <c r="K327" s="11"/>
      <c r="L327" s="11"/>
      <c r="M327" s="11"/>
      <c r="N327" s="11"/>
    </row>
    <row r="328" customFormat="false" ht="12.75" hidden="false" customHeight="true" outlineLevel="0" collapsed="false">
      <c r="A328" s="11"/>
      <c r="B328" s="11"/>
      <c r="C328" s="11"/>
      <c r="D328" s="11"/>
      <c r="E328" s="11"/>
      <c r="F328" s="11"/>
      <c r="G328" s="11"/>
      <c r="H328" s="11"/>
      <c r="I328" s="11"/>
      <c r="J328" s="11"/>
      <c r="K328" s="11"/>
      <c r="L328" s="11"/>
      <c r="M328" s="11"/>
      <c r="N328" s="11"/>
    </row>
    <row r="329" customFormat="false" ht="12.75" hidden="false" customHeight="true" outlineLevel="0" collapsed="false">
      <c r="A329" s="11"/>
      <c r="B329" s="11"/>
      <c r="C329" s="11"/>
      <c r="D329" s="11"/>
      <c r="E329" s="11"/>
      <c r="F329" s="11"/>
      <c r="G329" s="11"/>
      <c r="H329" s="11"/>
      <c r="I329" s="11"/>
      <c r="J329" s="11"/>
      <c r="K329" s="11"/>
      <c r="L329" s="11"/>
      <c r="M329" s="11"/>
      <c r="N329" s="11"/>
    </row>
    <row r="330" customFormat="false" ht="12.75" hidden="false" customHeight="true" outlineLevel="0" collapsed="false">
      <c r="A330" s="11"/>
      <c r="B330" s="11"/>
      <c r="C330" s="11"/>
      <c r="D330" s="11"/>
      <c r="E330" s="11"/>
      <c r="F330" s="11"/>
      <c r="G330" s="11"/>
      <c r="H330" s="11"/>
      <c r="I330" s="11"/>
      <c r="J330" s="11"/>
      <c r="K330" s="11"/>
      <c r="L330" s="11"/>
      <c r="M330" s="11"/>
      <c r="N330" s="11"/>
    </row>
    <row r="331" customFormat="false" ht="12.75" hidden="false" customHeight="true" outlineLevel="0" collapsed="false">
      <c r="A331" s="11"/>
      <c r="B331" s="11"/>
      <c r="C331" s="11"/>
      <c r="D331" s="11"/>
      <c r="E331" s="11"/>
      <c r="F331" s="11"/>
      <c r="G331" s="11"/>
      <c r="H331" s="11"/>
      <c r="I331" s="11"/>
      <c r="J331" s="11"/>
      <c r="K331" s="11"/>
      <c r="L331" s="11"/>
      <c r="M331" s="11"/>
      <c r="N331" s="11"/>
    </row>
    <row r="332" customFormat="false" ht="12.75" hidden="false" customHeight="true" outlineLevel="0" collapsed="false">
      <c r="A332" s="11"/>
      <c r="B332" s="11"/>
      <c r="C332" s="11"/>
      <c r="D332" s="11"/>
      <c r="E332" s="11"/>
      <c r="F332" s="11"/>
      <c r="G332" s="11"/>
      <c r="H332" s="11"/>
      <c r="I332" s="11"/>
      <c r="J332" s="11"/>
      <c r="K332" s="11"/>
      <c r="L332" s="11"/>
      <c r="M332" s="11"/>
      <c r="N332" s="11"/>
    </row>
    <row r="333" customFormat="false" ht="12.75" hidden="false" customHeight="true" outlineLevel="0" collapsed="false">
      <c r="A333" s="11"/>
      <c r="B333" s="11"/>
      <c r="C333" s="11"/>
      <c r="D333" s="11"/>
      <c r="E333" s="11"/>
      <c r="F333" s="11"/>
      <c r="G333" s="11"/>
      <c r="H333" s="11"/>
      <c r="I333" s="11"/>
      <c r="J333" s="11"/>
      <c r="K333" s="11"/>
      <c r="L333" s="11"/>
      <c r="M333" s="11"/>
      <c r="N333" s="11"/>
    </row>
    <row r="334" customFormat="false" ht="12.75" hidden="false" customHeight="true" outlineLevel="0" collapsed="false">
      <c r="A334" s="11"/>
      <c r="B334" s="11"/>
      <c r="C334" s="11"/>
      <c r="D334" s="11"/>
      <c r="E334" s="11"/>
      <c r="F334" s="11"/>
      <c r="G334" s="11"/>
      <c r="H334" s="11"/>
      <c r="I334" s="11"/>
      <c r="J334" s="11"/>
      <c r="K334" s="11"/>
      <c r="L334" s="11"/>
      <c r="M334" s="11"/>
      <c r="N334" s="11"/>
    </row>
    <row r="335" customFormat="false" ht="12.75" hidden="false" customHeight="true" outlineLevel="0" collapsed="false">
      <c r="A335" s="11"/>
      <c r="B335" s="11"/>
      <c r="C335" s="11"/>
      <c r="D335" s="11"/>
      <c r="E335" s="11"/>
      <c r="F335" s="11"/>
      <c r="G335" s="11"/>
      <c r="H335" s="11"/>
      <c r="I335" s="11"/>
      <c r="J335" s="11"/>
      <c r="K335" s="11"/>
      <c r="L335" s="11"/>
      <c r="M335" s="11"/>
      <c r="N335" s="11"/>
    </row>
    <row r="336" customFormat="false" ht="12.75" hidden="false" customHeight="true" outlineLevel="0" collapsed="false">
      <c r="A336" s="11"/>
      <c r="B336" s="11"/>
      <c r="C336" s="11"/>
      <c r="D336" s="11"/>
      <c r="E336" s="11"/>
      <c r="F336" s="11"/>
      <c r="G336" s="11"/>
      <c r="H336" s="11"/>
      <c r="I336" s="11"/>
      <c r="J336" s="11"/>
      <c r="K336" s="11"/>
      <c r="L336" s="11"/>
      <c r="M336" s="11"/>
      <c r="N336" s="11"/>
    </row>
    <row r="337" customFormat="false" ht="12.75" hidden="false" customHeight="true" outlineLevel="0" collapsed="false">
      <c r="A337" s="11"/>
      <c r="B337" s="11"/>
      <c r="C337" s="11"/>
      <c r="D337" s="11"/>
      <c r="E337" s="11"/>
      <c r="F337" s="11"/>
      <c r="G337" s="11"/>
      <c r="H337" s="11"/>
      <c r="I337" s="11"/>
      <c r="J337" s="11"/>
      <c r="K337" s="11"/>
      <c r="L337" s="11"/>
      <c r="M337" s="11"/>
      <c r="N337" s="11"/>
    </row>
    <row r="338" customFormat="false" ht="12.75" hidden="false" customHeight="true" outlineLevel="0" collapsed="false">
      <c r="A338" s="11"/>
      <c r="B338" s="11"/>
      <c r="C338" s="11"/>
      <c r="D338" s="11"/>
      <c r="E338" s="11"/>
      <c r="F338" s="11"/>
      <c r="G338" s="11"/>
      <c r="H338" s="11"/>
      <c r="I338" s="11"/>
      <c r="J338" s="11"/>
      <c r="K338" s="11"/>
      <c r="L338" s="11"/>
      <c r="M338" s="11"/>
      <c r="N338" s="11"/>
    </row>
    <row r="339" customFormat="false" ht="12.75" hidden="false" customHeight="true" outlineLevel="0" collapsed="false">
      <c r="A339" s="11"/>
      <c r="B339" s="11"/>
      <c r="C339" s="11"/>
      <c r="D339" s="11"/>
      <c r="E339" s="11"/>
      <c r="F339" s="11"/>
      <c r="G339" s="11"/>
      <c r="H339" s="11"/>
      <c r="I339" s="11"/>
      <c r="J339" s="11"/>
      <c r="K339" s="11"/>
      <c r="L339" s="11"/>
      <c r="M339" s="11"/>
      <c r="N339" s="11"/>
    </row>
    <row r="340" customFormat="false" ht="12.75" hidden="false" customHeight="true" outlineLevel="0" collapsed="false">
      <c r="A340" s="11"/>
      <c r="B340" s="11"/>
      <c r="C340" s="11"/>
      <c r="D340" s="11"/>
      <c r="E340" s="11"/>
      <c r="F340" s="11"/>
      <c r="G340" s="11"/>
      <c r="H340" s="11"/>
      <c r="I340" s="11"/>
      <c r="J340" s="11"/>
      <c r="K340" s="11"/>
      <c r="L340" s="11"/>
      <c r="M340" s="11"/>
      <c r="N340" s="11"/>
    </row>
    <row r="341" customFormat="false" ht="12.75" hidden="false" customHeight="true" outlineLevel="0" collapsed="false">
      <c r="A341" s="11"/>
      <c r="B341" s="11"/>
      <c r="C341" s="11"/>
      <c r="D341" s="11"/>
      <c r="E341" s="11"/>
      <c r="F341" s="11"/>
      <c r="G341" s="11"/>
      <c r="H341" s="11"/>
      <c r="I341" s="11"/>
      <c r="J341" s="11"/>
      <c r="K341" s="11"/>
      <c r="L341" s="11"/>
      <c r="M341" s="11"/>
      <c r="N341" s="11"/>
    </row>
    <row r="342" customFormat="false" ht="12.75" hidden="false" customHeight="true" outlineLevel="0" collapsed="false">
      <c r="A342" s="11"/>
      <c r="B342" s="11"/>
      <c r="C342" s="11"/>
      <c r="D342" s="11"/>
      <c r="E342" s="11"/>
      <c r="F342" s="11"/>
      <c r="G342" s="11"/>
      <c r="H342" s="11"/>
      <c r="I342" s="11"/>
      <c r="J342" s="11"/>
      <c r="K342" s="11"/>
      <c r="L342" s="11"/>
      <c r="M342" s="11"/>
      <c r="N342" s="11"/>
    </row>
    <row r="343" customFormat="false" ht="12.75" hidden="false" customHeight="true" outlineLevel="0" collapsed="false">
      <c r="A343" s="11"/>
      <c r="B343" s="11"/>
      <c r="C343" s="11"/>
      <c r="D343" s="11"/>
      <c r="E343" s="11"/>
      <c r="F343" s="11"/>
      <c r="G343" s="11"/>
      <c r="H343" s="11"/>
      <c r="I343" s="11"/>
      <c r="J343" s="11"/>
      <c r="K343" s="11"/>
      <c r="L343" s="11"/>
      <c r="M343" s="11"/>
      <c r="N343" s="11"/>
    </row>
    <row r="344" customFormat="false" ht="12.75" hidden="false" customHeight="true" outlineLevel="0" collapsed="false">
      <c r="A344" s="11"/>
      <c r="B344" s="11"/>
      <c r="C344" s="11"/>
      <c r="D344" s="11"/>
      <c r="E344" s="11"/>
      <c r="F344" s="11"/>
      <c r="G344" s="11"/>
      <c r="H344" s="11"/>
      <c r="I344" s="11"/>
      <c r="J344" s="11"/>
      <c r="K344" s="11"/>
      <c r="L344" s="11"/>
      <c r="M344" s="11"/>
      <c r="N344" s="11"/>
    </row>
    <row r="345" customFormat="false" ht="12.75" hidden="false" customHeight="true" outlineLevel="0" collapsed="false">
      <c r="A345" s="11"/>
      <c r="B345" s="11"/>
      <c r="C345" s="11"/>
      <c r="D345" s="11"/>
      <c r="E345" s="11"/>
      <c r="F345" s="11"/>
      <c r="G345" s="11"/>
      <c r="H345" s="11"/>
      <c r="I345" s="11"/>
      <c r="J345" s="11"/>
      <c r="K345" s="11"/>
      <c r="L345" s="11"/>
      <c r="M345" s="11"/>
      <c r="N345" s="11"/>
    </row>
    <row r="346" customFormat="false" ht="12.75" hidden="false" customHeight="true" outlineLevel="0" collapsed="false">
      <c r="A346" s="11"/>
      <c r="B346" s="11"/>
      <c r="C346" s="11"/>
      <c r="D346" s="11"/>
      <c r="E346" s="11"/>
      <c r="F346" s="11"/>
      <c r="G346" s="11"/>
      <c r="H346" s="11"/>
      <c r="I346" s="11"/>
      <c r="J346" s="11"/>
      <c r="K346" s="11"/>
      <c r="L346" s="11"/>
      <c r="M346" s="11"/>
      <c r="N346" s="11"/>
    </row>
    <row r="347" customFormat="false" ht="12.75" hidden="false" customHeight="true" outlineLevel="0" collapsed="false">
      <c r="A347" s="11"/>
      <c r="B347" s="11"/>
      <c r="C347" s="11"/>
      <c r="D347" s="11"/>
      <c r="E347" s="11"/>
      <c r="F347" s="11"/>
      <c r="G347" s="11"/>
      <c r="H347" s="11"/>
      <c r="I347" s="11"/>
      <c r="J347" s="11"/>
      <c r="K347" s="11"/>
      <c r="L347" s="11"/>
      <c r="M347" s="11"/>
      <c r="N347" s="11"/>
    </row>
    <row r="348" customFormat="false" ht="12.75" hidden="false" customHeight="true" outlineLevel="0" collapsed="false">
      <c r="A348" s="11"/>
      <c r="B348" s="11"/>
      <c r="C348" s="11"/>
      <c r="D348" s="11"/>
      <c r="E348" s="11"/>
      <c r="F348" s="11"/>
      <c r="G348" s="11"/>
      <c r="H348" s="11"/>
      <c r="I348" s="11"/>
      <c r="J348" s="11"/>
      <c r="K348" s="11"/>
      <c r="L348" s="11"/>
      <c r="M348" s="11"/>
      <c r="N348" s="11"/>
    </row>
    <row r="349" customFormat="false" ht="12.75" hidden="false" customHeight="true" outlineLevel="0" collapsed="false">
      <c r="A349" s="11"/>
      <c r="B349" s="11"/>
      <c r="C349" s="11"/>
      <c r="D349" s="11"/>
      <c r="E349" s="11"/>
      <c r="F349" s="11"/>
      <c r="G349" s="11"/>
      <c r="H349" s="11"/>
      <c r="I349" s="11"/>
      <c r="J349" s="11"/>
      <c r="K349" s="11"/>
      <c r="L349" s="11"/>
      <c r="M349" s="11"/>
      <c r="N349" s="11"/>
    </row>
    <row r="350" customFormat="false" ht="12.75" hidden="false" customHeight="true" outlineLevel="0" collapsed="false">
      <c r="A350" s="11"/>
      <c r="B350" s="11"/>
      <c r="C350" s="11"/>
      <c r="D350" s="11"/>
      <c r="E350" s="11"/>
      <c r="F350" s="11"/>
      <c r="G350" s="11"/>
      <c r="H350" s="11"/>
      <c r="I350" s="11"/>
      <c r="J350" s="11"/>
      <c r="K350" s="11"/>
      <c r="L350" s="11"/>
      <c r="M350" s="11"/>
      <c r="N350" s="11"/>
    </row>
    <row r="351" customFormat="false" ht="12.75" hidden="false" customHeight="true" outlineLevel="0" collapsed="false">
      <c r="A351" s="11"/>
      <c r="B351" s="11"/>
      <c r="C351" s="11"/>
      <c r="D351" s="11"/>
      <c r="E351" s="11"/>
      <c r="F351" s="11"/>
      <c r="G351" s="11"/>
      <c r="H351" s="11"/>
      <c r="I351" s="11"/>
      <c r="J351" s="11"/>
      <c r="K351" s="11"/>
      <c r="L351" s="11"/>
      <c r="M351" s="11"/>
      <c r="N351" s="11"/>
    </row>
    <row r="352" customFormat="false" ht="12.75" hidden="false" customHeight="true" outlineLevel="0" collapsed="false">
      <c r="A352" s="11"/>
      <c r="B352" s="11"/>
      <c r="C352" s="11"/>
      <c r="D352" s="11"/>
      <c r="E352" s="11"/>
      <c r="F352" s="11"/>
      <c r="G352" s="11"/>
      <c r="H352" s="11"/>
      <c r="I352" s="11"/>
      <c r="J352" s="11"/>
      <c r="K352" s="11"/>
      <c r="L352" s="11"/>
      <c r="M352" s="11"/>
      <c r="N352" s="11"/>
    </row>
    <row r="353" customFormat="false" ht="12.75" hidden="false" customHeight="true" outlineLevel="0" collapsed="false">
      <c r="A353" s="11"/>
      <c r="B353" s="11"/>
      <c r="C353" s="11"/>
      <c r="D353" s="11"/>
      <c r="E353" s="11"/>
      <c r="F353" s="11"/>
      <c r="G353" s="11"/>
      <c r="H353" s="11"/>
      <c r="I353" s="11"/>
      <c r="J353" s="11"/>
      <c r="K353" s="11"/>
      <c r="L353" s="11"/>
      <c r="M353" s="11"/>
      <c r="N353" s="11"/>
    </row>
    <row r="354" customFormat="false" ht="12.75" hidden="false" customHeight="true" outlineLevel="0" collapsed="false">
      <c r="A354" s="11"/>
      <c r="B354" s="11"/>
      <c r="C354" s="11"/>
      <c r="D354" s="11"/>
      <c r="E354" s="11"/>
      <c r="F354" s="11"/>
      <c r="G354" s="11"/>
      <c r="H354" s="11"/>
      <c r="I354" s="11"/>
      <c r="J354" s="11"/>
      <c r="K354" s="11"/>
      <c r="L354" s="11"/>
      <c r="M354" s="11"/>
      <c r="N354" s="11"/>
    </row>
    <row r="355" customFormat="false" ht="12.75" hidden="false" customHeight="true" outlineLevel="0" collapsed="false">
      <c r="A355" s="11"/>
      <c r="B355" s="11"/>
      <c r="C355" s="11"/>
      <c r="D355" s="11"/>
      <c r="E355" s="11"/>
      <c r="F355" s="11"/>
      <c r="G355" s="11"/>
      <c r="H355" s="11"/>
      <c r="I355" s="11"/>
      <c r="J355" s="11"/>
      <c r="K355" s="11"/>
      <c r="L355" s="11"/>
      <c r="M355" s="11"/>
      <c r="N355" s="11"/>
    </row>
    <row r="356" customFormat="false" ht="12.75" hidden="false" customHeight="true" outlineLevel="0" collapsed="false">
      <c r="A356" s="11"/>
      <c r="B356" s="11"/>
      <c r="C356" s="11"/>
      <c r="D356" s="11"/>
      <c r="E356" s="11"/>
      <c r="F356" s="11"/>
      <c r="G356" s="11"/>
      <c r="H356" s="11"/>
      <c r="I356" s="11"/>
      <c r="J356" s="11"/>
      <c r="K356" s="11"/>
      <c r="L356" s="11"/>
      <c r="M356" s="11"/>
      <c r="N356" s="11"/>
    </row>
    <row r="357" customFormat="false" ht="12.75" hidden="false" customHeight="true" outlineLevel="0" collapsed="false">
      <c r="A357" s="11"/>
      <c r="B357" s="11"/>
      <c r="C357" s="11"/>
      <c r="D357" s="11"/>
      <c r="E357" s="11"/>
      <c r="F357" s="11"/>
      <c r="G357" s="11"/>
      <c r="H357" s="11"/>
      <c r="I357" s="11"/>
      <c r="J357" s="11"/>
      <c r="K357" s="11"/>
      <c r="L357" s="11"/>
      <c r="M357" s="11"/>
      <c r="N357" s="11"/>
    </row>
    <row r="358" customFormat="false" ht="12.75" hidden="false" customHeight="true" outlineLevel="0" collapsed="false">
      <c r="A358" s="11"/>
      <c r="B358" s="11"/>
      <c r="C358" s="11"/>
      <c r="D358" s="11"/>
      <c r="E358" s="11"/>
      <c r="F358" s="11"/>
      <c r="G358" s="11"/>
      <c r="H358" s="11"/>
      <c r="I358" s="11"/>
      <c r="J358" s="11"/>
      <c r="K358" s="11"/>
      <c r="L358" s="11"/>
      <c r="M358" s="11"/>
      <c r="N358" s="11"/>
    </row>
    <row r="359" customFormat="false" ht="12.75" hidden="false" customHeight="true" outlineLevel="0" collapsed="false">
      <c r="A359" s="11"/>
      <c r="B359" s="11"/>
      <c r="C359" s="11"/>
      <c r="D359" s="11"/>
      <c r="E359" s="11"/>
      <c r="F359" s="11"/>
      <c r="G359" s="11"/>
      <c r="H359" s="11"/>
      <c r="I359" s="11"/>
      <c r="J359" s="11"/>
      <c r="K359" s="11"/>
      <c r="L359" s="11"/>
      <c r="M359" s="11"/>
      <c r="N359" s="11"/>
    </row>
    <row r="360" customFormat="false" ht="12.75" hidden="false" customHeight="true" outlineLevel="0" collapsed="false">
      <c r="A360" s="11"/>
      <c r="B360" s="11"/>
      <c r="C360" s="11"/>
      <c r="D360" s="11"/>
      <c r="E360" s="11"/>
      <c r="F360" s="11"/>
      <c r="G360" s="11"/>
      <c r="H360" s="11"/>
      <c r="I360" s="11"/>
      <c r="J360" s="11"/>
      <c r="K360" s="11"/>
      <c r="L360" s="11"/>
      <c r="M360" s="11"/>
      <c r="N360" s="11"/>
    </row>
    <row r="361" customFormat="false" ht="12.75" hidden="false" customHeight="true" outlineLevel="0" collapsed="false">
      <c r="A361" s="11"/>
      <c r="B361" s="11"/>
      <c r="C361" s="11"/>
      <c r="D361" s="11"/>
      <c r="E361" s="11"/>
      <c r="F361" s="11"/>
      <c r="G361" s="11"/>
      <c r="H361" s="11"/>
      <c r="I361" s="11"/>
      <c r="J361" s="11"/>
      <c r="K361" s="11"/>
      <c r="L361" s="11"/>
      <c r="M361" s="11"/>
      <c r="N361" s="11"/>
    </row>
    <row r="362" customFormat="false" ht="12.75" hidden="false" customHeight="true" outlineLevel="0" collapsed="false">
      <c r="A362" s="11"/>
      <c r="B362" s="11"/>
      <c r="C362" s="11"/>
      <c r="D362" s="11"/>
      <c r="E362" s="11"/>
      <c r="F362" s="11"/>
      <c r="G362" s="11"/>
      <c r="H362" s="11"/>
      <c r="I362" s="11"/>
      <c r="J362" s="11"/>
      <c r="K362" s="11"/>
      <c r="L362" s="11"/>
      <c r="M362" s="11"/>
      <c r="N362" s="11"/>
    </row>
    <row r="363" customFormat="false" ht="12.75" hidden="false" customHeight="true" outlineLevel="0" collapsed="false">
      <c r="A363" s="11"/>
      <c r="B363" s="11"/>
      <c r="C363" s="11"/>
      <c r="D363" s="11"/>
      <c r="E363" s="11"/>
      <c r="F363" s="11"/>
      <c r="G363" s="11"/>
      <c r="H363" s="11"/>
      <c r="I363" s="11"/>
      <c r="J363" s="11"/>
      <c r="K363" s="11"/>
      <c r="L363" s="11"/>
      <c r="M363" s="11"/>
      <c r="N363" s="11"/>
    </row>
    <row r="364" customFormat="false" ht="12.75" hidden="false" customHeight="true" outlineLevel="0" collapsed="false">
      <c r="A364" s="11"/>
      <c r="B364" s="11"/>
      <c r="C364" s="11"/>
      <c r="D364" s="11"/>
      <c r="E364" s="11"/>
      <c r="F364" s="11"/>
      <c r="G364" s="11"/>
      <c r="H364" s="11"/>
      <c r="I364" s="11"/>
      <c r="J364" s="11"/>
      <c r="K364" s="11"/>
      <c r="L364" s="11"/>
      <c r="M364" s="11"/>
      <c r="N364" s="11"/>
    </row>
    <row r="365" customFormat="false" ht="12.75" hidden="false" customHeight="true" outlineLevel="0" collapsed="false">
      <c r="A365" s="11"/>
      <c r="B365" s="11"/>
      <c r="C365" s="11"/>
      <c r="D365" s="11"/>
      <c r="E365" s="11"/>
      <c r="F365" s="11"/>
      <c r="G365" s="11"/>
      <c r="H365" s="11"/>
      <c r="I365" s="11"/>
      <c r="J365" s="11"/>
      <c r="K365" s="11"/>
      <c r="L365" s="11"/>
      <c r="M365" s="11"/>
      <c r="N365" s="11"/>
    </row>
    <row r="366" customFormat="false" ht="12.75" hidden="false" customHeight="true" outlineLevel="0" collapsed="false">
      <c r="A366" s="11"/>
      <c r="B366" s="11"/>
      <c r="C366" s="11"/>
      <c r="D366" s="11"/>
      <c r="E366" s="11"/>
      <c r="F366" s="11"/>
      <c r="G366" s="11"/>
      <c r="H366" s="11"/>
      <c r="I366" s="11"/>
      <c r="J366" s="11"/>
      <c r="K366" s="11"/>
      <c r="L366" s="11"/>
      <c r="M366" s="11"/>
      <c r="N366" s="11"/>
    </row>
    <row r="367" customFormat="false" ht="12.75" hidden="false" customHeight="true" outlineLevel="0" collapsed="false">
      <c r="A367" s="11"/>
      <c r="B367" s="11"/>
      <c r="C367" s="11"/>
      <c r="D367" s="11"/>
      <c r="E367" s="11"/>
      <c r="F367" s="11"/>
      <c r="G367" s="11"/>
      <c r="H367" s="11"/>
      <c r="I367" s="11"/>
      <c r="J367" s="11"/>
      <c r="K367" s="11"/>
      <c r="L367" s="11"/>
      <c r="M367" s="11"/>
      <c r="N367" s="11"/>
    </row>
    <row r="368" customFormat="false" ht="12.75" hidden="false" customHeight="true" outlineLevel="0" collapsed="false">
      <c r="A368" s="11"/>
      <c r="B368" s="11"/>
      <c r="C368" s="11"/>
      <c r="D368" s="11"/>
      <c r="E368" s="11"/>
      <c r="F368" s="11"/>
      <c r="G368" s="11"/>
      <c r="H368" s="11"/>
      <c r="I368" s="11"/>
      <c r="J368" s="11"/>
      <c r="K368" s="11"/>
      <c r="L368" s="11"/>
      <c r="M368" s="11"/>
      <c r="N368" s="11"/>
    </row>
    <row r="369" customFormat="false" ht="12.75" hidden="false" customHeight="true" outlineLevel="0" collapsed="false">
      <c r="A369" s="11"/>
      <c r="B369" s="11"/>
      <c r="C369" s="11"/>
      <c r="D369" s="11"/>
      <c r="E369" s="11"/>
      <c r="F369" s="11"/>
      <c r="G369" s="11"/>
      <c r="H369" s="11"/>
      <c r="I369" s="11"/>
      <c r="J369" s="11"/>
      <c r="K369" s="11"/>
      <c r="L369" s="11"/>
      <c r="M369" s="11"/>
      <c r="N369" s="11"/>
    </row>
    <row r="370" customFormat="false" ht="12.75" hidden="false" customHeight="true" outlineLevel="0" collapsed="false">
      <c r="A370" s="11"/>
      <c r="B370" s="11"/>
      <c r="C370" s="11"/>
      <c r="D370" s="11"/>
      <c r="E370" s="11"/>
      <c r="F370" s="11"/>
      <c r="G370" s="11"/>
      <c r="H370" s="11"/>
      <c r="I370" s="11"/>
      <c r="J370" s="11"/>
      <c r="K370" s="11"/>
      <c r="L370" s="11"/>
      <c r="M370" s="11"/>
      <c r="N370" s="11"/>
    </row>
    <row r="371" customFormat="false" ht="12.75" hidden="false" customHeight="true" outlineLevel="0" collapsed="false">
      <c r="A371" s="11"/>
      <c r="B371" s="11"/>
      <c r="C371" s="11"/>
      <c r="D371" s="11"/>
      <c r="E371" s="11"/>
      <c r="F371" s="11"/>
      <c r="G371" s="11"/>
      <c r="H371" s="11"/>
      <c r="I371" s="11"/>
      <c r="J371" s="11"/>
      <c r="K371" s="11"/>
      <c r="L371" s="11"/>
      <c r="M371" s="11"/>
      <c r="N371" s="11"/>
    </row>
    <row r="372" customFormat="false" ht="12.75" hidden="false" customHeight="true" outlineLevel="0" collapsed="false">
      <c r="A372" s="11"/>
      <c r="B372" s="11"/>
      <c r="C372" s="11"/>
      <c r="D372" s="11"/>
      <c r="E372" s="11"/>
      <c r="F372" s="11"/>
      <c r="G372" s="11"/>
      <c r="H372" s="11"/>
      <c r="I372" s="11"/>
      <c r="J372" s="11"/>
      <c r="K372" s="11"/>
      <c r="L372" s="11"/>
      <c r="M372" s="11"/>
      <c r="N372" s="11"/>
    </row>
    <row r="373" customFormat="false" ht="12.75" hidden="false" customHeight="true" outlineLevel="0" collapsed="false">
      <c r="A373" s="11"/>
      <c r="B373" s="11"/>
      <c r="C373" s="11"/>
      <c r="D373" s="11"/>
      <c r="E373" s="11"/>
      <c r="F373" s="11"/>
      <c r="G373" s="11"/>
      <c r="H373" s="11"/>
      <c r="I373" s="11"/>
      <c r="J373" s="11"/>
      <c r="K373" s="11"/>
      <c r="L373" s="11"/>
      <c r="M373" s="11"/>
      <c r="N373" s="11"/>
    </row>
    <row r="374" customFormat="false" ht="12.75" hidden="false" customHeight="true" outlineLevel="0" collapsed="false">
      <c r="A374" s="11"/>
      <c r="B374" s="11"/>
      <c r="C374" s="11"/>
      <c r="D374" s="11"/>
      <c r="E374" s="11"/>
      <c r="F374" s="11"/>
      <c r="G374" s="11"/>
      <c r="H374" s="11"/>
      <c r="I374" s="11"/>
      <c r="J374" s="11"/>
      <c r="K374" s="11"/>
      <c r="L374" s="11"/>
      <c r="M374" s="11"/>
      <c r="N374" s="11"/>
    </row>
    <row r="375" customFormat="false" ht="12.75" hidden="false" customHeight="true" outlineLevel="0" collapsed="false">
      <c r="A375" s="11"/>
      <c r="B375" s="11"/>
      <c r="C375" s="11"/>
      <c r="D375" s="11"/>
      <c r="E375" s="11"/>
      <c r="F375" s="11"/>
      <c r="G375" s="11"/>
      <c r="H375" s="11"/>
      <c r="I375" s="11"/>
      <c r="J375" s="11"/>
      <c r="K375" s="11"/>
      <c r="L375" s="11"/>
      <c r="M375" s="11"/>
      <c r="N375" s="11"/>
    </row>
    <row r="376" customFormat="false" ht="12.75" hidden="false" customHeight="true" outlineLevel="0" collapsed="false">
      <c r="A376" s="11"/>
      <c r="B376" s="11"/>
      <c r="C376" s="11"/>
      <c r="D376" s="11"/>
      <c r="E376" s="11"/>
      <c r="F376" s="11"/>
      <c r="G376" s="11"/>
      <c r="H376" s="11"/>
      <c r="I376" s="11"/>
      <c r="J376" s="11"/>
      <c r="K376" s="11"/>
      <c r="L376" s="11"/>
      <c r="M376" s="11"/>
      <c r="N376" s="11"/>
    </row>
    <row r="377" customFormat="false" ht="12.75" hidden="false" customHeight="true" outlineLevel="0" collapsed="false">
      <c r="A377" s="11"/>
      <c r="B377" s="11"/>
      <c r="C377" s="11"/>
      <c r="D377" s="11"/>
      <c r="E377" s="11"/>
      <c r="F377" s="11"/>
      <c r="G377" s="11"/>
      <c r="H377" s="11"/>
      <c r="I377" s="11"/>
      <c r="J377" s="11"/>
      <c r="K377" s="11"/>
      <c r="L377" s="11"/>
      <c r="M377" s="11"/>
      <c r="N377" s="11"/>
    </row>
    <row r="378" customFormat="false" ht="12.75" hidden="false" customHeight="true" outlineLevel="0" collapsed="false">
      <c r="A378" s="11"/>
      <c r="B378" s="11"/>
      <c r="C378" s="11"/>
      <c r="D378" s="11"/>
      <c r="E378" s="11"/>
      <c r="F378" s="11"/>
      <c r="G378" s="11"/>
      <c r="H378" s="11"/>
      <c r="I378" s="11"/>
      <c r="J378" s="11"/>
      <c r="K378" s="11"/>
      <c r="L378" s="11"/>
      <c r="M378" s="11"/>
      <c r="N378" s="11"/>
    </row>
    <row r="379" customFormat="false" ht="12.75" hidden="false" customHeight="true" outlineLevel="0" collapsed="false">
      <c r="A379" s="11"/>
      <c r="B379" s="11"/>
      <c r="C379" s="11"/>
      <c r="D379" s="11"/>
      <c r="E379" s="11"/>
      <c r="F379" s="11"/>
      <c r="G379" s="11"/>
      <c r="H379" s="11"/>
      <c r="I379" s="11"/>
      <c r="J379" s="11"/>
      <c r="K379" s="11"/>
      <c r="L379" s="11"/>
      <c r="M379" s="11"/>
      <c r="N379" s="11"/>
    </row>
    <row r="380" customFormat="false" ht="12.75" hidden="false" customHeight="true" outlineLevel="0" collapsed="false">
      <c r="A380" s="11"/>
      <c r="B380" s="11"/>
      <c r="C380" s="11"/>
      <c r="D380" s="11"/>
      <c r="E380" s="11"/>
      <c r="F380" s="11"/>
      <c r="G380" s="11"/>
      <c r="H380" s="11"/>
      <c r="I380" s="11"/>
      <c r="J380" s="11"/>
      <c r="K380" s="11"/>
      <c r="L380" s="11"/>
      <c r="M380" s="11"/>
      <c r="N380" s="11"/>
    </row>
    <row r="381" customFormat="false" ht="12.75" hidden="false" customHeight="true" outlineLevel="0" collapsed="false">
      <c r="A381" s="11"/>
      <c r="B381" s="11"/>
      <c r="C381" s="11"/>
      <c r="D381" s="11"/>
      <c r="E381" s="11"/>
      <c r="F381" s="11"/>
      <c r="G381" s="11"/>
      <c r="H381" s="11"/>
      <c r="I381" s="11"/>
      <c r="J381" s="11"/>
      <c r="K381" s="11"/>
      <c r="L381" s="11"/>
      <c r="M381" s="11"/>
      <c r="N381" s="11"/>
    </row>
    <row r="382" customFormat="false" ht="12.75" hidden="false" customHeight="true" outlineLevel="0" collapsed="false">
      <c r="A382" s="11"/>
      <c r="B382" s="11"/>
      <c r="C382" s="11"/>
      <c r="D382" s="11"/>
      <c r="E382" s="11"/>
      <c r="F382" s="11"/>
      <c r="G382" s="11"/>
      <c r="H382" s="11"/>
      <c r="I382" s="11"/>
      <c r="J382" s="11"/>
      <c r="K382" s="11"/>
      <c r="L382" s="11"/>
      <c r="M382" s="11"/>
      <c r="N382" s="11"/>
    </row>
    <row r="383" customFormat="false" ht="12.75" hidden="false" customHeight="true" outlineLevel="0" collapsed="false">
      <c r="A383" s="11"/>
      <c r="B383" s="11"/>
      <c r="C383" s="11"/>
      <c r="D383" s="11"/>
      <c r="E383" s="11"/>
      <c r="F383" s="11"/>
      <c r="G383" s="11"/>
      <c r="H383" s="11"/>
      <c r="I383" s="11"/>
      <c r="J383" s="11"/>
      <c r="K383" s="11"/>
      <c r="L383" s="11"/>
      <c r="M383" s="11"/>
      <c r="N383" s="11"/>
    </row>
    <row r="384" customFormat="false" ht="12.75" hidden="false" customHeight="true" outlineLevel="0" collapsed="false">
      <c r="A384" s="11"/>
      <c r="B384" s="11"/>
      <c r="C384" s="11"/>
      <c r="D384" s="11"/>
      <c r="E384" s="11"/>
      <c r="F384" s="11"/>
      <c r="G384" s="11"/>
      <c r="H384" s="11"/>
      <c r="I384" s="11"/>
      <c r="J384" s="11"/>
      <c r="K384" s="11"/>
      <c r="L384" s="11"/>
      <c r="M384" s="11"/>
      <c r="N384" s="11"/>
    </row>
    <row r="385" customFormat="false" ht="12.75" hidden="false" customHeight="true" outlineLevel="0" collapsed="false">
      <c r="A385" s="11"/>
      <c r="B385" s="11"/>
      <c r="C385" s="11"/>
      <c r="D385" s="11"/>
      <c r="E385" s="11"/>
      <c r="F385" s="11"/>
      <c r="G385" s="11"/>
      <c r="H385" s="11"/>
      <c r="I385" s="11"/>
      <c r="J385" s="11"/>
      <c r="K385" s="11"/>
      <c r="L385" s="11"/>
      <c r="M385" s="11"/>
      <c r="N385" s="11"/>
    </row>
    <row r="386" customFormat="false" ht="12.75" hidden="false" customHeight="true" outlineLevel="0" collapsed="false">
      <c r="A386" s="11"/>
      <c r="B386" s="11"/>
      <c r="C386" s="11"/>
      <c r="D386" s="11"/>
      <c r="E386" s="11"/>
      <c r="F386" s="11"/>
      <c r="G386" s="11"/>
      <c r="H386" s="11"/>
      <c r="I386" s="11"/>
      <c r="J386" s="11"/>
      <c r="K386" s="11"/>
      <c r="L386" s="11"/>
      <c r="M386" s="11"/>
      <c r="N386" s="11"/>
    </row>
    <row r="387" customFormat="false" ht="12.75" hidden="false" customHeight="true" outlineLevel="0" collapsed="false">
      <c r="A387" s="11"/>
      <c r="B387" s="11"/>
      <c r="C387" s="11"/>
      <c r="D387" s="11"/>
      <c r="E387" s="11"/>
      <c r="F387" s="11"/>
      <c r="G387" s="11"/>
      <c r="H387" s="11"/>
      <c r="I387" s="11"/>
      <c r="J387" s="11"/>
      <c r="K387" s="11"/>
      <c r="L387" s="11"/>
      <c r="M387" s="11"/>
      <c r="N387" s="11"/>
    </row>
    <row r="388" customFormat="false" ht="12.75" hidden="false" customHeight="true" outlineLevel="0" collapsed="false">
      <c r="A388" s="11"/>
      <c r="B388" s="11"/>
      <c r="C388" s="11"/>
      <c r="D388" s="11"/>
      <c r="E388" s="11"/>
      <c r="F388" s="11"/>
      <c r="G388" s="11"/>
      <c r="H388" s="11"/>
      <c r="I388" s="11"/>
      <c r="J388" s="11"/>
      <c r="K388" s="11"/>
      <c r="L388" s="11"/>
      <c r="M388" s="11"/>
      <c r="N388" s="11"/>
    </row>
    <row r="389" customFormat="false" ht="12.75" hidden="false" customHeight="true" outlineLevel="0" collapsed="false">
      <c r="A389" s="11"/>
      <c r="B389" s="11"/>
      <c r="C389" s="11"/>
      <c r="D389" s="11"/>
      <c r="E389" s="11"/>
      <c r="F389" s="11"/>
      <c r="G389" s="11"/>
      <c r="H389" s="11"/>
      <c r="I389" s="11"/>
      <c r="J389" s="11"/>
      <c r="K389" s="11"/>
      <c r="L389" s="11"/>
      <c r="M389" s="11"/>
      <c r="N389" s="11"/>
    </row>
    <row r="390" customFormat="false" ht="12.75" hidden="false" customHeight="true" outlineLevel="0" collapsed="false">
      <c r="A390" s="11"/>
      <c r="B390" s="11"/>
      <c r="C390" s="11"/>
      <c r="D390" s="11"/>
      <c r="E390" s="11"/>
      <c r="F390" s="11"/>
      <c r="G390" s="11"/>
      <c r="H390" s="11"/>
      <c r="I390" s="11"/>
      <c r="J390" s="11"/>
      <c r="K390" s="11"/>
      <c r="L390" s="11"/>
      <c r="M390" s="11"/>
      <c r="N390" s="11"/>
    </row>
    <row r="391" customFormat="false" ht="12.75" hidden="false" customHeight="true" outlineLevel="0" collapsed="false">
      <c r="A391" s="11"/>
      <c r="B391" s="11"/>
      <c r="C391" s="11"/>
      <c r="D391" s="11"/>
      <c r="E391" s="11"/>
      <c r="F391" s="11"/>
      <c r="G391" s="11"/>
      <c r="H391" s="11"/>
      <c r="I391" s="11"/>
      <c r="J391" s="11"/>
      <c r="K391" s="11"/>
      <c r="L391" s="11"/>
      <c r="M391" s="11"/>
      <c r="N391" s="11"/>
    </row>
    <row r="392" customFormat="false" ht="12.75" hidden="false" customHeight="true" outlineLevel="0" collapsed="false">
      <c r="A392" s="11"/>
      <c r="B392" s="11"/>
      <c r="C392" s="11"/>
      <c r="D392" s="11"/>
      <c r="E392" s="11"/>
      <c r="F392" s="11"/>
      <c r="G392" s="11"/>
      <c r="H392" s="11"/>
      <c r="I392" s="11"/>
      <c r="J392" s="11"/>
      <c r="K392" s="11"/>
      <c r="L392" s="11"/>
      <c r="M392" s="11"/>
      <c r="N392" s="11"/>
    </row>
    <row r="393" customFormat="false" ht="12.75" hidden="false" customHeight="true" outlineLevel="0" collapsed="false">
      <c r="A393" s="11"/>
      <c r="B393" s="11"/>
      <c r="C393" s="11"/>
      <c r="D393" s="11"/>
      <c r="E393" s="11"/>
      <c r="F393" s="11"/>
      <c r="G393" s="11"/>
      <c r="H393" s="11"/>
      <c r="I393" s="11"/>
      <c r="J393" s="11"/>
      <c r="K393" s="11"/>
      <c r="L393" s="11"/>
      <c r="M393" s="11"/>
      <c r="N393" s="11"/>
    </row>
    <row r="394" customFormat="false" ht="12.75" hidden="false" customHeight="true" outlineLevel="0" collapsed="false">
      <c r="A394" s="11"/>
      <c r="B394" s="11"/>
      <c r="C394" s="11"/>
      <c r="D394" s="11"/>
      <c r="E394" s="11"/>
      <c r="F394" s="11"/>
      <c r="G394" s="11"/>
      <c r="H394" s="11"/>
      <c r="I394" s="11"/>
      <c r="J394" s="11"/>
      <c r="K394" s="11"/>
      <c r="L394" s="11"/>
      <c r="M394" s="11"/>
      <c r="N394" s="11"/>
    </row>
    <row r="395" customFormat="false" ht="12.75" hidden="false" customHeight="true" outlineLevel="0" collapsed="false">
      <c r="A395" s="11"/>
      <c r="B395" s="11"/>
      <c r="C395" s="11"/>
      <c r="D395" s="11"/>
      <c r="E395" s="11"/>
      <c r="F395" s="11"/>
      <c r="G395" s="11"/>
      <c r="H395" s="11"/>
      <c r="I395" s="11"/>
      <c r="J395" s="11"/>
      <c r="K395" s="11"/>
      <c r="L395" s="11"/>
      <c r="M395" s="11"/>
      <c r="N395" s="11"/>
    </row>
    <row r="396" customFormat="false" ht="12.75" hidden="false" customHeight="true" outlineLevel="0" collapsed="false">
      <c r="A396" s="11"/>
      <c r="B396" s="11"/>
      <c r="C396" s="11"/>
      <c r="D396" s="11"/>
      <c r="E396" s="11"/>
      <c r="F396" s="11"/>
      <c r="G396" s="11"/>
      <c r="H396" s="11"/>
      <c r="I396" s="11"/>
      <c r="J396" s="11"/>
      <c r="K396" s="11"/>
      <c r="L396" s="11"/>
      <c r="M396" s="11"/>
      <c r="N396" s="11"/>
    </row>
    <row r="397" customFormat="false" ht="12.75" hidden="false" customHeight="true" outlineLevel="0" collapsed="false">
      <c r="A397" s="11"/>
      <c r="B397" s="11"/>
      <c r="C397" s="11"/>
      <c r="D397" s="11"/>
      <c r="E397" s="11"/>
      <c r="F397" s="11"/>
      <c r="G397" s="11"/>
      <c r="H397" s="11"/>
      <c r="I397" s="11"/>
      <c r="J397" s="11"/>
      <c r="K397" s="11"/>
      <c r="L397" s="11"/>
      <c r="M397" s="11"/>
      <c r="N397" s="11"/>
    </row>
    <row r="398" customFormat="false" ht="12.75" hidden="false" customHeight="true" outlineLevel="0" collapsed="false">
      <c r="A398" s="11"/>
      <c r="B398" s="11"/>
      <c r="C398" s="11"/>
      <c r="D398" s="11"/>
      <c r="E398" s="11"/>
      <c r="F398" s="11"/>
      <c r="G398" s="11"/>
      <c r="H398" s="11"/>
      <c r="I398" s="11"/>
      <c r="J398" s="11"/>
      <c r="K398" s="11"/>
      <c r="L398" s="11"/>
      <c r="M398" s="11"/>
      <c r="N398" s="11"/>
    </row>
    <row r="399" customFormat="false" ht="12.75" hidden="false" customHeight="true" outlineLevel="0" collapsed="false">
      <c r="A399" s="11"/>
      <c r="B399" s="11"/>
      <c r="C399" s="11"/>
      <c r="D399" s="11"/>
      <c r="E399" s="11"/>
      <c r="F399" s="11"/>
      <c r="G399" s="11"/>
      <c r="H399" s="11"/>
      <c r="I399" s="11"/>
      <c r="J399" s="11"/>
      <c r="K399" s="11"/>
      <c r="L399" s="11"/>
      <c r="M399" s="11"/>
      <c r="N399" s="11"/>
    </row>
    <row r="400" customFormat="false" ht="12.75" hidden="false" customHeight="true" outlineLevel="0" collapsed="false">
      <c r="A400" s="11"/>
      <c r="B400" s="11"/>
      <c r="C400" s="11"/>
      <c r="D400" s="11"/>
      <c r="E400" s="11"/>
      <c r="F400" s="11"/>
      <c r="G400" s="11"/>
      <c r="H400" s="11"/>
      <c r="I400" s="11"/>
      <c r="J400" s="11"/>
      <c r="K400" s="11"/>
      <c r="L400" s="11"/>
      <c r="M400" s="11"/>
      <c r="N400" s="11"/>
    </row>
    <row r="401" customFormat="false" ht="12.75" hidden="false" customHeight="true" outlineLevel="0" collapsed="false">
      <c r="A401" s="11"/>
      <c r="B401" s="11"/>
      <c r="C401" s="11"/>
      <c r="D401" s="11"/>
      <c r="E401" s="11"/>
      <c r="F401" s="11"/>
      <c r="G401" s="11"/>
      <c r="H401" s="11"/>
      <c r="I401" s="11"/>
      <c r="J401" s="11"/>
      <c r="K401" s="11"/>
      <c r="L401" s="11"/>
      <c r="M401" s="11"/>
      <c r="N401" s="11"/>
    </row>
    <row r="402" customFormat="false" ht="12.75" hidden="false" customHeight="true" outlineLevel="0" collapsed="false">
      <c r="A402" s="11"/>
      <c r="B402" s="11"/>
      <c r="C402" s="11"/>
      <c r="D402" s="11"/>
      <c r="E402" s="11"/>
      <c r="F402" s="11"/>
      <c r="G402" s="11"/>
      <c r="H402" s="11"/>
      <c r="I402" s="11"/>
      <c r="J402" s="11"/>
      <c r="K402" s="11"/>
      <c r="L402" s="11"/>
      <c r="M402" s="11"/>
      <c r="N402" s="11"/>
    </row>
    <row r="403" customFormat="false" ht="12.75" hidden="false" customHeight="true" outlineLevel="0" collapsed="false">
      <c r="A403" s="11"/>
      <c r="B403" s="11"/>
      <c r="C403" s="11"/>
      <c r="D403" s="11"/>
      <c r="E403" s="11"/>
      <c r="F403" s="11"/>
      <c r="G403" s="11"/>
      <c r="H403" s="11"/>
      <c r="I403" s="11"/>
      <c r="J403" s="11"/>
      <c r="K403" s="11"/>
      <c r="L403" s="11"/>
      <c r="M403" s="11"/>
      <c r="N403" s="11"/>
    </row>
    <row r="404" customFormat="false" ht="12.75" hidden="false" customHeight="true" outlineLevel="0" collapsed="false">
      <c r="A404" s="11"/>
      <c r="B404" s="11"/>
      <c r="C404" s="11"/>
      <c r="D404" s="11"/>
      <c r="E404" s="11"/>
      <c r="F404" s="11"/>
      <c r="G404" s="11"/>
      <c r="H404" s="11"/>
      <c r="I404" s="11"/>
      <c r="J404" s="11"/>
      <c r="K404" s="11"/>
      <c r="L404" s="11"/>
      <c r="M404" s="11"/>
      <c r="N404" s="11"/>
    </row>
    <row r="405" customFormat="false" ht="12.75" hidden="false" customHeight="true" outlineLevel="0" collapsed="false">
      <c r="A405" s="11"/>
      <c r="B405" s="11"/>
      <c r="C405" s="11"/>
      <c r="D405" s="11"/>
      <c r="E405" s="11"/>
      <c r="F405" s="11"/>
      <c r="G405" s="11"/>
      <c r="H405" s="11"/>
      <c r="I405" s="11"/>
      <c r="J405" s="11"/>
      <c r="K405" s="11"/>
      <c r="L405" s="11"/>
      <c r="M405" s="11"/>
      <c r="N405" s="11"/>
    </row>
    <row r="406" customFormat="false" ht="12.75" hidden="false" customHeight="true" outlineLevel="0" collapsed="false">
      <c r="A406" s="11"/>
      <c r="B406" s="11"/>
      <c r="C406" s="11"/>
      <c r="D406" s="11"/>
      <c r="E406" s="11"/>
      <c r="F406" s="11"/>
      <c r="G406" s="11"/>
      <c r="H406" s="11"/>
      <c r="I406" s="11"/>
      <c r="J406" s="11"/>
      <c r="K406" s="11"/>
      <c r="L406" s="11"/>
      <c r="M406" s="11"/>
      <c r="N406" s="11"/>
    </row>
    <row r="407" customFormat="false" ht="12.75" hidden="false" customHeight="true" outlineLevel="0" collapsed="false">
      <c r="A407" s="11"/>
      <c r="B407" s="11"/>
      <c r="C407" s="11"/>
      <c r="D407" s="11"/>
      <c r="E407" s="11"/>
      <c r="F407" s="11"/>
      <c r="G407" s="11"/>
      <c r="H407" s="11"/>
      <c r="I407" s="11"/>
      <c r="J407" s="11"/>
      <c r="K407" s="11"/>
      <c r="L407" s="11"/>
      <c r="M407" s="11"/>
      <c r="N407" s="11"/>
    </row>
    <row r="408" customFormat="false" ht="12.75" hidden="false" customHeight="true" outlineLevel="0" collapsed="false">
      <c r="A408" s="11"/>
      <c r="B408" s="11"/>
      <c r="C408" s="11"/>
      <c r="D408" s="11"/>
      <c r="E408" s="11"/>
      <c r="F408" s="11"/>
      <c r="G408" s="11"/>
      <c r="H408" s="11"/>
      <c r="I408" s="11"/>
      <c r="J408" s="11"/>
      <c r="K408" s="11"/>
      <c r="L408" s="11"/>
      <c r="M408" s="11"/>
      <c r="N408" s="11"/>
    </row>
    <row r="409" customFormat="false" ht="12.75" hidden="false" customHeight="true" outlineLevel="0" collapsed="false">
      <c r="A409" s="11"/>
      <c r="B409" s="11"/>
      <c r="C409" s="11"/>
      <c r="D409" s="11"/>
      <c r="E409" s="11"/>
      <c r="F409" s="11"/>
      <c r="G409" s="11"/>
      <c r="H409" s="11"/>
      <c r="I409" s="11"/>
      <c r="J409" s="11"/>
      <c r="K409" s="11"/>
      <c r="L409" s="11"/>
      <c r="M409" s="11"/>
      <c r="N409" s="11"/>
    </row>
    <row r="410" customFormat="false" ht="12.75" hidden="false" customHeight="true" outlineLevel="0" collapsed="false">
      <c r="A410" s="11"/>
      <c r="B410" s="11"/>
      <c r="C410" s="11"/>
      <c r="D410" s="11"/>
      <c r="E410" s="11"/>
      <c r="F410" s="11"/>
      <c r="G410" s="11"/>
      <c r="H410" s="11"/>
      <c r="I410" s="11"/>
      <c r="J410" s="11"/>
      <c r="K410" s="11"/>
      <c r="L410" s="11"/>
      <c r="M410" s="11"/>
      <c r="N410" s="11"/>
    </row>
    <row r="411" customFormat="false" ht="12.75" hidden="false" customHeight="true" outlineLevel="0" collapsed="false">
      <c r="A411" s="11"/>
      <c r="B411" s="11"/>
      <c r="C411" s="11"/>
      <c r="D411" s="11"/>
      <c r="E411" s="11"/>
      <c r="F411" s="11"/>
      <c r="G411" s="11"/>
      <c r="H411" s="11"/>
      <c r="I411" s="11"/>
      <c r="J411" s="11"/>
      <c r="K411" s="11"/>
      <c r="L411" s="11"/>
      <c r="M411" s="11"/>
      <c r="N411" s="11"/>
    </row>
    <row r="412" customFormat="false" ht="12.75" hidden="false" customHeight="true" outlineLevel="0" collapsed="false">
      <c r="A412" s="11"/>
      <c r="B412" s="11"/>
      <c r="C412" s="11"/>
      <c r="D412" s="11"/>
      <c r="E412" s="11"/>
      <c r="F412" s="11"/>
      <c r="G412" s="11"/>
      <c r="H412" s="11"/>
      <c r="I412" s="11"/>
      <c r="J412" s="11"/>
      <c r="K412" s="11"/>
      <c r="L412" s="11"/>
      <c r="M412" s="11"/>
      <c r="N412" s="11"/>
    </row>
    <row r="413" customFormat="false" ht="12.75" hidden="false" customHeight="true" outlineLevel="0" collapsed="false">
      <c r="A413" s="11"/>
      <c r="B413" s="11"/>
      <c r="C413" s="11"/>
      <c r="D413" s="11"/>
      <c r="E413" s="11"/>
      <c r="F413" s="11"/>
      <c r="G413" s="11"/>
      <c r="H413" s="11"/>
      <c r="I413" s="11"/>
      <c r="J413" s="11"/>
      <c r="K413" s="11"/>
      <c r="L413" s="11"/>
      <c r="M413" s="11"/>
      <c r="N413" s="11"/>
    </row>
    <row r="414" customFormat="false" ht="12.75" hidden="false" customHeight="true" outlineLevel="0" collapsed="false">
      <c r="A414" s="11"/>
      <c r="B414" s="11"/>
      <c r="C414" s="11"/>
      <c r="D414" s="11"/>
      <c r="E414" s="11"/>
      <c r="F414" s="11"/>
      <c r="G414" s="11"/>
      <c r="H414" s="11"/>
      <c r="I414" s="11"/>
      <c r="J414" s="11"/>
      <c r="K414" s="11"/>
      <c r="L414" s="11"/>
      <c r="M414" s="11"/>
      <c r="N414" s="11"/>
    </row>
    <row r="415" customFormat="false" ht="12.75" hidden="false" customHeight="true" outlineLevel="0" collapsed="false">
      <c r="A415" s="11"/>
      <c r="B415" s="11"/>
      <c r="C415" s="11"/>
      <c r="D415" s="11"/>
      <c r="E415" s="11"/>
      <c r="F415" s="11"/>
      <c r="G415" s="11"/>
      <c r="H415" s="11"/>
      <c r="I415" s="11"/>
      <c r="J415" s="11"/>
      <c r="K415" s="11"/>
      <c r="L415" s="11"/>
      <c r="M415" s="11"/>
      <c r="N415" s="11"/>
    </row>
    <row r="416" customFormat="false" ht="12.75" hidden="false" customHeight="true" outlineLevel="0" collapsed="false">
      <c r="A416" s="11"/>
      <c r="B416" s="11"/>
      <c r="C416" s="11"/>
      <c r="D416" s="11"/>
      <c r="E416" s="11"/>
      <c r="F416" s="11"/>
      <c r="G416" s="11"/>
      <c r="H416" s="11"/>
      <c r="I416" s="11"/>
      <c r="J416" s="11"/>
      <c r="K416" s="11"/>
      <c r="L416" s="11"/>
      <c r="M416" s="11"/>
      <c r="N416" s="11"/>
    </row>
    <row r="417" customFormat="false" ht="12.75" hidden="false" customHeight="true" outlineLevel="0" collapsed="false">
      <c r="A417" s="11"/>
      <c r="B417" s="11"/>
      <c r="C417" s="11"/>
      <c r="D417" s="11"/>
      <c r="E417" s="11"/>
      <c r="F417" s="11"/>
      <c r="G417" s="11"/>
      <c r="H417" s="11"/>
      <c r="I417" s="11"/>
      <c r="J417" s="11"/>
      <c r="K417" s="11"/>
      <c r="L417" s="11"/>
      <c r="M417" s="11"/>
      <c r="N417" s="11"/>
    </row>
    <row r="418" customFormat="false" ht="12.75" hidden="false" customHeight="true" outlineLevel="0" collapsed="false">
      <c r="A418" s="11"/>
      <c r="B418" s="11"/>
      <c r="C418" s="11"/>
      <c r="D418" s="11"/>
      <c r="E418" s="11"/>
      <c r="F418" s="11"/>
      <c r="G418" s="11"/>
      <c r="H418" s="11"/>
      <c r="I418" s="11"/>
      <c r="J418" s="11"/>
      <c r="K418" s="11"/>
      <c r="L418" s="11"/>
      <c r="M418" s="11"/>
      <c r="N418" s="11"/>
    </row>
    <row r="419" customFormat="false" ht="12.75" hidden="false" customHeight="true" outlineLevel="0" collapsed="false">
      <c r="A419" s="11"/>
      <c r="B419" s="11"/>
      <c r="C419" s="11"/>
      <c r="D419" s="11"/>
      <c r="E419" s="11"/>
      <c r="F419" s="11"/>
      <c r="G419" s="11"/>
      <c r="H419" s="11"/>
      <c r="I419" s="11"/>
      <c r="J419" s="11"/>
      <c r="K419" s="11"/>
      <c r="L419" s="11"/>
      <c r="M419" s="11"/>
      <c r="N419" s="11"/>
    </row>
    <row r="420" customFormat="false" ht="12.75" hidden="false" customHeight="true" outlineLevel="0" collapsed="false">
      <c r="A420" s="11"/>
      <c r="B420" s="11"/>
      <c r="C420" s="11"/>
      <c r="D420" s="11"/>
      <c r="E420" s="11"/>
      <c r="F420" s="11"/>
      <c r="G420" s="11"/>
      <c r="H420" s="11"/>
      <c r="I420" s="11"/>
      <c r="J420" s="11"/>
      <c r="K420" s="11"/>
      <c r="L420" s="11"/>
      <c r="M420" s="11"/>
      <c r="N420" s="11"/>
    </row>
    <row r="421" customFormat="false" ht="12.75" hidden="false" customHeight="true" outlineLevel="0" collapsed="false">
      <c r="A421" s="11"/>
      <c r="B421" s="11"/>
      <c r="C421" s="11"/>
      <c r="D421" s="11"/>
      <c r="E421" s="11"/>
      <c r="F421" s="11"/>
      <c r="G421" s="11"/>
      <c r="H421" s="11"/>
      <c r="I421" s="11"/>
      <c r="J421" s="11"/>
      <c r="K421" s="11"/>
      <c r="L421" s="11"/>
      <c r="M421" s="11"/>
      <c r="N421" s="11"/>
    </row>
    <row r="422" customFormat="false" ht="12.75" hidden="false" customHeight="true" outlineLevel="0" collapsed="false">
      <c r="A422" s="11"/>
      <c r="B422" s="11"/>
      <c r="C422" s="11"/>
      <c r="D422" s="11"/>
      <c r="E422" s="11"/>
      <c r="F422" s="11"/>
      <c r="G422" s="11"/>
      <c r="H422" s="11"/>
      <c r="I422" s="11"/>
      <c r="J422" s="11"/>
      <c r="K422" s="11"/>
      <c r="L422" s="11"/>
      <c r="M422" s="11"/>
      <c r="N422" s="11"/>
    </row>
    <row r="423" customFormat="false" ht="12.75" hidden="false" customHeight="true" outlineLevel="0" collapsed="false">
      <c r="A423" s="11"/>
      <c r="B423" s="11"/>
      <c r="C423" s="11"/>
      <c r="D423" s="11"/>
      <c r="E423" s="11"/>
      <c r="F423" s="11"/>
      <c r="G423" s="11"/>
      <c r="H423" s="11"/>
      <c r="I423" s="11"/>
      <c r="J423" s="11"/>
      <c r="K423" s="11"/>
      <c r="L423" s="11"/>
      <c r="M423" s="11"/>
      <c r="N423" s="11"/>
    </row>
    <row r="424" customFormat="false" ht="12.75" hidden="false" customHeight="true" outlineLevel="0" collapsed="false">
      <c r="A424" s="11"/>
      <c r="B424" s="11"/>
      <c r="C424" s="11"/>
      <c r="D424" s="11"/>
      <c r="E424" s="11"/>
      <c r="F424" s="11"/>
      <c r="G424" s="11"/>
      <c r="H424" s="11"/>
      <c r="I424" s="11"/>
      <c r="J424" s="11"/>
      <c r="K424" s="11"/>
      <c r="L424" s="11"/>
      <c r="M424" s="11"/>
      <c r="N424" s="11"/>
    </row>
    <row r="425" customFormat="false" ht="12.75" hidden="false" customHeight="true" outlineLevel="0" collapsed="false">
      <c r="A425" s="11"/>
      <c r="B425" s="11"/>
      <c r="C425" s="11"/>
      <c r="D425" s="11"/>
      <c r="E425" s="11"/>
      <c r="F425" s="11"/>
      <c r="G425" s="11"/>
      <c r="H425" s="11"/>
      <c r="I425" s="11"/>
      <c r="J425" s="11"/>
      <c r="K425" s="11"/>
      <c r="L425" s="11"/>
      <c r="M425" s="11"/>
      <c r="N425" s="11"/>
    </row>
    <row r="426" customFormat="false" ht="12.75" hidden="false" customHeight="true" outlineLevel="0" collapsed="false">
      <c r="A426" s="11"/>
      <c r="B426" s="11"/>
      <c r="C426" s="11"/>
      <c r="D426" s="11"/>
      <c r="E426" s="11"/>
      <c r="F426" s="11"/>
      <c r="G426" s="11"/>
      <c r="H426" s="11"/>
      <c r="I426" s="11"/>
      <c r="J426" s="11"/>
      <c r="K426" s="11"/>
      <c r="L426" s="11"/>
      <c r="M426" s="11"/>
      <c r="N426" s="11"/>
    </row>
    <row r="427" customFormat="false" ht="12.75" hidden="false" customHeight="true" outlineLevel="0" collapsed="false">
      <c r="A427" s="11"/>
      <c r="B427" s="11"/>
      <c r="C427" s="11"/>
      <c r="D427" s="11"/>
      <c r="E427" s="11"/>
      <c r="F427" s="11"/>
      <c r="G427" s="11"/>
      <c r="H427" s="11"/>
      <c r="I427" s="11"/>
      <c r="J427" s="11"/>
      <c r="K427" s="11"/>
      <c r="L427" s="11"/>
      <c r="M427" s="11"/>
      <c r="N427" s="11"/>
    </row>
    <row r="428" customFormat="false" ht="12.75" hidden="false" customHeight="true" outlineLevel="0" collapsed="false">
      <c r="A428" s="11"/>
      <c r="B428" s="11"/>
      <c r="C428" s="11"/>
      <c r="D428" s="11"/>
      <c r="E428" s="11"/>
      <c r="F428" s="11"/>
      <c r="G428" s="11"/>
      <c r="H428" s="11"/>
      <c r="I428" s="11"/>
      <c r="J428" s="11"/>
      <c r="K428" s="11"/>
      <c r="L428" s="11"/>
      <c r="M428" s="11"/>
      <c r="N428" s="11"/>
    </row>
    <row r="429" customFormat="false" ht="12.75" hidden="false" customHeight="true" outlineLevel="0" collapsed="false">
      <c r="A429" s="11"/>
      <c r="B429" s="11"/>
      <c r="C429" s="11"/>
      <c r="D429" s="11"/>
      <c r="E429" s="11"/>
      <c r="F429" s="11"/>
      <c r="G429" s="11"/>
      <c r="H429" s="11"/>
      <c r="I429" s="11"/>
      <c r="J429" s="11"/>
      <c r="K429" s="11"/>
      <c r="L429" s="11"/>
      <c r="M429" s="11"/>
      <c r="N429" s="11"/>
    </row>
    <row r="430" customFormat="false" ht="12.75" hidden="false" customHeight="true" outlineLevel="0" collapsed="false">
      <c r="A430" s="11"/>
      <c r="B430" s="11"/>
      <c r="C430" s="11"/>
      <c r="D430" s="11"/>
      <c r="E430" s="11"/>
      <c r="F430" s="11"/>
      <c r="G430" s="11"/>
      <c r="H430" s="11"/>
      <c r="I430" s="11"/>
      <c r="J430" s="11"/>
      <c r="K430" s="11"/>
      <c r="L430" s="11"/>
      <c r="M430" s="11"/>
      <c r="N430" s="11"/>
    </row>
    <row r="431" customFormat="false" ht="12.75" hidden="false" customHeight="true" outlineLevel="0" collapsed="false">
      <c r="A431" s="11"/>
      <c r="B431" s="11"/>
      <c r="C431" s="11"/>
      <c r="D431" s="11"/>
      <c r="E431" s="11"/>
      <c r="F431" s="11"/>
      <c r="G431" s="11"/>
      <c r="H431" s="11"/>
      <c r="I431" s="11"/>
      <c r="J431" s="11"/>
      <c r="K431" s="11"/>
      <c r="L431" s="11"/>
      <c r="M431" s="11"/>
      <c r="N431" s="11"/>
    </row>
    <row r="432" customFormat="false" ht="12.75" hidden="false" customHeight="true" outlineLevel="0" collapsed="false">
      <c r="A432" s="11"/>
      <c r="B432" s="11"/>
      <c r="C432" s="11"/>
      <c r="D432" s="11"/>
      <c r="E432" s="11"/>
      <c r="F432" s="11"/>
      <c r="G432" s="11"/>
      <c r="H432" s="11"/>
      <c r="I432" s="11"/>
      <c r="J432" s="11"/>
      <c r="K432" s="11"/>
      <c r="L432" s="11"/>
      <c r="M432" s="11"/>
      <c r="N432" s="11"/>
    </row>
    <row r="433" customFormat="false" ht="12.75" hidden="false" customHeight="true" outlineLevel="0" collapsed="false">
      <c r="A433" s="11"/>
      <c r="B433" s="11"/>
      <c r="C433" s="11"/>
      <c r="D433" s="11"/>
      <c r="E433" s="11"/>
      <c r="F433" s="11"/>
      <c r="G433" s="11"/>
      <c r="H433" s="11"/>
      <c r="I433" s="11"/>
      <c r="J433" s="11"/>
      <c r="K433" s="11"/>
      <c r="L433" s="11"/>
      <c r="M433" s="11"/>
      <c r="N433" s="11"/>
    </row>
    <row r="434" customFormat="false" ht="12.75" hidden="false" customHeight="true" outlineLevel="0" collapsed="false">
      <c r="A434" s="11"/>
      <c r="B434" s="11"/>
      <c r="C434" s="11"/>
      <c r="D434" s="11"/>
      <c r="E434" s="11"/>
      <c r="F434" s="11"/>
      <c r="G434" s="11"/>
      <c r="H434" s="11"/>
      <c r="I434" s="11"/>
      <c r="J434" s="11"/>
      <c r="K434" s="11"/>
      <c r="L434" s="11"/>
      <c r="M434" s="11"/>
      <c r="N434" s="11"/>
    </row>
    <row r="435" customFormat="false" ht="12.75" hidden="false" customHeight="true" outlineLevel="0" collapsed="false">
      <c r="A435" s="11"/>
      <c r="B435" s="11"/>
      <c r="C435" s="11"/>
      <c r="D435" s="11"/>
      <c r="E435" s="11"/>
      <c r="F435" s="11"/>
      <c r="G435" s="11"/>
      <c r="H435" s="11"/>
      <c r="I435" s="11"/>
      <c r="J435" s="11"/>
      <c r="K435" s="11"/>
      <c r="L435" s="11"/>
      <c r="M435" s="11"/>
      <c r="N435" s="11"/>
    </row>
    <row r="436" customFormat="false" ht="12.75" hidden="false" customHeight="true" outlineLevel="0" collapsed="false">
      <c r="A436" s="11"/>
      <c r="B436" s="11"/>
      <c r="C436" s="11"/>
      <c r="D436" s="11"/>
      <c r="E436" s="11"/>
      <c r="F436" s="11"/>
      <c r="G436" s="11"/>
      <c r="H436" s="11"/>
      <c r="I436" s="11"/>
      <c r="J436" s="11"/>
      <c r="K436" s="11"/>
      <c r="L436" s="11"/>
      <c r="M436" s="11"/>
      <c r="N436" s="11"/>
    </row>
    <row r="437" customFormat="false" ht="12.75" hidden="false" customHeight="true" outlineLevel="0" collapsed="false">
      <c r="A437" s="11"/>
      <c r="B437" s="11"/>
      <c r="C437" s="11"/>
      <c r="D437" s="11"/>
      <c r="E437" s="11"/>
      <c r="F437" s="11"/>
      <c r="G437" s="11"/>
      <c r="H437" s="11"/>
      <c r="I437" s="11"/>
      <c r="J437" s="11"/>
      <c r="K437" s="11"/>
      <c r="L437" s="11"/>
      <c r="M437" s="11"/>
      <c r="N437" s="11"/>
    </row>
    <row r="438" customFormat="false" ht="12.75" hidden="false" customHeight="true" outlineLevel="0" collapsed="false">
      <c r="A438" s="11"/>
      <c r="B438" s="11"/>
      <c r="C438" s="11"/>
      <c r="D438" s="11"/>
      <c r="E438" s="11"/>
      <c r="F438" s="11"/>
      <c r="G438" s="11"/>
      <c r="H438" s="11"/>
      <c r="I438" s="11"/>
      <c r="J438" s="11"/>
      <c r="K438" s="11"/>
      <c r="L438" s="11"/>
      <c r="M438" s="11"/>
      <c r="N438" s="11"/>
    </row>
    <row r="439" customFormat="false" ht="12.75" hidden="false" customHeight="true" outlineLevel="0" collapsed="false">
      <c r="A439" s="11"/>
      <c r="B439" s="11"/>
      <c r="C439" s="11"/>
      <c r="D439" s="11"/>
      <c r="E439" s="11"/>
      <c r="F439" s="11"/>
      <c r="G439" s="11"/>
      <c r="H439" s="11"/>
      <c r="I439" s="11"/>
      <c r="J439" s="11"/>
      <c r="K439" s="11"/>
      <c r="L439" s="11"/>
      <c r="M439" s="11"/>
      <c r="N439" s="11"/>
    </row>
    <row r="440" customFormat="false" ht="12.75" hidden="false" customHeight="true" outlineLevel="0" collapsed="false">
      <c r="A440" s="11"/>
      <c r="B440" s="11"/>
      <c r="C440" s="11"/>
      <c r="D440" s="11"/>
      <c r="E440" s="11"/>
      <c r="F440" s="11"/>
      <c r="G440" s="11"/>
      <c r="H440" s="11"/>
      <c r="I440" s="11"/>
      <c r="J440" s="11"/>
      <c r="K440" s="11"/>
      <c r="L440" s="11"/>
      <c r="M440" s="11"/>
      <c r="N440" s="11"/>
    </row>
    <row r="441" customFormat="false" ht="12.75" hidden="false" customHeight="true" outlineLevel="0" collapsed="false">
      <c r="A441" s="11"/>
      <c r="B441" s="11"/>
      <c r="C441" s="11"/>
      <c r="D441" s="11"/>
      <c r="E441" s="11"/>
      <c r="F441" s="11"/>
      <c r="G441" s="11"/>
      <c r="H441" s="11"/>
      <c r="I441" s="11"/>
      <c r="J441" s="11"/>
      <c r="K441" s="11"/>
      <c r="L441" s="11"/>
      <c r="M441" s="11"/>
      <c r="N441" s="11"/>
    </row>
    <row r="442" customFormat="false" ht="12.75" hidden="false" customHeight="true" outlineLevel="0" collapsed="false">
      <c r="A442" s="11"/>
      <c r="B442" s="11"/>
      <c r="C442" s="11"/>
      <c r="D442" s="11"/>
      <c r="E442" s="11"/>
      <c r="F442" s="11"/>
      <c r="G442" s="11"/>
      <c r="H442" s="11"/>
      <c r="I442" s="11"/>
      <c r="J442" s="11"/>
      <c r="K442" s="11"/>
      <c r="L442" s="11"/>
      <c r="M442" s="11"/>
      <c r="N442" s="11"/>
    </row>
    <row r="443" customFormat="false" ht="12.75" hidden="false" customHeight="true" outlineLevel="0" collapsed="false">
      <c r="A443" s="11"/>
      <c r="B443" s="11"/>
      <c r="C443" s="11"/>
      <c r="D443" s="11"/>
      <c r="E443" s="11"/>
      <c r="F443" s="11"/>
      <c r="G443" s="11"/>
      <c r="H443" s="11"/>
      <c r="I443" s="11"/>
      <c r="J443" s="11"/>
      <c r="K443" s="11"/>
      <c r="L443" s="11"/>
      <c r="M443" s="11"/>
      <c r="N443" s="11"/>
    </row>
    <row r="444" customFormat="false" ht="12.75" hidden="false" customHeight="true" outlineLevel="0" collapsed="false">
      <c r="A444" s="11"/>
      <c r="B444" s="11"/>
      <c r="C444" s="11"/>
      <c r="D444" s="11"/>
      <c r="E444" s="11"/>
      <c r="F444" s="11"/>
      <c r="G444" s="11"/>
      <c r="H444" s="11"/>
      <c r="I444" s="11"/>
      <c r="J444" s="11"/>
      <c r="K444" s="11"/>
      <c r="L444" s="11"/>
      <c r="M444" s="11"/>
      <c r="N444" s="11"/>
    </row>
    <row r="445" customFormat="false" ht="12.75" hidden="false" customHeight="true" outlineLevel="0" collapsed="false">
      <c r="A445" s="11"/>
      <c r="B445" s="11"/>
      <c r="C445" s="11"/>
      <c r="D445" s="11"/>
      <c r="E445" s="11"/>
      <c r="F445" s="11"/>
      <c r="G445" s="11"/>
      <c r="H445" s="11"/>
      <c r="I445" s="11"/>
      <c r="J445" s="11"/>
      <c r="K445" s="11"/>
      <c r="L445" s="11"/>
      <c r="M445" s="11"/>
      <c r="N445" s="11"/>
    </row>
    <row r="446" customFormat="false" ht="12.75" hidden="false" customHeight="true" outlineLevel="0" collapsed="false">
      <c r="A446" s="11"/>
      <c r="B446" s="11"/>
      <c r="C446" s="11"/>
      <c r="D446" s="11"/>
      <c r="E446" s="11"/>
      <c r="F446" s="11"/>
      <c r="G446" s="11"/>
      <c r="H446" s="11"/>
      <c r="I446" s="11"/>
      <c r="J446" s="11"/>
      <c r="K446" s="11"/>
      <c r="L446" s="11"/>
      <c r="M446" s="11"/>
      <c r="N446" s="11"/>
    </row>
    <row r="447" customFormat="false" ht="12.75" hidden="false" customHeight="true" outlineLevel="0" collapsed="false">
      <c r="A447" s="11"/>
      <c r="B447" s="11"/>
      <c r="C447" s="11"/>
      <c r="D447" s="11"/>
      <c r="E447" s="11"/>
      <c r="F447" s="11"/>
      <c r="G447" s="11"/>
      <c r="H447" s="11"/>
      <c r="I447" s="11"/>
      <c r="J447" s="11"/>
      <c r="K447" s="11"/>
      <c r="L447" s="11"/>
      <c r="M447" s="11"/>
      <c r="N447" s="11"/>
    </row>
    <row r="448" customFormat="false" ht="12.75" hidden="false" customHeight="true" outlineLevel="0" collapsed="false">
      <c r="A448" s="11"/>
      <c r="B448" s="11"/>
      <c r="C448" s="11"/>
      <c r="D448" s="11"/>
      <c r="E448" s="11"/>
      <c r="F448" s="11"/>
      <c r="G448" s="11"/>
      <c r="H448" s="11"/>
      <c r="I448" s="11"/>
      <c r="J448" s="11"/>
      <c r="K448" s="11"/>
      <c r="L448" s="11"/>
      <c r="M448" s="11"/>
      <c r="N448" s="11"/>
    </row>
    <row r="449" customFormat="false" ht="12.75" hidden="false" customHeight="true" outlineLevel="0" collapsed="false">
      <c r="A449" s="11"/>
      <c r="B449" s="11"/>
      <c r="C449" s="11"/>
      <c r="D449" s="11"/>
      <c r="E449" s="11"/>
      <c r="F449" s="11"/>
      <c r="G449" s="11"/>
      <c r="H449" s="11"/>
      <c r="I449" s="11"/>
      <c r="J449" s="11"/>
      <c r="K449" s="11"/>
      <c r="L449" s="11"/>
      <c r="M449" s="11"/>
      <c r="N449" s="11"/>
    </row>
    <row r="450" customFormat="false" ht="12.75" hidden="false" customHeight="true" outlineLevel="0" collapsed="false">
      <c r="A450" s="11"/>
      <c r="B450" s="11"/>
      <c r="C450" s="11"/>
      <c r="D450" s="11"/>
      <c r="E450" s="11"/>
      <c r="F450" s="11"/>
      <c r="G450" s="11"/>
      <c r="H450" s="11"/>
      <c r="I450" s="11"/>
      <c r="J450" s="11"/>
      <c r="K450" s="11"/>
      <c r="L450" s="11"/>
      <c r="M450" s="11"/>
      <c r="N450" s="11"/>
    </row>
    <row r="451" customFormat="false" ht="12.75" hidden="false" customHeight="true" outlineLevel="0" collapsed="false">
      <c r="A451" s="11"/>
      <c r="B451" s="11"/>
      <c r="C451" s="11"/>
      <c r="D451" s="11"/>
      <c r="E451" s="11"/>
      <c r="F451" s="11"/>
      <c r="G451" s="11"/>
      <c r="H451" s="11"/>
      <c r="I451" s="11"/>
      <c r="J451" s="11"/>
      <c r="K451" s="11"/>
      <c r="L451" s="11"/>
      <c r="M451" s="11"/>
      <c r="N451" s="11"/>
    </row>
    <row r="452" customFormat="false" ht="12.75" hidden="false" customHeight="true" outlineLevel="0" collapsed="false">
      <c r="A452" s="11"/>
      <c r="B452" s="11"/>
      <c r="C452" s="11"/>
      <c r="D452" s="11"/>
      <c r="E452" s="11"/>
      <c r="F452" s="11"/>
      <c r="G452" s="11"/>
      <c r="H452" s="11"/>
      <c r="I452" s="11"/>
      <c r="J452" s="11"/>
      <c r="K452" s="11"/>
      <c r="L452" s="11"/>
      <c r="M452" s="11"/>
      <c r="N452" s="11"/>
    </row>
    <row r="453" customFormat="false" ht="12.75" hidden="false" customHeight="true" outlineLevel="0" collapsed="false">
      <c r="A453" s="11"/>
      <c r="B453" s="11"/>
      <c r="C453" s="11"/>
      <c r="D453" s="11"/>
      <c r="E453" s="11"/>
      <c r="F453" s="11"/>
      <c r="G453" s="11"/>
      <c r="H453" s="11"/>
      <c r="I453" s="11"/>
      <c r="J453" s="11"/>
      <c r="K453" s="11"/>
      <c r="L453" s="11"/>
      <c r="M453" s="11"/>
      <c r="N453" s="11"/>
    </row>
    <row r="454" customFormat="false" ht="12.75" hidden="false" customHeight="true" outlineLevel="0" collapsed="false">
      <c r="A454" s="11"/>
      <c r="B454" s="11"/>
      <c r="C454" s="11"/>
      <c r="D454" s="11"/>
      <c r="E454" s="11"/>
      <c r="F454" s="11"/>
      <c r="G454" s="11"/>
      <c r="H454" s="11"/>
      <c r="I454" s="11"/>
      <c r="J454" s="11"/>
      <c r="K454" s="11"/>
      <c r="L454" s="11"/>
      <c r="M454" s="11"/>
      <c r="N454" s="11"/>
    </row>
    <row r="455" customFormat="false" ht="12.75" hidden="false" customHeight="true" outlineLevel="0" collapsed="false">
      <c r="A455" s="11"/>
      <c r="B455" s="11"/>
      <c r="C455" s="11"/>
      <c r="D455" s="11"/>
      <c r="E455" s="11"/>
      <c r="F455" s="11"/>
      <c r="G455" s="11"/>
      <c r="H455" s="11"/>
      <c r="I455" s="11"/>
      <c r="J455" s="11"/>
      <c r="K455" s="11"/>
      <c r="L455" s="11"/>
      <c r="M455" s="11"/>
      <c r="N455" s="11"/>
    </row>
    <row r="456" customFormat="false" ht="12.75" hidden="false" customHeight="true" outlineLevel="0" collapsed="false">
      <c r="A456" s="11"/>
      <c r="B456" s="11"/>
      <c r="C456" s="11"/>
      <c r="D456" s="11"/>
      <c r="E456" s="11"/>
      <c r="F456" s="11"/>
      <c r="G456" s="11"/>
      <c r="H456" s="11"/>
      <c r="I456" s="11"/>
      <c r="J456" s="11"/>
      <c r="K456" s="11"/>
      <c r="L456" s="11"/>
      <c r="M456" s="11"/>
      <c r="N456" s="11"/>
    </row>
    <row r="457" customFormat="false" ht="12.75" hidden="false" customHeight="true" outlineLevel="0" collapsed="false">
      <c r="A457" s="11"/>
      <c r="B457" s="11"/>
      <c r="C457" s="11"/>
      <c r="D457" s="11"/>
      <c r="E457" s="11"/>
      <c r="F457" s="11"/>
      <c r="G457" s="11"/>
      <c r="H457" s="11"/>
      <c r="I457" s="11"/>
      <c r="J457" s="11"/>
      <c r="K457" s="11"/>
      <c r="L457" s="11"/>
      <c r="M457" s="11"/>
      <c r="N457" s="11"/>
    </row>
    <row r="458" customFormat="false" ht="12.75" hidden="false" customHeight="true" outlineLevel="0" collapsed="false">
      <c r="A458" s="11"/>
      <c r="B458" s="11"/>
      <c r="C458" s="11"/>
      <c r="D458" s="11"/>
      <c r="E458" s="11"/>
      <c r="F458" s="11"/>
      <c r="G458" s="11"/>
      <c r="H458" s="11"/>
      <c r="I458" s="11"/>
      <c r="J458" s="11"/>
      <c r="K458" s="11"/>
      <c r="L458" s="11"/>
      <c r="M458" s="11"/>
      <c r="N458" s="11"/>
    </row>
    <row r="459" customFormat="false" ht="12.75" hidden="false" customHeight="true" outlineLevel="0" collapsed="false">
      <c r="A459" s="11"/>
      <c r="B459" s="11"/>
      <c r="C459" s="11"/>
      <c r="D459" s="11"/>
      <c r="E459" s="11"/>
      <c r="F459" s="11"/>
      <c r="G459" s="11"/>
      <c r="H459" s="11"/>
      <c r="I459" s="11"/>
      <c r="J459" s="11"/>
      <c r="K459" s="11"/>
      <c r="L459" s="11"/>
      <c r="M459" s="11"/>
      <c r="N459" s="11"/>
    </row>
    <row r="460" customFormat="false" ht="12.75" hidden="false" customHeight="true" outlineLevel="0" collapsed="false">
      <c r="A460" s="11"/>
      <c r="B460" s="11"/>
      <c r="C460" s="11"/>
      <c r="D460" s="11"/>
      <c r="E460" s="11"/>
      <c r="F460" s="11"/>
      <c r="G460" s="11"/>
      <c r="H460" s="11"/>
      <c r="I460" s="11"/>
      <c r="J460" s="11"/>
      <c r="K460" s="11"/>
      <c r="L460" s="11"/>
      <c r="M460" s="11"/>
      <c r="N460" s="11"/>
    </row>
    <row r="461" customFormat="false" ht="12.75" hidden="false" customHeight="true" outlineLevel="0" collapsed="false">
      <c r="A461" s="11"/>
      <c r="B461" s="11"/>
      <c r="C461" s="11"/>
      <c r="D461" s="11"/>
      <c r="E461" s="11"/>
      <c r="F461" s="11"/>
      <c r="G461" s="11"/>
      <c r="H461" s="11"/>
      <c r="I461" s="11"/>
      <c r="J461" s="11"/>
      <c r="K461" s="11"/>
      <c r="L461" s="11"/>
      <c r="M461" s="11"/>
      <c r="N461" s="11"/>
    </row>
    <row r="462" customFormat="false" ht="12.75" hidden="false" customHeight="true" outlineLevel="0" collapsed="false">
      <c r="A462" s="11"/>
      <c r="B462" s="11"/>
      <c r="C462" s="11"/>
      <c r="D462" s="11"/>
      <c r="E462" s="11"/>
      <c r="F462" s="11"/>
      <c r="G462" s="11"/>
      <c r="H462" s="11"/>
      <c r="I462" s="11"/>
      <c r="J462" s="11"/>
      <c r="K462" s="11"/>
      <c r="L462" s="11"/>
      <c r="M462" s="11"/>
      <c r="N462" s="11"/>
    </row>
    <row r="463" customFormat="false" ht="12.75" hidden="false" customHeight="true" outlineLevel="0" collapsed="false">
      <c r="A463" s="11"/>
      <c r="B463" s="11"/>
      <c r="C463" s="11"/>
      <c r="D463" s="11"/>
      <c r="E463" s="11"/>
      <c r="F463" s="11"/>
      <c r="G463" s="11"/>
      <c r="H463" s="11"/>
      <c r="I463" s="11"/>
      <c r="J463" s="11"/>
      <c r="K463" s="11"/>
      <c r="L463" s="11"/>
      <c r="M463" s="11"/>
      <c r="N463" s="11"/>
    </row>
    <row r="464" customFormat="false" ht="12.75" hidden="false" customHeight="true" outlineLevel="0" collapsed="false">
      <c r="A464" s="11"/>
      <c r="B464" s="11"/>
      <c r="C464" s="11"/>
      <c r="D464" s="11"/>
      <c r="E464" s="11"/>
      <c r="F464" s="11"/>
      <c r="G464" s="11"/>
      <c r="H464" s="11"/>
      <c r="I464" s="11"/>
      <c r="J464" s="11"/>
      <c r="K464" s="11"/>
      <c r="L464" s="11"/>
      <c r="M464" s="11"/>
      <c r="N464" s="11"/>
    </row>
    <row r="465" customFormat="false" ht="12.75" hidden="false" customHeight="true" outlineLevel="0" collapsed="false">
      <c r="A465" s="11"/>
      <c r="B465" s="11"/>
      <c r="C465" s="11"/>
      <c r="D465" s="11"/>
      <c r="E465" s="11"/>
      <c r="F465" s="11"/>
      <c r="G465" s="11"/>
      <c r="H465" s="11"/>
      <c r="I465" s="11"/>
      <c r="J465" s="11"/>
      <c r="K465" s="11"/>
      <c r="L465" s="11"/>
      <c r="M465" s="11"/>
      <c r="N465" s="11"/>
    </row>
    <row r="466" customFormat="false" ht="12.75" hidden="false" customHeight="true" outlineLevel="0" collapsed="false">
      <c r="A466" s="11"/>
      <c r="B466" s="11"/>
      <c r="C466" s="11"/>
      <c r="D466" s="11"/>
      <c r="E466" s="11"/>
      <c r="F466" s="11"/>
      <c r="G466" s="11"/>
      <c r="H466" s="11"/>
      <c r="I466" s="11"/>
      <c r="J466" s="11"/>
      <c r="K466" s="11"/>
      <c r="L466" s="11"/>
      <c r="M466" s="11"/>
      <c r="N466" s="11"/>
    </row>
    <row r="467" customFormat="false" ht="12.75" hidden="false" customHeight="true" outlineLevel="0" collapsed="false">
      <c r="A467" s="11"/>
      <c r="B467" s="11"/>
      <c r="C467" s="11"/>
      <c r="D467" s="11"/>
      <c r="E467" s="11"/>
      <c r="F467" s="11"/>
      <c r="G467" s="11"/>
      <c r="H467" s="11"/>
      <c r="I467" s="11"/>
      <c r="J467" s="11"/>
      <c r="K467" s="11"/>
      <c r="L467" s="11"/>
      <c r="M467" s="11"/>
      <c r="N467" s="11"/>
    </row>
    <row r="468" customFormat="false" ht="12.75" hidden="false" customHeight="true" outlineLevel="0" collapsed="false">
      <c r="A468" s="11"/>
      <c r="B468" s="11"/>
      <c r="C468" s="11"/>
      <c r="D468" s="11"/>
      <c r="E468" s="11"/>
      <c r="F468" s="11"/>
      <c r="G468" s="11"/>
      <c r="H468" s="11"/>
      <c r="I468" s="11"/>
      <c r="J468" s="11"/>
      <c r="K468" s="11"/>
      <c r="L468" s="11"/>
      <c r="M468" s="11"/>
      <c r="N468" s="11"/>
    </row>
    <row r="469" customFormat="false" ht="12.75" hidden="false" customHeight="true" outlineLevel="0" collapsed="false">
      <c r="A469" s="11"/>
      <c r="B469" s="11"/>
      <c r="C469" s="11"/>
      <c r="D469" s="11"/>
      <c r="E469" s="11"/>
      <c r="F469" s="11"/>
      <c r="G469" s="11"/>
      <c r="H469" s="11"/>
      <c r="I469" s="11"/>
      <c r="J469" s="11"/>
      <c r="K469" s="11"/>
      <c r="L469" s="11"/>
      <c r="M469" s="11"/>
      <c r="N469" s="11"/>
    </row>
    <row r="470" customFormat="false" ht="12.75" hidden="false" customHeight="true" outlineLevel="0" collapsed="false">
      <c r="A470" s="11"/>
      <c r="B470" s="11"/>
      <c r="C470" s="11"/>
      <c r="D470" s="11"/>
      <c r="E470" s="11"/>
      <c r="F470" s="11"/>
      <c r="G470" s="11"/>
      <c r="H470" s="11"/>
      <c r="I470" s="11"/>
      <c r="J470" s="11"/>
      <c r="K470" s="11"/>
      <c r="L470" s="11"/>
      <c r="M470" s="11"/>
      <c r="N470" s="11"/>
    </row>
    <row r="471" customFormat="false" ht="12.75" hidden="false" customHeight="true" outlineLevel="0" collapsed="false">
      <c r="A471" s="11"/>
      <c r="B471" s="11"/>
      <c r="C471" s="11"/>
      <c r="D471" s="11"/>
      <c r="E471" s="11"/>
      <c r="F471" s="11"/>
      <c r="G471" s="11"/>
      <c r="H471" s="11"/>
      <c r="I471" s="11"/>
      <c r="J471" s="11"/>
      <c r="K471" s="11"/>
      <c r="L471" s="11"/>
      <c r="M471" s="11"/>
      <c r="N471" s="11"/>
    </row>
    <row r="472" customFormat="false" ht="12.75" hidden="false" customHeight="true" outlineLevel="0" collapsed="false">
      <c r="A472" s="11"/>
      <c r="B472" s="11"/>
      <c r="C472" s="11"/>
      <c r="D472" s="11"/>
      <c r="E472" s="11"/>
      <c r="F472" s="11"/>
      <c r="G472" s="11"/>
      <c r="H472" s="11"/>
      <c r="I472" s="11"/>
      <c r="J472" s="11"/>
      <c r="K472" s="11"/>
      <c r="L472" s="11"/>
      <c r="M472" s="11"/>
      <c r="N472" s="11"/>
    </row>
    <row r="473" customFormat="false" ht="12.75" hidden="false" customHeight="true" outlineLevel="0" collapsed="false">
      <c r="A473" s="11"/>
      <c r="B473" s="11"/>
      <c r="C473" s="11"/>
      <c r="D473" s="11"/>
      <c r="E473" s="11"/>
      <c r="F473" s="11"/>
      <c r="G473" s="11"/>
      <c r="H473" s="11"/>
      <c r="I473" s="11"/>
      <c r="J473" s="11"/>
      <c r="K473" s="11"/>
      <c r="L473" s="11"/>
      <c r="M473" s="11"/>
      <c r="N473" s="11"/>
    </row>
    <row r="474" customFormat="false" ht="12.75" hidden="false" customHeight="true" outlineLevel="0" collapsed="false">
      <c r="A474" s="11"/>
      <c r="B474" s="11"/>
      <c r="C474" s="11"/>
      <c r="D474" s="11"/>
      <c r="E474" s="11"/>
      <c r="F474" s="11"/>
      <c r="G474" s="11"/>
      <c r="H474" s="11"/>
      <c r="I474" s="11"/>
      <c r="J474" s="11"/>
      <c r="K474" s="11"/>
      <c r="L474" s="11"/>
      <c r="M474" s="11"/>
      <c r="N474" s="11"/>
    </row>
    <row r="475" customFormat="false" ht="12.75" hidden="false" customHeight="true" outlineLevel="0" collapsed="false">
      <c r="A475" s="11"/>
      <c r="B475" s="11"/>
      <c r="C475" s="11"/>
      <c r="D475" s="11"/>
      <c r="E475" s="11"/>
      <c r="F475" s="11"/>
      <c r="G475" s="11"/>
      <c r="H475" s="11"/>
      <c r="I475" s="11"/>
      <c r="J475" s="11"/>
      <c r="K475" s="11"/>
      <c r="L475" s="11"/>
      <c r="M475" s="11"/>
      <c r="N475" s="11"/>
    </row>
    <row r="476" customFormat="false" ht="12.75" hidden="false" customHeight="true" outlineLevel="0" collapsed="false">
      <c r="A476" s="11"/>
      <c r="B476" s="11"/>
      <c r="C476" s="11"/>
      <c r="D476" s="11"/>
      <c r="E476" s="11"/>
      <c r="F476" s="11"/>
      <c r="G476" s="11"/>
      <c r="H476" s="11"/>
      <c r="I476" s="11"/>
      <c r="J476" s="11"/>
      <c r="K476" s="11"/>
      <c r="L476" s="11"/>
      <c r="M476" s="11"/>
      <c r="N476" s="11"/>
    </row>
    <row r="477" customFormat="false" ht="12.75" hidden="false" customHeight="true" outlineLevel="0" collapsed="false">
      <c r="A477" s="11"/>
      <c r="B477" s="11"/>
      <c r="C477" s="11"/>
      <c r="D477" s="11"/>
      <c r="E477" s="11"/>
      <c r="F477" s="11"/>
      <c r="G477" s="11"/>
      <c r="H477" s="11"/>
      <c r="I477" s="11"/>
      <c r="J477" s="11"/>
      <c r="K477" s="11"/>
      <c r="L477" s="11"/>
      <c r="M477" s="11"/>
      <c r="N477" s="11"/>
    </row>
    <row r="478" customFormat="false" ht="12.75" hidden="false" customHeight="true" outlineLevel="0" collapsed="false">
      <c r="A478" s="11"/>
      <c r="B478" s="11"/>
      <c r="C478" s="11"/>
      <c r="D478" s="11"/>
      <c r="E478" s="11"/>
      <c r="F478" s="11"/>
      <c r="G478" s="11"/>
      <c r="H478" s="11"/>
      <c r="I478" s="11"/>
      <c r="J478" s="11"/>
      <c r="K478" s="11"/>
      <c r="L478" s="11"/>
      <c r="M478" s="11"/>
      <c r="N478" s="11"/>
    </row>
    <row r="479" customFormat="false" ht="12.75" hidden="false" customHeight="true" outlineLevel="0" collapsed="false">
      <c r="A479" s="11"/>
      <c r="B479" s="11"/>
      <c r="C479" s="11"/>
      <c r="D479" s="11"/>
      <c r="E479" s="11"/>
      <c r="F479" s="11"/>
      <c r="G479" s="11"/>
      <c r="H479" s="11"/>
      <c r="I479" s="11"/>
      <c r="J479" s="11"/>
      <c r="K479" s="11"/>
      <c r="L479" s="11"/>
      <c r="M479" s="11"/>
      <c r="N479" s="11"/>
    </row>
    <row r="480" customFormat="false" ht="12.75" hidden="false" customHeight="true" outlineLevel="0" collapsed="false">
      <c r="A480" s="11"/>
      <c r="B480" s="11"/>
      <c r="C480" s="11"/>
      <c r="D480" s="11"/>
      <c r="E480" s="11"/>
      <c r="F480" s="11"/>
      <c r="G480" s="11"/>
      <c r="H480" s="11"/>
      <c r="I480" s="11"/>
      <c r="J480" s="11"/>
      <c r="K480" s="11"/>
      <c r="L480" s="11"/>
      <c r="M480" s="11"/>
      <c r="N480" s="11"/>
    </row>
    <row r="481" customFormat="false" ht="12.75" hidden="false" customHeight="true" outlineLevel="0" collapsed="false">
      <c r="A481" s="11"/>
      <c r="B481" s="11"/>
      <c r="C481" s="11"/>
      <c r="D481" s="11"/>
      <c r="E481" s="11"/>
      <c r="F481" s="11"/>
      <c r="G481" s="11"/>
      <c r="H481" s="11"/>
      <c r="I481" s="11"/>
      <c r="J481" s="11"/>
      <c r="K481" s="11"/>
      <c r="L481" s="11"/>
      <c r="M481" s="11"/>
      <c r="N481" s="11"/>
    </row>
    <row r="482" customFormat="false" ht="12.75" hidden="false" customHeight="true" outlineLevel="0" collapsed="false">
      <c r="A482" s="11"/>
      <c r="B482" s="11"/>
      <c r="C482" s="11"/>
      <c r="D482" s="11"/>
      <c r="E482" s="11"/>
      <c r="F482" s="11"/>
      <c r="G482" s="11"/>
      <c r="H482" s="11"/>
      <c r="I482" s="11"/>
      <c r="J482" s="11"/>
      <c r="K482" s="11"/>
      <c r="L482" s="11"/>
      <c r="M482" s="11"/>
      <c r="N482" s="11"/>
    </row>
    <row r="483" customFormat="false" ht="12.75" hidden="false" customHeight="true" outlineLevel="0" collapsed="false">
      <c r="A483" s="11"/>
      <c r="B483" s="11"/>
      <c r="C483" s="11"/>
      <c r="D483" s="11"/>
      <c r="E483" s="11"/>
      <c r="F483" s="11"/>
      <c r="G483" s="11"/>
      <c r="H483" s="11"/>
      <c r="I483" s="11"/>
      <c r="J483" s="11"/>
      <c r="K483" s="11"/>
      <c r="L483" s="11"/>
      <c r="M483" s="11"/>
      <c r="N483" s="11"/>
    </row>
    <row r="484" customFormat="false" ht="12.75" hidden="false" customHeight="true" outlineLevel="0" collapsed="false">
      <c r="A484" s="11"/>
      <c r="B484" s="11"/>
      <c r="C484" s="11"/>
      <c r="D484" s="11"/>
      <c r="E484" s="11"/>
      <c r="F484" s="11"/>
      <c r="G484" s="11"/>
      <c r="H484" s="11"/>
      <c r="I484" s="11"/>
      <c r="J484" s="11"/>
      <c r="K484" s="11"/>
      <c r="L484" s="11"/>
      <c r="M484" s="11"/>
      <c r="N484" s="11"/>
    </row>
    <row r="485" customFormat="false" ht="12.75" hidden="false" customHeight="true" outlineLevel="0" collapsed="false">
      <c r="A485" s="11"/>
      <c r="B485" s="11"/>
      <c r="C485" s="11"/>
      <c r="D485" s="11"/>
      <c r="E485" s="11"/>
      <c r="F485" s="11"/>
      <c r="G485" s="11"/>
      <c r="H485" s="11"/>
      <c r="I485" s="11"/>
      <c r="J485" s="11"/>
      <c r="K485" s="11"/>
      <c r="L485" s="11"/>
      <c r="M485" s="11"/>
      <c r="N485" s="11"/>
    </row>
    <row r="486" customFormat="false" ht="12.75" hidden="false" customHeight="true" outlineLevel="0" collapsed="false">
      <c r="A486" s="11"/>
      <c r="B486" s="11"/>
      <c r="C486" s="11"/>
      <c r="D486" s="11"/>
      <c r="E486" s="11"/>
      <c r="F486" s="11"/>
      <c r="G486" s="11"/>
      <c r="H486" s="11"/>
      <c r="I486" s="11"/>
      <c r="J486" s="11"/>
      <c r="K486" s="11"/>
      <c r="L486" s="11"/>
      <c r="M486" s="11"/>
      <c r="N486" s="11"/>
    </row>
    <row r="487" customFormat="false" ht="12.75" hidden="false" customHeight="true" outlineLevel="0" collapsed="false">
      <c r="A487" s="11"/>
      <c r="B487" s="11"/>
      <c r="C487" s="11"/>
      <c r="D487" s="11"/>
      <c r="E487" s="11"/>
      <c r="F487" s="11"/>
      <c r="G487" s="11"/>
      <c r="H487" s="11"/>
      <c r="I487" s="11"/>
      <c r="J487" s="11"/>
      <c r="K487" s="11"/>
      <c r="L487" s="11"/>
      <c r="M487" s="11"/>
      <c r="N487" s="11"/>
    </row>
    <row r="488" customFormat="false" ht="12.75" hidden="false" customHeight="true" outlineLevel="0" collapsed="false">
      <c r="A488" s="11"/>
      <c r="B488" s="11"/>
      <c r="C488" s="11"/>
      <c r="D488" s="11"/>
      <c r="E488" s="11"/>
      <c r="F488" s="11"/>
      <c r="G488" s="11"/>
      <c r="H488" s="11"/>
      <c r="I488" s="11"/>
      <c r="J488" s="11"/>
      <c r="K488" s="11"/>
      <c r="L488" s="11"/>
      <c r="M488" s="11"/>
      <c r="N488" s="11"/>
    </row>
    <row r="489" customFormat="false" ht="12.75" hidden="false" customHeight="true" outlineLevel="0" collapsed="false">
      <c r="A489" s="11"/>
      <c r="B489" s="11"/>
      <c r="C489" s="11"/>
      <c r="D489" s="11"/>
      <c r="E489" s="11"/>
      <c r="F489" s="11"/>
      <c r="G489" s="11"/>
      <c r="H489" s="11"/>
      <c r="I489" s="11"/>
      <c r="J489" s="11"/>
      <c r="K489" s="11"/>
      <c r="L489" s="11"/>
      <c r="M489" s="11"/>
      <c r="N489" s="11"/>
    </row>
    <row r="490" customFormat="false" ht="12.75" hidden="false" customHeight="true" outlineLevel="0" collapsed="false">
      <c r="A490" s="11"/>
      <c r="B490" s="11"/>
      <c r="C490" s="11"/>
      <c r="D490" s="11"/>
      <c r="E490" s="11"/>
      <c r="F490" s="11"/>
      <c r="G490" s="11"/>
      <c r="H490" s="11"/>
      <c r="I490" s="11"/>
      <c r="J490" s="11"/>
      <c r="K490" s="11"/>
      <c r="L490" s="11"/>
      <c r="M490" s="11"/>
      <c r="N490" s="11"/>
    </row>
    <row r="491" customFormat="false" ht="12.75" hidden="false" customHeight="true" outlineLevel="0" collapsed="false">
      <c r="A491" s="11"/>
      <c r="B491" s="11"/>
      <c r="C491" s="11"/>
      <c r="D491" s="11"/>
      <c r="E491" s="11"/>
      <c r="F491" s="11"/>
      <c r="G491" s="11"/>
      <c r="H491" s="11"/>
      <c r="I491" s="11"/>
      <c r="J491" s="11"/>
      <c r="K491" s="11"/>
      <c r="L491" s="11"/>
      <c r="M491" s="11"/>
      <c r="N491" s="11"/>
    </row>
    <row r="492" customFormat="false" ht="12.75" hidden="false" customHeight="true" outlineLevel="0" collapsed="false">
      <c r="A492" s="11"/>
      <c r="B492" s="11"/>
      <c r="C492" s="11"/>
      <c r="D492" s="11"/>
      <c r="E492" s="11"/>
      <c r="F492" s="11"/>
      <c r="G492" s="11"/>
      <c r="H492" s="11"/>
      <c r="I492" s="11"/>
      <c r="J492" s="11"/>
      <c r="K492" s="11"/>
      <c r="L492" s="11"/>
      <c r="M492" s="11"/>
      <c r="N492" s="11"/>
    </row>
    <row r="493" customFormat="false" ht="12.75" hidden="false" customHeight="true" outlineLevel="0" collapsed="false">
      <c r="A493" s="11"/>
      <c r="B493" s="11"/>
      <c r="C493" s="11"/>
      <c r="D493" s="11"/>
      <c r="E493" s="11"/>
      <c r="F493" s="11"/>
      <c r="G493" s="11"/>
      <c r="H493" s="11"/>
      <c r="I493" s="11"/>
      <c r="J493" s="11"/>
      <c r="K493" s="11"/>
      <c r="L493" s="11"/>
      <c r="M493" s="11"/>
      <c r="N493" s="11"/>
    </row>
    <row r="494" customFormat="false" ht="12.75" hidden="false" customHeight="true" outlineLevel="0" collapsed="false">
      <c r="A494" s="11"/>
      <c r="B494" s="11"/>
      <c r="C494" s="11"/>
      <c r="D494" s="11"/>
      <c r="E494" s="11"/>
      <c r="F494" s="11"/>
      <c r="G494" s="11"/>
      <c r="H494" s="11"/>
      <c r="I494" s="11"/>
      <c r="J494" s="11"/>
      <c r="K494" s="11"/>
      <c r="L494" s="11"/>
      <c r="M494" s="11"/>
      <c r="N494" s="11"/>
    </row>
    <row r="495" customFormat="false" ht="12.75" hidden="false" customHeight="true" outlineLevel="0" collapsed="false">
      <c r="A495" s="11"/>
      <c r="B495" s="11"/>
      <c r="C495" s="11"/>
      <c r="D495" s="11"/>
      <c r="E495" s="11"/>
      <c r="F495" s="11"/>
      <c r="G495" s="11"/>
      <c r="H495" s="11"/>
      <c r="I495" s="11"/>
      <c r="J495" s="11"/>
      <c r="K495" s="11"/>
      <c r="L495" s="11"/>
      <c r="M495" s="11"/>
      <c r="N495" s="11"/>
    </row>
    <row r="496" customFormat="false" ht="12.75" hidden="false" customHeight="true" outlineLevel="0" collapsed="false">
      <c r="A496" s="11"/>
      <c r="B496" s="11"/>
      <c r="C496" s="11"/>
      <c r="D496" s="11"/>
      <c r="E496" s="11"/>
      <c r="F496" s="11"/>
      <c r="G496" s="11"/>
      <c r="H496" s="11"/>
      <c r="I496" s="11"/>
      <c r="J496" s="11"/>
      <c r="K496" s="11"/>
      <c r="L496" s="11"/>
      <c r="M496" s="11"/>
      <c r="N496" s="11"/>
    </row>
    <row r="497" customFormat="false" ht="12.75" hidden="false" customHeight="true" outlineLevel="0" collapsed="false">
      <c r="A497" s="11"/>
      <c r="B497" s="11"/>
      <c r="C497" s="11"/>
      <c r="D497" s="11"/>
      <c r="E497" s="11"/>
      <c r="F497" s="11"/>
      <c r="G497" s="11"/>
      <c r="H497" s="11"/>
      <c r="I497" s="11"/>
      <c r="J497" s="11"/>
      <c r="K497" s="11"/>
      <c r="L497" s="11"/>
      <c r="M497" s="11"/>
      <c r="N497" s="11"/>
    </row>
    <row r="498" customFormat="false" ht="12.75" hidden="false" customHeight="true" outlineLevel="0" collapsed="false">
      <c r="A498" s="11"/>
      <c r="B498" s="11"/>
      <c r="C498" s="11"/>
      <c r="D498" s="11"/>
      <c r="E498" s="11"/>
      <c r="F498" s="11"/>
      <c r="G498" s="11"/>
      <c r="H498" s="11"/>
      <c r="I498" s="11"/>
      <c r="J498" s="11"/>
      <c r="K498" s="11"/>
      <c r="L498" s="11"/>
      <c r="M498" s="11"/>
      <c r="N498" s="11"/>
    </row>
    <row r="499" customFormat="false" ht="12.75" hidden="false" customHeight="true" outlineLevel="0" collapsed="false">
      <c r="A499" s="11"/>
      <c r="B499" s="11"/>
      <c r="C499" s="11"/>
      <c r="D499" s="11"/>
      <c r="E499" s="11"/>
      <c r="F499" s="11"/>
      <c r="G499" s="11"/>
      <c r="H499" s="11"/>
      <c r="I499" s="11"/>
      <c r="J499" s="11"/>
      <c r="K499" s="11"/>
      <c r="L499" s="11"/>
      <c r="M499" s="11"/>
      <c r="N499" s="11"/>
    </row>
    <row r="500" customFormat="false" ht="12.75" hidden="false" customHeight="true" outlineLevel="0" collapsed="false">
      <c r="A500" s="11"/>
      <c r="B500" s="11"/>
      <c r="C500" s="11"/>
      <c r="D500" s="11"/>
      <c r="E500" s="11"/>
      <c r="F500" s="11"/>
      <c r="G500" s="11"/>
      <c r="H500" s="11"/>
      <c r="I500" s="11"/>
      <c r="J500" s="11"/>
      <c r="K500" s="11"/>
      <c r="L500" s="11"/>
      <c r="M500" s="11"/>
      <c r="N500" s="11"/>
    </row>
    <row r="501" customFormat="false" ht="12.75" hidden="false" customHeight="true" outlineLevel="0" collapsed="false">
      <c r="A501" s="11"/>
      <c r="B501" s="11"/>
      <c r="C501" s="11"/>
      <c r="D501" s="11"/>
      <c r="E501" s="11"/>
      <c r="F501" s="11"/>
      <c r="G501" s="11"/>
      <c r="H501" s="11"/>
      <c r="I501" s="11"/>
      <c r="J501" s="11"/>
      <c r="K501" s="11"/>
      <c r="L501" s="11"/>
      <c r="M501" s="11"/>
      <c r="N501" s="11"/>
    </row>
    <row r="502" customFormat="false" ht="12.75" hidden="false" customHeight="true" outlineLevel="0" collapsed="false">
      <c r="A502" s="11"/>
      <c r="B502" s="11"/>
      <c r="C502" s="11"/>
      <c r="D502" s="11"/>
      <c r="E502" s="11"/>
      <c r="F502" s="11"/>
      <c r="G502" s="11"/>
      <c r="H502" s="11"/>
      <c r="I502" s="11"/>
      <c r="J502" s="11"/>
      <c r="K502" s="11"/>
      <c r="L502" s="11"/>
      <c r="M502" s="11"/>
      <c r="N502" s="11"/>
    </row>
    <row r="503" customFormat="false" ht="12.75" hidden="false" customHeight="true" outlineLevel="0" collapsed="false">
      <c r="A503" s="11"/>
      <c r="B503" s="11"/>
      <c r="C503" s="11"/>
      <c r="D503" s="11"/>
      <c r="E503" s="11"/>
      <c r="F503" s="11"/>
      <c r="G503" s="11"/>
      <c r="H503" s="11"/>
      <c r="I503" s="11"/>
      <c r="J503" s="11"/>
      <c r="K503" s="11"/>
      <c r="L503" s="11"/>
      <c r="M503" s="11"/>
      <c r="N503" s="11"/>
    </row>
    <row r="504" customFormat="false" ht="12.75" hidden="false" customHeight="true" outlineLevel="0" collapsed="false">
      <c r="A504" s="11"/>
      <c r="B504" s="11"/>
      <c r="C504" s="11"/>
      <c r="D504" s="11"/>
      <c r="E504" s="11"/>
      <c r="F504" s="11"/>
      <c r="G504" s="11"/>
      <c r="H504" s="11"/>
      <c r="I504" s="11"/>
      <c r="J504" s="11"/>
      <c r="K504" s="11"/>
      <c r="L504" s="11"/>
      <c r="M504" s="11"/>
      <c r="N504" s="11"/>
    </row>
    <row r="505" customFormat="false" ht="12.75" hidden="false" customHeight="true" outlineLevel="0" collapsed="false">
      <c r="A505" s="11"/>
      <c r="B505" s="11"/>
      <c r="C505" s="11"/>
      <c r="D505" s="11"/>
      <c r="E505" s="11"/>
      <c r="F505" s="11"/>
      <c r="G505" s="11"/>
      <c r="H505" s="11"/>
      <c r="I505" s="11"/>
      <c r="J505" s="11"/>
      <c r="K505" s="11"/>
      <c r="L505" s="11"/>
      <c r="M505" s="11"/>
      <c r="N505" s="11"/>
    </row>
    <row r="506" customFormat="false" ht="12.75" hidden="false" customHeight="true" outlineLevel="0" collapsed="false">
      <c r="A506" s="11"/>
      <c r="B506" s="11"/>
      <c r="C506" s="11"/>
      <c r="D506" s="11"/>
      <c r="E506" s="11"/>
      <c r="F506" s="11"/>
      <c r="G506" s="11"/>
      <c r="H506" s="11"/>
      <c r="I506" s="11"/>
      <c r="J506" s="11"/>
      <c r="K506" s="11"/>
      <c r="L506" s="11"/>
      <c r="M506" s="11"/>
      <c r="N506" s="11"/>
    </row>
    <row r="507" customFormat="false" ht="12.75" hidden="false" customHeight="true" outlineLevel="0" collapsed="false">
      <c r="A507" s="11"/>
      <c r="B507" s="11"/>
      <c r="C507" s="11"/>
      <c r="D507" s="11"/>
      <c r="E507" s="11"/>
      <c r="F507" s="11"/>
      <c r="G507" s="11"/>
      <c r="H507" s="11"/>
      <c r="I507" s="11"/>
      <c r="J507" s="11"/>
      <c r="K507" s="11"/>
      <c r="L507" s="11"/>
      <c r="M507" s="11"/>
      <c r="N507" s="11"/>
    </row>
    <row r="508" customFormat="false" ht="12.75" hidden="false" customHeight="true" outlineLevel="0" collapsed="false">
      <c r="A508" s="11"/>
      <c r="B508" s="11"/>
      <c r="C508" s="11"/>
      <c r="D508" s="11"/>
      <c r="E508" s="11"/>
      <c r="F508" s="11"/>
      <c r="G508" s="11"/>
      <c r="H508" s="11"/>
      <c r="I508" s="11"/>
      <c r="J508" s="11"/>
      <c r="K508" s="11"/>
      <c r="L508" s="11"/>
      <c r="M508" s="11"/>
      <c r="N508" s="11"/>
    </row>
    <row r="509" customFormat="false" ht="12.75" hidden="false" customHeight="true" outlineLevel="0" collapsed="false">
      <c r="A509" s="11"/>
      <c r="B509" s="11"/>
      <c r="C509" s="11"/>
      <c r="D509" s="11"/>
      <c r="E509" s="11"/>
      <c r="F509" s="11"/>
      <c r="G509" s="11"/>
      <c r="H509" s="11"/>
      <c r="I509" s="11"/>
      <c r="J509" s="11"/>
      <c r="K509" s="11"/>
      <c r="L509" s="11"/>
      <c r="M509" s="11"/>
      <c r="N509" s="11"/>
    </row>
    <row r="510" customFormat="false" ht="12.75" hidden="false" customHeight="true" outlineLevel="0" collapsed="false">
      <c r="A510" s="11"/>
      <c r="B510" s="11"/>
      <c r="C510" s="11"/>
      <c r="D510" s="11"/>
      <c r="E510" s="11"/>
      <c r="F510" s="11"/>
      <c r="G510" s="11"/>
      <c r="H510" s="11"/>
      <c r="I510" s="11"/>
      <c r="J510" s="11"/>
      <c r="K510" s="11"/>
      <c r="L510" s="11"/>
      <c r="M510" s="11"/>
      <c r="N510" s="11"/>
    </row>
    <row r="511" customFormat="false" ht="12.75" hidden="false" customHeight="true" outlineLevel="0" collapsed="false">
      <c r="A511" s="11"/>
      <c r="B511" s="11"/>
      <c r="C511" s="11"/>
      <c r="D511" s="11"/>
      <c r="E511" s="11"/>
      <c r="F511" s="11"/>
      <c r="G511" s="11"/>
      <c r="H511" s="11"/>
      <c r="I511" s="11"/>
      <c r="J511" s="11"/>
      <c r="K511" s="11"/>
      <c r="L511" s="11"/>
      <c r="M511" s="11"/>
      <c r="N511" s="11"/>
    </row>
    <row r="512" customFormat="false" ht="12.75" hidden="false" customHeight="true" outlineLevel="0" collapsed="false">
      <c r="A512" s="11"/>
      <c r="B512" s="11"/>
      <c r="C512" s="11"/>
      <c r="D512" s="11"/>
      <c r="E512" s="11"/>
      <c r="F512" s="11"/>
      <c r="G512" s="11"/>
      <c r="H512" s="11"/>
      <c r="I512" s="11"/>
      <c r="J512" s="11"/>
      <c r="K512" s="11"/>
      <c r="L512" s="11"/>
      <c r="M512" s="11"/>
      <c r="N512" s="11"/>
    </row>
    <row r="513" customFormat="false" ht="12.75" hidden="false" customHeight="true" outlineLevel="0" collapsed="false">
      <c r="A513" s="11"/>
      <c r="B513" s="11"/>
      <c r="C513" s="11"/>
      <c r="D513" s="11"/>
      <c r="E513" s="11"/>
      <c r="F513" s="11"/>
      <c r="G513" s="11"/>
      <c r="H513" s="11"/>
      <c r="I513" s="11"/>
      <c r="J513" s="11"/>
      <c r="K513" s="11"/>
      <c r="L513" s="11"/>
      <c r="M513" s="11"/>
      <c r="N513" s="11"/>
    </row>
    <row r="514" customFormat="false" ht="12.75" hidden="false" customHeight="true" outlineLevel="0" collapsed="false">
      <c r="A514" s="11"/>
      <c r="B514" s="11"/>
      <c r="C514" s="11"/>
      <c r="D514" s="11"/>
      <c r="E514" s="11"/>
      <c r="F514" s="11"/>
      <c r="G514" s="11"/>
      <c r="H514" s="11"/>
      <c r="I514" s="11"/>
      <c r="J514" s="11"/>
      <c r="K514" s="11"/>
      <c r="L514" s="11"/>
      <c r="M514" s="11"/>
      <c r="N514" s="11"/>
    </row>
    <row r="515" customFormat="false" ht="12.75" hidden="false" customHeight="true" outlineLevel="0" collapsed="false">
      <c r="A515" s="11"/>
      <c r="B515" s="11"/>
      <c r="C515" s="11"/>
      <c r="D515" s="11"/>
      <c r="E515" s="11"/>
      <c r="F515" s="11"/>
      <c r="G515" s="11"/>
      <c r="H515" s="11"/>
      <c r="I515" s="11"/>
      <c r="J515" s="11"/>
      <c r="K515" s="11"/>
      <c r="L515" s="11"/>
      <c r="M515" s="11"/>
      <c r="N515" s="11"/>
    </row>
    <row r="516" customFormat="false" ht="12.75" hidden="false" customHeight="true" outlineLevel="0" collapsed="false">
      <c r="A516" s="11"/>
      <c r="B516" s="11"/>
      <c r="C516" s="11"/>
      <c r="D516" s="11"/>
      <c r="E516" s="11"/>
      <c r="F516" s="11"/>
      <c r="G516" s="11"/>
      <c r="H516" s="11"/>
      <c r="I516" s="11"/>
      <c r="J516" s="11"/>
      <c r="K516" s="11"/>
      <c r="L516" s="11"/>
      <c r="M516" s="11"/>
      <c r="N516" s="11"/>
    </row>
    <row r="517" customFormat="false" ht="12.75" hidden="false" customHeight="true" outlineLevel="0" collapsed="false">
      <c r="A517" s="11"/>
      <c r="B517" s="11"/>
      <c r="C517" s="11"/>
      <c r="D517" s="11"/>
      <c r="E517" s="11"/>
      <c r="F517" s="11"/>
      <c r="G517" s="11"/>
      <c r="H517" s="11"/>
      <c r="I517" s="11"/>
      <c r="J517" s="11"/>
      <c r="K517" s="11"/>
      <c r="L517" s="11"/>
      <c r="M517" s="11"/>
      <c r="N517" s="11"/>
    </row>
    <row r="518" customFormat="false" ht="12.75" hidden="false" customHeight="true" outlineLevel="0" collapsed="false">
      <c r="A518" s="11"/>
      <c r="B518" s="11"/>
      <c r="C518" s="11"/>
      <c r="D518" s="11"/>
      <c r="E518" s="11"/>
      <c r="F518" s="11"/>
      <c r="G518" s="11"/>
      <c r="H518" s="11"/>
      <c r="I518" s="11"/>
      <c r="J518" s="11"/>
      <c r="K518" s="11"/>
      <c r="L518" s="11"/>
      <c r="M518" s="11"/>
      <c r="N518" s="11"/>
    </row>
    <row r="519" customFormat="false" ht="12.75" hidden="false" customHeight="true" outlineLevel="0" collapsed="false">
      <c r="A519" s="11"/>
      <c r="B519" s="11"/>
      <c r="C519" s="11"/>
      <c r="D519" s="11"/>
      <c r="E519" s="11"/>
      <c r="F519" s="11"/>
      <c r="G519" s="11"/>
      <c r="H519" s="11"/>
      <c r="I519" s="11"/>
      <c r="J519" s="11"/>
      <c r="K519" s="11"/>
      <c r="L519" s="11"/>
      <c r="M519" s="11"/>
      <c r="N519" s="11"/>
    </row>
    <row r="520" customFormat="false" ht="12.75" hidden="false" customHeight="true" outlineLevel="0" collapsed="false">
      <c r="A520" s="11"/>
      <c r="B520" s="11"/>
      <c r="C520" s="11"/>
      <c r="D520" s="11"/>
      <c r="E520" s="11"/>
      <c r="F520" s="11"/>
      <c r="G520" s="11"/>
      <c r="H520" s="11"/>
      <c r="I520" s="11"/>
      <c r="J520" s="11"/>
      <c r="K520" s="11"/>
      <c r="L520" s="11"/>
      <c r="M520" s="11"/>
      <c r="N520" s="11"/>
    </row>
    <row r="521" customFormat="false" ht="12.75" hidden="false" customHeight="true" outlineLevel="0" collapsed="false">
      <c r="A521" s="11"/>
      <c r="B521" s="11"/>
      <c r="C521" s="11"/>
      <c r="D521" s="11"/>
      <c r="E521" s="11"/>
      <c r="F521" s="11"/>
      <c r="G521" s="11"/>
      <c r="H521" s="11"/>
      <c r="I521" s="11"/>
      <c r="J521" s="11"/>
      <c r="K521" s="11"/>
      <c r="L521" s="11"/>
      <c r="M521" s="11"/>
      <c r="N521" s="11"/>
    </row>
    <row r="522" customFormat="false" ht="12.75" hidden="false" customHeight="true" outlineLevel="0" collapsed="false">
      <c r="A522" s="11"/>
      <c r="B522" s="11"/>
      <c r="C522" s="11"/>
      <c r="D522" s="11"/>
      <c r="E522" s="11"/>
      <c r="F522" s="11"/>
      <c r="G522" s="11"/>
      <c r="H522" s="11"/>
      <c r="I522" s="11"/>
      <c r="J522" s="11"/>
      <c r="K522" s="11"/>
      <c r="L522" s="11"/>
      <c r="M522" s="11"/>
      <c r="N522" s="11"/>
    </row>
    <row r="523" customFormat="false" ht="12.75" hidden="false" customHeight="true" outlineLevel="0" collapsed="false">
      <c r="A523" s="11"/>
      <c r="B523" s="11"/>
      <c r="C523" s="11"/>
      <c r="D523" s="11"/>
      <c r="E523" s="11"/>
      <c r="F523" s="11"/>
      <c r="G523" s="11"/>
      <c r="H523" s="11"/>
      <c r="I523" s="11"/>
      <c r="J523" s="11"/>
      <c r="K523" s="11"/>
      <c r="L523" s="11"/>
      <c r="M523" s="11"/>
      <c r="N523" s="11"/>
    </row>
    <row r="524" customFormat="false" ht="12.75" hidden="false" customHeight="true" outlineLevel="0" collapsed="false">
      <c r="A524" s="11"/>
      <c r="B524" s="11"/>
      <c r="C524" s="11"/>
      <c r="D524" s="11"/>
      <c r="E524" s="11"/>
      <c r="F524" s="11"/>
      <c r="G524" s="11"/>
      <c r="H524" s="11"/>
      <c r="I524" s="11"/>
      <c r="J524" s="11"/>
      <c r="K524" s="11"/>
      <c r="L524" s="11"/>
      <c r="M524" s="11"/>
      <c r="N524" s="11"/>
    </row>
    <row r="525" customFormat="false" ht="12.75" hidden="false" customHeight="true" outlineLevel="0" collapsed="false">
      <c r="A525" s="11"/>
      <c r="B525" s="11"/>
      <c r="C525" s="11"/>
      <c r="D525" s="11"/>
      <c r="E525" s="11"/>
      <c r="F525" s="11"/>
      <c r="G525" s="11"/>
      <c r="H525" s="11"/>
      <c r="I525" s="11"/>
      <c r="J525" s="11"/>
      <c r="K525" s="11"/>
      <c r="L525" s="11"/>
      <c r="M525" s="11"/>
      <c r="N525" s="11"/>
    </row>
    <row r="526" customFormat="false" ht="12.75" hidden="false" customHeight="true" outlineLevel="0" collapsed="false">
      <c r="A526" s="11"/>
      <c r="B526" s="11"/>
      <c r="C526" s="11"/>
      <c r="D526" s="11"/>
      <c r="E526" s="11"/>
      <c r="F526" s="11"/>
      <c r="G526" s="11"/>
      <c r="H526" s="11"/>
      <c r="I526" s="11"/>
      <c r="J526" s="11"/>
      <c r="K526" s="11"/>
      <c r="L526" s="11"/>
      <c r="M526" s="11"/>
      <c r="N526" s="11"/>
    </row>
    <row r="527" customFormat="false" ht="12.75" hidden="false" customHeight="true" outlineLevel="0" collapsed="false">
      <c r="A527" s="11"/>
      <c r="B527" s="11"/>
      <c r="C527" s="11"/>
      <c r="D527" s="11"/>
      <c r="E527" s="11"/>
      <c r="F527" s="11"/>
      <c r="G527" s="11"/>
      <c r="H527" s="11"/>
      <c r="I527" s="11"/>
      <c r="J527" s="11"/>
      <c r="K527" s="11"/>
      <c r="L527" s="11"/>
      <c r="M527" s="11"/>
      <c r="N527" s="11"/>
    </row>
    <row r="528" customFormat="false" ht="12.75" hidden="false" customHeight="true" outlineLevel="0" collapsed="false">
      <c r="A528" s="11"/>
      <c r="B528" s="11"/>
      <c r="C528" s="11"/>
      <c r="D528" s="11"/>
      <c r="E528" s="11"/>
      <c r="F528" s="11"/>
      <c r="G528" s="11"/>
      <c r="H528" s="11"/>
      <c r="I528" s="11"/>
      <c r="J528" s="11"/>
      <c r="K528" s="11"/>
      <c r="L528" s="11"/>
      <c r="M528" s="11"/>
      <c r="N528" s="11"/>
    </row>
    <row r="529" customFormat="false" ht="12.75" hidden="false" customHeight="true" outlineLevel="0" collapsed="false">
      <c r="A529" s="11"/>
      <c r="B529" s="11"/>
      <c r="C529" s="11"/>
      <c r="D529" s="11"/>
      <c r="E529" s="11"/>
      <c r="F529" s="11"/>
      <c r="G529" s="11"/>
      <c r="H529" s="11"/>
      <c r="I529" s="11"/>
      <c r="J529" s="11"/>
      <c r="K529" s="11"/>
      <c r="L529" s="11"/>
      <c r="M529" s="11"/>
      <c r="N529" s="11"/>
    </row>
    <row r="530" customFormat="false" ht="12.75" hidden="false" customHeight="true" outlineLevel="0" collapsed="false">
      <c r="A530" s="11"/>
      <c r="B530" s="11"/>
      <c r="C530" s="11"/>
      <c r="D530" s="11"/>
      <c r="E530" s="11"/>
      <c r="F530" s="11"/>
      <c r="G530" s="11"/>
      <c r="H530" s="11"/>
      <c r="I530" s="11"/>
      <c r="J530" s="11"/>
      <c r="K530" s="11"/>
      <c r="L530" s="11"/>
      <c r="M530" s="11"/>
      <c r="N530" s="11"/>
    </row>
    <row r="531" customFormat="false" ht="12.75" hidden="false" customHeight="true" outlineLevel="0" collapsed="false">
      <c r="A531" s="11"/>
      <c r="B531" s="11"/>
      <c r="C531" s="11"/>
      <c r="D531" s="11"/>
      <c r="E531" s="11"/>
      <c r="F531" s="11"/>
      <c r="G531" s="11"/>
      <c r="H531" s="11"/>
      <c r="I531" s="11"/>
      <c r="J531" s="11"/>
      <c r="K531" s="11"/>
      <c r="L531" s="11"/>
      <c r="M531" s="11"/>
      <c r="N531" s="11"/>
    </row>
    <row r="532" customFormat="false" ht="12.75" hidden="false" customHeight="true" outlineLevel="0" collapsed="false">
      <c r="A532" s="11"/>
      <c r="B532" s="11"/>
      <c r="C532" s="11"/>
      <c r="D532" s="11"/>
      <c r="E532" s="11"/>
      <c r="F532" s="11"/>
      <c r="G532" s="11"/>
      <c r="H532" s="11"/>
      <c r="I532" s="11"/>
      <c r="J532" s="11"/>
      <c r="K532" s="11"/>
      <c r="L532" s="11"/>
      <c r="M532" s="11"/>
      <c r="N532" s="11"/>
    </row>
    <row r="533" customFormat="false" ht="12.75" hidden="false" customHeight="true" outlineLevel="0" collapsed="false">
      <c r="A533" s="11"/>
      <c r="B533" s="11"/>
      <c r="C533" s="11"/>
      <c r="D533" s="11"/>
      <c r="E533" s="11"/>
      <c r="F533" s="11"/>
      <c r="G533" s="11"/>
      <c r="H533" s="11"/>
      <c r="I533" s="11"/>
      <c r="J533" s="11"/>
      <c r="K533" s="11"/>
      <c r="L533" s="11"/>
      <c r="M533" s="11"/>
      <c r="N533" s="11"/>
    </row>
    <row r="534" customFormat="false" ht="12.75" hidden="false" customHeight="true" outlineLevel="0" collapsed="false">
      <c r="A534" s="11"/>
      <c r="B534" s="11"/>
      <c r="C534" s="11"/>
      <c r="D534" s="11"/>
      <c r="E534" s="11"/>
      <c r="F534" s="11"/>
      <c r="G534" s="11"/>
      <c r="H534" s="11"/>
      <c r="I534" s="11"/>
      <c r="J534" s="11"/>
      <c r="K534" s="11"/>
      <c r="L534" s="11"/>
      <c r="M534" s="11"/>
      <c r="N534" s="11"/>
    </row>
    <row r="535" customFormat="false" ht="12.75" hidden="false" customHeight="true" outlineLevel="0" collapsed="false">
      <c r="A535" s="11"/>
      <c r="B535" s="11"/>
      <c r="C535" s="11"/>
      <c r="D535" s="11"/>
      <c r="E535" s="11"/>
      <c r="F535" s="11"/>
      <c r="G535" s="11"/>
      <c r="H535" s="11"/>
      <c r="I535" s="11"/>
      <c r="J535" s="11"/>
      <c r="K535" s="11"/>
      <c r="L535" s="11"/>
      <c r="M535" s="11"/>
      <c r="N535" s="11"/>
    </row>
    <row r="536" customFormat="false" ht="12.75" hidden="false" customHeight="true" outlineLevel="0" collapsed="false">
      <c r="A536" s="11"/>
      <c r="B536" s="11"/>
      <c r="C536" s="11"/>
      <c r="D536" s="11"/>
      <c r="E536" s="11"/>
      <c r="F536" s="11"/>
      <c r="G536" s="11"/>
      <c r="H536" s="11"/>
      <c r="I536" s="11"/>
      <c r="J536" s="11"/>
      <c r="K536" s="11"/>
      <c r="L536" s="11"/>
      <c r="M536" s="11"/>
      <c r="N536" s="11"/>
    </row>
    <row r="537" customFormat="false" ht="12.75" hidden="false" customHeight="true" outlineLevel="0" collapsed="false">
      <c r="A537" s="11"/>
      <c r="B537" s="11"/>
      <c r="C537" s="11"/>
      <c r="D537" s="11"/>
      <c r="E537" s="11"/>
      <c r="F537" s="11"/>
      <c r="G537" s="11"/>
      <c r="H537" s="11"/>
      <c r="I537" s="11"/>
      <c r="J537" s="11"/>
      <c r="K537" s="11"/>
      <c r="L537" s="11"/>
      <c r="M537" s="11"/>
      <c r="N537" s="11"/>
    </row>
    <row r="538" customFormat="false" ht="12.75" hidden="false" customHeight="true" outlineLevel="0" collapsed="false">
      <c r="A538" s="11"/>
      <c r="B538" s="11"/>
      <c r="C538" s="11"/>
      <c r="D538" s="11"/>
      <c r="E538" s="11"/>
      <c r="F538" s="11"/>
      <c r="G538" s="11"/>
      <c r="H538" s="11"/>
      <c r="I538" s="11"/>
      <c r="J538" s="11"/>
      <c r="K538" s="11"/>
      <c r="L538" s="11"/>
      <c r="M538" s="11"/>
      <c r="N538" s="11"/>
    </row>
    <row r="539" customFormat="false" ht="12.75" hidden="false" customHeight="true" outlineLevel="0" collapsed="false">
      <c r="A539" s="11"/>
      <c r="B539" s="11"/>
      <c r="C539" s="11"/>
      <c r="D539" s="11"/>
      <c r="E539" s="11"/>
      <c r="F539" s="11"/>
      <c r="G539" s="11"/>
      <c r="H539" s="11"/>
      <c r="I539" s="11"/>
      <c r="J539" s="11"/>
      <c r="K539" s="11"/>
      <c r="L539" s="11"/>
      <c r="M539" s="11"/>
      <c r="N539" s="11"/>
    </row>
    <row r="540" customFormat="false" ht="12.75" hidden="false" customHeight="true" outlineLevel="0" collapsed="false">
      <c r="A540" s="11"/>
      <c r="B540" s="11"/>
      <c r="C540" s="11"/>
      <c r="D540" s="11"/>
      <c r="E540" s="11"/>
      <c r="F540" s="11"/>
      <c r="G540" s="11"/>
      <c r="H540" s="11"/>
      <c r="I540" s="11"/>
      <c r="J540" s="11"/>
      <c r="K540" s="11"/>
      <c r="L540" s="11"/>
      <c r="M540" s="11"/>
      <c r="N540" s="11"/>
    </row>
    <row r="541" customFormat="false" ht="12.75" hidden="false" customHeight="true" outlineLevel="0" collapsed="false">
      <c r="A541" s="11"/>
      <c r="B541" s="11"/>
      <c r="C541" s="11"/>
      <c r="D541" s="11"/>
      <c r="E541" s="11"/>
      <c r="F541" s="11"/>
      <c r="G541" s="11"/>
      <c r="H541" s="11"/>
      <c r="I541" s="11"/>
      <c r="J541" s="11"/>
      <c r="K541" s="11"/>
      <c r="L541" s="11"/>
      <c r="M541" s="11"/>
      <c r="N541" s="11"/>
    </row>
    <row r="542" customFormat="false" ht="12.75" hidden="false" customHeight="true" outlineLevel="0" collapsed="false">
      <c r="A542" s="11"/>
      <c r="B542" s="11"/>
      <c r="C542" s="11"/>
      <c r="D542" s="11"/>
      <c r="E542" s="11"/>
      <c r="F542" s="11"/>
      <c r="G542" s="11"/>
      <c r="H542" s="11"/>
      <c r="I542" s="11"/>
      <c r="J542" s="11"/>
      <c r="K542" s="11"/>
      <c r="L542" s="11"/>
      <c r="M542" s="11"/>
      <c r="N542" s="11"/>
    </row>
    <row r="543" customFormat="false" ht="12.75" hidden="false" customHeight="true" outlineLevel="0" collapsed="false">
      <c r="A543" s="11"/>
      <c r="B543" s="11"/>
      <c r="C543" s="11"/>
      <c r="D543" s="11"/>
      <c r="E543" s="11"/>
      <c r="F543" s="11"/>
      <c r="G543" s="11"/>
      <c r="H543" s="11"/>
      <c r="I543" s="11"/>
      <c r="J543" s="11"/>
      <c r="K543" s="11"/>
      <c r="L543" s="11"/>
      <c r="M543" s="11"/>
      <c r="N543" s="11"/>
    </row>
    <row r="544" customFormat="false" ht="12.75" hidden="false" customHeight="true" outlineLevel="0" collapsed="false">
      <c r="A544" s="11"/>
      <c r="B544" s="11"/>
      <c r="C544" s="11"/>
      <c r="D544" s="11"/>
      <c r="E544" s="11"/>
      <c r="F544" s="11"/>
      <c r="G544" s="11"/>
      <c r="H544" s="11"/>
      <c r="I544" s="11"/>
      <c r="J544" s="11"/>
      <c r="K544" s="11"/>
      <c r="L544" s="11"/>
      <c r="M544" s="11"/>
      <c r="N544" s="11"/>
    </row>
    <row r="545" customFormat="false" ht="12.75" hidden="false" customHeight="true" outlineLevel="0" collapsed="false">
      <c r="A545" s="11"/>
      <c r="B545" s="11"/>
      <c r="C545" s="11"/>
      <c r="D545" s="11"/>
      <c r="E545" s="11"/>
      <c r="F545" s="11"/>
      <c r="G545" s="11"/>
      <c r="H545" s="11"/>
      <c r="I545" s="11"/>
      <c r="J545" s="11"/>
      <c r="K545" s="11"/>
      <c r="L545" s="11"/>
      <c r="M545" s="11"/>
      <c r="N545" s="11"/>
    </row>
    <row r="546" customFormat="false" ht="12.75" hidden="false" customHeight="true" outlineLevel="0" collapsed="false">
      <c r="A546" s="11"/>
      <c r="B546" s="11"/>
      <c r="C546" s="11"/>
      <c r="D546" s="11"/>
      <c r="E546" s="11"/>
      <c r="F546" s="11"/>
      <c r="G546" s="11"/>
      <c r="H546" s="11"/>
      <c r="I546" s="11"/>
      <c r="J546" s="11"/>
      <c r="K546" s="11"/>
      <c r="L546" s="11"/>
      <c r="M546" s="11"/>
      <c r="N546" s="11"/>
    </row>
    <row r="547" customFormat="false" ht="12.75" hidden="false" customHeight="true" outlineLevel="0" collapsed="false">
      <c r="A547" s="11"/>
      <c r="B547" s="11"/>
      <c r="C547" s="11"/>
      <c r="D547" s="11"/>
      <c r="E547" s="11"/>
      <c r="F547" s="11"/>
      <c r="G547" s="11"/>
      <c r="H547" s="11"/>
      <c r="I547" s="11"/>
      <c r="J547" s="11"/>
      <c r="K547" s="11"/>
      <c r="L547" s="11"/>
      <c r="M547" s="11"/>
      <c r="N547" s="11"/>
    </row>
    <row r="548" customFormat="false" ht="12.75" hidden="false" customHeight="true" outlineLevel="0" collapsed="false">
      <c r="A548" s="11"/>
      <c r="B548" s="11"/>
      <c r="C548" s="11"/>
      <c r="D548" s="11"/>
      <c r="E548" s="11"/>
      <c r="F548" s="11"/>
      <c r="G548" s="11"/>
      <c r="H548" s="11"/>
      <c r="I548" s="11"/>
      <c r="J548" s="11"/>
      <c r="K548" s="11"/>
      <c r="L548" s="11"/>
      <c r="M548" s="11"/>
      <c r="N548" s="11"/>
    </row>
    <row r="549" customFormat="false" ht="12.75" hidden="false" customHeight="true" outlineLevel="0" collapsed="false">
      <c r="A549" s="11"/>
      <c r="B549" s="11"/>
      <c r="C549" s="11"/>
      <c r="D549" s="11"/>
      <c r="E549" s="11"/>
      <c r="F549" s="11"/>
      <c r="G549" s="11"/>
      <c r="H549" s="11"/>
      <c r="I549" s="11"/>
      <c r="J549" s="11"/>
      <c r="K549" s="11"/>
      <c r="L549" s="11"/>
      <c r="M549" s="11"/>
      <c r="N549" s="11"/>
    </row>
    <row r="550" customFormat="false" ht="12.75" hidden="false" customHeight="true" outlineLevel="0" collapsed="false">
      <c r="A550" s="11"/>
      <c r="B550" s="11"/>
      <c r="C550" s="11"/>
      <c r="D550" s="11"/>
      <c r="E550" s="11"/>
      <c r="F550" s="11"/>
      <c r="G550" s="11"/>
      <c r="H550" s="11"/>
      <c r="I550" s="11"/>
      <c r="J550" s="11"/>
      <c r="K550" s="11"/>
      <c r="L550" s="11"/>
      <c r="M550" s="11"/>
      <c r="N550" s="11"/>
    </row>
    <row r="551" customFormat="false" ht="12.75" hidden="false" customHeight="true" outlineLevel="0" collapsed="false">
      <c r="A551" s="11"/>
      <c r="B551" s="11"/>
      <c r="C551" s="11"/>
      <c r="D551" s="11"/>
      <c r="E551" s="11"/>
      <c r="F551" s="11"/>
      <c r="G551" s="11"/>
      <c r="H551" s="11"/>
      <c r="I551" s="11"/>
      <c r="J551" s="11"/>
      <c r="K551" s="11"/>
      <c r="L551" s="11"/>
      <c r="M551" s="11"/>
      <c r="N551" s="11"/>
    </row>
    <row r="552" customFormat="false" ht="12.75" hidden="false" customHeight="true" outlineLevel="0" collapsed="false">
      <c r="A552" s="11"/>
      <c r="B552" s="11"/>
      <c r="C552" s="11"/>
      <c r="D552" s="11"/>
      <c r="E552" s="11"/>
      <c r="F552" s="11"/>
      <c r="G552" s="11"/>
      <c r="H552" s="11"/>
      <c r="I552" s="11"/>
      <c r="J552" s="11"/>
      <c r="K552" s="11"/>
      <c r="L552" s="11"/>
      <c r="M552" s="11"/>
      <c r="N552" s="11"/>
    </row>
    <row r="553" customFormat="false" ht="12.75" hidden="false" customHeight="true" outlineLevel="0" collapsed="false">
      <c r="A553" s="11"/>
      <c r="B553" s="11"/>
      <c r="C553" s="11"/>
      <c r="D553" s="11"/>
      <c r="E553" s="11"/>
      <c r="F553" s="11"/>
      <c r="G553" s="11"/>
      <c r="H553" s="11"/>
      <c r="I553" s="11"/>
      <c r="J553" s="11"/>
      <c r="K553" s="11"/>
      <c r="L553" s="11"/>
      <c r="M553" s="11"/>
      <c r="N553" s="11"/>
    </row>
    <row r="554" customFormat="false" ht="12.75" hidden="false" customHeight="true" outlineLevel="0" collapsed="false">
      <c r="A554" s="11"/>
      <c r="B554" s="11"/>
      <c r="C554" s="11"/>
      <c r="D554" s="11"/>
      <c r="E554" s="11"/>
      <c r="F554" s="11"/>
      <c r="G554" s="11"/>
      <c r="H554" s="11"/>
      <c r="I554" s="11"/>
      <c r="J554" s="11"/>
      <c r="K554" s="11"/>
      <c r="L554" s="11"/>
      <c r="M554" s="11"/>
      <c r="N554" s="11"/>
    </row>
    <row r="555" customFormat="false" ht="12.75" hidden="false" customHeight="true" outlineLevel="0" collapsed="false">
      <c r="A555" s="11"/>
      <c r="B555" s="11"/>
      <c r="C555" s="11"/>
      <c r="D555" s="11"/>
      <c r="E555" s="11"/>
      <c r="F555" s="11"/>
      <c r="G555" s="11"/>
      <c r="H555" s="11"/>
      <c r="I555" s="11"/>
      <c r="J555" s="11"/>
      <c r="K555" s="11"/>
      <c r="L555" s="11"/>
      <c r="M555" s="11"/>
      <c r="N555" s="11"/>
    </row>
    <row r="556" customFormat="false" ht="12.75" hidden="false" customHeight="true" outlineLevel="0" collapsed="false">
      <c r="A556" s="11"/>
      <c r="B556" s="11"/>
      <c r="C556" s="11"/>
      <c r="D556" s="11"/>
      <c r="E556" s="11"/>
      <c r="F556" s="11"/>
      <c r="G556" s="11"/>
      <c r="H556" s="11"/>
      <c r="I556" s="11"/>
      <c r="J556" s="11"/>
      <c r="K556" s="11"/>
      <c r="L556" s="11"/>
      <c r="M556" s="11"/>
      <c r="N556" s="11"/>
    </row>
    <row r="557" customFormat="false" ht="12.75" hidden="false" customHeight="true" outlineLevel="0" collapsed="false">
      <c r="A557" s="11"/>
      <c r="B557" s="11"/>
      <c r="C557" s="11"/>
      <c r="D557" s="11"/>
      <c r="E557" s="11"/>
      <c r="F557" s="11"/>
      <c r="G557" s="11"/>
      <c r="H557" s="11"/>
      <c r="I557" s="11"/>
      <c r="J557" s="11"/>
      <c r="K557" s="11"/>
      <c r="L557" s="11"/>
      <c r="M557" s="11"/>
      <c r="N557" s="11"/>
    </row>
    <row r="558" customFormat="false" ht="12.75" hidden="false" customHeight="true" outlineLevel="0" collapsed="false">
      <c r="A558" s="11"/>
      <c r="B558" s="11"/>
      <c r="C558" s="11"/>
      <c r="D558" s="11"/>
      <c r="E558" s="11"/>
      <c r="F558" s="11"/>
      <c r="G558" s="11"/>
      <c r="H558" s="11"/>
      <c r="I558" s="11"/>
      <c r="J558" s="11"/>
      <c r="K558" s="11"/>
      <c r="L558" s="11"/>
      <c r="M558" s="11"/>
      <c r="N558" s="11"/>
    </row>
    <row r="559" customFormat="false" ht="12.75" hidden="false" customHeight="true" outlineLevel="0" collapsed="false">
      <c r="A559" s="11"/>
      <c r="B559" s="11"/>
      <c r="C559" s="11"/>
      <c r="D559" s="11"/>
      <c r="E559" s="11"/>
      <c r="F559" s="11"/>
      <c r="G559" s="11"/>
      <c r="H559" s="11"/>
      <c r="I559" s="11"/>
      <c r="J559" s="11"/>
      <c r="K559" s="11"/>
      <c r="L559" s="11"/>
      <c r="M559" s="11"/>
      <c r="N559" s="11"/>
    </row>
    <row r="560" customFormat="false" ht="12.75" hidden="false" customHeight="true" outlineLevel="0" collapsed="false">
      <c r="A560" s="11"/>
      <c r="B560" s="11"/>
      <c r="C560" s="11"/>
      <c r="D560" s="11"/>
      <c r="E560" s="11"/>
      <c r="F560" s="11"/>
      <c r="G560" s="11"/>
      <c r="H560" s="11"/>
      <c r="I560" s="11"/>
      <c r="J560" s="11"/>
      <c r="K560" s="11"/>
      <c r="L560" s="11"/>
      <c r="M560" s="11"/>
      <c r="N560" s="11"/>
    </row>
    <row r="561" customFormat="false" ht="12.75" hidden="false" customHeight="true" outlineLevel="0" collapsed="false">
      <c r="A561" s="11"/>
      <c r="B561" s="11"/>
      <c r="C561" s="11"/>
      <c r="D561" s="11"/>
      <c r="E561" s="11"/>
      <c r="F561" s="11"/>
      <c r="G561" s="11"/>
      <c r="H561" s="11"/>
      <c r="I561" s="11"/>
      <c r="J561" s="11"/>
      <c r="K561" s="11"/>
      <c r="L561" s="11"/>
      <c r="M561" s="11"/>
      <c r="N561" s="11"/>
    </row>
    <row r="562" customFormat="false" ht="12.75" hidden="false" customHeight="true" outlineLevel="0" collapsed="false">
      <c r="A562" s="11"/>
      <c r="B562" s="11"/>
      <c r="C562" s="11"/>
      <c r="D562" s="11"/>
      <c r="E562" s="11"/>
      <c r="F562" s="11"/>
      <c r="G562" s="11"/>
      <c r="H562" s="11"/>
      <c r="I562" s="11"/>
      <c r="J562" s="11"/>
      <c r="K562" s="11"/>
      <c r="L562" s="11"/>
      <c r="M562" s="11"/>
      <c r="N562" s="11"/>
    </row>
    <row r="563" customFormat="false" ht="12.75" hidden="false" customHeight="true" outlineLevel="0" collapsed="false">
      <c r="A563" s="11"/>
      <c r="B563" s="11"/>
      <c r="C563" s="11"/>
      <c r="D563" s="11"/>
      <c r="E563" s="11"/>
      <c r="F563" s="11"/>
      <c r="G563" s="11"/>
      <c r="H563" s="11"/>
      <c r="I563" s="11"/>
      <c r="J563" s="11"/>
      <c r="K563" s="11"/>
      <c r="L563" s="11"/>
      <c r="M563" s="11"/>
      <c r="N563" s="11"/>
    </row>
    <row r="564" customFormat="false" ht="12.75" hidden="false" customHeight="true" outlineLevel="0" collapsed="false">
      <c r="A564" s="11"/>
      <c r="B564" s="11"/>
      <c r="C564" s="11"/>
      <c r="D564" s="11"/>
      <c r="E564" s="11"/>
      <c r="F564" s="11"/>
      <c r="G564" s="11"/>
      <c r="H564" s="11"/>
      <c r="I564" s="11"/>
      <c r="J564" s="11"/>
      <c r="K564" s="11"/>
      <c r="L564" s="11"/>
      <c r="M564" s="11"/>
      <c r="N564" s="11"/>
    </row>
    <row r="565" customFormat="false" ht="12.75" hidden="false" customHeight="true" outlineLevel="0" collapsed="false">
      <c r="A565" s="11"/>
      <c r="B565" s="11"/>
      <c r="C565" s="11"/>
      <c r="D565" s="11"/>
      <c r="E565" s="11"/>
      <c r="F565" s="11"/>
      <c r="G565" s="11"/>
      <c r="H565" s="11"/>
      <c r="I565" s="11"/>
      <c r="J565" s="11"/>
      <c r="K565" s="11"/>
      <c r="L565" s="11"/>
      <c r="M565" s="11"/>
      <c r="N565" s="11"/>
    </row>
    <row r="566" customFormat="false" ht="12.75" hidden="false" customHeight="true" outlineLevel="0" collapsed="false">
      <c r="A566" s="11"/>
      <c r="B566" s="11"/>
      <c r="C566" s="11"/>
      <c r="D566" s="11"/>
      <c r="E566" s="11"/>
      <c r="F566" s="11"/>
      <c r="G566" s="11"/>
      <c r="H566" s="11"/>
      <c r="I566" s="11"/>
      <c r="J566" s="11"/>
      <c r="K566" s="11"/>
      <c r="L566" s="11"/>
      <c r="M566" s="11"/>
      <c r="N566" s="11"/>
    </row>
    <row r="567" customFormat="false" ht="12.75" hidden="false" customHeight="true" outlineLevel="0" collapsed="false">
      <c r="A567" s="11"/>
      <c r="B567" s="11"/>
      <c r="C567" s="11"/>
      <c r="D567" s="11"/>
      <c r="E567" s="11"/>
      <c r="F567" s="11"/>
      <c r="G567" s="11"/>
      <c r="H567" s="11"/>
      <c r="I567" s="11"/>
      <c r="J567" s="11"/>
      <c r="K567" s="11"/>
      <c r="L567" s="11"/>
      <c r="M567" s="11"/>
      <c r="N567" s="11"/>
    </row>
    <row r="568" customFormat="false" ht="12.75" hidden="false" customHeight="true" outlineLevel="0" collapsed="false">
      <c r="A568" s="11"/>
      <c r="B568" s="11"/>
      <c r="C568" s="11"/>
      <c r="D568" s="11"/>
      <c r="E568" s="11"/>
      <c r="F568" s="11"/>
      <c r="G568" s="11"/>
      <c r="H568" s="11"/>
      <c r="I568" s="11"/>
      <c r="J568" s="11"/>
      <c r="K568" s="11"/>
      <c r="L568" s="11"/>
      <c r="M568" s="11"/>
      <c r="N568" s="11"/>
    </row>
    <row r="569" customFormat="false" ht="12.75" hidden="false" customHeight="true" outlineLevel="0" collapsed="false">
      <c r="A569" s="11"/>
      <c r="B569" s="11"/>
      <c r="C569" s="11"/>
      <c r="D569" s="11"/>
      <c r="E569" s="11"/>
      <c r="F569" s="11"/>
      <c r="G569" s="11"/>
      <c r="H569" s="11"/>
      <c r="I569" s="11"/>
      <c r="J569" s="11"/>
      <c r="K569" s="11"/>
      <c r="L569" s="11"/>
      <c r="M569" s="11"/>
      <c r="N569" s="11"/>
    </row>
    <row r="570" customFormat="false" ht="12.75" hidden="false" customHeight="true" outlineLevel="0" collapsed="false">
      <c r="A570" s="11"/>
      <c r="B570" s="11"/>
      <c r="C570" s="11"/>
      <c r="D570" s="11"/>
      <c r="E570" s="11"/>
      <c r="F570" s="11"/>
      <c r="G570" s="11"/>
      <c r="H570" s="11"/>
      <c r="I570" s="11"/>
      <c r="J570" s="11"/>
      <c r="K570" s="11"/>
      <c r="L570" s="11"/>
      <c r="M570" s="11"/>
      <c r="N570" s="11"/>
    </row>
    <row r="571" customFormat="false" ht="12.75" hidden="false" customHeight="true" outlineLevel="0" collapsed="false">
      <c r="A571" s="11"/>
      <c r="B571" s="11"/>
      <c r="C571" s="11"/>
      <c r="D571" s="11"/>
      <c r="E571" s="11"/>
      <c r="F571" s="11"/>
      <c r="G571" s="11"/>
      <c r="H571" s="11"/>
      <c r="I571" s="11"/>
      <c r="J571" s="11"/>
      <c r="K571" s="11"/>
      <c r="L571" s="11"/>
      <c r="M571" s="11"/>
      <c r="N571" s="11"/>
    </row>
    <row r="572" customFormat="false" ht="12.75" hidden="false" customHeight="true" outlineLevel="0" collapsed="false">
      <c r="A572" s="11"/>
      <c r="B572" s="11"/>
      <c r="C572" s="11"/>
      <c r="D572" s="11"/>
      <c r="E572" s="11"/>
      <c r="F572" s="11"/>
      <c r="G572" s="11"/>
      <c r="H572" s="11"/>
      <c r="I572" s="11"/>
      <c r="J572" s="11"/>
      <c r="K572" s="11"/>
      <c r="L572" s="11"/>
      <c r="M572" s="11"/>
      <c r="N572" s="11"/>
    </row>
    <row r="573" customFormat="false" ht="12.75" hidden="false" customHeight="true" outlineLevel="0" collapsed="false">
      <c r="A573" s="11"/>
      <c r="B573" s="11"/>
      <c r="C573" s="11"/>
      <c r="D573" s="11"/>
      <c r="E573" s="11"/>
      <c r="F573" s="11"/>
      <c r="G573" s="11"/>
      <c r="H573" s="11"/>
      <c r="I573" s="11"/>
      <c r="J573" s="11"/>
      <c r="K573" s="11"/>
      <c r="L573" s="11"/>
      <c r="M573" s="11"/>
      <c r="N573" s="11"/>
    </row>
    <row r="574" customFormat="false" ht="12.75" hidden="false" customHeight="true" outlineLevel="0" collapsed="false">
      <c r="A574" s="11"/>
      <c r="B574" s="11"/>
      <c r="C574" s="11"/>
      <c r="D574" s="11"/>
      <c r="E574" s="11"/>
      <c r="F574" s="11"/>
      <c r="G574" s="11"/>
      <c r="H574" s="11"/>
      <c r="I574" s="11"/>
      <c r="J574" s="11"/>
      <c r="K574" s="11"/>
      <c r="L574" s="11"/>
      <c r="M574" s="11"/>
      <c r="N574" s="11"/>
    </row>
    <row r="575" customFormat="false" ht="12.75" hidden="false" customHeight="true" outlineLevel="0" collapsed="false">
      <c r="A575" s="11"/>
      <c r="B575" s="11"/>
      <c r="C575" s="11"/>
      <c r="D575" s="11"/>
      <c r="E575" s="11"/>
      <c r="F575" s="11"/>
      <c r="G575" s="11"/>
      <c r="H575" s="11"/>
      <c r="I575" s="11"/>
      <c r="J575" s="11"/>
      <c r="K575" s="11"/>
      <c r="L575" s="11"/>
      <c r="M575" s="11"/>
      <c r="N575" s="11"/>
    </row>
    <row r="576" customFormat="false" ht="12.75" hidden="false" customHeight="true" outlineLevel="0" collapsed="false">
      <c r="A576" s="11"/>
      <c r="B576" s="11"/>
      <c r="C576" s="11"/>
      <c r="D576" s="11"/>
      <c r="E576" s="11"/>
      <c r="F576" s="11"/>
      <c r="G576" s="11"/>
      <c r="H576" s="11"/>
      <c r="I576" s="11"/>
      <c r="J576" s="11"/>
      <c r="K576" s="11"/>
      <c r="L576" s="11"/>
      <c r="M576" s="11"/>
      <c r="N576" s="11"/>
    </row>
    <row r="577" customFormat="false" ht="12.75" hidden="false" customHeight="true" outlineLevel="0" collapsed="false">
      <c r="A577" s="11"/>
      <c r="B577" s="11"/>
      <c r="C577" s="11"/>
      <c r="D577" s="11"/>
      <c r="E577" s="11"/>
      <c r="F577" s="11"/>
      <c r="G577" s="11"/>
      <c r="H577" s="11"/>
      <c r="I577" s="11"/>
      <c r="J577" s="11"/>
      <c r="K577" s="11"/>
      <c r="L577" s="11"/>
      <c r="M577" s="11"/>
      <c r="N577" s="11"/>
    </row>
    <row r="578" customFormat="false" ht="12.75" hidden="false" customHeight="true" outlineLevel="0" collapsed="false">
      <c r="A578" s="11"/>
      <c r="B578" s="11"/>
      <c r="C578" s="11"/>
      <c r="D578" s="11"/>
      <c r="E578" s="11"/>
      <c r="F578" s="11"/>
      <c r="G578" s="11"/>
      <c r="H578" s="11"/>
      <c r="I578" s="11"/>
      <c r="J578" s="11"/>
      <c r="K578" s="11"/>
      <c r="L578" s="11"/>
      <c r="M578" s="11"/>
      <c r="N578" s="11"/>
    </row>
    <row r="579" customFormat="false" ht="12.75" hidden="false" customHeight="true" outlineLevel="0" collapsed="false">
      <c r="A579" s="11"/>
      <c r="B579" s="11"/>
      <c r="C579" s="11"/>
      <c r="D579" s="11"/>
      <c r="E579" s="11"/>
      <c r="F579" s="11"/>
      <c r="G579" s="11"/>
      <c r="H579" s="11"/>
      <c r="I579" s="11"/>
      <c r="J579" s="11"/>
      <c r="K579" s="11"/>
      <c r="L579" s="11"/>
      <c r="M579" s="11"/>
      <c r="N579" s="11"/>
    </row>
    <row r="580" customFormat="false" ht="12.75" hidden="false" customHeight="true" outlineLevel="0" collapsed="false">
      <c r="A580" s="11"/>
      <c r="B580" s="11"/>
      <c r="C580" s="11"/>
      <c r="D580" s="11"/>
      <c r="E580" s="11"/>
      <c r="F580" s="11"/>
      <c r="G580" s="11"/>
      <c r="H580" s="11"/>
      <c r="I580" s="11"/>
      <c r="J580" s="11"/>
      <c r="K580" s="11"/>
      <c r="L580" s="11"/>
      <c r="M580" s="11"/>
      <c r="N580" s="11"/>
    </row>
    <row r="581" customFormat="false" ht="12.75" hidden="false" customHeight="true" outlineLevel="0" collapsed="false">
      <c r="A581" s="11"/>
      <c r="B581" s="11"/>
      <c r="C581" s="11"/>
      <c r="D581" s="11"/>
      <c r="E581" s="11"/>
      <c r="F581" s="11"/>
      <c r="G581" s="11"/>
      <c r="H581" s="11"/>
      <c r="I581" s="11"/>
      <c r="J581" s="11"/>
      <c r="K581" s="11"/>
      <c r="L581" s="11"/>
      <c r="M581" s="11"/>
      <c r="N581" s="11"/>
    </row>
    <row r="582" customFormat="false" ht="12.75" hidden="false" customHeight="true" outlineLevel="0" collapsed="false">
      <c r="A582" s="11"/>
      <c r="B582" s="11"/>
      <c r="C582" s="11"/>
      <c r="D582" s="11"/>
      <c r="E582" s="11"/>
      <c r="F582" s="11"/>
      <c r="G582" s="11"/>
      <c r="H582" s="11"/>
      <c r="I582" s="11"/>
      <c r="J582" s="11"/>
      <c r="K582" s="11"/>
      <c r="L582" s="11"/>
      <c r="M582" s="11"/>
      <c r="N582" s="11"/>
    </row>
    <row r="583" customFormat="false" ht="12.75" hidden="false" customHeight="true" outlineLevel="0" collapsed="false">
      <c r="A583" s="11"/>
      <c r="B583" s="11"/>
      <c r="C583" s="11"/>
      <c r="D583" s="11"/>
      <c r="E583" s="11"/>
      <c r="F583" s="11"/>
      <c r="G583" s="11"/>
      <c r="H583" s="11"/>
      <c r="I583" s="11"/>
      <c r="J583" s="11"/>
      <c r="K583" s="11"/>
      <c r="L583" s="11"/>
      <c r="M583" s="11"/>
      <c r="N583" s="11"/>
    </row>
    <row r="584" customFormat="false" ht="12.75" hidden="false" customHeight="true" outlineLevel="0" collapsed="false">
      <c r="A584" s="11"/>
      <c r="B584" s="11"/>
      <c r="C584" s="11"/>
      <c r="D584" s="11"/>
      <c r="E584" s="11"/>
      <c r="F584" s="11"/>
      <c r="G584" s="11"/>
      <c r="H584" s="11"/>
      <c r="I584" s="11"/>
      <c r="J584" s="11"/>
      <c r="K584" s="11"/>
      <c r="L584" s="11"/>
      <c r="M584" s="11"/>
      <c r="N584" s="11"/>
    </row>
    <row r="585" customFormat="false" ht="12.75" hidden="false" customHeight="true" outlineLevel="0" collapsed="false">
      <c r="A585" s="11"/>
      <c r="B585" s="11"/>
      <c r="C585" s="11"/>
      <c r="D585" s="11"/>
      <c r="E585" s="11"/>
      <c r="F585" s="11"/>
      <c r="G585" s="11"/>
      <c r="H585" s="11"/>
      <c r="I585" s="11"/>
      <c r="J585" s="11"/>
      <c r="K585" s="11"/>
      <c r="L585" s="11"/>
      <c r="M585" s="11"/>
      <c r="N585" s="11"/>
    </row>
    <row r="586" customFormat="false" ht="12.75" hidden="false" customHeight="true" outlineLevel="0" collapsed="false">
      <c r="A586" s="11"/>
      <c r="B586" s="11"/>
      <c r="C586" s="11"/>
      <c r="D586" s="11"/>
      <c r="E586" s="11"/>
      <c r="F586" s="11"/>
      <c r="G586" s="11"/>
      <c r="H586" s="11"/>
      <c r="I586" s="11"/>
      <c r="J586" s="11"/>
      <c r="K586" s="11"/>
      <c r="L586" s="11"/>
      <c r="M586" s="11"/>
      <c r="N586" s="11"/>
    </row>
    <row r="587" customFormat="false" ht="12.75" hidden="false" customHeight="true" outlineLevel="0" collapsed="false">
      <c r="A587" s="11"/>
      <c r="B587" s="11"/>
      <c r="C587" s="11"/>
      <c r="D587" s="11"/>
      <c r="E587" s="11"/>
      <c r="F587" s="11"/>
      <c r="G587" s="11"/>
      <c r="H587" s="11"/>
      <c r="I587" s="11"/>
      <c r="J587" s="11"/>
      <c r="K587" s="11"/>
      <c r="L587" s="11"/>
      <c r="M587" s="11"/>
      <c r="N587" s="11"/>
    </row>
    <row r="588" customFormat="false" ht="12.75" hidden="false" customHeight="true" outlineLevel="0" collapsed="false">
      <c r="A588" s="11"/>
      <c r="B588" s="11"/>
      <c r="C588" s="11"/>
      <c r="D588" s="11"/>
      <c r="E588" s="11"/>
      <c r="F588" s="11"/>
      <c r="G588" s="11"/>
      <c r="H588" s="11"/>
      <c r="I588" s="11"/>
      <c r="J588" s="11"/>
      <c r="K588" s="11"/>
      <c r="L588" s="11"/>
      <c r="M588" s="11"/>
      <c r="N588" s="11"/>
    </row>
    <row r="589" customFormat="false" ht="12.75" hidden="false" customHeight="true" outlineLevel="0" collapsed="false">
      <c r="A589" s="11"/>
      <c r="B589" s="11"/>
      <c r="C589" s="11"/>
      <c r="D589" s="11"/>
      <c r="E589" s="11"/>
      <c r="F589" s="11"/>
      <c r="G589" s="11"/>
      <c r="H589" s="11"/>
      <c r="I589" s="11"/>
      <c r="J589" s="11"/>
      <c r="K589" s="11"/>
      <c r="L589" s="11"/>
      <c r="M589" s="11"/>
      <c r="N589" s="11"/>
    </row>
    <row r="590" customFormat="false" ht="12.75" hidden="false" customHeight="true" outlineLevel="0" collapsed="false">
      <c r="A590" s="11"/>
      <c r="B590" s="11"/>
      <c r="C590" s="11"/>
      <c r="D590" s="11"/>
      <c r="E590" s="11"/>
      <c r="F590" s="11"/>
      <c r="G590" s="11"/>
      <c r="H590" s="11"/>
      <c r="I590" s="11"/>
      <c r="J590" s="11"/>
      <c r="K590" s="11"/>
      <c r="L590" s="11"/>
      <c r="M590" s="11"/>
      <c r="N590" s="11"/>
    </row>
    <row r="591" customFormat="false" ht="12.75" hidden="false" customHeight="true" outlineLevel="0" collapsed="false">
      <c r="A591" s="11"/>
      <c r="B591" s="11"/>
      <c r="C591" s="11"/>
      <c r="D591" s="11"/>
      <c r="E591" s="11"/>
      <c r="F591" s="11"/>
      <c r="G591" s="11"/>
      <c r="H591" s="11"/>
      <c r="I591" s="11"/>
      <c r="J591" s="11"/>
      <c r="K591" s="11"/>
      <c r="L591" s="11"/>
      <c r="M591" s="11"/>
      <c r="N591" s="11"/>
    </row>
    <row r="592" customFormat="false" ht="12.75" hidden="false" customHeight="true" outlineLevel="0" collapsed="false">
      <c r="A592" s="11"/>
      <c r="B592" s="11"/>
      <c r="C592" s="11"/>
      <c r="D592" s="11"/>
      <c r="E592" s="11"/>
      <c r="F592" s="11"/>
      <c r="G592" s="11"/>
      <c r="H592" s="11"/>
      <c r="I592" s="11"/>
      <c r="J592" s="11"/>
      <c r="K592" s="11"/>
      <c r="L592" s="11"/>
      <c r="M592" s="11"/>
      <c r="N592" s="11"/>
    </row>
    <row r="593" customFormat="false" ht="12.75" hidden="false" customHeight="true" outlineLevel="0" collapsed="false">
      <c r="A593" s="11"/>
      <c r="B593" s="11"/>
      <c r="C593" s="11"/>
      <c r="D593" s="11"/>
      <c r="E593" s="11"/>
      <c r="F593" s="11"/>
      <c r="G593" s="11"/>
      <c r="H593" s="11"/>
      <c r="I593" s="11"/>
      <c r="J593" s="11"/>
      <c r="K593" s="11"/>
      <c r="L593" s="11"/>
      <c r="M593" s="11"/>
      <c r="N593" s="11"/>
    </row>
    <row r="594" customFormat="false" ht="12.75" hidden="false" customHeight="true" outlineLevel="0" collapsed="false">
      <c r="A594" s="11"/>
      <c r="B594" s="11"/>
      <c r="C594" s="11"/>
      <c r="D594" s="11"/>
      <c r="E594" s="11"/>
      <c r="F594" s="11"/>
      <c r="G594" s="11"/>
      <c r="H594" s="11"/>
      <c r="I594" s="11"/>
      <c r="J594" s="11"/>
      <c r="K594" s="11"/>
      <c r="L594" s="11"/>
      <c r="M594" s="11"/>
      <c r="N594" s="11"/>
    </row>
    <row r="595" customFormat="false" ht="12.75" hidden="false" customHeight="true" outlineLevel="0" collapsed="false">
      <c r="A595" s="11"/>
      <c r="B595" s="11"/>
      <c r="C595" s="11"/>
      <c r="D595" s="11"/>
      <c r="E595" s="11"/>
      <c r="F595" s="11"/>
      <c r="G595" s="11"/>
      <c r="H595" s="11"/>
      <c r="I595" s="11"/>
      <c r="J595" s="11"/>
      <c r="K595" s="11"/>
      <c r="L595" s="11"/>
      <c r="M595" s="11"/>
      <c r="N595" s="11"/>
    </row>
    <row r="596" customFormat="false" ht="12.75" hidden="false" customHeight="true" outlineLevel="0" collapsed="false">
      <c r="A596" s="11"/>
      <c r="B596" s="11"/>
      <c r="C596" s="11"/>
      <c r="D596" s="11"/>
      <c r="E596" s="11"/>
      <c r="F596" s="11"/>
      <c r="G596" s="11"/>
      <c r="H596" s="11"/>
      <c r="I596" s="11"/>
      <c r="J596" s="11"/>
      <c r="K596" s="11"/>
      <c r="L596" s="11"/>
      <c r="M596" s="11"/>
      <c r="N596" s="11"/>
    </row>
    <row r="597" customFormat="false" ht="12.75" hidden="false" customHeight="true" outlineLevel="0" collapsed="false">
      <c r="A597" s="11"/>
      <c r="B597" s="11"/>
      <c r="C597" s="11"/>
      <c r="D597" s="11"/>
      <c r="E597" s="11"/>
      <c r="F597" s="11"/>
      <c r="G597" s="11"/>
      <c r="H597" s="11"/>
      <c r="I597" s="11"/>
      <c r="J597" s="11"/>
      <c r="K597" s="11"/>
      <c r="L597" s="11"/>
      <c r="M597" s="11"/>
      <c r="N597" s="11"/>
    </row>
    <row r="598" customFormat="false" ht="12.75" hidden="false" customHeight="true" outlineLevel="0" collapsed="false">
      <c r="A598" s="11"/>
      <c r="B598" s="11"/>
      <c r="C598" s="11"/>
      <c r="D598" s="11"/>
      <c r="E598" s="11"/>
      <c r="F598" s="11"/>
      <c r="G598" s="11"/>
      <c r="H598" s="11"/>
      <c r="I598" s="11"/>
      <c r="J598" s="11"/>
      <c r="K598" s="11"/>
      <c r="L598" s="11"/>
      <c r="M598" s="11"/>
      <c r="N598" s="11"/>
    </row>
    <row r="599" customFormat="false" ht="12.75" hidden="false" customHeight="true" outlineLevel="0" collapsed="false">
      <c r="A599" s="11"/>
      <c r="B599" s="11"/>
      <c r="C599" s="11"/>
      <c r="D599" s="11"/>
      <c r="E599" s="11"/>
      <c r="F599" s="11"/>
      <c r="G599" s="11"/>
      <c r="H599" s="11"/>
      <c r="I599" s="11"/>
      <c r="J599" s="11"/>
      <c r="K599" s="11"/>
      <c r="L599" s="11"/>
      <c r="M599" s="11"/>
      <c r="N599" s="11"/>
    </row>
    <row r="600" customFormat="false" ht="12.75" hidden="false" customHeight="true" outlineLevel="0" collapsed="false">
      <c r="A600" s="11"/>
      <c r="B600" s="11"/>
      <c r="C600" s="11"/>
      <c r="D600" s="11"/>
      <c r="E600" s="11"/>
      <c r="F600" s="11"/>
      <c r="G600" s="11"/>
      <c r="H600" s="11"/>
      <c r="I600" s="11"/>
      <c r="J600" s="11"/>
      <c r="K600" s="11"/>
      <c r="L600" s="11"/>
      <c r="M600" s="11"/>
      <c r="N600" s="11"/>
    </row>
    <row r="601" customFormat="false" ht="12.75" hidden="false" customHeight="true" outlineLevel="0" collapsed="false">
      <c r="A601" s="11"/>
      <c r="B601" s="11"/>
      <c r="C601" s="11"/>
      <c r="D601" s="11"/>
      <c r="E601" s="11"/>
      <c r="F601" s="11"/>
      <c r="G601" s="11"/>
      <c r="H601" s="11"/>
      <c r="I601" s="11"/>
      <c r="J601" s="11"/>
      <c r="K601" s="11"/>
      <c r="L601" s="11"/>
      <c r="M601" s="11"/>
      <c r="N601" s="11"/>
    </row>
    <row r="602" customFormat="false" ht="12.75" hidden="false" customHeight="true" outlineLevel="0" collapsed="false">
      <c r="A602" s="11"/>
      <c r="B602" s="11"/>
      <c r="C602" s="11"/>
      <c r="D602" s="11"/>
      <c r="E602" s="11"/>
      <c r="F602" s="11"/>
      <c r="G602" s="11"/>
      <c r="H602" s="11"/>
      <c r="I602" s="11"/>
      <c r="J602" s="11"/>
      <c r="K602" s="11"/>
      <c r="L602" s="11"/>
      <c r="M602" s="11"/>
      <c r="N602" s="11"/>
    </row>
    <row r="603" customFormat="false" ht="12.75" hidden="false" customHeight="true" outlineLevel="0" collapsed="false">
      <c r="A603" s="11"/>
      <c r="B603" s="11"/>
      <c r="C603" s="11"/>
      <c r="D603" s="11"/>
      <c r="E603" s="11"/>
      <c r="F603" s="11"/>
      <c r="G603" s="11"/>
      <c r="H603" s="11"/>
      <c r="I603" s="11"/>
      <c r="J603" s="11"/>
      <c r="K603" s="11"/>
      <c r="L603" s="11"/>
      <c r="M603" s="11"/>
      <c r="N603" s="11"/>
    </row>
    <row r="604" customFormat="false" ht="12.75" hidden="false" customHeight="true" outlineLevel="0" collapsed="false">
      <c r="A604" s="11"/>
      <c r="B604" s="11"/>
      <c r="C604" s="11"/>
      <c r="D604" s="11"/>
      <c r="E604" s="11"/>
      <c r="F604" s="11"/>
      <c r="G604" s="11"/>
      <c r="H604" s="11"/>
      <c r="I604" s="11"/>
      <c r="J604" s="11"/>
      <c r="K604" s="11"/>
      <c r="L604" s="11"/>
      <c r="M604" s="11"/>
      <c r="N604" s="11"/>
    </row>
    <row r="605" customFormat="false" ht="12.75" hidden="false" customHeight="true" outlineLevel="0" collapsed="false">
      <c r="A605" s="11"/>
      <c r="B605" s="11"/>
      <c r="C605" s="11"/>
      <c r="D605" s="11"/>
      <c r="E605" s="11"/>
      <c r="F605" s="11"/>
      <c r="G605" s="11"/>
      <c r="H605" s="11"/>
      <c r="I605" s="11"/>
      <c r="J605" s="11"/>
      <c r="K605" s="11"/>
      <c r="L605" s="11"/>
      <c r="M605" s="11"/>
      <c r="N605" s="11"/>
    </row>
    <row r="606" customFormat="false" ht="12.75" hidden="false" customHeight="true" outlineLevel="0" collapsed="false">
      <c r="A606" s="11"/>
      <c r="B606" s="11"/>
      <c r="C606" s="11"/>
      <c r="D606" s="11"/>
      <c r="E606" s="11"/>
      <c r="F606" s="11"/>
      <c r="G606" s="11"/>
      <c r="H606" s="11"/>
      <c r="I606" s="11"/>
      <c r="J606" s="11"/>
      <c r="K606" s="11"/>
      <c r="L606" s="11"/>
      <c r="M606" s="11"/>
      <c r="N606" s="11"/>
    </row>
    <row r="607" customFormat="false" ht="12.75" hidden="false" customHeight="true" outlineLevel="0" collapsed="false">
      <c r="A607" s="11"/>
      <c r="B607" s="11"/>
      <c r="C607" s="11"/>
      <c r="D607" s="11"/>
      <c r="E607" s="11"/>
      <c r="F607" s="11"/>
      <c r="G607" s="11"/>
      <c r="H607" s="11"/>
      <c r="I607" s="11"/>
      <c r="J607" s="11"/>
      <c r="K607" s="11"/>
      <c r="L607" s="11"/>
      <c r="M607" s="11"/>
      <c r="N607" s="11"/>
    </row>
    <row r="608" customFormat="false" ht="12.75" hidden="false" customHeight="true" outlineLevel="0" collapsed="false">
      <c r="A608" s="11"/>
      <c r="B608" s="11"/>
      <c r="C608" s="11"/>
      <c r="D608" s="11"/>
      <c r="E608" s="11"/>
      <c r="F608" s="11"/>
      <c r="G608" s="11"/>
      <c r="H608" s="11"/>
      <c r="I608" s="11"/>
      <c r="J608" s="11"/>
      <c r="K608" s="11"/>
      <c r="L608" s="11"/>
      <c r="M608" s="11"/>
      <c r="N608" s="11"/>
    </row>
    <row r="609" customFormat="false" ht="12.75" hidden="false" customHeight="true" outlineLevel="0" collapsed="false">
      <c r="A609" s="11"/>
      <c r="B609" s="11"/>
      <c r="C609" s="11"/>
      <c r="D609" s="11"/>
      <c r="E609" s="11"/>
      <c r="F609" s="11"/>
      <c r="G609" s="11"/>
      <c r="H609" s="11"/>
      <c r="I609" s="11"/>
      <c r="J609" s="11"/>
      <c r="K609" s="11"/>
      <c r="L609" s="11"/>
      <c r="M609" s="11"/>
      <c r="N609" s="11"/>
    </row>
    <row r="610" customFormat="false" ht="12.75" hidden="false" customHeight="true" outlineLevel="0" collapsed="false">
      <c r="A610" s="11"/>
      <c r="B610" s="11"/>
      <c r="C610" s="11"/>
      <c r="D610" s="11"/>
      <c r="E610" s="11"/>
      <c r="F610" s="11"/>
      <c r="G610" s="11"/>
      <c r="H610" s="11"/>
      <c r="I610" s="11"/>
      <c r="J610" s="11"/>
      <c r="K610" s="11"/>
      <c r="L610" s="11"/>
      <c r="M610" s="11"/>
      <c r="N610" s="11"/>
    </row>
    <row r="611" customFormat="false" ht="12.75" hidden="false" customHeight="true" outlineLevel="0" collapsed="false">
      <c r="A611" s="11"/>
      <c r="B611" s="11"/>
      <c r="C611" s="11"/>
      <c r="D611" s="11"/>
      <c r="E611" s="11"/>
      <c r="F611" s="11"/>
      <c r="G611" s="11"/>
      <c r="H611" s="11"/>
      <c r="I611" s="11"/>
      <c r="J611" s="11"/>
      <c r="K611" s="11"/>
      <c r="L611" s="11"/>
      <c r="M611" s="11"/>
      <c r="N611" s="11"/>
    </row>
    <row r="612" customFormat="false" ht="12.75" hidden="false" customHeight="true" outlineLevel="0" collapsed="false">
      <c r="A612" s="11"/>
      <c r="B612" s="11"/>
      <c r="C612" s="11"/>
      <c r="D612" s="11"/>
      <c r="E612" s="11"/>
      <c r="F612" s="11"/>
      <c r="G612" s="11"/>
      <c r="H612" s="11"/>
      <c r="I612" s="11"/>
      <c r="J612" s="11"/>
      <c r="K612" s="11"/>
      <c r="L612" s="11"/>
      <c r="M612" s="11"/>
      <c r="N612" s="11"/>
    </row>
    <row r="613" customFormat="false" ht="12.75" hidden="false" customHeight="true" outlineLevel="0" collapsed="false">
      <c r="A613" s="11"/>
      <c r="B613" s="11"/>
      <c r="C613" s="11"/>
      <c r="D613" s="11"/>
      <c r="E613" s="11"/>
      <c r="F613" s="11"/>
      <c r="G613" s="11"/>
      <c r="H613" s="11"/>
      <c r="I613" s="11"/>
      <c r="J613" s="11"/>
      <c r="K613" s="11"/>
      <c r="L613" s="11"/>
      <c r="M613" s="11"/>
      <c r="N613" s="11"/>
    </row>
    <row r="614" customFormat="false" ht="12.75" hidden="false" customHeight="true" outlineLevel="0" collapsed="false">
      <c r="A614" s="11"/>
      <c r="B614" s="11"/>
      <c r="C614" s="11"/>
      <c r="D614" s="11"/>
      <c r="E614" s="11"/>
      <c r="F614" s="11"/>
      <c r="G614" s="11"/>
      <c r="H614" s="11"/>
      <c r="I614" s="11"/>
      <c r="J614" s="11"/>
      <c r="K614" s="11"/>
      <c r="L614" s="11"/>
      <c r="M614" s="11"/>
      <c r="N614" s="11"/>
    </row>
    <row r="615" customFormat="false" ht="12.75" hidden="false" customHeight="true" outlineLevel="0" collapsed="false">
      <c r="A615" s="11"/>
      <c r="B615" s="11"/>
      <c r="C615" s="11"/>
      <c r="D615" s="11"/>
      <c r="E615" s="11"/>
      <c r="F615" s="11"/>
      <c r="G615" s="11"/>
      <c r="H615" s="11"/>
      <c r="I615" s="11"/>
      <c r="J615" s="11"/>
      <c r="K615" s="11"/>
      <c r="L615" s="11"/>
      <c r="M615" s="11"/>
      <c r="N615" s="11"/>
    </row>
    <row r="616" customFormat="false" ht="12.75" hidden="false" customHeight="true" outlineLevel="0" collapsed="false">
      <c r="A616" s="11"/>
      <c r="B616" s="11"/>
      <c r="C616" s="11"/>
      <c r="D616" s="11"/>
      <c r="E616" s="11"/>
      <c r="F616" s="11"/>
      <c r="G616" s="11"/>
      <c r="H616" s="11"/>
      <c r="I616" s="11"/>
      <c r="J616" s="11"/>
      <c r="K616" s="11"/>
      <c r="L616" s="11"/>
      <c r="M616" s="11"/>
      <c r="N616" s="11"/>
    </row>
    <row r="617" customFormat="false" ht="12.75" hidden="false" customHeight="true" outlineLevel="0" collapsed="false">
      <c r="A617" s="11"/>
      <c r="B617" s="11"/>
      <c r="C617" s="11"/>
      <c r="D617" s="11"/>
      <c r="E617" s="11"/>
      <c r="F617" s="11"/>
      <c r="G617" s="11"/>
      <c r="H617" s="11"/>
      <c r="I617" s="11"/>
      <c r="J617" s="11"/>
      <c r="K617" s="11"/>
      <c r="L617" s="11"/>
      <c r="M617" s="11"/>
      <c r="N617" s="11"/>
    </row>
    <row r="618" customFormat="false" ht="12.75" hidden="false" customHeight="true" outlineLevel="0" collapsed="false">
      <c r="A618" s="11"/>
      <c r="B618" s="11"/>
      <c r="C618" s="11"/>
      <c r="D618" s="11"/>
      <c r="E618" s="11"/>
      <c r="F618" s="11"/>
      <c r="G618" s="11"/>
      <c r="H618" s="11"/>
      <c r="I618" s="11"/>
      <c r="J618" s="11"/>
      <c r="K618" s="11"/>
      <c r="L618" s="11"/>
      <c r="M618" s="11"/>
      <c r="N618" s="11"/>
    </row>
    <row r="619" customFormat="false" ht="12.75" hidden="false" customHeight="true" outlineLevel="0" collapsed="false">
      <c r="A619" s="11"/>
      <c r="B619" s="11"/>
      <c r="C619" s="11"/>
      <c r="D619" s="11"/>
      <c r="E619" s="11"/>
      <c r="F619" s="11"/>
      <c r="G619" s="11"/>
      <c r="H619" s="11"/>
      <c r="I619" s="11"/>
      <c r="J619" s="11"/>
      <c r="K619" s="11"/>
      <c r="L619" s="11"/>
      <c r="M619" s="11"/>
      <c r="N619" s="11"/>
    </row>
    <row r="620" customFormat="false" ht="12.75" hidden="false" customHeight="true" outlineLevel="0" collapsed="false">
      <c r="A620" s="11"/>
      <c r="B620" s="11"/>
      <c r="C620" s="11"/>
      <c r="D620" s="11"/>
      <c r="E620" s="11"/>
      <c r="F620" s="11"/>
      <c r="G620" s="11"/>
      <c r="H620" s="11"/>
      <c r="I620" s="11"/>
      <c r="J620" s="11"/>
      <c r="K620" s="11"/>
      <c r="L620" s="11"/>
      <c r="M620" s="11"/>
      <c r="N620" s="11"/>
    </row>
    <row r="621" customFormat="false" ht="12.75" hidden="false" customHeight="true" outlineLevel="0" collapsed="false">
      <c r="A621" s="11"/>
      <c r="B621" s="11"/>
      <c r="C621" s="11"/>
      <c r="D621" s="11"/>
      <c r="E621" s="11"/>
      <c r="F621" s="11"/>
      <c r="G621" s="11"/>
      <c r="H621" s="11"/>
      <c r="I621" s="11"/>
      <c r="J621" s="11"/>
      <c r="K621" s="11"/>
      <c r="L621" s="11"/>
      <c r="M621" s="11"/>
      <c r="N621" s="11"/>
    </row>
    <row r="622" customFormat="false" ht="12.75" hidden="false" customHeight="true" outlineLevel="0" collapsed="false">
      <c r="A622" s="11"/>
      <c r="B622" s="11"/>
      <c r="C622" s="11"/>
      <c r="D622" s="11"/>
      <c r="E622" s="11"/>
      <c r="F622" s="11"/>
      <c r="G622" s="11"/>
      <c r="H622" s="11"/>
      <c r="I622" s="11"/>
      <c r="J622" s="11"/>
      <c r="K622" s="11"/>
      <c r="L622" s="11"/>
      <c r="M622" s="11"/>
      <c r="N622" s="11"/>
    </row>
    <row r="623" customFormat="false" ht="12.75" hidden="false" customHeight="true" outlineLevel="0" collapsed="false">
      <c r="A623" s="11"/>
      <c r="B623" s="11"/>
      <c r="C623" s="11"/>
      <c r="D623" s="11"/>
      <c r="E623" s="11"/>
      <c r="F623" s="11"/>
      <c r="G623" s="11"/>
      <c r="H623" s="11"/>
      <c r="I623" s="11"/>
      <c r="J623" s="11"/>
      <c r="K623" s="11"/>
      <c r="L623" s="11"/>
      <c r="M623" s="11"/>
      <c r="N623" s="11"/>
    </row>
    <row r="624" customFormat="false" ht="12.75" hidden="false" customHeight="true" outlineLevel="0" collapsed="false">
      <c r="A624" s="11"/>
      <c r="B624" s="11"/>
      <c r="C624" s="11"/>
      <c r="D624" s="11"/>
      <c r="E624" s="11"/>
      <c r="F624" s="11"/>
      <c r="G624" s="11"/>
      <c r="H624" s="11"/>
      <c r="I624" s="11"/>
      <c r="J624" s="11"/>
      <c r="K624" s="11"/>
      <c r="L624" s="11"/>
      <c r="M624" s="11"/>
      <c r="N624" s="11"/>
    </row>
    <row r="625" customFormat="false" ht="12.75" hidden="false" customHeight="true" outlineLevel="0" collapsed="false">
      <c r="A625" s="11"/>
      <c r="B625" s="11"/>
      <c r="C625" s="11"/>
      <c r="D625" s="11"/>
      <c r="E625" s="11"/>
      <c r="F625" s="11"/>
      <c r="G625" s="11"/>
      <c r="H625" s="11"/>
      <c r="I625" s="11"/>
      <c r="J625" s="11"/>
      <c r="K625" s="11"/>
      <c r="L625" s="11"/>
      <c r="M625" s="11"/>
      <c r="N625" s="11"/>
    </row>
    <row r="626" customFormat="false" ht="12.75" hidden="false" customHeight="true" outlineLevel="0" collapsed="false">
      <c r="A626" s="11"/>
      <c r="B626" s="11"/>
      <c r="C626" s="11"/>
      <c r="D626" s="11"/>
      <c r="E626" s="11"/>
      <c r="F626" s="11"/>
      <c r="G626" s="11"/>
      <c r="H626" s="11"/>
      <c r="I626" s="11"/>
      <c r="J626" s="11"/>
      <c r="K626" s="11"/>
      <c r="L626" s="11"/>
      <c r="M626" s="11"/>
      <c r="N626" s="11"/>
    </row>
    <row r="627" customFormat="false" ht="12.75" hidden="false" customHeight="true" outlineLevel="0" collapsed="false">
      <c r="A627" s="11"/>
      <c r="B627" s="11"/>
      <c r="C627" s="11"/>
      <c r="D627" s="11"/>
      <c r="E627" s="11"/>
      <c r="F627" s="11"/>
      <c r="G627" s="11"/>
      <c r="H627" s="11"/>
      <c r="I627" s="11"/>
      <c r="J627" s="11"/>
      <c r="K627" s="11"/>
      <c r="L627" s="11"/>
      <c r="M627" s="11"/>
      <c r="N627" s="11"/>
    </row>
    <row r="628" customFormat="false" ht="12.75" hidden="false" customHeight="true" outlineLevel="0" collapsed="false">
      <c r="A628" s="11"/>
      <c r="B628" s="11"/>
      <c r="C628" s="11"/>
      <c r="D628" s="11"/>
      <c r="E628" s="11"/>
      <c r="F628" s="11"/>
      <c r="G628" s="11"/>
      <c r="H628" s="11"/>
      <c r="I628" s="11"/>
      <c r="J628" s="11"/>
      <c r="K628" s="11"/>
      <c r="L628" s="11"/>
      <c r="M628" s="11"/>
      <c r="N628" s="11"/>
    </row>
    <row r="629" customFormat="false" ht="12.75" hidden="false" customHeight="true" outlineLevel="0" collapsed="false">
      <c r="A629" s="11"/>
      <c r="B629" s="11"/>
      <c r="C629" s="11"/>
      <c r="D629" s="11"/>
      <c r="E629" s="11"/>
      <c r="F629" s="11"/>
      <c r="G629" s="11"/>
      <c r="H629" s="11"/>
      <c r="I629" s="11"/>
      <c r="J629" s="11"/>
      <c r="K629" s="11"/>
      <c r="L629" s="11"/>
      <c r="M629" s="11"/>
      <c r="N629" s="11"/>
    </row>
    <row r="630" customFormat="false" ht="12.75" hidden="false" customHeight="true" outlineLevel="0" collapsed="false">
      <c r="A630" s="11"/>
      <c r="B630" s="11"/>
      <c r="C630" s="11"/>
      <c r="D630" s="11"/>
      <c r="E630" s="11"/>
      <c r="F630" s="11"/>
      <c r="G630" s="11"/>
      <c r="H630" s="11"/>
      <c r="I630" s="11"/>
      <c r="J630" s="11"/>
      <c r="K630" s="11"/>
      <c r="L630" s="11"/>
      <c r="M630" s="11"/>
      <c r="N630" s="11"/>
    </row>
    <row r="631" customFormat="false" ht="12.75" hidden="false" customHeight="true" outlineLevel="0" collapsed="false">
      <c r="A631" s="11"/>
      <c r="B631" s="11"/>
      <c r="C631" s="11"/>
      <c r="D631" s="11"/>
      <c r="E631" s="11"/>
      <c r="F631" s="11"/>
      <c r="G631" s="11"/>
      <c r="H631" s="11"/>
      <c r="I631" s="11"/>
      <c r="J631" s="11"/>
      <c r="K631" s="11"/>
      <c r="L631" s="11"/>
      <c r="M631" s="11"/>
      <c r="N631" s="11"/>
    </row>
    <row r="632" customFormat="false" ht="12.75" hidden="false" customHeight="true" outlineLevel="0" collapsed="false">
      <c r="A632" s="11"/>
      <c r="B632" s="11"/>
      <c r="C632" s="11"/>
      <c r="D632" s="11"/>
      <c r="E632" s="11"/>
      <c r="F632" s="11"/>
      <c r="G632" s="11"/>
      <c r="H632" s="11"/>
      <c r="I632" s="11"/>
      <c r="J632" s="11"/>
      <c r="K632" s="11"/>
      <c r="L632" s="11"/>
      <c r="M632" s="11"/>
      <c r="N632" s="11"/>
    </row>
    <row r="633" customFormat="false" ht="12.75" hidden="false" customHeight="true" outlineLevel="0" collapsed="false">
      <c r="A633" s="11"/>
      <c r="B633" s="11"/>
      <c r="C633" s="11"/>
      <c r="D633" s="11"/>
      <c r="E633" s="11"/>
      <c r="F633" s="11"/>
      <c r="G633" s="11"/>
      <c r="H633" s="11"/>
      <c r="I633" s="11"/>
      <c r="J633" s="11"/>
      <c r="K633" s="11"/>
      <c r="L633" s="11"/>
      <c r="M633" s="11"/>
      <c r="N633" s="11"/>
    </row>
    <row r="634" customFormat="false" ht="12.75" hidden="false" customHeight="true" outlineLevel="0" collapsed="false">
      <c r="A634" s="11"/>
      <c r="B634" s="11"/>
      <c r="C634" s="11"/>
      <c r="D634" s="11"/>
      <c r="E634" s="11"/>
      <c r="F634" s="11"/>
      <c r="G634" s="11"/>
      <c r="H634" s="11"/>
      <c r="I634" s="11"/>
      <c r="J634" s="11"/>
      <c r="K634" s="11"/>
      <c r="L634" s="11"/>
      <c r="M634" s="11"/>
      <c r="N634" s="11"/>
    </row>
    <row r="635" customFormat="false" ht="12.75" hidden="false" customHeight="true" outlineLevel="0" collapsed="false">
      <c r="A635" s="11"/>
      <c r="B635" s="11"/>
      <c r="C635" s="11"/>
      <c r="D635" s="11"/>
      <c r="E635" s="11"/>
      <c r="F635" s="11"/>
      <c r="G635" s="11"/>
      <c r="H635" s="11"/>
      <c r="I635" s="11"/>
      <c r="J635" s="11"/>
      <c r="K635" s="11"/>
      <c r="L635" s="11"/>
      <c r="M635" s="11"/>
      <c r="N635" s="11"/>
    </row>
    <row r="636" customFormat="false" ht="12.75" hidden="false" customHeight="true" outlineLevel="0" collapsed="false">
      <c r="A636" s="11"/>
      <c r="B636" s="11"/>
      <c r="C636" s="11"/>
      <c r="D636" s="11"/>
      <c r="E636" s="11"/>
      <c r="F636" s="11"/>
      <c r="G636" s="11"/>
      <c r="H636" s="11"/>
      <c r="I636" s="11"/>
      <c r="J636" s="11"/>
      <c r="K636" s="11"/>
      <c r="L636" s="11"/>
      <c r="M636" s="11"/>
      <c r="N636" s="11"/>
    </row>
    <row r="637" customFormat="false" ht="12.75" hidden="false" customHeight="true" outlineLevel="0" collapsed="false">
      <c r="A637" s="11"/>
      <c r="B637" s="11"/>
      <c r="C637" s="11"/>
      <c r="D637" s="11"/>
      <c r="E637" s="11"/>
      <c r="F637" s="11"/>
      <c r="G637" s="11"/>
      <c r="H637" s="11"/>
      <c r="I637" s="11"/>
      <c r="J637" s="11"/>
      <c r="K637" s="11"/>
      <c r="L637" s="11"/>
      <c r="M637" s="11"/>
      <c r="N637" s="11"/>
    </row>
    <row r="638" customFormat="false" ht="12.75" hidden="false" customHeight="true" outlineLevel="0" collapsed="false">
      <c r="A638" s="11"/>
      <c r="B638" s="11"/>
      <c r="C638" s="11"/>
      <c r="D638" s="11"/>
      <c r="E638" s="11"/>
      <c r="F638" s="11"/>
      <c r="G638" s="11"/>
      <c r="H638" s="11"/>
      <c r="I638" s="11"/>
      <c r="J638" s="11"/>
      <c r="K638" s="11"/>
      <c r="L638" s="11"/>
      <c r="M638" s="11"/>
      <c r="N638" s="11"/>
    </row>
    <row r="639" customFormat="false" ht="12.75" hidden="false" customHeight="true" outlineLevel="0" collapsed="false">
      <c r="A639" s="11"/>
      <c r="B639" s="11"/>
      <c r="C639" s="11"/>
      <c r="D639" s="11"/>
      <c r="E639" s="11"/>
      <c r="F639" s="11"/>
      <c r="G639" s="11"/>
      <c r="H639" s="11"/>
      <c r="I639" s="11"/>
      <c r="J639" s="11"/>
      <c r="K639" s="11"/>
      <c r="L639" s="11"/>
      <c r="M639" s="11"/>
      <c r="N639" s="11"/>
    </row>
    <row r="640" customFormat="false" ht="12.75" hidden="false" customHeight="true" outlineLevel="0" collapsed="false">
      <c r="A640" s="11"/>
      <c r="B640" s="11"/>
      <c r="C640" s="11"/>
      <c r="D640" s="11"/>
      <c r="E640" s="11"/>
      <c r="F640" s="11"/>
      <c r="G640" s="11"/>
      <c r="H640" s="11"/>
      <c r="I640" s="11"/>
      <c r="J640" s="11"/>
      <c r="K640" s="11"/>
      <c r="L640" s="11"/>
      <c r="M640" s="11"/>
      <c r="N640" s="11"/>
    </row>
    <row r="641" customFormat="false" ht="12.75" hidden="false" customHeight="true" outlineLevel="0" collapsed="false">
      <c r="A641" s="11"/>
      <c r="B641" s="11"/>
      <c r="C641" s="11"/>
      <c r="D641" s="11"/>
      <c r="E641" s="11"/>
      <c r="F641" s="11"/>
      <c r="G641" s="11"/>
      <c r="H641" s="11"/>
      <c r="I641" s="11"/>
      <c r="J641" s="11"/>
      <c r="K641" s="11"/>
      <c r="L641" s="11"/>
      <c r="M641" s="11"/>
      <c r="N641" s="11"/>
    </row>
    <row r="642" customFormat="false" ht="12.75" hidden="false" customHeight="true" outlineLevel="0" collapsed="false">
      <c r="A642" s="11"/>
      <c r="B642" s="11"/>
      <c r="C642" s="11"/>
      <c r="D642" s="11"/>
      <c r="E642" s="11"/>
      <c r="F642" s="11"/>
      <c r="G642" s="11"/>
      <c r="H642" s="11"/>
      <c r="I642" s="11"/>
      <c r="J642" s="11"/>
      <c r="K642" s="11"/>
      <c r="L642" s="11"/>
      <c r="M642" s="11"/>
      <c r="N642" s="11"/>
    </row>
    <row r="643" customFormat="false" ht="12.75" hidden="false" customHeight="true" outlineLevel="0" collapsed="false">
      <c r="A643" s="11"/>
      <c r="B643" s="11"/>
      <c r="C643" s="11"/>
      <c r="D643" s="11"/>
      <c r="E643" s="11"/>
      <c r="F643" s="11"/>
      <c r="G643" s="11"/>
      <c r="H643" s="11"/>
      <c r="I643" s="11"/>
      <c r="J643" s="11"/>
      <c r="K643" s="11"/>
      <c r="L643" s="11"/>
      <c r="M643" s="11"/>
      <c r="N643" s="11"/>
    </row>
    <row r="644" customFormat="false" ht="12.75" hidden="false" customHeight="true" outlineLevel="0" collapsed="false">
      <c r="A644" s="11"/>
      <c r="B644" s="11"/>
      <c r="C644" s="11"/>
      <c r="D644" s="11"/>
      <c r="E644" s="11"/>
      <c r="F644" s="11"/>
      <c r="G644" s="11"/>
      <c r="H644" s="11"/>
      <c r="I644" s="11"/>
      <c r="J644" s="11"/>
      <c r="K644" s="11"/>
      <c r="L644" s="11"/>
      <c r="M644" s="11"/>
      <c r="N644" s="11"/>
    </row>
    <row r="645" customFormat="false" ht="12.75" hidden="false" customHeight="true" outlineLevel="0" collapsed="false">
      <c r="A645" s="11"/>
      <c r="B645" s="11"/>
      <c r="C645" s="11"/>
      <c r="D645" s="11"/>
      <c r="E645" s="11"/>
      <c r="F645" s="11"/>
      <c r="G645" s="11"/>
      <c r="H645" s="11"/>
      <c r="I645" s="11"/>
      <c r="J645" s="11"/>
      <c r="K645" s="11"/>
      <c r="L645" s="11"/>
      <c r="M645" s="11"/>
      <c r="N645" s="11"/>
    </row>
    <row r="646" customFormat="false" ht="12.75" hidden="false" customHeight="true" outlineLevel="0" collapsed="false">
      <c r="A646" s="11"/>
      <c r="B646" s="11"/>
      <c r="C646" s="11"/>
      <c r="D646" s="11"/>
      <c r="E646" s="11"/>
      <c r="F646" s="11"/>
      <c r="G646" s="11"/>
      <c r="H646" s="11"/>
      <c r="I646" s="11"/>
      <c r="J646" s="11"/>
      <c r="K646" s="11"/>
      <c r="L646" s="11"/>
      <c r="M646" s="11"/>
      <c r="N646" s="11"/>
    </row>
    <row r="647" customFormat="false" ht="12.75" hidden="false" customHeight="true" outlineLevel="0" collapsed="false">
      <c r="A647" s="11"/>
      <c r="B647" s="11"/>
      <c r="C647" s="11"/>
      <c r="D647" s="11"/>
      <c r="E647" s="11"/>
      <c r="F647" s="11"/>
      <c r="G647" s="11"/>
      <c r="H647" s="11"/>
      <c r="I647" s="11"/>
      <c r="J647" s="11"/>
      <c r="K647" s="11"/>
      <c r="L647" s="11"/>
      <c r="M647" s="11"/>
      <c r="N647" s="11"/>
    </row>
    <row r="648" customFormat="false" ht="12.75" hidden="false" customHeight="true" outlineLevel="0" collapsed="false">
      <c r="A648" s="11"/>
      <c r="B648" s="11"/>
      <c r="C648" s="11"/>
      <c r="D648" s="11"/>
      <c r="E648" s="11"/>
      <c r="F648" s="11"/>
      <c r="G648" s="11"/>
      <c r="H648" s="11"/>
      <c r="I648" s="11"/>
      <c r="J648" s="11"/>
      <c r="K648" s="11"/>
      <c r="L648" s="11"/>
      <c r="M648" s="11"/>
      <c r="N648" s="11"/>
    </row>
    <row r="649" customFormat="false" ht="12.75" hidden="false" customHeight="true" outlineLevel="0" collapsed="false">
      <c r="A649" s="11"/>
      <c r="B649" s="11"/>
      <c r="C649" s="11"/>
      <c r="D649" s="11"/>
      <c r="E649" s="11"/>
      <c r="F649" s="11"/>
      <c r="G649" s="11"/>
      <c r="H649" s="11"/>
      <c r="I649" s="11"/>
      <c r="J649" s="11"/>
      <c r="K649" s="11"/>
      <c r="L649" s="11"/>
      <c r="M649" s="11"/>
      <c r="N649" s="11"/>
    </row>
    <row r="650" customFormat="false" ht="12.75" hidden="false" customHeight="true" outlineLevel="0" collapsed="false">
      <c r="A650" s="11"/>
      <c r="B650" s="11"/>
      <c r="C650" s="11"/>
      <c r="D650" s="11"/>
      <c r="E650" s="11"/>
      <c r="F650" s="11"/>
      <c r="G650" s="11"/>
      <c r="H650" s="11"/>
      <c r="I650" s="11"/>
      <c r="J650" s="11"/>
      <c r="K650" s="11"/>
      <c r="L650" s="11"/>
      <c r="M650" s="11"/>
      <c r="N650" s="11"/>
    </row>
    <row r="651" customFormat="false" ht="12.75" hidden="false" customHeight="true" outlineLevel="0" collapsed="false">
      <c r="A651" s="11"/>
      <c r="B651" s="11"/>
      <c r="C651" s="11"/>
      <c r="D651" s="11"/>
      <c r="E651" s="11"/>
      <c r="F651" s="11"/>
      <c r="G651" s="11"/>
      <c r="H651" s="11"/>
      <c r="I651" s="11"/>
      <c r="J651" s="11"/>
      <c r="K651" s="11"/>
      <c r="L651" s="11"/>
      <c r="M651" s="11"/>
      <c r="N651" s="11"/>
    </row>
    <row r="652" customFormat="false" ht="12.75" hidden="false" customHeight="true" outlineLevel="0" collapsed="false">
      <c r="A652" s="11"/>
      <c r="B652" s="11"/>
      <c r="C652" s="11"/>
      <c r="D652" s="11"/>
      <c r="E652" s="11"/>
      <c r="F652" s="11"/>
      <c r="G652" s="11"/>
      <c r="H652" s="11"/>
      <c r="I652" s="11"/>
      <c r="J652" s="11"/>
      <c r="K652" s="11"/>
      <c r="L652" s="11"/>
      <c r="M652" s="11"/>
      <c r="N652" s="11"/>
    </row>
    <row r="653" customFormat="false" ht="12.75" hidden="false" customHeight="true" outlineLevel="0" collapsed="false">
      <c r="A653" s="11"/>
      <c r="B653" s="11"/>
      <c r="C653" s="11"/>
      <c r="D653" s="11"/>
      <c r="E653" s="11"/>
      <c r="F653" s="11"/>
      <c r="G653" s="11"/>
      <c r="H653" s="11"/>
      <c r="I653" s="11"/>
      <c r="J653" s="11"/>
      <c r="K653" s="11"/>
      <c r="L653" s="11"/>
      <c r="M653" s="11"/>
      <c r="N653" s="11"/>
    </row>
    <row r="654" customFormat="false" ht="12.75" hidden="false" customHeight="true" outlineLevel="0" collapsed="false">
      <c r="A654" s="11"/>
      <c r="B654" s="11"/>
      <c r="C654" s="11"/>
      <c r="D654" s="11"/>
      <c r="E654" s="11"/>
      <c r="F654" s="11"/>
      <c r="G654" s="11"/>
      <c r="H654" s="11"/>
      <c r="I654" s="11"/>
      <c r="J654" s="11"/>
      <c r="K654" s="11"/>
      <c r="L654" s="11"/>
      <c r="M654" s="11"/>
      <c r="N654" s="11"/>
    </row>
    <row r="655" customFormat="false" ht="12.75" hidden="false" customHeight="true" outlineLevel="0" collapsed="false">
      <c r="A655" s="11"/>
      <c r="B655" s="11"/>
      <c r="C655" s="11"/>
      <c r="D655" s="11"/>
      <c r="E655" s="11"/>
      <c r="F655" s="11"/>
      <c r="G655" s="11"/>
      <c r="H655" s="11"/>
      <c r="I655" s="11"/>
      <c r="J655" s="11"/>
      <c r="K655" s="11"/>
      <c r="L655" s="11"/>
      <c r="M655" s="11"/>
      <c r="N655" s="11"/>
    </row>
    <row r="656" customFormat="false" ht="12.75" hidden="false" customHeight="true" outlineLevel="0" collapsed="false">
      <c r="A656" s="11"/>
      <c r="B656" s="11"/>
      <c r="C656" s="11"/>
      <c r="D656" s="11"/>
      <c r="E656" s="11"/>
      <c r="F656" s="11"/>
      <c r="G656" s="11"/>
      <c r="H656" s="11"/>
      <c r="I656" s="11"/>
      <c r="J656" s="11"/>
      <c r="K656" s="11"/>
      <c r="L656" s="11"/>
      <c r="M656" s="11"/>
      <c r="N656" s="11"/>
    </row>
    <row r="657" customFormat="false" ht="12.75" hidden="false" customHeight="true" outlineLevel="0" collapsed="false">
      <c r="A657" s="11"/>
      <c r="B657" s="11"/>
      <c r="C657" s="11"/>
      <c r="D657" s="11"/>
      <c r="E657" s="11"/>
      <c r="F657" s="11"/>
      <c r="G657" s="11"/>
      <c r="H657" s="11"/>
      <c r="I657" s="11"/>
      <c r="J657" s="11"/>
      <c r="K657" s="11"/>
      <c r="L657" s="11"/>
      <c r="M657" s="11"/>
      <c r="N657" s="11"/>
    </row>
    <row r="658" customFormat="false" ht="12.75" hidden="false" customHeight="true" outlineLevel="0" collapsed="false">
      <c r="A658" s="11"/>
      <c r="B658" s="11"/>
      <c r="C658" s="11"/>
      <c r="D658" s="11"/>
      <c r="E658" s="11"/>
      <c r="F658" s="11"/>
      <c r="G658" s="11"/>
      <c r="H658" s="11"/>
      <c r="I658" s="11"/>
      <c r="J658" s="11"/>
      <c r="K658" s="11"/>
      <c r="L658" s="11"/>
      <c r="M658" s="11"/>
      <c r="N658" s="11"/>
    </row>
    <row r="659" customFormat="false" ht="12.75" hidden="false" customHeight="true" outlineLevel="0" collapsed="false">
      <c r="A659" s="11"/>
      <c r="B659" s="11"/>
      <c r="C659" s="11"/>
      <c r="D659" s="11"/>
      <c r="E659" s="11"/>
      <c r="F659" s="11"/>
      <c r="G659" s="11"/>
      <c r="H659" s="11"/>
      <c r="I659" s="11"/>
      <c r="J659" s="11"/>
      <c r="K659" s="11"/>
      <c r="L659" s="11"/>
      <c r="M659" s="11"/>
      <c r="N659" s="11"/>
    </row>
    <row r="660" customFormat="false" ht="12.75" hidden="false" customHeight="true" outlineLevel="0" collapsed="false">
      <c r="A660" s="11"/>
      <c r="B660" s="11"/>
      <c r="C660" s="11"/>
      <c r="D660" s="11"/>
      <c r="E660" s="11"/>
      <c r="F660" s="11"/>
      <c r="G660" s="11"/>
      <c r="H660" s="11"/>
      <c r="I660" s="11"/>
      <c r="J660" s="11"/>
      <c r="K660" s="11"/>
      <c r="L660" s="11"/>
      <c r="M660" s="11"/>
      <c r="N660" s="11"/>
    </row>
    <row r="661" customFormat="false" ht="12.75" hidden="false" customHeight="true" outlineLevel="0" collapsed="false">
      <c r="A661" s="11"/>
      <c r="B661" s="11"/>
      <c r="C661" s="11"/>
      <c r="D661" s="11"/>
      <c r="E661" s="11"/>
      <c r="F661" s="11"/>
      <c r="G661" s="11"/>
      <c r="H661" s="11"/>
      <c r="I661" s="11"/>
      <c r="J661" s="11"/>
      <c r="K661" s="11"/>
      <c r="L661" s="11"/>
      <c r="M661" s="11"/>
      <c r="N661" s="11"/>
    </row>
    <row r="662" customFormat="false" ht="12.75" hidden="false" customHeight="true" outlineLevel="0" collapsed="false">
      <c r="A662" s="11"/>
      <c r="B662" s="11"/>
      <c r="C662" s="11"/>
      <c r="D662" s="11"/>
      <c r="E662" s="11"/>
      <c r="F662" s="11"/>
      <c r="G662" s="11"/>
      <c r="H662" s="11"/>
      <c r="I662" s="11"/>
      <c r="J662" s="11"/>
      <c r="K662" s="11"/>
      <c r="L662" s="11"/>
      <c r="M662" s="11"/>
      <c r="N662" s="11"/>
    </row>
    <row r="663" customFormat="false" ht="12.75" hidden="false" customHeight="true" outlineLevel="0" collapsed="false">
      <c r="A663" s="11"/>
      <c r="B663" s="11"/>
      <c r="C663" s="11"/>
      <c r="D663" s="11"/>
      <c r="E663" s="11"/>
      <c r="F663" s="11"/>
      <c r="G663" s="11"/>
      <c r="H663" s="11"/>
      <c r="I663" s="11"/>
      <c r="J663" s="11"/>
      <c r="K663" s="11"/>
      <c r="L663" s="11"/>
      <c r="M663" s="11"/>
      <c r="N663" s="11"/>
    </row>
    <row r="664" customFormat="false" ht="12.75" hidden="false" customHeight="true" outlineLevel="0" collapsed="false">
      <c r="A664" s="11"/>
      <c r="B664" s="11"/>
      <c r="C664" s="11"/>
      <c r="D664" s="11"/>
      <c r="E664" s="11"/>
      <c r="F664" s="11"/>
      <c r="G664" s="11"/>
      <c r="H664" s="11"/>
      <c r="I664" s="11"/>
      <c r="J664" s="11"/>
      <c r="K664" s="11"/>
      <c r="L664" s="11"/>
      <c r="M664" s="11"/>
      <c r="N664" s="11"/>
    </row>
    <row r="665" customFormat="false" ht="12.75" hidden="false" customHeight="true" outlineLevel="0" collapsed="false">
      <c r="A665" s="11"/>
      <c r="B665" s="11"/>
      <c r="C665" s="11"/>
      <c r="D665" s="11"/>
      <c r="E665" s="11"/>
      <c r="F665" s="11"/>
      <c r="G665" s="11"/>
      <c r="H665" s="11"/>
      <c r="I665" s="11"/>
      <c r="J665" s="11"/>
      <c r="K665" s="11"/>
      <c r="L665" s="11"/>
      <c r="M665" s="11"/>
      <c r="N665" s="11"/>
    </row>
    <row r="666" customFormat="false" ht="12.75" hidden="false" customHeight="true" outlineLevel="0" collapsed="false">
      <c r="A666" s="11"/>
      <c r="B666" s="11"/>
      <c r="C666" s="11"/>
      <c r="D666" s="11"/>
      <c r="E666" s="11"/>
      <c r="F666" s="11"/>
      <c r="G666" s="11"/>
      <c r="H666" s="11"/>
      <c r="I666" s="11"/>
      <c r="J666" s="11"/>
      <c r="K666" s="11"/>
      <c r="L666" s="11"/>
      <c r="M666" s="11"/>
      <c r="N666" s="11"/>
    </row>
    <row r="667" customFormat="false" ht="12.75" hidden="false" customHeight="true" outlineLevel="0" collapsed="false">
      <c r="A667" s="11"/>
      <c r="B667" s="11"/>
      <c r="C667" s="11"/>
      <c r="D667" s="11"/>
      <c r="E667" s="11"/>
      <c r="F667" s="11"/>
      <c r="G667" s="11"/>
      <c r="H667" s="11"/>
      <c r="I667" s="11"/>
      <c r="J667" s="11"/>
      <c r="K667" s="11"/>
      <c r="L667" s="11"/>
      <c r="M667" s="11"/>
      <c r="N667" s="11"/>
    </row>
    <row r="668" customFormat="false" ht="12.75" hidden="false" customHeight="true" outlineLevel="0" collapsed="false">
      <c r="A668" s="11"/>
      <c r="B668" s="11"/>
      <c r="C668" s="11"/>
      <c r="D668" s="11"/>
      <c r="E668" s="11"/>
      <c r="F668" s="11"/>
      <c r="G668" s="11"/>
      <c r="H668" s="11"/>
      <c r="I668" s="11"/>
      <c r="J668" s="11"/>
      <c r="K668" s="11"/>
      <c r="L668" s="11"/>
      <c r="M668" s="11"/>
      <c r="N668" s="11"/>
    </row>
    <row r="669" customFormat="false" ht="12.75" hidden="false" customHeight="true" outlineLevel="0" collapsed="false">
      <c r="A669" s="11"/>
      <c r="B669" s="11"/>
      <c r="C669" s="11"/>
      <c r="D669" s="11"/>
      <c r="E669" s="11"/>
      <c r="F669" s="11"/>
      <c r="G669" s="11"/>
      <c r="H669" s="11"/>
      <c r="I669" s="11"/>
      <c r="J669" s="11"/>
      <c r="K669" s="11"/>
      <c r="L669" s="11"/>
      <c r="M669" s="11"/>
      <c r="N669" s="11"/>
    </row>
    <row r="670" customFormat="false" ht="12.75" hidden="false" customHeight="true" outlineLevel="0" collapsed="false">
      <c r="A670" s="11"/>
      <c r="B670" s="11"/>
      <c r="C670" s="11"/>
      <c r="D670" s="11"/>
      <c r="E670" s="11"/>
      <c r="F670" s="11"/>
      <c r="G670" s="11"/>
      <c r="H670" s="11"/>
      <c r="I670" s="11"/>
      <c r="J670" s="11"/>
      <c r="K670" s="11"/>
      <c r="L670" s="11"/>
      <c r="M670" s="11"/>
      <c r="N670" s="11"/>
    </row>
    <row r="671" customFormat="false" ht="12.75" hidden="false" customHeight="true" outlineLevel="0" collapsed="false">
      <c r="A671" s="11"/>
      <c r="B671" s="11"/>
      <c r="C671" s="11"/>
      <c r="D671" s="11"/>
      <c r="E671" s="11"/>
      <c r="F671" s="11"/>
      <c r="G671" s="11"/>
      <c r="H671" s="11"/>
      <c r="I671" s="11"/>
      <c r="J671" s="11"/>
      <c r="K671" s="11"/>
      <c r="L671" s="11"/>
      <c r="M671" s="11"/>
      <c r="N671" s="11"/>
    </row>
    <row r="672" customFormat="false" ht="12.75" hidden="false" customHeight="true" outlineLevel="0" collapsed="false">
      <c r="A672" s="11"/>
      <c r="B672" s="11"/>
      <c r="C672" s="11"/>
      <c r="D672" s="11"/>
      <c r="E672" s="11"/>
      <c r="F672" s="11"/>
      <c r="G672" s="11"/>
      <c r="H672" s="11"/>
      <c r="I672" s="11"/>
      <c r="J672" s="11"/>
      <c r="K672" s="11"/>
      <c r="L672" s="11"/>
      <c r="M672" s="11"/>
      <c r="N672" s="11"/>
    </row>
    <row r="673" customFormat="false" ht="12.75" hidden="false" customHeight="true" outlineLevel="0" collapsed="false">
      <c r="A673" s="11"/>
      <c r="B673" s="11"/>
      <c r="C673" s="11"/>
      <c r="D673" s="11"/>
      <c r="E673" s="11"/>
      <c r="F673" s="11"/>
      <c r="G673" s="11"/>
      <c r="H673" s="11"/>
      <c r="I673" s="11"/>
      <c r="J673" s="11"/>
      <c r="K673" s="11"/>
      <c r="L673" s="11"/>
      <c r="M673" s="11"/>
      <c r="N673" s="11"/>
    </row>
    <row r="674" customFormat="false" ht="12.75" hidden="false" customHeight="true" outlineLevel="0" collapsed="false">
      <c r="A674" s="11"/>
      <c r="B674" s="11"/>
      <c r="C674" s="11"/>
      <c r="D674" s="11"/>
      <c r="E674" s="11"/>
      <c r="F674" s="11"/>
      <c r="G674" s="11"/>
      <c r="H674" s="11"/>
      <c r="I674" s="11"/>
      <c r="J674" s="11"/>
      <c r="K674" s="11"/>
      <c r="L674" s="11"/>
      <c r="M674" s="11"/>
      <c r="N674" s="11"/>
    </row>
    <row r="675" customFormat="false" ht="12.75" hidden="false" customHeight="true" outlineLevel="0" collapsed="false">
      <c r="A675" s="11"/>
      <c r="B675" s="11"/>
      <c r="C675" s="11"/>
      <c r="D675" s="11"/>
      <c r="E675" s="11"/>
      <c r="F675" s="11"/>
      <c r="G675" s="11"/>
      <c r="H675" s="11"/>
      <c r="I675" s="11"/>
      <c r="J675" s="11"/>
      <c r="K675" s="11"/>
      <c r="L675" s="11"/>
      <c r="M675" s="11"/>
      <c r="N675" s="11"/>
    </row>
    <row r="676" customFormat="false" ht="12.75" hidden="false" customHeight="true" outlineLevel="0" collapsed="false">
      <c r="A676" s="11"/>
      <c r="B676" s="11"/>
      <c r="C676" s="11"/>
      <c r="D676" s="11"/>
      <c r="E676" s="11"/>
      <c r="F676" s="11"/>
      <c r="G676" s="11"/>
      <c r="H676" s="11"/>
      <c r="I676" s="11"/>
      <c r="J676" s="11"/>
      <c r="K676" s="11"/>
      <c r="L676" s="11"/>
      <c r="M676" s="11"/>
      <c r="N676" s="11"/>
    </row>
    <row r="677" customFormat="false" ht="12.75" hidden="false" customHeight="true" outlineLevel="0" collapsed="false">
      <c r="A677" s="11"/>
      <c r="B677" s="11"/>
      <c r="C677" s="11"/>
      <c r="D677" s="11"/>
      <c r="E677" s="11"/>
      <c r="F677" s="11"/>
      <c r="G677" s="11"/>
      <c r="H677" s="11"/>
      <c r="I677" s="11"/>
      <c r="J677" s="11"/>
      <c r="K677" s="11"/>
      <c r="L677" s="11"/>
      <c r="M677" s="11"/>
      <c r="N677" s="11"/>
    </row>
    <row r="678" customFormat="false" ht="12.75" hidden="false" customHeight="true" outlineLevel="0" collapsed="false">
      <c r="A678" s="11"/>
      <c r="B678" s="11"/>
      <c r="C678" s="11"/>
      <c r="D678" s="11"/>
      <c r="E678" s="11"/>
      <c r="F678" s="11"/>
      <c r="G678" s="11"/>
      <c r="H678" s="11"/>
      <c r="I678" s="11"/>
      <c r="J678" s="11"/>
      <c r="K678" s="11"/>
      <c r="L678" s="11"/>
      <c r="M678" s="11"/>
      <c r="N678" s="11"/>
    </row>
    <row r="679" customFormat="false" ht="12.75" hidden="false" customHeight="true" outlineLevel="0" collapsed="false">
      <c r="A679" s="11"/>
      <c r="B679" s="11"/>
      <c r="C679" s="11"/>
      <c r="D679" s="11"/>
      <c r="E679" s="11"/>
      <c r="F679" s="11"/>
      <c r="G679" s="11"/>
      <c r="H679" s="11"/>
      <c r="I679" s="11"/>
      <c r="J679" s="11"/>
      <c r="K679" s="11"/>
      <c r="L679" s="11"/>
      <c r="M679" s="11"/>
      <c r="N679" s="11"/>
    </row>
    <row r="680" customFormat="false" ht="12.75" hidden="false" customHeight="true" outlineLevel="0" collapsed="false">
      <c r="A680" s="11"/>
      <c r="B680" s="11"/>
      <c r="C680" s="11"/>
      <c r="D680" s="11"/>
      <c r="E680" s="11"/>
      <c r="F680" s="11"/>
      <c r="G680" s="11"/>
      <c r="H680" s="11"/>
      <c r="I680" s="11"/>
      <c r="J680" s="11"/>
      <c r="K680" s="11"/>
      <c r="L680" s="11"/>
      <c r="M680" s="11"/>
      <c r="N680" s="11"/>
    </row>
    <row r="681" customFormat="false" ht="12.75" hidden="false" customHeight="true" outlineLevel="0" collapsed="false">
      <c r="A681" s="11"/>
      <c r="B681" s="11"/>
      <c r="C681" s="11"/>
      <c r="D681" s="11"/>
      <c r="E681" s="11"/>
      <c r="F681" s="11"/>
      <c r="G681" s="11"/>
      <c r="H681" s="11"/>
      <c r="I681" s="11"/>
      <c r="J681" s="11"/>
      <c r="K681" s="11"/>
      <c r="L681" s="11"/>
      <c r="M681" s="11"/>
      <c r="N681" s="11"/>
    </row>
    <row r="682" customFormat="false" ht="12.75" hidden="false" customHeight="true" outlineLevel="0" collapsed="false">
      <c r="A682" s="11"/>
      <c r="B682" s="11"/>
      <c r="C682" s="11"/>
      <c r="D682" s="11"/>
      <c r="E682" s="11"/>
      <c r="F682" s="11"/>
      <c r="G682" s="11"/>
      <c r="H682" s="11"/>
      <c r="I682" s="11"/>
      <c r="J682" s="11"/>
      <c r="K682" s="11"/>
      <c r="L682" s="11"/>
      <c r="M682" s="11"/>
      <c r="N682" s="11"/>
    </row>
    <row r="683" customFormat="false" ht="12.75" hidden="false" customHeight="true" outlineLevel="0" collapsed="false">
      <c r="A683" s="11"/>
      <c r="B683" s="11"/>
      <c r="C683" s="11"/>
      <c r="D683" s="11"/>
      <c r="E683" s="11"/>
      <c r="F683" s="11"/>
      <c r="G683" s="11"/>
      <c r="H683" s="11"/>
      <c r="I683" s="11"/>
      <c r="J683" s="11"/>
      <c r="K683" s="11"/>
      <c r="L683" s="11"/>
      <c r="M683" s="11"/>
      <c r="N683" s="11"/>
    </row>
    <row r="684" customFormat="false" ht="12.75" hidden="false" customHeight="true" outlineLevel="0" collapsed="false">
      <c r="A684" s="11"/>
      <c r="B684" s="11"/>
      <c r="C684" s="11"/>
      <c r="D684" s="11"/>
      <c r="E684" s="11"/>
      <c r="F684" s="11"/>
      <c r="G684" s="11"/>
      <c r="H684" s="11"/>
      <c r="I684" s="11"/>
      <c r="J684" s="11"/>
      <c r="K684" s="11"/>
      <c r="L684" s="11"/>
      <c r="M684" s="11"/>
      <c r="N684" s="11"/>
    </row>
    <row r="685" customFormat="false" ht="12.75" hidden="false" customHeight="true" outlineLevel="0" collapsed="false">
      <c r="A685" s="11"/>
      <c r="B685" s="11"/>
      <c r="C685" s="11"/>
      <c r="D685" s="11"/>
      <c r="E685" s="11"/>
      <c r="F685" s="11"/>
      <c r="G685" s="11"/>
      <c r="H685" s="11"/>
      <c r="I685" s="11"/>
      <c r="J685" s="11"/>
      <c r="K685" s="11"/>
      <c r="L685" s="11"/>
      <c r="M685" s="11"/>
      <c r="N685" s="11"/>
    </row>
    <row r="686" customFormat="false" ht="12.75" hidden="false" customHeight="true" outlineLevel="0" collapsed="false">
      <c r="A686" s="11"/>
      <c r="B686" s="11"/>
      <c r="C686" s="11"/>
      <c r="D686" s="11"/>
      <c r="E686" s="11"/>
      <c r="F686" s="11"/>
      <c r="G686" s="11"/>
      <c r="H686" s="11"/>
      <c r="I686" s="11"/>
      <c r="J686" s="11"/>
      <c r="K686" s="11"/>
      <c r="L686" s="11"/>
      <c r="M686" s="11"/>
      <c r="N686" s="11"/>
    </row>
    <row r="687" customFormat="false" ht="12.75" hidden="false" customHeight="true" outlineLevel="0" collapsed="false">
      <c r="A687" s="11"/>
      <c r="B687" s="11"/>
      <c r="C687" s="11"/>
      <c r="D687" s="11"/>
      <c r="E687" s="11"/>
      <c r="F687" s="11"/>
      <c r="G687" s="11"/>
      <c r="H687" s="11"/>
      <c r="I687" s="11"/>
      <c r="J687" s="11"/>
      <c r="K687" s="11"/>
      <c r="L687" s="11"/>
      <c r="M687" s="11"/>
      <c r="N687" s="11"/>
    </row>
    <row r="688" customFormat="false" ht="12.75" hidden="false" customHeight="true" outlineLevel="0" collapsed="false">
      <c r="A688" s="11"/>
      <c r="B688" s="11"/>
      <c r="C688" s="11"/>
      <c r="D688" s="11"/>
      <c r="E688" s="11"/>
      <c r="F688" s="11"/>
      <c r="G688" s="11"/>
      <c r="H688" s="11"/>
      <c r="I688" s="11"/>
      <c r="J688" s="11"/>
      <c r="K688" s="11"/>
      <c r="L688" s="11"/>
      <c r="M688" s="11"/>
      <c r="N688" s="11"/>
    </row>
    <row r="689" customFormat="false" ht="12.75" hidden="false" customHeight="true" outlineLevel="0" collapsed="false">
      <c r="A689" s="11"/>
      <c r="B689" s="11"/>
      <c r="C689" s="11"/>
      <c r="D689" s="11"/>
      <c r="E689" s="11"/>
      <c r="F689" s="11"/>
      <c r="G689" s="11"/>
      <c r="H689" s="11"/>
      <c r="I689" s="11"/>
      <c r="J689" s="11"/>
      <c r="K689" s="11"/>
      <c r="L689" s="11"/>
      <c r="M689" s="11"/>
      <c r="N689" s="11"/>
    </row>
    <row r="690" customFormat="false" ht="12.75" hidden="false" customHeight="true" outlineLevel="0" collapsed="false">
      <c r="A690" s="11"/>
      <c r="B690" s="11"/>
      <c r="C690" s="11"/>
      <c r="D690" s="11"/>
      <c r="E690" s="11"/>
      <c r="F690" s="11"/>
      <c r="G690" s="11"/>
      <c r="H690" s="11"/>
      <c r="I690" s="11"/>
      <c r="J690" s="11"/>
      <c r="K690" s="11"/>
      <c r="L690" s="11"/>
      <c r="M690" s="11"/>
      <c r="N690" s="11"/>
    </row>
    <row r="691" customFormat="false" ht="12.75" hidden="false" customHeight="true" outlineLevel="0" collapsed="false">
      <c r="A691" s="11"/>
      <c r="B691" s="11"/>
      <c r="C691" s="11"/>
      <c r="D691" s="11"/>
      <c r="E691" s="11"/>
      <c r="F691" s="11"/>
      <c r="G691" s="11"/>
      <c r="H691" s="11"/>
      <c r="I691" s="11"/>
      <c r="J691" s="11"/>
      <c r="K691" s="11"/>
      <c r="L691" s="11"/>
      <c r="M691" s="11"/>
      <c r="N691" s="11"/>
    </row>
    <row r="692" customFormat="false" ht="12.75" hidden="false" customHeight="true" outlineLevel="0" collapsed="false">
      <c r="A692" s="11"/>
      <c r="B692" s="11"/>
      <c r="C692" s="11"/>
      <c r="D692" s="11"/>
      <c r="E692" s="11"/>
      <c r="F692" s="11"/>
      <c r="G692" s="11"/>
      <c r="H692" s="11"/>
      <c r="I692" s="11"/>
      <c r="J692" s="11"/>
      <c r="K692" s="11"/>
      <c r="L692" s="11"/>
      <c r="M692" s="11"/>
      <c r="N692" s="11"/>
    </row>
    <row r="693" customFormat="false" ht="12.75" hidden="false" customHeight="true" outlineLevel="0" collapsed="false">
      <c r="A693" s="11"/>
      <c r="B693" s="11"/>
      <c r="C693" s="11"/>
      <c r="D693" s="11"/>
      <c r="E693" s="11"/>
      <c r="F693" s="11"/>
      <c r="G693" s="11"/>
      <c r="H693" s="11"/>
      <c r="I693" s="11"/>
      <c r="J693" s="11"/>
      <c r="K693" s="11"/>
      <c r="L693" s="11"/>
      <c r="M693" s="11"/>
      <c r="N693" s="11"/>
    </row>
    <row r="694" customFormat="false" ht="12.75" hidden="false" customHeight="true" outlineLevel="0" collapsed="false">
      <c r="A694" s="11"/>
      <c r="B694" s="11"/>
      <c r="C694" s="11"/>
      <c r="D694" s="11"/>
      <c r="E694" s="11"/>
      <c r="F694" s="11"/>
      <c r="G694" s="11"/>
      <c r="H694" s="11"/>
      <c r="I694" s="11"/>
      <c r="J694" s="11"/>
      <c r="K694" s="11"/>
      <c r="L694" s="11"/>
      <c r="M694" s="11"/>
      <c r="N694" s="11"/>
    </row>
    <row r="695" customFormat="false" ht="12.75" hidden="false" customHeight="true" outlineLevel="0" collapsed="false">
      <c r="A695" s="11"/>
      <c r="B695" s="11"/>
      <c r="C695" s="11"/>
      <c r="D695" s="11"/>
      <c r="E695" s="11"/>
      <c r="F695" s="11"/>
      <c r="G695" s="11"/>
      <c r="H695" s="11"/>
      <c r="I695" s="11"/>
      <c r="J695" s="11"/>
      <c r="K695" s="11"/>
      <c r="L695" s="11"/>
      <c r="M695" s="11"/>
      <c r="N695" s="11"/>
    </row>
    <row r="696" customFormat="false" ht="12.75" hidden="false" customHeight="true" outlineLevel="0" collapsed="false">
      <c r="A696" s="11"/>
      <c r="B696" s="11"/>
      <c r="C696" s="11"/>
      <c r="D696" s="11"/>
      <c r="E696" s="11"/>
      <c r="F696" s="11"/>
      <c r="G696" s="11"/>
      <c r="H696" s="11"/>
      <c r="I696" s="11"/>
      <c r="J696" s="11"/>
      <c r="K696" s="11"/>
      <c r="L696" s="11"/>
      <c r="M696" s="11"/>
      <c r="N696" s="11"/>
    </row>
    <row r="697" customFormat="false" ht="12.75" hidden="false" customHeight="true" outlineLevel="0" collapsed="false">
      <c r="A697" s="11"/>
      <c r="B697" s="11"/>
      <c r="C697" s="11"/>
      <c r="D697" s="11"/>
      <c r="E697" s="11"/>
      <c r="F697" s="11"/>
      <c r="G697" s="11"/>
      <c r="H697" s="11"/>
      <c r="I697" s="11"/>
      <c r="J697" s="11"/>
      <c r="K697" s="11"/>
      <c r="L697" s="11"/>
      <c r="M697" s="11"/>
      <c r="N697" s="11"/>
    </row>
    <row r="698" customFormat="false" ht="12.75" hidden="false" customHeight="true" outlineLevel="0" collapsed="false">
      <c r="A698" s="11"/>
      <c r="B698" s="11"/>
      <c r="C698" s="11"/>
      <c r="D698" s="11"/>
      <c r="E698" s="11"/>
      <c r="F698" s="11"/>
      <c r="G698" s="11"/>
      <c r="H698" s="11"/>
      <c r="I698" s="11"/>
      <c r="J698" s="11"/>
      <c r="K698" s="11"/>
      <c r="L698" s="11"/>
      <c r="M698" s="11"/>
      <c r="N698" s="11"/>
    </row>
    <row r="699" customFormat="false" ht="12.75" hidden="false" customHeight="true" outlineLevel="0" collapsed="false">
      <c r="A699" s="11"/>
      <c r="B699" s="11"/>
      <c r="C699" s="11"/>
      <c r="D699" s="11"/>
      <c r="E699" s="11"/>
      <c r="F699" s="11"/>
      <c r="G699" s="11"/>
      <c r="H699" s="11"/>
      <c r="I699" s="11"/>
      <c r="J699" s="11"/>
      <c r="K699" s="11"/>
      <c r="L699" s="11"/>
      <c r="M699" s="11"/>
      <c r="N699" s="11"/>
    </row>
    <row r="700" customFormat="false" ht="12.75" hidden="false" customHeight="true" outlineLevel="0" collapsed="false">
      <c r="A700" s="11"/>
      <c r="B700" s="11"/>
      <c r="C700" s="11"/>
      <c r="D700" s="11"/>
      <c r="E700" s="11"/>
      <c r="F700" s="11"/>
      <c r="G700" s="11"/>
      <c r="H700" s="11"/>
      <c r="I700" s="11"/>
      <c r="J700" s="11"/>
      <c r="K700" s="11"/>
      <c r="L700" s="11"/>
      <c r="M700" s="11"/>
      <c r="N700" s="11"/>
    </row>
    <row r="701" customFormat="false" ht="12.75" hidden="false" customHeight="true" outlineLevel="0" collapsed="false">
      <c r="A701" s="11"/>
      <c r="B701" s="11"/>
      <c r="C701" s="11"/>
      <c r="D701" s="11"/>
      <c r="E701" s="11"/>
      <c r="F701" s="11"/>
      <c r="G701" s="11"/>
      <c r="H701" s="11"/>
      <c r="I701" s="11"/>
      <c r="J701" s="11"/>
      <c r="K701" s="11"/>
      <c r="L701" s="11"/>
      <c r="M701" s="11"/>
      <c r="N701" s="11"/>
    </row>
    <row r="702" customFormat="false" ht="12.75" hidden="false" customHeight="true" outlineLevel="0" collapsed="false">
      <c r="A702" s="11"/>
      <c r="B702" s="11"/>
      <c r="C702" s="11"/>
      <c r="D702" s="11"/>
      <c r="E702" s="11"/>
      <c r="F702" s="11"/>
      <c r="G702" s="11"/>
      <c r="H702" s="11"/>
      <c r="I702" s="11"/>
      <c r="J702" s="11"/>
      <c r="K702" s="11"/>
      <c r="L702" s="11"/>
      <c r="M702" s="11"/>
      <c r="N702" s="11"/>
    </row>
    <row r="703" customFormat="false" ht="12.75" hidden="false" customHeight="true" outlineLevel="0" collapsed="false">
      <c r="A703" s="11"/>
      <c r="B703" s="11"/>
      <c r="C703" s="11"/>
      <c r="D703" s="11"/>
      <c r="E703" s="11"/>
      <c r="F703" s="11"/>
      <c r="G703" s="11"/>
      <c r="H703" s="11"/>
      <c r="I703" s="11"/>
      <c r="J703" s="11"/>
      <c r="K703" s="11"/>
      <c r="L703" s="11"/>
      <c r="M703" s="11"/>
      <c r="N703" s="11"/>
    </row>
    <row r="704" customFormat="false" ht="12.75" hidden="false" customHeight="true" outlineLevel="0" collapsed="false">
      <c r="A704" s="11"/>
      <c r="B704" s="11"/>
      <c r="C704" s="11"/>
      <c r="D704" s="11"/>
      <c r="E704" s="11"/>
      <c r="F704" s="11"/>
      <c r="G704" s="11"/>
      <c r="H704" s="11"/>
      <c r="I704" s="11"/>
      <c r="J704" s="11"/>
      <c r="K704" s="11"/>
      <c r="L704" s="11"/>
      <c r="M704" s="11"/>
      <c r="N704" s="11"/>
    </row>
    <row r="705" customFormat="false" ht="12.75" hidden="false" customHeight="true" outlineLevel="0" collapsed="false">
      <c r="A705" s="11"/>
      <c r="B705" s="11"/>
      <c r="C705" s="11"/>
      <c r="D705" s="11"/>
      <c r="E705" s="11"/>
      <c r="F705" s="11"/>
      <c r="G705" s="11"/>
      <c r="H705" s="11"/>
      <c r="I705" s="11"/>
      <c r="J705" s="11"/>
      <c r="K705" s="11"/>
      <c r="L705" s="11"/>
      <c r="M705" s="11"/>
      <c r="N705" s="11"/>
    </row>
    <row r="706" customFormat="false" ht="12.75" hidden="false" customHeight="true" outlineLevel="0" collapsed="false">
      <c r="A706" s="11"/>
      <c r="B706" s="11"/>
      <c r="C706" s="11"/>
      <c r="D706" s="11"/>
      <c r="E706" s="11"/>
      <c r="F706" s="11"/>
      <c r="G706" s="11"/>
      <c r="H706" s="11"/>
      <c r="I706" s="11"/>
      <c r="J706" s="11"/>
      <c r="K706" s="11"/>
      <c r="L706" s="11"/>
      <c r="M706" s="11"/>
      <c r="N706" s="11"/>
    </row>
    <row r="707" customFormat="false" ht="12.75" hidden="false" customHeight="true" outlineLevel="0" collapsed="false">
      <c r="A707" s="11"/>
      <c r="B707" s="11"/>
      <c r="C707" s="11"/>
      <c r="D707" s="11"/>
      <c r="E707" s="11"/>
      <c r="F707" s="11"/>
      <c r="G707" s="11"/>
      <c r="H707" s="11"/>
      <c r="I707" s="11"/>
      <c r="J707" s="11"/>
      <c r="K707" s="11"/>
      <c r="L707" s="11"/>
      <c r="M707" s="11"/>
      <c r="N707" s="11"/>
    </row>
    <row r="708" customFormat="false" ht="12.75" hidden="false" customHeight="true" outlineLevel="0" collapsed="false">
      <c r="A708" s="11"/>
      <c r="B708" s="11"/>
      <c r="C708" s="11"/>
      <c r="D708" s="11"/>
      <c r="E708" s="11"/>
      <c r="F708" s="11"/>
      <c r="G708" s="11"/>
      <c r="H708" s="11"/>
      <c r="I708" s="11"/>
      <c r="J708" s="11"/>
      <c r="K708" s="11"/>
      <c r="L708" s="11"/>
      <c r="M708" s="11"/>
      <c r="N708" s="11"/>
    </row>
    <row r="709" customFormat="false" ht="12.75" hidden="false" customHeight="true" outlineLevel="0" collapsed="false">
      <c r="A709" s="11"/>
      <c r="B709" s="11"/>
      <c r="C709" s="11"/>
      <c r="D709" s="11"/>
      <c r="E709" s="11"/>
      <c r="F709" s="11"/>
      <c r="G709" s="11"/>
      <c r="H709" s="11"/>
      <c r="I709" s="11"/>
      <c r="J709" s="11"/>
      <c r="K709" s="11"/>
      <c r="L709" s="11"/>
      <c r="M709" s="11"/>
      <c r="N709" s="11"/>
    </row>
    <row r="710" customFormat="false" ht="12.75" hidden="false" customHeight="true" outlineLevel="0" collapsed="false">
      <c r="A710" s="11"/>
      <c r="B710" s="11"/>
      <c r="C710" s="11"/>
      <c r="D710" s="11"/>
      <c r="E710" s="11"/>
      <c r="F710" s="11"/>
      <c r="G710" s="11"/>
      <c r="H710" s="11"/>
      <c r="I710" s="11"/>
      <c r="J710" s="11"/>
      <c r="K710" s="11"/>
      <c r="L710" s="11"/>
      <c r="M710" s="11"/>
      <c r="N710" s="11"/>
    </row>
    <row r="711" customFormat="false" ht="12.75" hidden="false" customHeight="true" outlineLevel="0" collapsed="false">
      <c r="A711" s="11"/>
      <c r="B711" s="11"/>
      <c r="C711" s="11"/>
      <c r="D711" s="11"/>
      <c r="E711" s="11"/>
      <c r="F711" s="11"/>
      <c r="G711" s="11"/>
      <c r="H711" s="11"/>
      <c r="I711" s="11"/>
      <c r="J711" s="11"/>
      <c r="K711" s="11"/>
      <c r="L711" s="11"/>
      <c r="M711" s="11"/>
      <c r="N711" s="11"/>
    </row>
    <row r="712" customFormat="false" ht="12.75" hidden="false" customHeight="true" outlineLevel="0" collapsed="false">
      <c r="A712" s="11"/>
      <c r="B712" s="11"/>
      <c r="C712" s="11"/>
      <c r="D712" s="11"/>
      <c r="E712" s="11"/>
      <c r="F712" s="11"/>
      <c r="G712" s="11"/>
      <c r="H712" s="11"/>
      <c r="I712" s="11"/>
      <c r="J712" s="11"/>
      <c r="K712" s="11"/>
      <c r="L712" s="11"/>
      <c r="M712" s="11"/>
      <c r="N712" s="11"/>
    </row>
    <row r="713" customFormat="false" ht="12.75" hidden="false" customHeight="true" outlineLevel="0" collapsed="false">
      <c r="A713" s="11"/>
      <c r="B713" s="11"/>
      <c r="C713" s="11"/>
      <c r="D713" s="11"/>
      <c r="E713" s="11"/>
      <c r="F713" s="11"/>
      <c r="G713" s="11"/>
      <c r="H713" s="11"/>
      <c r="I713" s="11"/>
      <c r="J713" s="11"/>
      <c r="K713" s="11"/>
      <c r="L713" s="11"/>
      <c r="M713" s="11"/>
      <c r="N713" s="11"/>
    </row>
    <row r="714" customFormat="false" ht="12.75" hidden="false" customHeight="true" outlineLevel="0" collapsed="false">
      <c r="A714" s="11"/>
      <c r="B714" s="11"/>
      <c r="C714" s="11"/>
      <c r="D714" s="11"/>
      <c r="E714" s="11"/>
      <c r="F714" s="11"/>
      <c r="G714" s="11"/>
      <c r="H714" s="11"/>
      <c r="I714" s="11"/>
      <c r="J714" s="11"/>
      <c r="K714" s="11"/>
      <c r="L714" s="11"/>
      <c r="M714" s="11"/>
      <c r="N714" s="11"/>
    </row>
    <row r="715" customFormat="false" ht="12.75" hidden="false" customHeight="true" outlineLevel="0" collapsed="false">
      <c r="A715" s="11"/>
      <c r="B715" s="11"/>
      <c r="C715" s="11"/>
      <c r="D715" s="11"/>
      <c r="E715" s="11"/>
      <c r="F715" s="11"/>
      <c r="G715" s="11"/>
      <c r="H715" s="11"/>
      <c r="I715" s="11"/>
      <c r="J715" s="11"/>
      <c r="K715" s="11"/>
      <c r="L715" s="11"/>
      <c r="M715" s="11"/>
      <c r="N715" s="11"/>
    </row>
    <row r="716" customFormat="false" ht="12.75" hidden="false" customHeight="true" outlineLevel="0" collapsed="false">
      <c r="A716" s="11"/>
      <c r="B716" s="11"/>
      <c r="C716" s="11"/>
      <c r="D716" s="11"/>
      <c r="E716" s="11"/>
      <c r="F716" s="11"/>
      <c r="G716" s="11"/>
      <c r="H716" s="11"/>
      <c r="I716" s="11"/>
      <c r="J716" s="11"/>
      <c r="K716" s="11"/>
      <c r="L716" s="11"/>
      <c r="M716" s="11"/>
      <c r="N716" s="11"/>
    </row>
    <row r="717" customFormat="false" ht="12.75" hidden="false" customHeight="true" outlineLevel="0" collapsed="false">
      <c r="A717" s="11"/>
      <c r="B717" s="11"/>
      <c r="C717" s="11"/>
      <c r="D717" s="11"/>
      <c r="E717" s="11"/>
      <c r="F717" s="11"/>
      <c r="G717" s="11"/>
      <c r="H717" s="11"/>
      <c r="I717" s="11"/>
      <c r="J717" s="11"/>
      <c r="K717" s="11"/>
      <c r="L717" s="11"/>
      <c r="M717" s="11"/>
      <c r="N717" s="11"/>
    </row>
    <row r="718" customFormat="false" ht="12.75" hidden="false" customHeight="true" outlineLevel="0" collapsed="false">
      <c r="A718" s="11"/>
      <c r="B718" s="11"/>
      <c r="C718" s="11"/>
      <c r="D718" s="11"/>
      <c r="E718" s="11"/>
      <c r="F718" s="11"/>
      <c r="G718" s="11"/>
      <c r="H718" s="11"/>
      <c r="I718" s="11"/>
      <c r="J718" s="11"/>
      <c r="K718" s="11"/>
      <c r="L718" s="11"/>
      <c r="M718" s="11"/>
      <c r="N718" s="11"/>
    </row>
    <row r="719" customFormat="false" ht="12.75" hidden="false" customHeight="true" outlineLevel="0" collapsed="false">
      <c r="A719" s="11"/>
      <c r="B719" s="11"/>
      <c r="C719" s="11"/>
      <c r="D719" s="11"/>
      <c r="E719" s="11"/>
      <c r="F719" s="11"/>
      <c r="G719" s="11"/>
      <c r="H719" s="11"/>
      <c r="I719" s="11"/>
      <c r="J719" s="11"/>
      <c r="K719" s="11"/>
      <c r="L719" s="11"/>
      <c r="M719" s="11"/>
      <c r="N719" s="11"/>
    </row>
    <row r="720" customFormat="false" ht="12.75" hidden="false" customHeight="true" outlineLevel="0" collapsed="false">
      <c r="A720" s="11"/>
      <c r="B720" s="11"/>
      <c r="C720" s="11"/>
      <c r="D720" s="11"/>
      <c r="E720" s="11"/>
      <c r="F720" s="11"/>
      <c r="G720" s="11"/>
      <c r="H720" s="11"/>
      <c r="I720" s="11"/>
      <c r="J720" s="11"/>
      <c r="K720" s="11"/>
      <c r="L720" s="11"/>
      <c r="M720" s="11"/>
      <c r="N720" s="11"/>
    </row>
    <row r="721" customFormat="false" ht="12.75" hidden="false" customHeight="true" outlineLevel="0" collapsed="false">
      <c r="A721" s="11"/>
      <c r="B721" s="11"/>
      <c r="C721" s="11"/>
      <c r="D721" s="11"/>
      <c r="E721" s="11"/>
      <c r="F721" s="11"/>
      <c r="G721" s="11"/>
      <c r="H721" s="11"/>
      <c r="I721" s="11"/>
      <c r="J721" s="11"/>
      <c r="K721" s="11"/>
      <c r="L721" s="11"/>
      <c r="M721" s="11"/>
      <c r="N721" s="11"/>
    </row>
    <row r="722" customFormat="false" ht="12.75" hidden="false" customHeight="true" outlineLevel="0" collapsed="false">
      <c r="A722" s="11"/>
      <c r="B722" s="11"/>
      <c r="C722" s="11"/>
      <c r="D722" s="11"/>
      <c r="E722" s="11"/>
      <c r="F722" s="11"/>
      <c r="G722" s="11"/>
      <c r="H722" s="11"/>
      <c r="I722" s="11"/>
      <c r="J722" s="11"/>
      <c r="K722" s="11"/>
      <c r="L722" s="11"/>
      <c r="M722" s="11"/>
      <c r="N722" s="11"/>
    </row>
    <row r="723" customFormat="false" ht="12.75" hidden="false" customHeight="true" outlineLevel="0" collapsed="false">
      <c r="A723" s="11"/>
      <c r="B723" s="11"/>
      <c r="C723" s="11"/>
      <c r="D723" s="11"/>
      <c r="E723" s="11"/>
      <c r="F723" s="11"/>
      <c r="G723" s="11"/>
      <c r="H723" s="11"/>
      <c r="I723" s="11"/>
      <c r="J723" s="11"/>
      <c r="K723" s="11"/>
      <c r="L723" s="11"/>
      <c r="M723" s="11"/>
      <c r="N723" s="11"/>
    </row>
    <row r="724" customFormat="false" ht="12.75" hidden="false" customHeight="true" outlineLevel="0" collapsed="false">
      <c r="A724" s="11"/>
      <c r="B724" s="11"/>
      <c r="C724" s="11"/>
      <c r="D724" s="11"/>
      <c r="E724" s="11"/>
      <c r="F724" s="11"/>
      <c r="G724" s="11"/>
      <c r="H724" s="11"/>
      <c r="I724" s="11"/>
      <c r="J724" s="11"/>
      <c r="K724" s="11"/>
      <c r="L724" s="11"/>
      <c r="M724" s="11"/>
      <c r="N724" s="11"/>
    </row>
    <row r="725" customFormat="false" ht="12.75" hidden="false" customHeight="true" outlineLevel="0" collapsed="false">
      <c r="A725" s="11"/>
      <c r="B725" s="11"/>
      <c r="C725" s="11"/>
      <c r="D725" s="11"/>
      <c r="E725" s="11"/>
      <c r="F725" s="11"/>
      <c r="G725" s="11"/>
      <c r="H725" s="11"/>
      <c r="I725" s="11"/>
      <c r="J725" s="11"/>
      <c r="K725" s="11"/>
      <c r="L725" s="11"/>
      <c r="M725" s="11"/>
      <c r="N725" s="11"/>
    </row>
    <row r="726" customFormat="false" ht="12.75" hidden="false" customHeight="true" outlineLevel="0" collapsed="false">
      <c r="A726" s="11"/>
      <c r="B726" s="11"/>
      <c r="C726" s="11"/>
      <c r="D726" s="11"/>
      <c r="E726" s="11"/>
      <c r="F726" s="11"/>
      <c r="G726" s="11"/>
      <c r="H726" s="11"/>
      <c r="I726" s="11"/>
      <c r="J726" s="11"/>
      <c r="K726" s="11"/>
      <c r="L726" s="11"/>
      <c r="M726" s="11"/>
      <c r="N726" s="11"/>
    </row>
    <row r="727" customFormat="false" ht="12.75" hidden="false" customHeight="true" outlineLevel="0" collapsed="false">
      <c r="A727" s="11"/>
      <c r="B727" s="11"/>
      <c r="C727" s="11"/>
      <c r="D727" s="11"/>
      <c r="E727" s="11"/>
      <c r="F727" s="11"/>
      <c r="G727" s="11"/>
      <c r="H727" s="11"/>
      <c r="I727" s="11"/>
      <c r="J727" s="11"/>
      <c r="K727" s="11"/>
      <c r="L727" s="11"/>
      <c r="M727" s="11"/>
      <c r="N727" s="11"/>
    </row>
    <row r="728" customFormat="false" ht="12.75" hidden="false" customHeight="true" outlineLevel="0" collapsed="false">
      <c r="A728" s="11"/>
      <c r="B728" s="11"/>
      <c r="C728" s="11"/>
      <c r="D728" s="11"/>
      <c r="E728" s="11"/>
      <c r="F728" s="11"/>
      <c r="G728" s="11"/>
      <c r="H728" s="11"/>
      <c r="I728" s="11"/>
      <c r="J728" s="11"/>
      <c r="K728" s="11"/>
      <c r="L728" s="11"/>
      <c r="M728" s="11"/>
      <c r="N728" s="11"/>
    </row>
    <row r="729" customFormat="false" ht="12.75" hidden="false" customHeight="true" outlineLevel="0" collapsed="false">
      <c r="A729" s="11"/>
      <c r="B729" s="11"/>
      <c r="C729" s="11"/>
      <c r="D729" s="11"/>
      <c r="E729" s="11"/>
      <c r="F729" s="11"/>
      <c r="G729" s="11"/>
      <c r="H729" s="11"/>
      <c r="I729" s="11"/>
      <c r="J729" s="11"/>
      <c r="K729" s="11"/>
      <c r="L729" s="11"/>
      <c r="M729" s="11"/>
      <c r="N729" s="11"/>
    </row>
    <row r="730" customFormat="false" ht="12.75" hidden="false" customHeight="true" outlineLevel="0" collapsed="false">
      <c r="A730" s="11"/>
      <c r="B730" s="11"/>
      <c r="C730" s="11"/>
      <c r="D730" s="11"/>
      <c r="E730" s="11"/>
      <c r="F730" s="11"/>
      <c r="G730" s="11"/>
      <c r="H730" s="11"/>
      <c r="I730" s="11"/>
      <c r="J730" s="11"/>
      <c r="K730" s="11"/>
      <c r="L730" s="11"/>
      <c r="M730" s="11"/>
      <c r="N730" s="11"/>
    </row>
    <row r="731" customFormat="false" ht="12.75" hidden="false" customHeight="true" outlineLevel="0" collapsed="false">
      <c r="A731" s="11"/>
      <c r="B731" s="11"/>
      <c r="C731" s="11"/>
      <c r="D731" s="11"/>
      <c r="E731" s="11"/>
      <c r="F731" s="11"/>
      <c r="G731" s="11"/>
      <c r="H731" s="11"/>
      <c r="I731" s="11"/>
      <c r="J731" s="11"/>
      <c r="K731" s="11"/>
      <c r="L731" s="11"/>
      <c r="M731" s="11"/>
      <c r="N731" s="11"/>
    </row>
    <row r="732" customFormat="false" ht="12.75" hidden="false" customHeight="true" outlineLevel="0" collapsed="false">
      <c r="A732" s="11"/>
      <c r="B732" s="11"/>
      <c r="C732" s="11"/>
      <c r="D732" s="11"/>
      <c r="E732" s="11"/>
      <c r="F732" s="11"/>
      <c r="G732" s="11"/>
      <c r="H732" s="11"/>
      <c r="I732" s="11"/>
      <c r="J732" s="11"/>
      <c r="K732" s="11"/>
      <c r="L732" s="11"/>
      <c r="M732" s="11"/>
      <c r="N732" s="11"/>
    </row>
    <row r="733" customFormat="false" ht="12.75" hidden="false" customHeight="true" outlineLevel="0" collapsed="false">
      <c r="A733" s="11"/>
      <c r="B733" s="11"/>
      <c r="C733" s="11"/>
      <c r="D733" s="11"/>
      <c r="E733" s="11"/>
      <c r="F733" s="11"/>
      <c r="G733" s="11"/>
      <c r="H733" s="11"/>
      <c r="I733" s="11"/>
      <c r="J733" s="11"/>
      <c r="K733" s="11"/>
      <c r="L733" s="11"/>
      <c r="M733" s="11"/>
      <c r="N733" s="11"/>
    </row>
    <row r="734" customFormat="false" ht="12.75" hidden="false" customHeight="true" outlineLevel="0" collapsed="false">
      <c r="A734" s="11"/>
      <c r="B734" s="11"/>
      <c r="C734" s="11"/>
      <c r="D734" s="11"/>
      <c r="E734" s="11"/>
      <c r="F734" s="11"/>
      <c r="G734" s="11"/>
      <c r="H734" s="11"/>
      <c r="I734" s="11"/>
      <c r="J734" s="11"/>
      <c r="K734" s="11"/>
      <c r="L734" s="11"/>
      <c r="M734" s="11"/>
      <c r="N734" s="11"/>
    </row>
    <row r="735" customFormat="false" ht="12.75" hidden="false" customHeight="true" outlineLevel="0" collapsed="false">
      <c r="A735" s="11"/>
      <c r="B735" s="11"/>
      <c r="C735" s="11"/>
      <c r="D735" s="11"/>
      <c r="E735" s="11"/>
      <c r="F735" s="11"/>
      <c r="G735" s="11"/>
      <c r="H735" s="11"/>
      <c r="I735" s="11"/>
      <c r="J735" s="11"/>
      <c r="K735" s="11"/>
      <c r="L735" s="11"/>
      <c r="M735" s="11"/>
      <c r="N735" s="11"/>
    </row>
    <row r="736" customFormat="false" ht="12.75" hidden="false" customHeight="true" outlineLevel="0" collapsed="false">
      <c r="A736" s="11"/>
      <c r="B736" s="11"/>
      <c r="C736" s="11"/>
      <c r="D736" s="11"/>
      <c r="E736" s="11"/>
      <c r="F736" s="11"/>
      <c r="G736" s="11"/>
      <c r="H736" s="11"/>
      <c r="I736" s="11"/>
      <c r="J736" s="11"/>
      <c r="K736" s="11"/>
      <c r="L736" s="11"/>
      <c r="M736" s="11"/>
      <c r="N736" s="11"/>
    </row>
    <row r="737" customFormat="false" ht="12.75" hidden="false" customHeight="true" outlineLevel="0" collapsed="false">
      <c r="A737" s="11"/>
      <c r="B737" s="11"/>
      <c r="C737" s="11"/>
      <c r="D737" s="11"/>
      <c r="E737" s="11"/>
      <c r="F737" s="11"/>
      <c r="G737" s="11"/>
      <c r="H737" s="11"/>
      <c r="I737" s="11"/>
      <c r="J737" s="11"/>
      <c r="K737" s="11"/>
      <c r="L737" s="11"/>
      <c r="M737" s="11"/>
      <c r="N737" s="11"/>
    </row>
    <row r="738" customFormat="false" ht="12.75" hidden="false" customHeight="true" outlineLevel="0" collapsed="false">
      <c r="A738" s="11"/>
      <c r="B738" s="11"/>
      <c r="C738" s="11"/>
      <c r="D738" s="11"/>
      <c r="E738" s="11"/>
      <c r="F738" s="11"/>
      <c r="G738" s="11"/>
      <c r="H738" s="11"/>
      <c r="I738" s="11"/>
      <c r="J738" s="11"/>
      <c r="K738" s="11"/>
      <c r="L738" s="11"/>
      <c r="M738" s="11"/>
      <c r="N738" s="11"/>
    </row>
    <row r="739" customFormat="false" ht="12.75" hidden="false" customHeight="true" outlineLevel="0" collapsed="false">
      <c r="A739" s="11"/>
      <c r="B739" s="11"/>
      <c r="C739" s="11"/>
      <c r="D739" s="11"/>
      <c r="E739" s="11"/>
      <c r="F739" s="11"/>
      <c r="G739" s="11"/>
      <c r="H739" s="11"/>
      <c r="I739" s="11"/>
      <c r="J739" s="11"/>
      <c r="K739" s="11"/>
      <c r="L739" s="11"/>
      <c r="M739" s="11"/>
      <c r="N739" s="11"/>
    </row>
    <row r="740" customFormat="false" ht="12.75" hidden="false" customHeight="true" outlineLevel="0" collapsed="false">
      <c r="A740" s="11"/>
      <c r="B740" s="11"/>
      <c r="C740" s="11"/>
      <c r="D740" s="11"/>
      <c r="E740" s="11"/>
      <c r="F740" s="11"/>
      <c r="G740" s="11"/>
      <c r="H740" s="11"/>
      <c r="I740" s="11"/>
      <c r="J740" s="11"/>
      <c r="K740" s="11"/>
      <c r="L740" s="11"/>
      <c r="M740" s="11"/>
      <c r="N740" s="11"/>
    </row>
    <row r="741" customFormat="false" ht="12.75" hidden="false" customHeight="true" outlineLevel="0" collapsed="false">
      <c r="A741" s="11"/>
      <c r="B741" s="11"/>
      <c r="C741" s="11"/>
      <c r="D741" s="11"/>
      <c r="E741" s="11"/>
      <c r="F741" s="11"/>
      <c r="G741" s="11"/>
      <c r="H741" s="11"/>
      <c r="I741" s="11"/>
      <c r="J741" s="11"/>
      <c r="K741" s="11"/>
      <c r="L741" s="11"/>
      <c r="M741" s="11"/>
      <c r="N741" s="11"/>
    </row>
    <row r="742" customFormat="false" ht="12.75" hidden="false" customHeight="true" outlineLevel="0" collapsed="false">
      <c r="A742" s="11"/>
      <c r="B742" s="11"/>
      <c r="C742" s="11"/>
      <c r="D742" s="11"/>
      <c r="E742" s="11"/>
      <c r="F742" s="11"/>
      <c r="G742" s="11"/>
      <c r="H742" s="11"/>
      <c r="I742" s="11"/>
      <c r="J742" s="11"/>
      <c r="K742" s="11"/>
      <c r="L742" s="11"/>
      <c r="M742" s="11"/>
      <c r="N742" s="11"/>
    </row>
    <row r="743" customFormat="false" ht="12.75" hidden="false" customHeight="true" outlineLevel="0" collapsed="false">
      <c r="A743" s="11"/>
      <c r="B743" s="11"/>
      <c r="C743" s="11"/>
      <c r="D743" s="11"/>
      <c r="E743" s="11"/>
      <c r="F743" s="11"/>
      <c r="G743" s="11"/>
      <c r="H743" s="11"/>
      <c r="I743" s="11"/>
      <c r="J743" s="11"/>
      <c r="K743" s="11"/>
      <c r="L743" s="11"/>
      <c r="M743" s="11"/>
      <c r="N743" s="11"/>
    </row>
    <row r="744" customFormat="false" ht="12.75" hidden="false" customHeight="true" outlineLevel="0" collapsed="false">
      <c r="A744" s="11"/>
      <c r="B744" s="11"/>
      <c r="C744" s="11"/>
      <c r="D744" s="11"/>
      <c r="E744" s="11"/>
      <c r="F744" s="11"/>
      <c r="G744" s="11"/>
      <c r="H744" s="11"/>
      <c r="I744" s="11"/>
      <c r="J744" s="11"/>
      <c r="K744" s="11"/>
      <c r="L744" s="11"/>
      <c r="M744" s="11"/>
      <c r="N744" s="11"/>
    </row>
    <row r="745" customFormat="false" ht="12.75" hidden="false" customHeight="true" outlineLevel="0" collapsed="false">
      <c r="A745" s="11"/>
      <c r="B745" s="11"/>
      <c r="C745" s="11"/>
      <c r="D745" s="11"/>
      <c r="E745" s="11"/>
      <c r="F745" s="11"/>
      <c r="G745" s="11"/>
      <c r="H745" s="11"/>
      <c r="I745" s="11"/>
      <c r="J745" s="11"/>
      <c r="K745" s="11"/>
      <c r="L745" s="11"/>
      <c r="M745" s="11"/>
      <c r="N745" s="11"/>
    </row>
    <row r="746" customFormat="false" ht="12.75" hidden="false" customHeight="true" outlineLevel="0" collapsed="false">
      <c r="A746" s="11"/>
      <c r="B746" s="11"/>
      <c r="C746" s="11"/>
      <c r="D746" s="11"/>
      <c r="E746" s="11"/>
      <c r="F746" s="11"/>
      <c r="G746" s="11"/>
      <c r="H746" s="11"/>
      <c r="I746" s="11"/>
      <c r="J746" s="11"/>
      <c r="K746" s="11"/>
      <c r="L746" s="11"/>
      <c r="M746" s="11"/>
      <c r="N746" s="11"/>
    </row>
    <row r="747" customFormat="false" ht="12.75" hidden="false" customHeight="true" outlineLevel="0" collapsed="false">
      <c r="A747" s="11"/>
      <c r="B747" s="11"/>
      <c r="C747" s="11"/>
      <c r="D747" s="11"/>
      <c r="E747" s="11"/>
      <c r="F747" s="11"/>
      <c r="G747" s="11"/>
      <c r="H747" s="11"/>
      <c r="I747" s="11"/>
      <c r="J747" s="11"/>
      <c r="K747" s="11"/>
      <c r="L747" s="11"/>
      <c r="M747" s="11"/>
      <c r="N747" s="11"/>
    </row>
    <row r="748" customFormat="false" ht="12.75" hidden="false" customHeight="true" outlineLevel="0" collapsed="false">
      <c r="A748" s="11"/>
      <c r="B748" s="11"/>
      <c r="C748" s="11"/>
      <c r="D748" s="11"/>
      <c r="E748" s="11"/>
      <c r="F748" s="11"/>
      <c r="G748" s="11"/>
      <c r="H748" s="11"/>
      <c r="I748" s="11"/>
      <c r="J748" s="11"/>
      <c r="K748" s="11"/>
      <c r="L748" s="11"/>
      <c r="M748" s="11"/>
      <c r="N748" s="11"/>
    </row>
    <row r="749" customFormat="false" ht="12.75" hidden="false" customHeight="true" outlineLevel="0" collapsed="false">
      <c r="A749" s="11"/>
      <c r="B749" s="11"/>
      <c r="C749" s="11"/>
      <c r="D749" s="11"/>
      <c r="E749" s="11"/>
      <c r="F749" s="11"/>
      <c r="G749" s="11"/>
      <c r="H749" s="11"/>
      <c r="I749" s="11"/>
      <c r="J749" s="11"/>
      <c r="K749" s="11"/>
      <c r="L749" s="11"/>
      <c r="M749" s="11"/>
      <c r="N749" s="11"/>
    </row>
    <row r="750" customFormat="false" ht="12.75" hidden="false" customHeight="true" outlineLevel="0" collapsed="false">
      <c r="A750" s="11"/>
      <c r="B750" s="11"/>
      <c r="C750" s="11"/>
      <c r="D750" s="11"/>
      <c r="E750" s="11"/>
      <c r="F750" s="11"/>
      <c r="G750" s="11"/>
      <c r="H750" s="11"/>
      <c r="I750" s="11"/>
      <c r="J750" s="11"/>
      <c r="K750" s="11"/>
      <c r="L750" s="11"/>
      <c r="M750" s="11"/>
      <c r="N750" s="11"/>
    </row>
    <row r="751" customFormat="false" ht="12.75" hidden="false" customHeight="true" outlineLevel="0" collapsed="false">
      <c r="A751" s="11"/>
      <c r="B751" s="11"/>
      <c r="C751" s="11"/>
      <c r="D751" s="11"/>
      <c r="E751" s="11"/>
      <c r="F751" s="11"/>
      <c r="G751" s="11"/>
      <c r="H751" s="11"/>
      <c r="I751" s="11"/>
      <c r="J751" s="11"/>
      <c r="K751" s="11"/>
      <c r="L751" s="11"/>
      <c r="M751" s="11"/>
      <c r="N751" s="11"/>
    </row>
    <row r="752" customFormat="false" ht="12.75" hidden="false" customHeight="true" outlineLevel="0" collapsed="false">
      <c r="A752" s="11"/>
      <c r="B752" s="11"/>
      <c r="C752" s="11"/>
      <c r="D752" s="11"/>
      <c r="E752" s="11"/>
      <c r="F752" s="11"/>
      <c r="G752" s="11"/>
      <c r="H752" s="11"/>
      <c r="I752" s="11"/>
      <c r="J752" s="11"/>
      <c r="K752" s="11"/>
      <c r="L752" s="11"/>
      <c r="M752" s="11"/>
      <c r="N752" s="11"/>
    </row>
    <row r="753" customFormat="false" ht="12.75" hidden="false" customHeight="true" outlineLevel="0" collapsed="false">
      <c r="A753" s="11"/>
      <c r="B753" s="11"/>
      <c r="C753" s="11"/>
      <c r="D753" s="11"/>
      <c r="E753" s="11"/>
      <c r="F753" s="11"/>
      <c r="G753" s="11"/>
      <c r="H753" s="11"/>
      <c r="I753" s="11"/>
      <c r="J753" s="11"/>
      <c r="K753" s="11"/>
      <c r="L753" s="11"/>
      <c r="M753" s="11"/>
      <c r="N753" s="11"/>
    </row>
    <row r="754" customFormat="false" ht="12.75" hidden="false" customHeight="true" outlineLevel="0" collapsed="false">
      <c r="A754" s="11"/>
      <c r="B754" s="11"/>
      <c r="C754" s="11"/>
      <c r="D754" s="11"/>
      <c r="E754" s="11"/>
      <c r="F754" s="11"/>
      <c r="G754" s="11"/>
      <c r="H754" s="11"/>
      <c r="I754" s="11"/>
      <c r="J754" s="11"/>
      <c r="K754" s="11"/>
      <c r="L754" s="11"/>
      <c r="M754" s="11"/>
      <c r="N754" s="11"/>
    </row>
    <row r="755" customFormat="false" ht="12.75" hidden="false" customHeight="true" outlineLevel="0" collapsed="false">
      <c r="A755" s="11"/>
      <c r="B755" s="11"/>
      <c r="C755" s="11"/>
      <c r="D755" s="11"/>
      <c r="E755" s="11"/>
      <c r="F755" s="11"/>
      <c r="G755" s="11"/>
      <c r="H755" s="11"/>
      <c r="I755" s="11"/>
      <c r="J755" s="11"/>
      <c r="K755" s="11"/>
      <c r="L755" s="11"/>
      <c r="M755" s="11"/>
      <c r="N755" s="11"/>
    </row>
    <row r="756" customFormat="false" ht="12.75" hidden="false" customHeight="true" outlineLevel="0" collapsed="false">
      <c r="A756" s="11"/>
      <c r="B756" s="11"/>
      <c r="C756" s="11"/>
      <c r="D756" s="11"/>
      <c r="E756" s="11"/>
      <c r="F756" s="11"/>
      <c r="G756" s="11"/>
      <c r="H756" s="11"/>
      <c r="I756" s="11"/>
      <c r="J756" s="11"/>
      <c r="K756" s="11"/>
      <c r="L756" s="11"/>
      <c r="M756" s="11"/>
      <c r="N756" s="11"/>
    </row>
    <row r="757" customFormat="false" ht="12.75" hidden="false" customHeight="true" outlineLevel="0" collapsed="false">
      <c r="A757" s="11"/>
      <c r="B757" s="11"/>
      <c r="C757" s="11"/>
      <c r="D757" s="11"/>
      <c r="E757" s="11"/>
      <c r="F757" s="11"/>
      <c r="G757" s="11"/>
      <c r="H757" s="11"/>
      <c r="I757" s="11"/>
      <c r="J757" s="11"/>
      <c r="K757" s="11"/>
      <c r="L757" s="11"/>
      <c r="M757" s="11"/>
      <c r="N757" s="11"/>
    </row>
    <row r="758" customFormat="false" ht="12.75" hidden="false" customHeight="true" outlineLevel="0" collapsed="false">
      <c r="A758" s="11"/>
      <c r="B758" s="11"/>
      <c r="C758" s="11"/>
      <c r="D758" s="11"/>
      <c r="E758" s="11"/>
      <c r="F758" s="11"/>
      <c r="G758" s="11"/>
      <c r="H758" s="11"/>
      <c r="I758" s="11"/>
      <c r="J758" s="11"/>
      <c r="K758" s="11"/>
      <c r="L758" s="11"/>
      <c r="M758" s="11"/>
      <c r="N758" s="11"/>
    </row>
    <row r="759" customFormat="false" ht="12.75" hidden="false" customHeight="true" outlineLevel="0" collapsed="false">
      <c r="A759" s="11"/>
      <c r="B759" s="11"/>
      <c r="C759" s="11"/>
      <c r="D759" s="11"/>
      <c r="E759" s="11"/>
      <c r="F759" s="11"/>
      <c r="G759" s="11"/>
      <c r="H759" s="11"/>
      <c r="I759" s="11"/>
      <c r="J759" s="11"/>
      <c r="K759" s="11"/>
      <c r="L759" s="11"/>
      <c r="M759" s="11"/>
      <c r="N759" s="11"/>
    </row>
    <row r="760" customFormat="false" ht="12.75" hidden="false" customHeight="true" outlineLevel="0" collapsed="false">
      <c r="A760" s="11"/>
      <c r="B760" s="11"/>
      <c r="C760" s="11"/>
      <c r="D760" s="11"/>
      <c r="E760" s="11"/>
      <c r="F760" s="11"/>
      <c r="G760" s="11"/>
      <c r="H760" s="11"/>
      <c r="I760" s="11"/>
      <c r="J760" s="11"/>
      <c r="K760" s="11"/>
      <c r="L760" s="11"/>
      <c r="M760" s="11"/>
      <c r="N760" s="11"/>
    </row>
    <row r="761" customFormat="false" ht="12.75" hidden="false" customHeight="true" outlineLevel="0" collapsed="false">
      <c r="A761" s="11"/>
      <c r="B761" s="11"/>
      <c r="C761" s="11"/>
      <c r="D761" s="11"/>
      <c r="E761" s="11"/>
      <c r="F761" s="11"/>
      <c r="G761" s="11"/>
      <c r="H761" s="11"/>
      <c r="I761" s="11"/>
      <c r="J761" s="11"/>
      <c r="K761" s="11"/>
      <c r="L761" s="11"/>
      <c r="M761" s="11"/>
      <c r="N761" s="11"/>
    </row>
    <row r="762" customFormat="false" ht="12.75" hidden="false" customHeight="true" outlineLevel="0" collapsed="false">
      <c r="A762" s="11"/>
      <c r="B762" s="11"/>
      <c r="C762" s="11"/>
      <c r="D762" s="11"/>
      <c r="E762" s="11"/>
      <c r="F762" s="11"/>
      <c r="G762" s="11"/>
      <c r="H762" s="11"/>
      <c r="I762" s="11"/>
      <c r="J762" s="11"/>
      <c r="K762" s="11"/>
      <c r="L762" s="11"/>
      <c r="M762" s="11"/>
      <c r="N762" s="11"/>
    </row>
    <row r="763" customFormat="false" ht="12.75" hidden="false" customHeight="true" outlineLevel="0" collapsed="false">
      <c r="A763" s="11"/>
      <c r="B763" s="11"/>
      <c r="C763" s="11"/>
      <c r="D763" s="11"/>
      <c r="E763" s="11"/>
      <c r="F763" s="11"/>
      <c r="G763" s="11"/>
      <c r="H763" s="11"/>
      <c r="I763" s="11"/>
      <c r="J763" s="11"/>
      <c r="K763" s="11"/>
      <c r="L763" s="11"/>
      <c r="M763" s="11"/>
      <c r="N763" s="11"/>
    </row>
    <row r="764" customFormat="false" ht="12.75" hidden="false" customHeight="true" outlineLevel="0" collapsed="false">
      <c r="A764" s="11"/>
      <c r="B764" s="11"/>
      <c r="C764" s="11"/>
      <c r="D764" s="11"/>
      <c r="E764" s="11"/>
      <c r="F764" s="11"/>
      <c r="G764" s="11"/>
      <c r="H764" s="11"/>
      <c r="I764" s="11"/>
      <c r="J764" s="11"/>
      <c r="K764" s="11"/>
      <c r="L764" s="11"/>
      <c r="M764" s="11"/>
      <c r="N764" s="11"/>
    </row>
    <row r="765" customFormat="false" ht="12.75" hidden="false" customHeight="true" outlineLevel="0" collapsed="false">
      <c r="A765" s="11"/>
      <c r="B765" s="11"/>
      <c r="C765" s="11"/>
      <c r="D765" s="11"/>
      <c r="E765" s="11"/>
      <c r="F765" s="11"/>
      <c r="G765" s="11"/>
      <c r="H765" s="11"/>
      <c r="I765" s="11"/>
      <c r="J765" s="11"/>
      <c r="K765" s="11"/>
      <c r="L765" s="11"/>
      <c r="M765" s="11"/>
      <c r="N765" s="11"/>
    </row>
    <row r="766" customFormat="false" ht="12.75" hidden="false" customHeight="true" outlineLevel="0" collapsed="false">
      <c r="A766" s="11"/>
      <c r="B766" s="11"/>
      <c r="C766" s="11"/>
      <c r="D766" s="11"/>
      <c r="E766" s="11"/>
      <c r="F766" s="11"/>
      <c r="G766" s="11"/>
      <c r="H766" s="11"/>
      <c r="I766" s="11"/>
      <c r="J766" s="11"/>
      <c r="K766" s="11"/>
      <c r="L766" s="11"/>
      <c r="M766" s="11"/>
      <c r="N766" s="11"/>
    </row>
    <row r="767" customFormat="false" ht="12.75" hidden="false" customHeight="true" outlineLevel="0" collapsed="false">
      <c r="A767" s="11"/>
      <c r="B767" s="11"/>
      <c r="C767" s="11"/>
      <c r="D767" s="11"/>
      <c r="E767" s="11"/>
      <c r="F767" s="11"/>
      <c r="G767" s="11"/>
      <c r="H767" s="11"/>
      <c r="I767" s="11"/>
      <c r="J767" s="11"/>
      <c r="K767" s="11"/>
      <c r="L767" s="11"/>
      <c r="M767" s="11"/>
      <c r="N767" s="11"/>
    </row>
    <row r="768" customFormat="false" ht="12.75" hidden="false" customHeight="true" outlineLevel="0" collapsed="false">
      <c r="A768" s="11"/>
      <c r="B768" s="11"/>
      <c r="C768" s="11"/>
      <c r="D768" s="11"/>
      <c r="E768" s="11"/>
      <c r="F768" s="11"/>
      <c r="G768" s="11"/>
      <c r="H768" s="11"/>
      <c r="I768" s="11"/>
      <c r="J768" s="11"/>
      <c r="K768" s="11"/>
      <c r="L768" s="11"/>
      <c r="M768" s="11"/>
      <c r="N768" s="11"/>
    </row>
    <row r="769" customFormat="false" ht="12.75" hidden="false" customHeight="true" outlineLevel="0" collapsed="false">
      <c r="A769" s="11"/>
      <c r="B769" s="11"/>
      <c r="C769" s="11"/>
      <c r="D769" s="11"/>
      <c r="E769" s="11"/>
      <c r="F769" s="11"/>
      <c r="G769" s="11"/>
      <c r="H769" s="11"/>
      <c r="I769" s="11"/>
      <c r="J769" s="11"/>
      <c r="K769" s="11"/>
      <c r="L769" s="11"/>
      <c r="M769" s="11"/>
      <c r="N769" s="11"/>
    </row>
    <row r="770" customFormat="false" ht="12.75" hidden="false" customHeight="true" outlineLevel="0" collapsed="false">
      <c r="A770" s="11"/>
      <c r="B770" s="11"/>
      <c r="C770" s="11"/>
      <c r="D770" s="11"/>
      <c r="E770" s="11"/>
      <c r="F770" s="11"/>
      <c r="G770" s="11"/>
      <c r="H770" s="11"/>
      <c r="I770" s="11"/>
      <c r="J770" s="11"/>
      <c r="K770" s="11"/>
      <c r="L770" s="11"/>
      <c r="M770" s="11"/>
      <c r="N770" s="11"/>
    </row>
    <row r="771" customFormat="false" ht="12.75" hidden="false" customHeight="true" outlineLevel="0" collapsed="false">
      <c r="A771" s="11"/>
      <c r="B771" s="11"/>
      <c r="C771" s="11"/>
      <c r="D771" s="11"/>
      <c r="E771" s="11"/>
      <c r="F771" s="11"/>
      <c r="G771" s="11"/>
      <c r="H771" s="11"/>
      <c r="I771" s="11"/>
      <c r="J771" s="11"/>
      <c r="K771" s="11"/>
      <c r="L771" s="11"/>
      <c r="M771" s="11"/>
      <c r="N771" s="11"/>
    </row>
    <row r="772" customFormat="false" ht="12.75" hidden="false" customHeight="true" outlineLevel="0" collapsed="false">
      <c r="A772" s="11"/>
      <c r="B772" s="11"/>
      <c r="C772" s="11"/>
      <c r="D772" s="11"/>
      <c r="E772" s="11"/>
      <c r="F772" s="11"/>
      <c r="G772" s="11"/>
      <c r="H772" s="11"/>
      <c r="I772" s="11"/>
      <c r="J772" s="11"/>
      <c r="K772" s="11"/>
      <c r="L772" s="11"/>
      <c r="M772" s="11"/>
      <c r="N772" s="11"/>
    </row>
    <row r="773" customFormat="false" ht="12.75" hidden="false" customHeight="true" outlineLevel="0" collapsed="false">
      <c r="A773" s="11"/>
      <c r="B773" s="11"/>
      <c r="C773" s="11"/>
      <c r="D773" s="11"/>
      <c r="E773" s="11"/>
      <c r="F773" s="11"/>
      <c r="G773" s="11"/>
      <c r="H773" s="11"/>
      <c r="I773" s="11"/>
      <c r="J773" s="11"/>
      <c r="K773" s="11"/>
      <c r="L773" s="11"/>
      <c r="M773" s="11"/>
      <c r="N773" s="11"/>
    </row>
    <row r="774" customFormat="false" ht="12.75" hidden="false" customHeight="true" outlineLevel="0" collapsed="false">
      <c r="A774" s="11"/>
      <c r="B774" s="11"/>
      <c r="C774" s="11"/>
      <c r="D774" s="11"/>
      <c r="E774" s="11"/>
      <c r="F774" s="11"/>
      <c r="G774" s="11"/>
      <c r="H774" s="11"/>
      <c r="I774" s="11"/>
      <c r="J774" s="11"/>
      <c r="K774" s="11"/>
      <c r="L774" s="11"/>
      <c r="M774" s="11"/>
      <c r="N774" s="11"/>
    </row>
    <row r="775" customFormat="false" ht="12.75" hidden="false" customHeight="true" outlineLevel="0" collapsed="false">
      <c r="A775" s="11"/>
      <c r="B775" s="11"/>
      <c r="C775" s="11"/>
      <c r="D775" s="11"/>
      <c r="E775" s="11"/>
      <c r="F775" s="11"/>
      <c r="G775" s="11"/>
      <c r="H775" s="11"/>
      <c r="I775" s="11"/>
      <c r="J775" s="11"/>
      <c r="K775" s="11"/>
      <c r="L775" s="11"/>
      <c r="M775" s="11"/>
      <c r="N775" s="11"/>
    </row>
    <row r="776" customFormat="false" ht="12.75" hidden="false" customHeight="true" outlineLevel="0" collapsed="false">
      <c r="A776" s="11"/>
      <c r="B776" s="11"/>
      <c r="C776" s="11"/>
      <c r="D776" s="11"/>
      <c r="E776" s="11"/>
      <c r="F776" s="11"/>
      <c r="G776" s="11"/>
      <c r="H776" s="11"/>
      <c r="I776" s="11"/>
      <c r="J776" s="11"/>
      <c r="K776" s="11"/>
      <c r="L776" s="11"/>
      <c r="M776" s="11"/>
      <c r="N776" s="11"/>
    </row>
    <row r="777" customFormat="false" ht="12.75" hidden="false" customHeight="true" outlineLevel="0" collapsed="false">
      <c r="A777" s="11"/>
      <c r="B777" s="11"/>
      <c r="C777" s="11"/>
      <c r="D777" s="11"/>
      <c r="E777" s="11"/>
      <c r="F777" s="11"/>
      <c r="G777" s="11"/>
      <c r="H777" s="11"/>
      <c r="I777" s="11"/>
      <c r="J777" s="11"/>
      <c r="K777" s="11"/>
      <c r="L777" s="11"/>
      <c r="M777" s="11"/>
      <c r="N777" s="11"/>
    </row>
    <row r="778" customFormat="false" ht="12.75" hidden="false" customHeight="true" outlineLevel="0" collapsed="false">
      <c r="A778" s="11"/>
      <c r="B778" s="11"/>
      <c r="C778" s="11"/>
      <c r="D778" s="11"/>
      <c r="E778" s="11"/>
      <c r="F778" s="11"/>
      <c r="G778" s="11"/>
      <c r="H778" s="11"/>
      <c r="I778" s="11"/>
      <c r="J778" s="11"/>
      <c r="K778" s="11"/>
      <c r="L778" s="11"/>
      <c r="M778" s="11"/>
      <c r="N778" s="11"/>
    </row>
    <row r="779" customFormat="false" ht="12.75" hidden="false" customHeight="true" outlineLevel="0" collapsed="false">
      <c r="A779" s="11"/>
      <c r="B779" s="11"/>
      <c r="C779" s="11"/>
      <c r="D779" s="11"/>
      <c r="E779" s="11"/>
      <c r="F779" s="11"/>
      <c r="G779" s="11"/>
      <c r="H779" s="11"/>
      <c r="I779" s="11"/>
      <c r="J779" s="11"/>
      <c r="K779" s="11"/>
      <c r="L779" s="11"/>
      <c r="M779" s="11"/>
      <c r="N779" s="11"/>
    </row>
    <row r="780" customFormat="false" ht="12.75" hidden="false" customHeight="true" outlineLevel="0" collapsed="false">
      <c r="A780" s="11"/>
      <c r="B780" s="11"/>
      <c r="C780" s="11"/>
      <c r="D780" s="11"/>
      <c r="E780" s="11"/>
      <c r="F780" s="11"/>
      <c r="G780" s="11"/>
      <c r="H780" s="11"/>
      <c r="I780" s="11"/>
      <c r="J780" s="11"/>
      <c r="K780" s="11"/>
      <c r="L780" s="11"/>
      <c r="M780" s="11"/>
      <c r="N780" s="11"/>
    </row>
    <row r="781" customFormat="false" ht="12.75" hidden="false" customHeight="true" outlineLevel="0" collapsed="false">
      <c r="A781" s="11"/>
      <c r="B781" s="11"/>
      <c r="C781" s="11"/>
      <c r="D781" s="11"/>
      <c r="E781" s="11"/>
      <c r="F781" s="11"/>
      <c r="G781" s="11"/>
      <c r="H781" s="11"/>
      <c r="I781" s="11"/>
      <c r="J781" s="11"/>
      <c r="K781" s="11"/>
      <c r="L781" s="11"/>
      <c r="M781" s="11"/>
      <c r="N781" s="11"/>
    </row>
    <row r="782" customFormat="false" ht="12.75" hidden="false" customHeight="true" outlineLevel="0" collapsed="false">
      <c r="A782" s="11"/>
      <c r="B782" s="11"/>
      <c r="C782" s="11"/>
      <c r="D782" s="11"/>
      <c r="E782" s="11"/>
      <c r="F782" s="11"/>
      <c r="G782" s="11"/>
      <c r="H782" s="11"/>
      <c r="I782" s="11"/>
      <c r="J782" s="11"/>
      <c r="K782" s="11"/>
      <c r="L782" s="11"/>
      <c r="M782" s="11"/>
      <c r="N782" s="11"/>
    </row>
    <row r="783" customFormat="false" ht="12.75" hidden="false" customHeight="true" outlineLevel="0" collapsed="false">
      <c r="A783" s="11"/>
      <c r="B783" s="11"/>
      <c r="C783" s="11"/>
      <c r="D783" s="11"/>
      <c r="E783" s="11"/>
      <c r="F783" s="11"/>
      <c r="G783" s="11"/>
      <c r="H783" s="11"/>
      <c r="I783" s="11"/>
      <c r="J783" s="11"/>
      <c r="K783" s="11"/>
      <c r="L783" s="11"/>
      <c r="M783" s="11"/>
      <c r="N783" s="11"/>
    </row>
    <row r="784" customFormat="false" ht="12.75" hidden="false" customHeight="true" outlineLevel="0" collapsed="false">
      <c r="A784" s="11"/>
      <c r="B784" s="11"/>
      <c r="C784" s="11"/>
      <c r="D784" s="11"/>
      <c r="E784" s="11"/>
      <c r="F784" s="11"/>
      <c r="G784" s="11"/>
      <c r="H784" s="11"/>
      <c r="I784" s="11"/>
      <c r="J784" s="11"/>
      <c r="K784" s="11"/>
      <c r="L784" s="11"/>
      <c r="M784" s="11"/>
      <c r="N784" s="11"/>
    </row>
    <row r="785" customFormat="false" ht="12.75" hidden="false" customHeight="true" outlineLevel="0" collapsed="false">
      <c r="A785" s="11"/>
      <c r="B785" s="11"/>
      <c r="C785" s="11"/>
      <c r="D785" s="11"/>
      <c r="E785" s="11"/>
      <c r="F785" s="11"/>
      <c r="G785" s="11"/>
      <c r="H785" s="11"/>
      <c r="I785" s="11"/>
      <c r="J785" s="11"/>
      <c r="K785" s="11"/>
      <c r="L785" s="11"/>
      <c r="M785" s="11"/>
      <c r="N785" s="11"/>
    </row>
    <row r="786" customFormat="false" ht="12.75" hidden="false" customHeight="true" outlineLevel="0" collapsed="false">
      <c r="A786" s="11"/>
      <c r="B786" s="11"/>
      <c r="C786" s="11"/>
      <c r="D786" s="11"/>
      <c r="E786" s="11"/>
      <c r="F786" s="11"/>
      <c r="G786" s="11"/>
      <c r="H786" s="11"/>
      <c r="I786" s="11"/>
      <c r="J786" s="11"/>
      <c r="K786" s="11"/>
      <c r="L786" s="11"/>
      <c r="M786" s="11"/>
      <c r="N786" s="11"/>
    </row>
    <row r="787" customFormat="false" ht="12.75" hidden="false" customHeight="true" outlineLevel="0" collapsed="false">
      <c r="A787" s="11"/>
      <c r="B787" s="11"/>
      <c r="C787" s="11"/>
      <c r="D787" s="11"/>
      <c r="E787" s="11"/>
      <c r="F787" s="11"/>
      <c r="G787" s="11"/>
      <c r="H787" s="11"/>
      <c r="I787" s="11"/>
      <c r="J787" s="11"/>
      <c r="K787" s="11"/>
      <c r="L787" s="11"/>
      <c r="M787" s="11"/>
      <c r="N787" s="11"/>
    </row>
    <row r="788" customFormat="false" ht="12.75" hidden="false" customHeight="true" outlineLevel="0" collapsed="false">
      <c r="A788" s="11"/>
      <c r="B788" s="11"/>
      <c r="C788" s="11"/>
      <c r="D788" s="11"/>
      <c r="E788" s="11"/>
      <c r="F788" s="11"/>
      <c r="G788" s="11"/>
      <c r="H788" s="11"/>
      <c r="I788" s="11"/>
      <c r="J788" s="11"/>
      <c r="K788" s="11"/>
      <c r="L788" s="11"/>
      <c r="M788" s="11"/>
      <c r="N788" s="11"/>
    </row>
    <row r="789" customFormat="false" ht="12.75" hidden="false" customHeight="true" outlineLevel="0" collapsed="false">
      <c r="A789" s="11"/>
      <c r="B789" s="11"/>
      <c r="C789" s="11"/>
      <c r="D789" s="11"/>
      <c r="E789" s="11"/>
      <c r="F789" s="11"/>
      <c r="G789" s="11"/>
      <c r="H789" s="11"/>
      <c r="I789" s="11"/>
      <c r="J789" s="11"/>
      <c r="K789" s="11"/>
      <c r="L789" s="11"/>
      <c r="M789" s="11"/>
      <c r="N789" s="11"/>
    </row>
    <row r="790" customFormat="false" ht="12.75" hidden="false" customHeight="true" outlineLevel="0" collapsed="false">
      <c r="A790" s="11"/>
      <c r="B790" s="11"/>
      <c r="C790" s="11"/>
      <c r="D790" s="11"/>
      <c r="E790" s="11"/>
      <c r="F790" s="11"/>
      <c r="G790" s="11"/>
      <c r="H790" s="11"/>
      <c r="I790" s="11"/>
      <c r="J790" s="11"/>
      <c r="K790" s="11"/>
      <c r="L790" s="11"/>
      <c r="M790" s="11"/>
      <c r="N790" s="11"/>
    </row>
    <row r="791" customFormat="false" ht="12.75" hidden="false" customHeight="true" outlineLevel="0" collapsed="false">
      <c r="A791" s="11"/>
      <c r="B791" s="11"/>
      <c r="C791" s="11"/>
      <c r="D791" s="11"/>
      <c r="E791" s="11"/>
      <c r="F791" s="11"/>
      <c r="G791" s="11"/>
      <c r="H791" s="11"/>
      <c r="I791" s="11"/>
      <c r="J791" s="11"/>
      <c r="K791" s="11"/>
      <c r="L791" s="11"/>
      <c r="M791" s="11"/>
      <c r="N791" s="11"/>
    </row>
    <row r="792" customFormat="false" ht="12.75" hidden="false" customHeight="true" outlineLevel="0" collapsed="false">
      <c r="A792" s="11"/>
      <c r="B792" s="11"/>
      <c r="C792" s="11"/>
      <c r="D792" s="11"/>
      <c r="E792" s="11"/>
      <c r="F792" s="11"/>
      <c r="G792" s="11"/>
      <c r="H792" s="11"/>
      <c r="I792" s="11"/>
      <c r="J792" s="11"/>
      <c r="K792" s="11"/>
      <c r="L792" s="11"/>
      <c r="M792" s="11"/>
      <c r="N792" s="11"/>
    </row>
    <row r="793" customFormat="false" ht="12.75" hidden="false" customHeight="true" outlineLevel="0" collapsed="false">
      <c r="A793" s="11"/>
      <c r="B793" s="11"/>
      <c r="C793" s="11"/>
      <c r="D793" s="11"/>
      <c r="E793" s="11"/>
      <c r="F793" s="11"/>
      <c r="G793" s="11"/>
      <c r="H793" s="11"/>
      <c r="I793" s="11"/>
      <c r="J793" s="11"/>
      <c r="K793" s="11"/>
      <c r="L793" s="11"/>
      <c r="M793" s="11"/>
      <c r="N793" s="11"/>
    </row>
    <row r="794" customFormat="false" ht="12.75" hidden="false" customHeight="true" outlineLevel="0" collapsed="false">
      <c r="A794" s="11"/>
      <c r="B794" s="11"/>
      <c r="C794" s="11"/>
      <c r="D794" s="11"/>
      <c r="E794" s="11"/>
      <c r="F794" s="11"/>
      <c r="G794" s="11"/>
      <c r="H794" s="11"/>
      <c r="I794" s="11"/>
      <c r="J794" s="11"/>
      <c r="K794" s="11"/>
      <c r="L794" s="11"/>
      <c r="M794" s="11"/>
      <c r="N794" s="11"/>
    </row>
    <row r="795" customFormat="false" ht="12.75" hidden="false" customHeight="true" outlineLevel="0" collapsed="false">
      <c r="A795" s="11"/>
      <c r="B795" s="11"/>
      <c r="C795" s="11"/>
      <c r="D795" s="11"/>
      <c r="E795" s="11"/>
      <c r="F795" s="11"/>
      <c r="G795" s="11"/>
      <c r="H795" s="11"/>
      <c r="I795" s="11"/>
      <c r="J795" s="11"/>
      <c r="K795" s="11"/>
      <c r="L795" s="11"/>
      <c r="M795" s="11"/>
      <c r="N795" s="11"/>
    </row>
    <row r="796" customFormat="false" ht="12.75" hidden="false" customHeight="true" outlineLevel="0" collapsed="false">
      <c r="A796" s="11"/>
      <c r="B796" s="11"/>
      <c r="C796" s="11"/>
      <c r="D796" s="11"/>
      <c r="E796" s="11"/>
      <c r="F796" s="11"/>
      <c r="G796" s="11"/>
      <c r="H796" s="11"/>
      <c r="I796" s="11"/>
      <c r="J796" s="11"/>
      <c r="K796" s="11"/>
      <c r="L796" s="11"/>
      <c r="M796" s="11"/>
      <c r="N796" s="11"/>
    </row>
    <row r="797" customFormat="false" ht="12.75" hidden="false" customHeight="true" outlineLevel="0" collapsed="false">
      <c r="A797" s="11"/>
      <c r="B797" s="11"/>
      <c r="C797" s="11"/>
      <c r="D797" s="11"/>
      <c r="E797" s="11"/>
      <c r="F797" s="11"/>
      <c r="G797" s="11"/>
      <c r="H797" s="11"/>
      <c r="I797" s="11"/>
      <c r="J797" s="11"/>
      <c r="K797" s="11"/>
      <c r="L797" s="11"/>
      <c r="M797" s="11"/>
      <c r="N797" s="11"/>
    </row>
    <row r="798" customFormat="false" ht="12.75" hidden="false" customHeight="true" outlineLevel="0" collapsed="false">
      <c r="A798" s="11"/>
      <c r="B798" s="11"/>
      <c r="C798" s="11"/>
      <c r="D798" s="11"/>
      <c r="E798" s="11"/>
      <c r="F798" s="11"/>
      <c r="G798" s="11"/>
      <c r="H798" s="11"/>
      <c r="I798" s="11"/>
      <c r="J798" s="11"/>
      <c r="K798" s="11"/>
      <c r="L798" s="11"/>
      <c r="M798" s="11"/>
      <c r="N798" s="11"/>
    </row>
    <row r="799" customFormat="false" ht="12.75" hidden="false" customHeight="true" outlineLevel="0" collapsed="false">
      <c r="A799" s="11"/>
      <c r="B799" s="11"/>
      <c r="C799" s="11"/>
      <c r="D799" s="11"/>
      <c r="E799" s="11"/>
      <c r="F799" s="11"/>
      <c r="G799" s="11"/>
      <c r="H799" s="11"/>
      <c r="I799" s="11"/>
      <c r="J799" s="11"/>
      <c r="K799" s="11"/>
      <c r="L799" s="11"/>
      <c r="M799" s="11"/>
      <c r="N799" s="11"/>
    </row>
    <row r="800" customFormat="false" ht="12.75" hidden="false" customHeight="true" outlineLevel="0" collapsed="false">
      <c r="A800" s="11"/>
      <c r="B800" s="11"/>
      <c r="C800" s="11"/>
      <c r="D800" s="11"/>
      <c r="E800" s="11"/>
      <c r="F800" s="11"/>
      <c r="G800" s="11"/>
      <c r="H800" s="11"/>
      <c r="I800" s="11"/>
      <c r="J800" s="11"/>
      <c r="K800" s="11"/>
      <c r="L800" s="11"/>
      <c r="M800" s="11"/>
      <c r="N800" s="11"/>
    </row>
    <row r="801" customFormat="false" ht="12.75" hidden="false" customHeight="true" outlineLevel="0" collapsed="false">
      <c r="A801" s="11"/>
      <c r="B801" s="11"/>
      <c r="C801" s="11"/>
      <c r="D801" s="11"/>
      <c r="E801" s="11"/>
      <c r="F801" s="11"/>
      <c r="G801" s="11"/>
      <c r="H801" s="11"/>
      <c r="I801" s="11"/>
      <c r="J801" s="11"/>
      <c r="K801" s="11"/>
      <c r="L801" s="11"/>
      <c r="M801" s="11"/>
      <c r="N801" s="11"/>
    </row>
    <row r="802" customFormat="false" ht="12.75" hidden="false" customHeight="true" outlineLevel="0" collapsed="false">
      <c r="A802" s="11"/>
      <c r="B802" s="11"/>
      <c r="C802" s="11"/>
      <c r="D802" s="11"/>
      <c r="E802" s="11"/>
      <c r="F802" s="11"/>
      <c r="G802" s="11"/>
      <c r="H802" s="11"/>
      <c r="I802" s="11"/>
      <c r="J802" s="11"/>
      <c r="K802" s="11"/>
      <c r="L802" s="11"/>
      <c r="M802" s="11"/>
      <c r="N802" s="11"/>
    </row>
    <row r="803" customFormat="false" ht="12.75" hidden="false" customHeight="true" outlineLevel="0" collapsed="false">
      <c r="A803" s="11"/>
      <c r="B803" s="11"/>
      <c r="C803" s="11"/>
      <c r="D803" s="11"/>
      <c r="E803" s="11"/>
      <c r="F803" s="11"/>
      <c r="G803" s="11"/>
      <c r="H803" s="11"/>
      <c r="I803" s="11"/>
      <c r="J803" s="11"/>
      <c r="K803" s="11"/>
      <c r="L803" s="11"/>
      <c r="M803" s="11"/>
      <c r="N803" s="11"/>
    </row>
    <row r="804" customFormat="false" ht="12.75" hidden="false" customHeight="true" outlineLevel="0" collapsed="false">
      <c r="A804" s="11"/>
      <c r="B804" s="11"/>
      <c r="C804" s="11"/>
      <c r="D804" s="11"/>
      <c r="E804" s="11"/>
      <c r="F804" s="11"/>
      <c r="G804" s="11"/>
      <c r="H804" s="11"/>
      <c r="I804" s="11"/>
      <c r="J804" s="11"/>
      <c r="K804" s="11"/>
      <c r="L804" s="11"/>
      <c r="M804" s="11"/>
      <c r="N804" s="11"/>
    </row>
    <row r="805" customFormat="false" ht="12.75" hidden="false" customHeight="true" outlineLevel="0" collapsed="false">
      <c r="A805" s="11"/>
      <c r="B805" s="11"/>
      <c r="C805" s="11"/>
      <c r="D805" s="11"/>
      <c r="E805" s="11"/>
      <c r="F805" s="11"/>
      <c r="G805" s="11"/>
      <c r="H805" s="11"/>
      <c r="I805" s="11"/>
      <c r="J805" s="11"/>
      <c r="K805" s="11"/>
      <c r="L805" s="11"/>
      <c r="M805" s="11"/>
      <c r="N805" s="11"/>
    </row>
    <row r="806" customFormat="false" ht="12.75" hidden="false" customHeight="true" outlineLevel="0" collapsed="false">
      <c r="A806" s="11"/>
      <c r="B806" s="11"/>
      <c r="C806" s="11"/>
      <c r="D806" s="11"/>
      <c r="E806" s="11"/>
      <c r="F806" s="11"/>
      <c r="G806" s="11"/>
      <c r="H806" s="11"/>
      <c r="I806" s="11"/>
      <c r="J806" s="11"/>
      <c r="K806" s="11"/>
      <c r="L806" s="11"/>
      <c r="M806" s="11"/>
      <c r="N806" s="11"/>
    </row>
    <row r="807" customFormat="false" ht="12.75" hidden="false" customHeight="true" outlineLevel="0" collapsed="false">
      <c r="A807" s="11"/>
      <c r="B807" s="11"/>
      <c r="C807" s="11"/>
      <c r="D807" s="11"/>
      <c r="E807" s="11"/>
      <c r="F807" s="11"/>
      <c r="G807" s="11"/>
      <c r="H807" s="11"/>
      <c r="I807" s="11"/>
      <c r="J807" s="11"/>
      <c r="K807" s="11"/>
      <c r="L807" s="11"/>
      <c r="M807" s="11"/>
      <c r="N807" s="11"/>
    </row>
    <row r="808" customFormat="false" ht="12.75" hidden="false" customHeight="true" outlineLevel="0" collapsed="false">
      <c r="A808" s="11"/>
      <c r="B808" s="11"/>
      <c r="C808" s="11"/>
      <c r="D808" s="11"/>
      <c r="E808" s="11"/>
      <c r="F808" s="11"/>
      <c r="G808" s="11"/>
      <c r="H808" s="11"/>
      <c r="I808" s="11"/>
      <c r="J808" s="11"/>
      <c r="K808" s="11"/>
      <c r="L808" s="11"/>
      <c r="M808" s="11"/>
      <c r="N808" s="11"/>
    </row>
    <row r="809" customFormat="false" ht="12.75" hidden="false" customHeight="true" outlineLevel="0" collapsed="false">
      <c r="A809" s="11"/>
      <c r="B809" s="11"/>
      <c r="C809" s="11"/>
      <c r="D809" s="11"/>
      <c r="E809" s="11"/>
      <c r="F809" s="11"/>
      <c r="G809" s="11"/>
      <c r="H809" s="11"/>
      <c r="I809" s="11"/>
      <c r="J809" s="11"/>
      <c r="K809" s="11"/>
      <c r="L809" s="11"/>
      <c r="M809" s="11"/>
      <c r="N809" s="11"/>
    </row>
    <row r="810" customFormat="false" ht="12.75" hidden="false" customHeight="true" outlineLevel="0" collapsed="false">
      <c r="A810" s="11"/>
      <c r="B810" s="11"/>
      <c r="C810" s="11"/>
      <c r="D810" s="11"/>
      <c r="E810" s="11"/>
      <c r="F810" s="11"/>
      <c r="G810" s="11"/>
      <c r="H810" s="11"/>
      <c r="I810" s="11"/>
      <c r="J810" s="11"/>
      <c r="K810" s="11"/>
      <c r="L810" s="11"/>
      <c r="M810" s="11"/>
      <c r="N810" s="11"/>
    </row>
    <row r="811" customFormat="false" ht="12.75" hidden="false" customHeight="true" outlineLevel="0" collapsed="false">
      <c r="A811" s="11"/>
      <c r="B811" s="11"/>
      <c r="C811" s="11"/>
      <c r="D811" s="11"/>
      <c r="E811" s="11"/>
      <c r="F811" s="11"/>
      <c r="G811" s="11"/>
      <c r="H811" s="11"/>
      <c r="I811" s="11"/>
      <c r="J811" s="11"/>
      <c r="K811" s="11"/>
      <c r="L811" s="11"/>
      <c r="M811" s="11"/>
      <c r="N811" s="11"/>
    </row>
    <row r="812" customFormat="false" ht="12.75" hidden="false" customHeight="true" outlineLevel="0" collapsed="false">
      <c r="A812" s="11"/>
      <c r="B812" s="11"/>
      <c r="C812" s="11"/>
      <c r="D812" s="11"/>
      <c r="E812" s="11"/>
      <c r="F812" s="11"/>
      <c r="G812" s="11"/>
      <c r="H812" s="11"/>
      <c r="I812" s="11"/>
      <c r="J812" s="11"/>
      <c r="K812" s="11"/>
      <c r="L812" s="11"/>
      <c r="M812" s="11"/>
      <c r="N812" s="11"/>
    </row>
    <row r="813" customFormat="false" ht="12.75" hidden="false" customHeight="true" outlineLevel="0" collapsed="false">
      <c r="A813" s="11"/>
      <c r="B813" s="11"/>
      <c r="C813" s="11"/>
      <c r="D813" s="11"/>
      <c r="E813" s="11"/>
      <c r="F813" s="11"/>
      <c r="G813" s="11"/>
      <c r="H813" s="11"/>
      <c r="I813" s="11"/>
      <c r="J813" s="11"/>
      <c r="K813" s="11"/>
      <c r="L813" s="11"/>
      <c r="M813" s="11"/>
      <c r="N813" s="11"/>
    </row>
    <row r="814" customFormat="false" ht="12.75" hidden="false" customHeight="true" outlineLevel="0" collapsed="false">
      <c r="A814" s="11"/>
      <c r="B814" s="11"/>
      <c r="C814" s="11"/>
      <c r="D814" s="11"/>
      <c r="E814" s="11"/>
      <c r="F814" s="11"/>
      <c r="G814" s="11"/>
      <c r="H814" s="11"/>
      <c r="I814" s="11"/>
      <c r="J814" s="11"/>
      <c r="K814" s="11"/>
      <c r="L814" s="11"/>
      <c r="M814" s="11"/>
      <c r="N814" s="11"/>
    </row>
    <row r="815" customFormat="false" ht="12.75" hidden="false" customHeight="true" outlineLevel="0" collapsed="false">
      <c r="A815" s="11"/>
      <c r="B815" s="11"/>
      <c r="C815" s="11"/>
      <c r="D815" s="11"/>
      <c r="E815" s="11"/>
      <c r="F815" s="11"/>
      <c r="G815" s="11"/>
      <c r="H815" s="11"/>
      <c r="I815" s="11"/>
      <c r="J815" s="11"/>
      <c r="K815" s="11"/>
      <c r="L815" s="11"/>
      <c r="M815" s="11"/>
      <c r="N815" s="11"/>
    </row>
    <row r="816" customFormat="false" ht="12.75" hidden="false" customHeight="true" outlineLevel="0" collapsed="false">
      <c r="A816" s="11"/>
      <c r="B816" s="11"/>
      <c r="C816" s="11"/>
      <c r="D816" s="11"/>
      <c r="E816" s="11"/>
      <c r="F816" s="11"/>
      <c r="G816" s="11"/>
      <c r="H816" s="11"/>
      <c r="I816" s="11"/>
      <c r="J816" s="11"/>
      <c r="K816" s="11"/>
      <c r="L816" s="11"/>
      <c r="M816" s="11"/>
      <c r="N816" s="11"/>
    </row>
    <row r="817" customFormat="false" ht="12.75" hidden="false" customHeight="true" outlineLevel="0" collapsed="false">
      <c r="A817" s="11"/>
      <c r="B817" s="11"/>
      <c r="C817" s="11"/>
      <c r="D817" s="11"/>
      <c r="E817" s="11"/>
      <c r="F817" s="11"/>
      <c r="G817" s="11"/>
      <c r="H817" s="11"/>
      <c r="I817" s="11"/>
      <c r="J817" s="11"/>
      <c r="K817" s="11"/>
      <c r="L817" s="11"/>
      <c r="M817" s="11"/>
      <c r="N817" s="11"/>
    </row>
    <row r="818" customFormat="false" ht="12.75" hidden="false" customHeight="true" outlineLevel="0" collapsed="false">
      <c r="A818" s="11"/>
      <c r="B818" s="11"/>
      <c r="C818" s="11"/>
      <c r="D818" s="11"/>
      <c r="E818" s="11"/>
      <c r="F818" s="11"/>
      <c r="G818" s="11"/>
      <c r="H818" s="11"/>
      <c r="I818" s="11"/>
      <c r="J818" s="11"/>
      <c r="K818" s="11"/>
      <c r="L818" s="11"/>
      <c r="M818" s="11"/>
      <c r="N818" s="11"/>
    </row>
    <row r="819" customFormat="false" ht="12.75" hidden="false" customHeight="true" outlineLevel="0" collapsed="false">
      <c r="A819" s="11"/>
      <c r="B819" s="11"/>
      <c r="C819" s="11"/>
      <c r="D819" s="11"/>
      <c r="E819" s="11"/>
      <c r="F819" s="11"/>
      <c r="G819" s="11"/>
      <c r="H819" s="11"/>
      <c r="I819" s="11"/>
      <c r="J819" s="11"/>
      <c r="K819" s="11"/>
      <c r="L819" s="11"/>
      <c r="M819" s="11"/>
      <c r="N819" s="11"/>
    </row>
    <row r="820" customFormat="false" ht="12.75" hidden="false" customHeight="true" outlineLevel="0" collapsed="false">
      <c r="A820" s="11"/>
      <c r="B820" s="11"/>
      <c r="C820" s="11"/>
      <c r="D820" s="11"/>
      <c r="E820" s="11"/>
      <c r="F820" s="11"/>
      <c r="G820" s="11"/>
      <c r="H820" s="11"/>
      <c r="I820" s="11"/>
      <c r="J820" s="11"/>
      <c r="K820" s="11"/>
      <c r="L820" s="11"/>
      <c r="M820" s="11"/>
      <c r="N820" s="11"/>
    </row>
    <row r="821" customFormat="false" ht="12.75" hidden="false" customHeight="true" outlineLevel="0" collapsed="false">
      <c r="A821" s="11"/>
      <c r="B821" s="11"/>
      <c r="C821" s="11"/>
      <c r="D821" s="11"/>
      <c r="E821" s="11"/>
      <c r="F821" s="11"/>
      <c r="G821" s="11"/>
      <c r="H821" s="11"/>
      <c r="I821" s="11"/>
      <c r="J821" s="11"/>
      <c r="K821" s="11"/>
      <c r="L821" s="11"/>
      <c r="M821" s="11"/>
      <c r="N821" s="11"/>
    </row>
    <row r="822" customFormat="false" ht="12.75" hidden="false" customHeight="true" outlineLevel="0" collapsed="false">
      <c r="A822" s="11"/>
      <c r="B822" s="11"/>
      <c r="C822" s="11"/>
      <c r="D822" s="11"/>
      <c r="E822" s="11"/>
      <c r="F822" s="11"/>
      <c r="G822" s="11"/>
      <c r="H822" s="11"/>
      <c r="I822" s="11"/>
      <c r="J822" s="11"/>
      <c r="K822" s="11"/>
      <c r="L822" s="11"/>
      <c r="M822" s="11"/>
      <c r="N822" s="11"/>
    </row>
    <row r="823" customFormat="false" ht="12.75" hidden="false" customHeight="true" outlineLevel="0" collapsed="false">
      <c r="A823" s="11"/>
      <c r="B823" s="11"/>
      <c r="C823" s="11"/>
      <c r="D823" s="11"/>
      <c r="E823" s="11"/>
      <c r="F823" s="11"/>
      <c r="G823" s="11"/>
      <c r="H823" s="11"/>
      <c r="I823" s="11"/>
      <c r="J823" s="11"/>
      <c r="K823" s="11"/>
      <c r="L823" s="11"/>
      <c r="M823" s="11"/>
      <c r="N823" s="11"/>
    </row>
    <row r="824" customFormat="false" ht="12.75" hidden="false" customHeight="true" outlineLevel="0" collapsed="false">
      <c r="A824" s="11"/>
      <c r="B824" s="11"/>
      <c r="C824" s="11"/>
      <c r="D824" s="11"/>
      <c r="E824" s="11"/>
      <c r="F824" s="11"/>
      <c r="G824" s="11"/>
      <c r="H824" s="11"/>
      <c r="I824" s="11"/>
      <c r="J824" s="11"/>
      <c r="K824" s="11"/>
      <c r="L824" s="11"/>
      <c r="M824" s="11"/>
      <c r="N824" s="11"/>
    </row>
    <row r="825" customFormat="false" ht="12.75" hidden="false" customHeight="true" outlineLevel="0" collapsed="false">
      <c r="A825" s="11"/>
      <c r="B825" s="11"/>
      <c r="C825" s="11"/>
      <c r="D825" s="11"/>
      <c r="E825" s="11"/>
      <c r="F825" s="11"/>
      <c r="G825" s="11"/>
      <c r="H825" s="11"/>
      <c r="I825" s="11"/>
      <c r="J825" s="11"/>
      <c r="K825" s="11"/>
      <c r="L825" s="11"/>
      <c r="M825" s="11"/>
      <c r="N825" s="11"/>
    </row>
    <row r="826" customFormat="false" ht="12.75" hidden="false" customHeight="true" outlineLevel="0" collapsed="false">
      <c r="A826" s="11"/>
      <c r="B826" s="11"/>
      <c r="C826" s="11"/>
      <c r="D826" s="11"/>
      <c r="E826" s="11"/>
      <c r="F826" s="11"/>
      <c r="G826" s="11"/>
      <c r="H826" s="11"/>
      <c r="I826" s="11"/>
      <c r="J826" s="11"/>
      <c r="K826" s="11"/>
      <c r="L826" s="11"/>
      <c r="M826" s="11"/>
      <c r="N826" s="11"/>
    </row>
    <row r="827" customFormat="false" ht="12.75" hidden="false" customHeight="true" outlineLevel="0" collapsed="false">
      <c r="A827" s="11"/>
      <c r="B827" s="11"/>
      <c r="C827" s="11"/>
      <c r="D827" s="11"/>
      <c r="E827" s="11"/>
      <c r="F827" s="11"/>
      <c r="G827" s="11"/>
      <c r="H827" s="11"/>
      <c r="I827" s="11"/>
      <c r="J827" s="11"/>
      <c r="K827" s="11"/>
      <c r="L827" s="11"/>
      <c r="M827" s="11"/>
      <c r="N827" s="11"/>
    </row>
    <row r="828" customFormat="false" ht="12.75" hidden="false" customHeight="true" outlineLevel="0" collapsed="false">
      <c r="A828" s="11"/>
      <c r="B828" s="11"/>
      <c r="C828" s="11"/>
      <c r="D828" s="11"/>
      <c r="E828" s="11"/>
      <c r="F828" s="11"/>
      <c r="G828" s="11"/>
      <c r="H828" s="11"/>
      <c r="I828" s="11"/>
      <c r="J828" s="11"/>
      <c r="K828" s="11"/>
      <c r="L828" s="11"/>
      <c r="M828" s="11"/>
      <c r="N828" s="11"/>
    </row>
    <row r="829" customFormat="false" ht="12.75" hidden="false" customHeight="true" outlineLevel="0" collapsed="false">
      <c r="A829" s="11"/>
      <c r="B829" s="11"/>
      <c r="C829" s="11"/>
      <c r="D829" s="11"/>
      <c r="E829" s="11"/>
      <c r="F829" s="11"/>
      <c r="G829" s="11"/>
      <c r="H829" s="11"/>
      <c r="I829" s="11"/>
      <c r="J829" s="11"/>
      <c r="K829" s="11"/>
      <c r="L829" s="11"/>
      <c r="M829" s="11"/>
      <c r="N829" s="11"/>
    </row>
    <row r="830" customFormat="false" ht="12.75" hidden="false" customHeight="true" outlineLevel="0" collapsed="false">
      <c r="A830" s="11"/>
      <c r="B830" s="11"/>
      <c r="C830" s="11"/>
      <c r="D830" s="11"/>
      <c r="E830" s="11"/>
      <c r="F830" s="11"/>
      <c r="G830" s="11"/>
      <c r="H830" s="11"/>
      <c r="I830" s="11"/>
      <c r="J830" s="11"/>
      <c r="K830" s="11"/>
      <c r="L830" s="11"/>
      <c r="M830" s="11"/>
      <c r="N830" s="11"/>
    </row>
    <row r="831" customFormat="false" ht="12.75" hidden="false" customHeight="true" outlineLevel="0" collapsed="false">
      <c r="A831" s="11"/>
      <c r="B831" s="11"/>
      <c r="C831" s="11"/>
      <c r="D831" s="11"/>
      <c r="E831" s="11"/>
      <c r="F831" s="11"/>
      <c r="G831" s="11"/>
      <c r="H831" s="11"/>
      <c r="I831" s="11"/>
      <c r="J831" s="11"/>
      <c r="K831" s="11"/>
      <c r="L831" s="11"/>
      <c r="M831" s="11"/>
      <c r="N831" s="11"/>
    </row>
    <row r="832" customFormat="false" ht="12.75" hidden="false" customHeight="true" outlineLevel="0" collapsed="false">
      <c r="A832" s="11"/>
      <c r="B832" s="11"/>
      <c r="C832" s="11"/>
      <c r="D832" s="11"/>
      <c r="E832" s="11"/>
      <c r="F832" s="11"/>
      <c r="G832" s="11"/>
      <c r="H832" s="11"/>
      <c r="I832" s="11"/>
      <c r="J832" s="11"/>
      <c r="K832" s="11"/>
      <c r="L832" s="11"/>
      <c r="M832" s="11"/>
      <c r="N832" s="11"/>
    </row>
    <row r="833" customFormat="false" ht="12.75" hidden="false" customHeight="true" outlineLevel="0" collapsed="false">
      <c r="A833" s="11"/>
      <c r="B833" s="11"/>
      <c r="C833" s="11"/>
      <c r="D833" s="11"/>
      <c r="E833" s="11"/>
      <c r="F833" s="11"/>
      <c r="G833" s="11"/>
      <c r="H833" s="11"/>
      <c r="I833" s="11"/>
      <c r="J833" s="11"/>
      <c r="K833" s="11"/>
      <c r="L833" s="11"/>
      <c r="M833" s="11"/>
      <c r="N833" s="11"/>
    </row>
    <row r="834" customFormat="false" ht="12.75" hidden="false" customHeight="true" outlineLevel="0" collapsed="false">
      <c r="A834" s="11"/>
      <c r="B834" s="11"/>
      <c r="C834" s="11"/>
      <c r="D834" s="11"/>
      <c r="E834" s="11"/>
      <c r="F834" s="11"/>
      <c r="G834" s="11"/>
      <c r="H834" s="11"/>
      <c r="I834" s="11"/>
      <c r="J834" s="11"/>
      <c r="K834" s="11"/>
      <c r="L834" s="11"/>
      <c r="M834" s="11"/>
      <c r="N834" s="11"/>
    </row>
    <row r="835" customFormat="false" ht="12.75" hidden="false" customHeight="true" outlineLevel="0" collapsed="false">
      <c r="A835" s="11"/>
      <c r="B835" s="11"/>
      <c r="C835" s="11"/>
      <c r="D835" s="11"/>
      <c r="E835" s="11"/>
      <c r="F835" s="11"/>
      <c r="G835" s="11"/>
      <c r="H835" s="11"/>
      <c r="I835" s="11"/>
      <c r="J835" s="11"/>
      <c r="K835" s="11"/>
      <c r="L835" s="11"/>
      <c r="M835" s="11"/>
      <c r="N835" s="11"/>
    </row>
    <row r="836" customFormat="false" ht="12.75" hidden="false" customHeight="true" outlineLevel="0" collapsed="false">
      <c r="A836" s="11"/>
      <c r="B836" s="11"/>
      <c r="C836" s="11"/>
      <c r="D836" s="11"/>
      <c r="E836" s="11"/>
      <c r="F836" s="11"/>
      <c r="G836" s="11"/>
      <c r="H836" s="11"/>
      <c r="I836" s="11"/>
      <c r="J836" s="11"/>
      <c r="K836" s="11"/>
      <c r="L836" s="11"/>
      <c r="M836" s="11"/>
      <c r="N836" s="11"/>
    </row>
    <row r="837" customFormat="false" ht="12.75" hidden="false" customHeight="true" outlineLevel="0" collapsed="false">
      <c r="A837" s="11"/>
      <c r="B837" s="11"/>
      <c r="C837" s="11"/>
      <c r="D837" s="11"/>
      <c r="E837" s="11"/>
      <c r="F837" s="11"/>
      <c r="G837" s="11"/>
      <c r="H837" s="11"/>
      <c r="I837" s="11"/>
      <c r="J837" s="11"/>
      <c r="K837" s="11"/>
      <c r="L837" s="11"/>
      <c r="M837" s="11"/>
      <c r="N837" s="11"/>
    </row>
    <row r="838" customFormat="false" ht="12.75" hidden="false" customHeight="true" outlineLevel="0" collapsed="false">
      <c r="A838" s="11"/>
      <c r="B838" s="11"/>
      <c r="C838" s="11"/>
      <c r="D838" s="11"/>
      <c r="E838" s="11"/>
      <c r="F838" s="11"/>
      <c r="G838" s="11"/>
      <c r="H838" s="11"/>
      <c r="I838" s="11"/>
      <c r="J838" s="11"/>
      <c r="K838" s="11"/>
      <c r="L838" s="11"/>
      <c r="M838" s="11"/>
      <c r="N838" s="11"/>
    </row>
    <row r="839" customFormat="false" ht="12.75" hidden="false" customHeight="true" outlineLevel="0" collapsed="false">
      <c r="A839" s="11"/>
      <c r="B839" s="11"/>
      <c r="C839" s="11"/>
      <c r="D839" s="11"/>
      <c r="E839" s="11"/>
      <c r="F839" s="11"/>
      <c r="G839" s="11"/>
      <c r="H839" s="11"/>
      <c r="I839" s="11"/>
      <c r="J839" s="11"/>
      <c r="K839" s="11"/>
      <c r="L839" s="11"/>
      <c r="M839" s="11"/>
      <c r="N839" s="11"/>
    </row>
    <row r="840" customFormat="false" ht="12.75" hidden="false" customHeight="true" outlineLevel="0" collapsed="false">
      <c r="A840" s="11"/>
      <c r="B840" s="11"/>
      <c r="C840" s="11"/>
      <c r="D840" s="11"/>
      <c r="E840" s="11"/>
      <c r="F840" s="11"/>
      <c r="G840" s="11"/>
      <c r="H840" s="11"/>
      <c r="I840" s="11"/>
      <c r="J840" s="11"/>
      <c r="K840" s="11"/>
      <c r="L840" s="11"/>
      <c r="M840" s="11"/>
      <c r="N840" s="11"/>
    </row>
    <row r="841" customFormat="false" ht="12.75" hidden="false" customHeight="true" outlineLevel="0" collapsed="false">
      <c r="A841" s="11"/>
      <c r="B841" s="11"/>
      <c r="C841" s="11"/>
      <c r="D841" s="11"/>
      <c r="E841" s="11"/>
      <c r="F841" s="11"/>
      <c r="G841" s="11"/>
      <c r="H841" s="11"/>
      <c r="I841" s="11"/>
      <c r="J841" s="11"/>
      <c r="K841" s="11"/>
      <c r="L841" s="11"/>
      <c r="M841" s="11"/>
      <c r="N841" s="11"/>
    </row>
    <row r="842" customFormat="false" ht="12.75" hidden="false" customHeight="true" outlineLevel="0" collapsed="false">
      <c r="A842" s="11"/>
      <c r="B842" s="11"/>
      <c r="C842" s="11"/>
      <c r="D842" s="11"/>
      <c r="E842" s="11"/>
      <c r="F842" s="11"/>
      <c r="G842" s="11"/>
      <c r="H842" s="11"/>
      <c r="I842" s="11"/>
      <c r="J842" s="11"/>
      <c r="K842" s="11"/>
      <c r="L842" s="11"/>
      <c r="M842" s="11"/>
      <c r="N842" s="11"/>
    </row>
    <row r="843" customFormat="false" ht="12.75" hidden="false" customHeight="true" outlineLevel="0" collapsed="false">
      <c r="A843" s="11"/>
      <c r="B843" s="11"/>
      <c r="C843" s="11"/>
      <c r="D843" s="11"/>
      <c r="E843" s="11"/>
      <c r="F843" s="11"/>
      <c r="G843" s="11"/>
      <c r="H843" s="11"/>
      <c r="I843" s="11"/>
      <c r="J843" s="11"/>
      <c r="K843" s="11"/>
      <c r="L843" s="11"/>
      <c r="M843" s="11"/>
      <c r="N843" s="11"/>
    </row>
    <row r="844" customFormat="false" ht="12.75" hidden="false" customHeight="true" outlineLevel="0" collapsed="false">
      <c r="A844" s="11"/>
      <c r="B844" s="11"/>
      <c r="C844" s="11"/>
      <c r="D844" s="11"/>
      <c r="E844" s="11"/>
      <c r="F844" s="11"/>
      <c r="G844" s="11"/>
      <c r="H844" s="11"/>
      <c r="I844" s="11"/>
      <c r="J844" s="11"/>
      <c r="K844" s="11"/>
      <c r="L844" s="11"/>
      <c r="M844" s="11"/>
      <c r="N844" s="11"/>
    </row>
    <row r="845" customFormat="false" ht="12.75" hidden="false" customHeight="true" outlineLevel="0" collapsed="false">
      <c r="A845" s="11"/>
      <c r="B845" s="11"/>
      <c r="C845" s="11"/>
      <c r="D845" s="11"/>
      <c r="E845" s="11"/>
      <c r="F845" s="11"/>
      <c r="G845" s="11"/>
      <c r="H845" s="11"/>
      <c r="I845" s="11"/>
      <c r="J845" s="11"/>
      <c r="K845" s="11"/>
      <c r="L845" s="11"/>
      <c r="M845" s="11"/>
      <c r="N845" s="11"/>
    </row>
    <row r="846" customFormat="false" ht="12.75" hidden="false" customHeight="true" outlineLevel="0" collapsed="false">
      <c r="A846" s="11"/>
      <c r="B846" s="11"/>
      <c r="C846" s="11"/>
      <c r="D846" s="11"/>
      <c r="E846" s="11"/>
      <c r="F846" s="11"/>
      <c r="G846" s="11"/>
      <c r="H846" s="11"/>
      <c r="I846" s="11"/>
      <c r="J846" s="11"/>
      <c r="K846" s="11"/>
      <c r="L846" s="11"/>
      <c r="M846" s="11"/>
      <c r="N846" s="11"/>
    </row>
    <row r="847" customFormat="false" ht="12.75" hidden="false" customHeight="true" outlineLevel="0" collapsed="false">
      <c r="A847" s="11"/>
      <c r="B847" s="11"/>
      <c r="C847" s="11"/>
      <c r="D847" s="11"/>
      <c r="E847" s="11"/>
      <c r="F847" s="11"/>
      <c r="G847" s="11"/>
      <c r="H847" s="11"/>
      <c r="I847" s="11"/>
      <c r="J847" s="11"/>
      <c r="K847" s="11"/>
      <c r="L847" s="11"/>
      <c r="M847" s="11"/>
      <c r="N847" s="11"/>
    </row>
    <row r="848" customFormat="false" ht="12.75" hidden="false" customHeight="true" outlineLevel="0" collapsed="false">
      <c r="A848" s="11"/>
      <c r="B848" s="11"/>
      <c r="C848" s="11"/>
      <c r="D848" s="11"/>
      <c r="E848" s="11"/>
      <c r="F848" s="11"/>
      <c r="G848" s="11"/>
      <c r="H848" s="11"/>
      <c r="I848" s="11"/>
      <c r="J848" s="11"/>
      <c r="K848" s="11"/>
      <c r="L848" s="11"/>
      <c r="M848" s="11"/>
      <c r="N848" s="11"/>
    </row>
    <row r="849" customFormat="false" ht="12.75" hidden="false" customHeight="true" outlineLevel="0" collapsed="false">
      <c r="A849" s="11"/>
      <c r="B849" s="11"/>
      <c r="C849" s="11"/>
      <c r="D849" s="11"/>
      <c r="E849" s="11"/>
      <c r="F849" s="11"/>
      <c r="G849" s="11"/>
      <c r="H849" s="11"/>
      <c r="I849" s="11"/>
      <c r="J849" s="11"/>
      <c r="K849" s="11"/>
      <c r="L849" s="11"/>
      <c r="M849" s="11"/>
      <c r="N849" s="11"/>
    </row>
    <row r="850" customFormat="false" ht="12.75" hidden="false" customHeight="true" outlineLevel="0" collapsed="false">
      <c r="A850" s="11"/>
      <c r="B850" s="11"/>
      <c r="C850" s="11"/>
      <c r="D850" s="11"/>
      <c r="E850" s="11"/>
      <c r="F850" s="11"/>
      <c r="G850" s="11"/>
      <c r="H850" s="11"/>
      <c r="I850" s="11"/>
      <c r="J850" s="11"/>
      <c r="K850" s="11"/>
      <c r="L850" s="11"/>
      <c r="M850" s="11"/>
      <c r="N850" s="11"/>
    </row>
    <row r="851" customFormat="false" ht="12.75" hidden="false" customHeight="true" outlineLevel="0" collapsed="false">
      <c r="A851" s="11"/>
      <c r="B851" s="11"/>
      <c r="C851" s="11"/>
      <c r="D851" s="11"/>
      <c r="E851" s="11"/>
      <c r="F851" s="11"/>
      <c r="G851" s="11"/>
      <c r="H851" s="11"/>
      <c r="I851" s="11"/>
      <c r="J851" s="11"/>
      <c r="K851" s="11"/>
      <c r="L851" s="11"/>
      <c r="M851" s="11"/>
      <c r="N851" s="11"/>
    </row>
    <row r="852" customFormat="false" ht="12.75" hidden="false" customHeight="true" outlineLevel="0" collapsed="false">
      <c r="A852" s="11"/>
      <c r="B852" s="11"/>
      <c r="C852" s="11"/>
      <c r="D852" s="11"/>
      <c r="E852" s="11"/>
      <c r="F852" s="11"/>
      <c r="G852" s="11"/>
      <c r="H852" s="11"/>
      <c r="I852" s="11"/>
      <c r="J852" s="11"/>
      <c r="K852" s="11"/>
      <c r="L852" s="11"/>
      <c r="M852" s="11"/>
      <c r="N852" s="11"/>
    </row>
    <row r="853" customFormat="false" ht="12.75" hidden="false" customHeight="true" outlineLevel="0" collapsed="false">
      <c r="A853" s="11"/>
      <c r="B853" s="11"/>
      <c r="C853" s="11"/>
      <c r="D853" s="11"/>
      <c r="E853" s="11"/>
      <c r="F853" s="11"/>
      <c r="G853" s="11"/>
      <c r="H853" s="11"/>
      <c r="I853" s="11"/>
      <c r="J853" s="11"/>
      <c r="K853" s="11"/>
      <c r="L853" s="11"/>
      <c r="M853" s="11"/>
      <c r="N853" s="11"/>
    </row>
    <row r="854" customFormat="false" ht="12.75" hidden="false" customHeight="true" outlineLevel="0" collapsed="false">
      <c r="A854" s="11"/>
      <c r="B854" s="11"/>
      <c r="C854" s="11"/>
      <c r="D854" s="11"/>
      <c r="E854" s="11"/>
      <c r="F854" s="11"/>
      <c r="G854" s="11"/>
      <c r="H854" s="11"/>
      <c r="I854" s="11"/>
      <c r="J854" s="11"/>
      <c r="K854" s="11"/>
      <c r="L854" s="11"/>
      <c r="M854" s="11"/>
      <c r="N854" s="11"/>
    </row>
    <row r="855" customFormat="false" ht="12.75" hidden="false" customHeight="true" outlineLevel="0" collapsed="false">
      <c r="A855" s="11"/>
      <c r="B855" s="11"/>
      <c r="C855" s="11"/>
      <c r="D855" s="11"/>
      <c r="E855" s="11"/>
      <c r="F855" s="11"/>
      <c r="G855" s="11"/>
      <c r="H855" s="11"/>
      <c r="I855" s="11"/>
      <c r="J855" s="11"/>
      <c r="K855" s="11"/>
      <c r="L855" s="11"/>
      <c r="M855" s="11"/>
      <c r="N855" s="11"/>
    </row>
    <row r="856" customFormat="false" ht="12.75" hidden="false" customHeight="true" outlineLevel="0" collapsed="false">
      <c r="A856" s="11"/>
      <c r="B856" s="11"/>
      <c r="C856" s="11"/>
      <c r="D856" s="11"/>
      <c r="E856" s="11"/>
      <c r="F856" s="11"/>
      <c r="G856" s="11"/>
      <c r="H856" s="11"/>
      <c r="I856" s="11"/>
      <c r="J856" s="11"/>
      <c r="K856" s="11"/>
      <c r="L856" s="11"/>
      <c r="M856" s="11"/>
      <c r="N856" s="11"/>
    </row>
    <row r="857" customFormat="false" ht="12.75" hidden="false" customHeight="true" outlineLevel="0" collapsed="false">
      <c r="A857" s="11"/>
      <c r="B857" s="11"/>
      <c r="C857" s="11"/>
      <c r="D857" s="11"/>
      <c r="E857" s="11"/>
      <c r="F857" s="11"/>
      <c r="G857" s="11"/>
      <c r="H857" s="11"/>
      <c r="I857" s="11"/>
      <c r="J857" s="11"/>
      <c r="K857" s="11"/>
      <c r="L857" s="11"/>
      <c r="M857" s="11"/>
      <c r="N857" s="11"/>
    </row>
    <row r="858" customFormat="false" ht="12.75" hidden="false" customHeight="true" outlineLevel="0" collapsed="false">
      <c r="A858" s="11"/>
      <c r="B858" s="11"/>
      <c r="C858" s="11"/>
      <c r="D858" s="11"/>
      <c r="E858" s="11"/>
      <c r="F858" s="11"/>
      <c r="G858" s="11"/>
      <c r="H858" s="11"/>
      <c r="I858" s="11"/>
      <c r="J858" s="11"/>
      <c r="K858" s="11"/>
      <c r="L858" s="11"/>
      <c r="M858" s="11"/>
      <c r="N858" s="11"/>
    </row>
    <row r="859" customFormat="false" ht="12.75" hidden="false" customHeight="true" outlineLevel="0" collapsed="false">
      <c r="A859" s="11"/>
      <c r="B859" s="11"/>
      <c r="C859" s="11"/>
      <c r="D859" s="11"/>
      <c r="E859" s="11"/>
      <c r="F859" s="11"/>
      <c r="G859" s="11"/>
      <c r="H859" s="11"/>
      <c r="I859" s="11"/>
      <c r="J859" s="11"/>
      <c r="K859" s="11"/>
      <c r="L859" s="11"/>
      <c r="M859" s="11"/>
      <c r="N859" s="11"/>
    </row>
    <row r="860" customFormat="false" ht="12.75" hidden="false" customHeight="true" outlineLevel="0" collapsed="false">
      <c r="A860" s="11"/>
      <c r="B860" s="11"/>
      <c r="C860" s="11"/>
      <c r="D860" s="11"/>
      <c r="E860" s="11"/>
      <c r="F860" s="11"/>
      <c r="G860" s="11"/>
      <c r="H860" s="11"/>
      <c r="I860" s="11"/>
      <c r="J860" s="11"/>
      <c r="K860" s="11"/>
      <c r="L860" s="11"/>
      <c r="M860" s="11"/>
      <c r="N860" s="11"/>
    </row>
    <row r="861" customFormat="false" ht="12.75" hidden="false" customHeight="true" outlineLevel="0" collapsed="false">
      <c r="A861" s="11"/>
      <c r="B861" s="11"/>
      <c r="C861" s="11"/>
      <c r="D861" s="11"/>
      <c r="E861" s="11"/>
      <c r="F861" s="11"/>
      <c r="G861" s="11"/>
      <c r="H861" s="11"/>
      <c r="I861" s="11"/>
      <c r="J861" s="11"/>
      <c r="K861" s="11"/>
      <c r="L861" s="11"/>
      <c r="M861" s="11"/>
      <c r="N861" s="11"/>
    </row>
    <row r="862" customFormat="false" ht="12.75" hidden="false" customHeight="true" outlineLevel="0" collapsed="false">
      <c r="A862" s="11"/>
      <c r="B862" s="11"/>
      <c r="C862" s="11"/>
      <c r="D862" s="11"/>
      <c r="E862" s="11"/>
      <c r="F862" s="11"/>
      <c r="G862" s="11"/>
      <c r="H862" s="11"/>
      <c r="I862" s="11"/>
      <c r="J862" s="11"/>
      <c r="K862" s="11"/>
      <c r="L862" s="11"/>
      <c r="M862" s="11"/>
      <c r="N862" s="11"/>
    </row>
    <row r="863" customFormat="false" ht="12.75" hidden="false" customHeight="true" outlineLevel="0" collapsed="false">
      <c r="A863" s="11"/>
      <c r="B863" s="11"/>
      <c r="C863" s="11"/>
      <c r="D863" s="11"/>
      <c r="E863" s="11"/>
      <c r="F863" s="11"/>
      <c r="G863" s="11"/>
      <c r="H863" s="11"/>
      <c r="I863" s="11"/>
      <c r="J863" s="11"/>
      <c r="K863" s="11"/>
      <c r="L863" s="11"/>
      <c r="M863" s="11"/>
      <c r="N863" s="11"/>
    </row>
    <row r="864" customFormat="false" ht="12.75" hidden="false" customHeight="true" outlineLevel="0" collapsed="false">
      <c r="A864" s="11"/>
      <c r="B864" s="11"/>
      <c r="C864" s="11"/>
      <c r="D864" s="11"/>
      <c r="E864" s="11"/>
      <c r="F864" s="11"/>
      <c r="G864" s="11"/>
      <c r="H864" s="11"/>
      <c r="I864" s="11"/>
      <c r="J864" s="11"/>
      <c r="K864" s="11"/>
      <c r="L864" s="11"/>
      <c r="M864" s="11"/>
      <c r="N864" s="11"/>
    </row>
    <row r="865" customFormat="false" ht="12.75" hidden="false" customHeight="true" outlineLevel="0" collapsed="false">
      <c r="A865" s="11"/>
      <c r="B865" s="11"/>
      <c r="C865" s="11"/>
      <c r="D865" s="11"/>
      <c r="E865" s="11"/>
      <c r="F865" s="11"/>
      <c r="G865" s="11"/>
      <c r="H865" s="11"/>
      <c r="I865" s="11"/>
      <c r="J865" s="11"/>
      <c r="K865" s="11"/>
      <c r="L865" s="11"/>
      <c r="M865" s="11"/>
      <c r="N865" s="11"/>
    </row>
    <row r="866" customFormat="false" ht="12.75" hidden="false" customHeight="true" outlineLevel="0" collapsed="false">
      <c r="A866" s="11"/>
      <c r="B866" s="11"/>
      <c r="C866" s="11"/>
      <c r="D866" s="11"/>
      <c r="E866" s="11"/>
      <c r="F866" s="11"/>
      <c r="G866" s="11"/>
      <c r="H866" s="11"/>
      <c r="I866" s="11"/>
      <c r="J866" s="11"/>
      <c r="K866" s="11"/>
      <c r="L866" s="11"/>
      <c r="M866" s="11"/>
      <c r="N866" s="11"/>
    </row>
    <row r="867" customFormat="false" ht="12.75" hidden="false" customHeight="true" outlineLevel="0" collapsed="false">
      <c r="A867" s="11"/>
      <c r="B867" s="11"/>
      <c r="C867" s="11"/>
      <c r="D867" s="11"/>
      <c r="E867" s="11"/>
      <c r="F867" s="11"/>
      <c r="G867" s="11"/>
      <c r="H867" s="11"/>
      <c r="I867" s="11"/>
      <c r="J867" s="11"/>
      <c r="K867" s="11"/>
      <c r="L867" s="11"/>
      <c r="M867" s="11"/>
      <c r="N867" s="11"/>
    </row>
    <row r="868" customFormat="false" ht="12.75" hidden="false" customHeight="true" outlineLevel="0" collapsed="false">
      <c r="A868" s="11"/>
      <c r="B868" s="11"/>
      <c r="C868" s="11"/>
      <c r="D868" s="11"/>
      <c r="E868" s="11"/>
      <c r="F868" s="11"/>
      <c r="G868" s="11"/>
      <c r="H868" s="11"/>
      <c r="I868" s="11"/>
      <c r="J868" s="11"/>
      <c r="K868" s="11"/>
      <c r="L868" s="11"/>
      <c r="M868" s="11"/>
      <c r="N868" s="11"/>
    </row>
    <row r="869" customFormat="false" ht="12.75" hidden="false" customHeight="true" outlineLevel="0" collapsed="false">
      <c r="A869" s="11"/>
      <c r="B869" s="11"/>
      <c r="C869" s="11"/>
      <c r="D869" s="11"/>
      <c r="E869" s="11"/>
      <c r="F869" s="11"/>
      <c r="G869" s="11"/>
      <c r="H869" s="11"/>
      <c r="I869" s="11"/>
      <c r="J869" s="11"/>
      <c r="K869" s="11"/>
      <c r="L869" s="11"/>
      <c r="M869" s="11"/>
      <c r="N869" s="11"/>
    </row>
    <row r="870" customFormat="false" ht="12.75" hidden="false" customHeight="true" outlineLevel="0" collapsed="false">
      <c r="A870" s="11"/>
      <c r="B870" s="11"/>
      <c r="C870" s="11"/>
      <c r="D870" s="11"/>
      <c r="E870" s="11"/>
      <c r="F870" s="11"/>
      <c r="G870" s="11"/>
      <c r="H870" s="11"/>
      <c r="I870" s="11"/>
      <c r="J870" s="11"/>
      <c r="K870" s="11"/>
      <c r="L870" s="11"/>
      <c r="M870" s="11"/>
      <c r="N870" s="11"/>
    </row>
    <row r="871" customFormat="false" ht="12.75" hidden="false" customHeight="true" outlineLevel="0" collapsed="false">
      <c r="A871" s="11"/>
      <c r="B871" s="11"/>
      <c r="C871" s="11"/>
      <c r="D871" s="11"/>
      <c r="E871" s="11"/>
      <c r="F871" s="11"/>
      <c r="G871" s="11"/>
      <c r="H871" s="11"/>
      <c r="I871" s="11"/>
      <c r="J871" s="11"/>
      <c r="K871" s="11"/>
      <c r="L871" s="11"/>
      <c r="M871" s="11"/>
      <c r="N871" s="11"/>
    </row>
    <row r="872" customFormat="false" ht="12.75" hidden="false" customHeight="true" outlineLevel="0" collapsed="false">
      <c r="A872" s="11"/>
      <c r="B872" s="11"/>
      <c r="C872" s="11"/>
      <c r="D872" s="11"/>
      <c r="E872" s="11"/>
      <c r="F872" s="11"/>
      <c r="G872" s="11"/>
      <c r="H872" s="11"/>
      <c r="I872" s="11"/>
      <c r="J872" s="11"/>
      <c r="K872" s="11"/>
      <c r="L872" s="11"/>
      <c r="M872" s="11"/>
      <c r="N872" s="11"/>
    </row>
    <row r="873" customFormat="false" ht="12.75" hidden="false" customHeight="true" outlineLevel="0" collapsed="false">
      <c r="A873" s="11"/>
      <c r="B873" s="11"/>
      <c r="C873" s="11"/>
      <c r="D873" s="11"/>
      <c r="E873" s="11"/>
      <c r="F873" s="11"/>
      <c r="G873" s="11"/>
      <c r="H873" s="11"/>
      <c r="I873" s="11"/>
      <c r="J873" s="11"/>
      <c r="K873" s="11"/>
      <c r="L873" s="11"/>
      <c r="M873" s="11"/>
      <c r="N873" s="11"/>
    </row>
    <row r="874" customFormat="false" ht="12.75" hidden="false" customHeight="true" outlineLevel="0" collapsed="false">
      <c r="A874" s="11"/>
      <c r="B874" s="11"/>
      <c r="C874" s="11"/>
      <c r="D874" s="11"/>
      <c r="E874" s="11"/>
      <c r="F874" s="11"/>
      <c r="G874" s="11"/>
      <c r="H874" s="11"/>
      <c r="I874" s="11"/>
      <c r="J874" s="11"/>
      <c r="K874" s="11"/>
      <c r="L874" s="11"/>
      <c r="M874" s="11"/>
      <c r="N874" s="11"/>
    </row>
    <row r="875" customFormat="false" ht="12.75" hidden="false" customHeight="true" outlineLevel="0" collapsed="false">
      <c r="A875" s="11"/>
      <c r="B875" s="11"/>
      <c r="C875" s="11"/>
      <c r="D875" s="11"/>
      <c r="E875" s="11"/>
      <c r="F875" s="11"/>
      <c r="G875" s="11"/>
      <c r="H875" s="11"/>
      <c r="I875" s="11"/>
      <c r="J875" s="11"/>
      <c r="K875" s="11"/>
      <c r="L875" s="11"/>
      <c r="M875" s="11"/>
      <c r="N875" s="11"/>
    </row>
    <row r="876" customFormat="false" ht="12.75" hidden="false" customHeight="true" outlineLevel="0" collapsed="false">
      <c r="A876" s="11"/>
      <c r="B876" s="11"/>
      <c r="C876" s="11"/>
      <c r="D876" s="11"/>
      <c r="E876" s="11"/>
      <c r="F876" s="11"/>
      <c r="G876" s="11"/>
      <c r="H876" s="11"/>
      <c r="I876" s="11"/>
      <c r="J876" s="11"/>
      <c r="K876" s="11"/>
      <c r="L876" s="11"/>
      <c r="M876" s="11"/>
      <c r="N876" s="11"/>
    </row>
    <row r="877" customFormat="false" ht="12.75" hidden="false" customHeight="true" outlineLevel="0" collapsed="false">
      <c r="A877" s="11"/>
      <c r="B877" s="11"/>
      <c r="C877" s="11"/>
      <c r="D877" s="11"/>
      <c r="E877" s="11"/>
      <c r="F877" s="11"/>
      <c r="G877" s="11"/>
      <c r="H877" s="11"/>
      <c r="I877" s="11"/>
      <c r="J877" s="11"/>
      <c r="K877" s="11"/>
      <c r="L877" s="11"/>
      <c r="M877" s="11"/>
      <c r="N877" s="11"/>
    </row>
    <row r="878" customFormat="false" ht="12.75" hidden="false" customHeight="true" outlineLevel="0" collapsed="false">
      <c r="A878" s="11"/>
      <c r="B878" s="11"/>
      <c r="C878" s="11"/>
      <c r="D878" s="11"/>
      <c r="E878" s="11"/>
      <c r="F878" s="11"/>
      <c r="G878" s="11"/>
      <c r="H878" s="11"/>
      <c r="I878" s="11"/>
      <c r="J878" s="11"/>
      <c r="K878" s="11"/>
      <c r="L878" s="11"/>
      <c r="M878" s="11"/>
      <c r="N878" s="11"/>
    </row>
    <row r="879" customFormat="false" ht="12.75" hidden="false" customHeight="true" outlineLevel="0" collapsed="false">
      <c r="A879" s="11"/>
      <c r="B879" s="11"/>
      <c r="C879" s="11"/>
      <c r="D879" s="11"/>
      <c r="E879" s="11"/>
      <c r="F879" s="11"/>
      <c r="G879" s="11"/>
      <c r="H879" s="11"/>
      <c r="I879" s="11"/>
      <c r="J879" s="11"/>
      <c r="K879" s="11"/>
      <c r="L879" s="11"/>
      <c r="M879" s="11"/>
      <c r="N879" s="11"/>
    </row>
    <row r="880" customFormat="false" ht="12.75" hidden="false" customHeight="true" outlineLevel="0" collapsed="false">
      <c r="A880" s="11"/>
      <c r="B880" s="11"/>
      <c r="C880" s="11"/>
      <c r="D880" s="11"/>
      <c r="E880" s="11"/>
      <c r="F880" s="11"/>
      <c r="G880" s="11"/>
      <c r="H880" s="11"/>
      <c r="I880" s="11"/>
      <c r="J880" s="11"/>
      <c r="K880" s="11"/>
      <c r="L880" s="11"/>
      <c r="M880" s="11"/>
      <c r="N880" s="11"/>
    </row>
    <row r="881" customFormat="false" ht="12.75" hidden="false" customHeight="true" outlineLevel="0" collapsed="false">
      <c r="A881" s="11"/>
      <c r="B881" s="11"/>
      <c r="C881" s="11"/>
      <c r="D881" s="11"/>
      <c r="E881" s="11"/>
      <c r="F881" s="11"/>
      <c r="G881" s="11"/>
      <c r="H881" s="11"/>
      <c r="I881" s="11"/>
      <c r="J881" s="11"/>
      <c r="K881" s="11"/>
      <c r="L881" s="11"/>
      <c r="M881" s="11"/>
      <c r="N881" s="11"/>
    </row>
    <row r="882" customFormat="false" ht="12.75" hidden="false" customHeight="true" outlineLevel="0" collapsed="false">
      <c r="A882" s="11"/>
      <c r="B882" s="11"/>
      <c r="C882" s="11"/>
      <c r="D882" s="11"/>
      <c r="E882" s="11"/>
      <c r="F882" s="11"/>
      <c r="G882" s="11"/>
      <c r="H882" s="11"/>
      <c r="I882" s="11"/>
      <c r="J882" s="11"/>
      <c r="K882" s="11"/>
      <c r="L882" s="11"/>
      <c r="M882" s="11"/>
      <c r="N882" s="11"/>
    </row>
    <row r="883" customFormat="false" ht="12.75" hidden="false" customHeight="true" outlineLevel="0" collapsed="false">
      <c r="A883" s="11"/>
      <c r="B883" s="11"/>
      <c r="C883" s="11"/>
      <c r="D883" s="11"/>
      <c r="E883" s="11"/>
      <c r="F883" s="11"/>
      <c r="G883" s="11"/>
      <c r="H883" s="11"/>
      <c r="I883" s="11"/>
      <c r="J883" s="11"/>
      <c r="K883" s="11"/>
      <c r="L883" s="11"/>
      <c r="M883" s="11"/>
      <c r="N883" s="11"/>
    </row>
    <row r="884" customFormat="false" ht="12.75" hidden="false" customHeight="true" outlineLevel="0" collapsed="false">
      <c r="A884" s="11"/>
      <c r="B884" s="11"/>
      <c r="C884" s="11"/>
      <c r="D884" s="11"/>
      <c r="E884" s="11"/>
      <c r="F884" s="11"/>
      <c r="G884" s="11"/>
      <c r="H884" s="11"/>
      <c r="I884" s="11"/>
      <c r="J884" s="11"/>
      <c r="K884" s="11"/>
      <c r="L884" s="11"/>
      <c r="M884" s="11"/>
      <c r="N884" s="11"/>
    </row>
    <row r="885" customFormat="false" ht="12.75" hidden="false" customHeight="true" outlineLevel="0" collapsed="false">
      <c r="A885" s="11"/>
      <c r="B885" s="11"/>
      <c r="C885" s="11"/>
      <c r="D885" s="11"/>
      <c r="E885" s="11"/>
      <c r="F885" s="11"/>
      <c r="G885" s="11"/>
      <c r="H885" s="11"/>
      <c r="I885" s="11"/>
      <c r="J885" s="11"/>
      <c r="K885" s="11"/>
      <c r="L885" s="11"/>
      <c r="M885" s="11"/>
      <c r="N885" s="11"/>
    </row>
    <row r="886" customFormat="false" ht="12.75" hidden="false" customHeight="true" outlineLevel="0" collapsed="false">
      <c r="A886" s="11"/>
      <c r="B886" s="11"/>
      <c r="C886" s="11"/>
      <c r="D886" s="11"/>
      <c r="E886" s="11"/>
      <c r="F886" s="11"/>
      <c r="G886" s="11"/>
      <c r="H886" s="11"/>
      <c r="I886" s="11"/>
      <c r="J886" s="11"/>
      <c r="K886" s="11"/>
      <c r="L886" s="11"/>
      <c r="M886" s="11"/>
      <c r="N886" s="11"/>
    </row>
    <row r="887" customFormat="false" ht="12.75" hidden="false" customHeight="true" outlineLevel="0" collapsed="false">
      <c r="A887" s="11"/>
      <c r="B887" s="11"/>
      <c r="C887" s="11"/>
      <c r="D887" s="11"/>
      <c r="E887" s="11"/>
      <c r="F887" s="11"/>
      <c r="G887" s="11"/>
      <c r="H887" s="11"/>
      <c r="I887" s="11"/>
      <c r="J887" s="11"/>
      <c r="K887" s="11"/>
      <c r="L887" s="11"/>
      <c r="M887" s="11"/>
      <c r="N887" s="11"/>
    </row>
    <row r="888" customFormat="false" ht="12.75" hidden="false" customHeight="true" outlineLevel="0" collapsed="false">
      <c r="A888" s="11"/>
      <c r="B888" s="11"/>
      <c r="C888" s="11"/>
      <c r="D888" s="11"/>
      <c r="E888" s="11"/>
      <c r="F888" s="11"/>
      <c r="G888" s="11"/>
      <c r="H888" s="11"/>
      <c r="I888" s="11"/>
      <c r="J888" s="11"/>
      <c r="K888" s="11"/>
      <c r="L888" s="11"/>
      <c r="M888" s="11"/>
      <c r="N888" s="11"/>
    </row>
    <row r="889" customFormat="false" ht="12.75" hidden="false" customHeight="true" outlineLevel="0" collapsed="false">
      <c r="A889" s="11"/>
      <c r="B889" s="11"/>
      <c r="C889" s="11"/>
      <c r="D889" s="11"/>
      <c r="E889" s="11"/>
      <c r="F889" s="11"/>
      <c r="G889" s="11"/>
      <c r="H889" s="11"/>
      <c r="I889" s="11"/>
      <c r="J889" s="11"/>
      <c r="K889" s="11"/>
      <c r="L889" s="11"/>
      <c r="M889" s="11"/>
      <c r="N889" s="11"/>
    </row>
    <row r="890" customFormat="false" ht="12.75" hidden="false" customHeight="true" outlineLevel="0" collapsed="false">
      <c r="A890" s="11"/>
      <c r="B890" s="11"/>
      <c r="C890" s="11"/>
      <c r="D890" s="11"/>
      <c r="E890" s="11"/>
      <c r="F890" s="11"/>
      <c r="G890" s="11"/>
      <c r="H890" s="11"/>
      <c r="I890" s="11"/>
      <c r="J890" s="11"/>
      <c r="K890" s="11"/>
      <c r="L890" s="11"/>
      <c r="M890" s="11"/>
      <c r="N890" s="11"/>
    </row>
    <row r="891" customFormat="false" ht="12.75" hidden="false" customHeight="true" outlineLevel="0" collapsed="false">
      <c r="A891" s="11"/>
      <c r="B891" s="11"/>
      <c r="C891" s="11"/>
      <c r="D891" s="11"/>
      <c r="E891" s="11"/>
      <c r="F891" s="11"/>
      <c r="G891" s="11"/>
      <c r="H891" s="11"/>
      <c r="I891" s="11"/>
      <c r="J891" s="11"/>
      <c r="K891" s="11"/>
      <c r="L891" s="11"/>
      <c r="M891" s="11"/>
      <c r="N891" s="11"/>
    </row>
    <row r="892" customFormat="false" ht="12.75" hidden="false" customHeight="true" outlineLevel="0" collapsed="false">
      <c r="A892" s="11"/>
      <c r="B892" s="11"/>
      <c r="C892" s="11"/>
      <c r="D892" s="11"/>
      <c r="E892" s="11"/>
      <c r="F892" s="11"/>
      <c r="G892" s="11"/>
      <c r="H892" s="11"/>
      <c r="I892" s="11"/>
      <c r="J892" s="11"/>
      <c r="K892" s="11"/>
      <c r="L892" s="11"/>
      <c r="M892" s="11"/>
      <c r="N892" s="11"/>
    </row>
    <row r="893" customFormat="false" ht="12.75" hidden="false" customHeight="true" outlineLevel="0" collapsed="false">
      <c r="A893" s="11"/>
      <c r="B893" s="11"/>
      <c r="C893" s="11"/>
      <c r="D893" s="11"/>
      <c r="E893" s="11"/>
      <c r="F893" s="11"/>
      <c r="G893" s="11"/>
      <c r="H893" s="11"/>
      <c r="I893" s="11"/>
      <c r="J893" s="11"/>
      <c r="K893" s="11"/>
      <c r="L893" s="11"/>
      <c r="M893" s="11"/>
      <c r="N893" s="11"/>
    </row>
    <row r="894" customFormat="false" ht="12.75" hidden="false" customHeight="true" outlineLevel="0" collapsed="false">
      <c r="A894" s="11"/>
      <c r="B894" s="11"/>
      <c r="C894" s="11"/>
      <c r="D894" s="11"/>
      <c r="E894" s="11"/>
      <c r="F894" s="11"/>
      <c r="G894" s="11"/>
      <c r="H894" s="11"/>
      <c r="I894" s="11"/>
      <c r="J894" s="11"/>
      <c r="K894" s="11"/>
      <c r="L894" s="11"/>
      <c r="M894" s="11"/>
      <c r="N894" s="11"/>
    </row>
    <row r="895" customFormat="false" ht="12.75" hidden="false" customHeight="true" outlineLevel="0" collapsed="false">
      <c r="A895" s="11"/>
      <c r="B895" s="11"/>
      <c r="C895" s="11"/>
      <c r="D895" s="11"/>
      <c r="E895" s="11"/>
      <c r="F895" s="11"/>
      <c r="G895" s="11"/>
      <c r="H895" s="11"/>
      <c r="I895" s="11"/>
      <c r="J895" s="11"/>
      <c r="K895" s="11"/>
      <c r="L895" s="11"/>
      <c r="M895" s="11"/>
      <c r="N895" s="11"/>
    </row>
    <row r="896" customFormat="false" ht="12.75" hidden="false" customHeight="true" outlineLevel="0" collapsed="false">
      <c r="A896" s="11"/>
      <c r="B896" s="11"/>
      <c r="C896" s="11"/>
      <c r="D896" s="11"/>
      <c r="E896" s="11"/>
      <c r="F896" s="11"/>
      <c r="G896" s="11"/>
      <c r="H896" s="11"/>
      <c r="I896" s="11"/>
      <c r="J896" s="11"/>
      <c r="K896" s="11"/>
      <c r="L896" s="11"/>
      <c r="M896" s="11"/>
      <c r="N896" s="11"/>
    </row>
    <row r="897" customFormat="false" ht="12.75" hidden="false" customHeight="true" outlineLevel="0" collapsed="false">
      <c r="A897" s="11"/>
      <c r="B897" s="11"/>
      <c r="C897" s="11"/>
      <c r="D897" s="11"/>
      <c r="E897" s="11"/>
      <c r="F897" s="11"/>
      <c r="G897" s="11"/>
      <c r="H897" s="11"/>
      <c r="I897" s="11"/>
      <c r="J897" s="11"/>
      <c r="K897" s="11"/>
      <c r="L897" s="11"/>
      <c r="M897" s="11"/>
      <c r="N897" s="11"/>
    </row>
    <row r="898" customFormat="false" ht="12.75" hidden="false" customHeight="true" outlineLevel="0" collapsed="false">
      <c r="A898" s="11"/>
      <c r="B898" s="11"/>
      <c r="C898" s="11"/>
      <c r="D898" s="11"/>
      <c r="E898" s="11"/>
      <c r="F898" s="11"/>
      <c r="G898" s="11"/>
      <c r="H898" s="11"/>
      <c r="I898" s="11"/>
      <c r="J898" s="11"/>
      <c r="K898" s="11"/>
      <c r="L898" s="11"/>
      <c r="M898" s="11"/>
      <c r="N898" s="11"/>
    </row>
    <row r="899" customFormat="false" ht="12.75" hidden="false" customHeight="true" outlineLevel="0" collapsed="false">
      <c r="A899" s="11"/>
      <c r="B899" s="11"/>
      <c r="C899" s="11"/>
      <c r="D899" s="11"/>
      <c r="E899" s="11"/>
      <c r="F899" s="11"/>
      <c r="G899" s="11"/>
      <c r="H899" s="11"/>
      <c r="I899" s="11"/>
      <c r="J899" s="11"/>
      <c r="K899" s="11"/>
      <c r="L899" s="11"/>
      <c r="M899" s="11"/>
      <c r="N899" s="11"/>
    </row>
    <row r="900" customFormat="false" ht="12.75" hidden="false" customHeight="true" outlineLevel="0" collapsed="false">
      <c r="A900" s="11"/>
      <c r="B900" s="11"/>
      <c r="C900" s="11"/>
      <c r="D900" s="11"/>
      <c r="E900" s="11"/>
      <c r="F900" s="11"/>
      <c r="G900" s="11"/>
      <c r="H900" s="11"/>
      <c r="I900" s="11"/>
      <c r="J900" s="11"/>
      <c r="K900" s="11"/>
      <c r="L900" s="11"/>
      <c r="M900" s="11"/>
      <c r="N900" s="11"/>
    </row>
    <row r="901" customFormat="false" ht="12.75" hidden="false" customHeight="true" outlineLevel="0" collapsed="false">
      <c r="A901" s="11"/>
      <c r="B901" s="11"/>
      <c r="C901" s="11"/>
      <c r="D901" s="11"/>
      <c r="E901" s="11"/>
      <c r="F901" s="11"/>
      <c r="G901" s="11"/>
      <c r="H901" s="11"/>
      <c r="I901" s="11"/>
      <c r="J901" s="11"/>
      <c r="K901" s="11"/>
      <c r="L901" s="11"/>
      <c r="M901" s="11"/>
      <c r="N901" s="11"/>
    </row>
    <row r="902" customFormat="false" ht="12.75" hidden="false" customHeight="true" outlineLevel="0" collapsed="false">
      <c r="A902" s="11"/>
      <c r="B902" s="11"/>
      <c r="C902" s="11"/>
      <c r="D902" s="11"/>
      <c r="E902" s="11"/>
      <c r="F902" s="11"/>
      <c r="G902" s="11"/>
      <c r="H902" s="11"/>
      <c r="I902" s="11"/>
      <c r="J902" s="11"/>
      <c r="K902" s="11"/>
      <c r="L902" s="11"/>
      <c r="M902" s="11"/>
      <c r="N902" s="11"/>
    </row>
    <row r="903" customFormat="false" ht="12.75" hidden="false" customHeight="true" outlineLevel="0" collapsed="false">
      <c r="A903" s="11"/>
      <c r="B903" s="11"/>
      <c r="C903" s="11"/>
      <c r="D903" s="11"/>
      <c r="E903" s="11"/>
      <c r="F903" s="11"/>
      <c r="G903" s="11"/>
      <c r="H903" s="11"/>
      <c r="I903" s="11"/>
      <c r="J903" s="11"/>
      <c r="K903" s="11"/>
      <c r="L903" s="11"/>
      <c r="M903" s="11"/>
      <c r="N903" s="11"/>
    </row>
    <row r="904" customFormat="false" ht="12.75" hidden="false" customHeight="true" outlineLevel="0" collapsed="false">
      <c r="A904" s="11"/>
      <c r="B904" s="11"/>
      <c r="C904" s="11"/>
      <c r="D904" s="11"/>
      <c r="E904" s="11"/>
      <c r="F904" s="11"/>
      <c r="G904" s="11"/>
      <c r="H904" s="11"/>
      <c r="I904" s="11"/>
      <c r="J904" s="11"/>
      <c r="K904" s="11"/>
      <c r="L904" s="11"/>
      <c r="M904" s="11"/>
      <c r="N904" s="11"/>
    </row>
    <row r="905" customFormat="false" ht="12.75" hidden="false" customHeight="true" outlineLevel="0" collapsed="false">
      <c r="A905" s="11"/>
      <c r="B905" s="11"/>
      <c r="C905" s="11"/>
      <c r="D905" s="11"/>
      <c r="E905" s="11"/>
      <c r="F905" s="11"/>
      <c r="G905" s="11"/>
      <c r="H905" s="11"/>
      <c r="I905" s="11"/>
      <c r="J905" s="11"/>
      <c r="K905" s="11"/>
      <c r="L905" s="11"/>
      <c r="M905" s="11"/>
      <c r="N905" s="11"/>
    </row>
    <row r="906" customFormat="false" ht="12.75" hidden="false" customHeight="true" outlineLevel="0" collapsed="false">
      <c r="A906" s="11"/>
      <c r="B906" s="11"/>
      <c r="C906" s="11"/>
      <c r="D906" s="11"/>
      <c r="E906" s="11"/>
      <c r="F906" s="11"/>
      <c r="G906" s="11"/>
      <c r="H906" s="11"/>
      <c r="I906" s="11"/>
      <c r="J906" s="11"/>
      <c r="K906" s="11"/>
      <c r="L906" s="11"/>
      <c r="M906" s="11"/>
      <c r="N906" s="11"/>
    </row>
    <row r="907" customFormat="false" ht="12.75" hidden="false" customHeight="true" outlineLevel="0" collapsed="false">
      <c r="A907" s="11"/>
      <c r="B907" s="11"/>
      <c r="C907" s="11"/>
      <c r="D907" s="11"/>
      <c r="E907" s="11"/>
      <c r="F907" s="11"/>
      <c r="G907" s="11"/>
      <c r="H907" s="11"/>
      <c r="I907" s="11"/>
      <c r="J907" s="11"/>
      <c r="K907" s="11"/>
      <c r="L907" s="11"/>
      <c r="M907" s="11"/>
      <c r="N907" s="11"/>
    </row>
    <row r="908" customFormat="false" ht="12.75" hidden="false" customHeight="true" outlineLevel="0" collapsed="false">
      <c r="A908" s="11"/>
      <c r="B908" s="11"/>
      <c r="C908" s="11"/>
      <c r="D908" s="11"/>
      <c r="E908" s="11"/>
      <c r="F908" s="11"/>
      <c r="G908" s="11"/>
      <c r="H908" s="11"/>
      <c r="I908" s="11"/>
      <c r="J908" s="11"/>
      <c r="K908" s="11"/>
      <c r="L908" s="11"/>
      <c r="M908" s="11"/>
      <c r="N908" s="11"/>
    </row>
    <row r="909" customFormat="false" ht="12.75" hidden="false" customHeight="true" outlineLevel="0" collapsed="false">
      <c r="A909" s="11"/>
      <c r="B909" s="11"/>
      <c r="C909" s="11"/>
      <c r="D909" s="11"/>
      <c r="E909" s="11"/>
      <c r="F909" s="11"/>
      <c r="G909" s="11"/>
      <c r="H909" s="11"/>
      <c r="I909" s="11"/>
      <c r="J909" s="11"/>
      <c r="K909" s="11"/>
      <c r="L909" s="11"/>
      <c r="M909" s="11"/>
      <c r="N909" s="11"/>
    </row>
    <row r="910" customFormat="false" ht="12.75" hidden="false" customHeight="true" outlineLevel="0" collapsed="false">
      <c r="A910" s="11"/>
      <c r="B910" s="11"/>
      <c r="C910" s="11"/>
      <c r="D910" s="11"/>
      <c r="E910" s="11"/>
      <c r="F910" s="11"/>
      <c r="G910" s="11"/>
      <c r="H910" s="11"/>
      <c r="I910" s="11"/>
      <c r="J910" s="11"/>
      <c r="K910" s="11"/>
      <c r="L910" s="11"/>
      <c r="M910" s="11"/>
      <c r="N910" s="11"/>
    </row>
    <row r="911" customFormat="false" ht="12.75" hidden="false" customHeight="true" outlineLevel="0" collapsed="false">
      <c r="A911" s="11"/>
      <c r="B911" s="11"/>
      <c r="C911" s="11"/>
      <c r="D911" s="11"/>
      <c r="E911" s="11"/>
      <c r="F911" s="11"/>
      <c r="G911" s="11"/>
      <c r="H911" s="11"/>
      <c r="I911" s="11"/>
      <c r="J911" s="11"/>
      <c r="K911" s="11"/>
      <c r="L911" s="11"/>
      <c r="M911" s="11"/>
      <c r="N911" s="11"/>
    </row>
    <row r="912" customFormat="false" ht="12.75" hidden="false" customHeight="true" outlineLevel="0" collapsed="false">
      <c r="A912" s="11"/>
      <c r="B912" s="11"/>
      <c r="C912" s="11"/>
      <c r="D912" s="11"/>
      <c r="E912" s="11"/>
      <c r="F912" s="11"/>
      <c r="G912" s="11"/>
      <c r="H912" s="11"/>
      <c r="I912" s="11"/>
      <c r="J912" s="11"/>
      <c r="K912" s="11"/>
      <c r="L912" s="11"/>
      <c r="M912" s="11"/>
      <c r="N912" s="11"/>
    </row>
    <row r="913" customFormat="false" ht="12.75" hidden="false" customHeight="true" outlineLevel="0" collapsed="false">
      <c r="A913" s="11"/>
      <c r="B913" s="11"/>
      <c r="C913" s="11"/>
      <c r="D913" s="11"/>
      <c r="E913" s="11"/>
      <c r="F913" s="11"/>
      <c r="G913" s="11"/>
      <c r="H913" s="11"/>
      <c r="I913" s="11"/>
      <c r="J913" s="11"/>
      <c r="K913" s="11"/>
      <c r="L913" s="11"/>
      <c r="M913" s="11"/>
      <c r="N913" s="11"/>
    </row>
    <row r="914" customFormat="false" ht="12.75" hidden="false" customHeight="true" outlineLevel="0" collapsed="false">
      <c r="A914" s="11"/>
      <c r="B914" s="11"/>
      <c r="C914" s="11"/>
      <c r="D914" s="11"/>
      <c r="E914" s="11"/>
      <c r="F914" s="11"/>
      <c r="G914" s="11"/>
      <c r="H914" s="11"/>
      <c r="I914" s="11"/>
      <c r="J914" s="11"/>
      <c r="K914" s="11"/>
      <c r="L914" s="11"/>
      <c r="M914" s="11"/>
      <c r="N914" s="11"/>
    </row>
    <row r="915" customFormat="false" ht="12.75" hidden="false" customHeight="true" outlineLevel="0" collapsed="false">
      <c r="A915" s="11"/>
      <c r="B915" s="11"/>
      <c r="C915" s="11"/>
      <c r="D915" s="11"/>
      <c r="E915" s="11"/>
      <c r="F915" s="11"/>
      <c r="G915" s="11"/>
      <c r="H915" s="11"/>
      <c r="I915" s="11"/>
      <c r="J915" s="11"/>
      <c r="K915" s="11"/>
      <c r="L915" s="11"/>
      <c r="M915" s="11"/>
      <c r="N915" s="11"/>
    </row>
    <row r="916" customFormat="false" ht="12.75" hidden="false" customHeight="true" outlineLevel="0" collapsed="false">
      <c r="A916" s="11"/>
      <c r="B916" s="11"/>
      <c r="C916" s="11"/>
      <c r="D916" s="11"/>
      <c r="E916" s="11"/>
      <c r="F916" s="11"/>
      <c r="G916" s="11"/>
      <c r="H916" s="11"/>
      <c r="I916" s="11"/>
      <c r="J916" s="11"/>
      <c r="K916" s="11"/>
      <c r="L916" s="11"/>
      <c r="M916" s="11"/>
      <c r="N916" s="11"/>
    </row>
    <row r="917" customFormat="false" ht="12.75" hidden="false" customHeight="true" outlineLevel="0" collapsed="false">
      <c r="A917" s="11"/>
      <c r="B917" s="11"/>
      <c r="C917" s="11"/>
      <c r="D917" s="11"/>
      <c r="E917" s="11"/>
      <c r="F917" s="11"/>
      <c r="G917" s="11"/>
      <c r="H917" s="11"/>
      <c r="I917" s="11"/>
      <c r="J917" s="11"/>
      <c r="K917" s="11"/>
      <c r="L917" s="11"/>
      <c r="M917" s="11"/>
      <c r="N917" s="11"/>
    </row>
    <row r="918" customFormat="false" ht="12.75" hidden="false" customHeight="true" outlineLevel="0" collapsed="false">
      <c r="A918" s="11"/>
      <c r="B918" s="11"/>
      <c r="C918" s="11"/>
      <c r="D918" s="11"/>
      <c r="E918" s="11"/>
      <c r="F918" s="11"/>
      <c r="G918" s="11"/>
      <c r="H918" s="11"/>
      <c r="I918" s="11"/>
      <c r="J918" s="11"/>
      <c r="K918" s="11"/>
      <c r="L918" s="11"/>
      <c r="M918" s="11"/>
      <c r="N918" s="11"/>
    </row>
    <row r="919" customFormat="false" ht="12.75" hidden="false" customHeight="true" outlineLevel="0" collapsed="false">
      <c r="A919" s="11"/>
      <c r="B919" s="11"/>
      <c r="C919" s="11"/>
      <c r="D919" s="11"/>
      <c r="E919" s="11"/>
      <c r="F919" s="11"/>
      <c r="G919" s="11"/>
      <c r="H919" s="11"/>
      <c r="I919" s="11"/>
      <c r="J919" s="11"/>
      <c r="K919" s="11"/>
      <c r="L919" s="11"/>
      <c r="M919" s="11"/>
      <c r="N919" s="11"/>
    </row>
    <row r="920" customFormat="false" ht="12.75" hidden="false" customHeight="true" outlineLevel="0" collapsed="false">
      <c r="A920" s="11"/>
      <c r="B920" s="11"/>
      <c r="C920" s="11"/>
      <c r="D920" s="11"/>
      <c r="E920" s="11"/>
      <c r="F920" s="11"/>
      <c r="G920" s="11"/>
      <c r="H920" s="11"/>
      <c r="I920" s="11"/>
      <c r="J920" s="11"/>
      <c r="K920" s="11"/>
      <c r="L920" s="11"/>
      <c r="M920" s="11"/>
      <c r="N920" s="11"/>
    </row>
    <row r="921" customFormat="false" ht="12.75" hidden="false" customHeight="true" outlineLevel="0" collapsed="false">
      <c r="A921" s="11"/>
      <c r="B921" s="11"/>
      <c r="C921" s="11"/>
      <c r="D921" s="11"/>
      <c r="E921" s="11"/>
      <c r="F921" s="11"/>
      <c r="G921" s="11"/>
      <c r="H921" s="11"/>
      <c r="I921" s="11"/>
      <c r="J921" s="11"/>
      <c r="K921" s="11"/>
      <c r="L921" s="11"/>
      <c r="M921" s="11"/>
      <c r="N921" s="11"/>
    </row>
    <row r="922" customFormat="false" ht="12.75" hidden="false" customHeight="true" outlineLevel="0" collapsed="false">
      <c r="A922" s="11"/>
      <c r="B922" s="11"/>
      <c r="C922" s="11"/>
      <c r="D922" s="11"/>
      <c r="E922" s="11"/>
      <c r="F922" s="11"/>
      <c r="G922" s="11"/>
      <c r="H922" s="11"/>
      <c r="I922" s="11"/>
      <c r="J922" s="11"/>
      <c r="K922" s="11"/>
      <c r="L922" s="11"/>
      <c r="M922" s="11"/>
      <c r="N922" s="11"/>
    </row>
    <row r="923" customFormat="false" ht="12.75" hidden="false" customHeight="true" outlineLevel="0" collapsed="false">
      <c r="A923" s="11"/>
      <c r="B923" s="11"/>
      <c r="C923" s="11"/>
      <c r="D923" s="11"/>
      <c r="E923" s="11"/>
      <c r="F923" s="11"/>
      <c r="G923" s="11"/>
      <c r="H923" s="11"/>
      <c r="I923" s="11"/>
      <c r="J923" s="11"/>
      <c r="K923" s="11"/>
      <c r="L923" s="11"/>
      <c r="M923" s="11"/>
      <c r="N923" s="11"/>
    </row>
    <row r="924" customFormat="false" ht="12.75" hidden="false" customHeight="true" outlineLevel="0" collapsed="false">
      <c r="A924" s="11"/>
      <c r="B924" s="11"/>
      <c r="C924" s="11"/>
      <c r="D924" s="11"/>
      <c r="E924" s="11"/>
      <c r="F924" s="11"/>
      <c r="G924" s="11"/>
      <c r="H924" s="11"/>
      <c r="I924" s="11"/>
      <c r="J924" s="11"/>
      <c r="K924" s="11"/>
      <c r="L924" s="11"/>
      <c r="M924" s="11"/>
      <c r="N924" s="11"/>
    </row>
    <row r="925" customFormat="false" ht="12.75" hidden="false" customHeight="true" outlineLevel="0" collapsed="false">
      <c r="A925" s="11"/>
      <c r="B925" s="11"/>
      <c r="C925" s="11"/>
      <c r="D925" s="11"/>
      <c r="E925" s="11"/>
      <c r="F925" s="11"/>
      <c r="G925" s="11"/>
      <c r="H925" s="11"/>
      <c r="I925" s="11"/>
      <c r="J925" s="11"/>
      <c r="K925" s="11"/>
      <c r="L925" s="11"/>
      <c r="M925" s="11"/>
      <c r="N925" s="11"/>
    </row>
    <row r="926" customFormat="false" ht="12.75" hidden="false" customHeight="true" outlineLevel="0" collapsed="false">
      <c r="A926" s="11"/>
      <c r="B926" s="11"/>
      <c r="C926" s="11"/>
      <c r="D926" s="11"/>
      <c r="E926" s="11"/>
      <c r="F926" s="11"/>
      <c r="G926" s="11"/>
      <c r="H926" s="11"/>
      <c r="I926" s="11"/>
      <c r="J926" s="11"/>
      <c r="K926" s="11"/>
      <c r="L926" s="11"/>
      <c r="M926" s="11"/>
      <c r="N926" s="11"/>
    </row>
    <row r="927" customFormat="false" ht="12.75" hidden="false" customHeight="true" outlineLevel="0" collapsed="false">
      <c r="A927" s="11"/>
      <c r="B927" s="11"/>
      <c r="C927" s="11"/>
      <c r="D927" s="11"/>
      <c r="E927" s="11"/>
      <c r="F927" s="11"/>
      <c r="G927" s="11"/>
      <c r="H927" s="11"/>
      <c r="I927" s="11"/>
      <c r="J927" s="11"/>
      <c r="K927" s="11"/>
      <c r="L927" s="11"/>
      <c r="M927" s="11"/>
      <c r="N927" s="11"/>
    </row>
    <row r="928" customFormat="false" ht="12.75" hidden="false" customHeight="true" outlineLevel="0" collapsed="false">
      <c r="A928" s="11"/>
      <c r="B928" s="11"/>
      <c r="C928" s="11"/>
      <c r="D928" s="11"/>
      <c r="E928" s="11"/>
      <c r="F928" s="11"/>
      <c r="G928" s="11"/>
      <c r="H928" s="11"/>
      <c r="I928" s="11"/>
      <c r="J928" s="11"/>
      <c r="K928" s="11"/>
      <c r="L928" s="11"/>
      <c r="M928" s="11"/>
      <c r="N928" s="11"/>
    </row>
    <row r="929" customFormat="false" ht="12.75" hidden="false" customHeight="true" outlineLevel="0" collapsed="false">
      <c r="A929" s="11"/>
      <c r="B929" s="11"/>
      <c r="C929" s="11"/>
      <c r="D929" s="11"/>
      <c r="E929" s="11"/>
      <c r="F929" s="11"/>
      <c r="G929" s="11"/>
      <c r="H929" s="11"/>
      <c r="I929" s="11"/>
      <c r="J929" s="11"/>
      <c r="K929" s="11"/>
      <c r="L929" s="11"/>
      <c r="M929" s="11"/>
      <c r="N929" s="11"/>
    </row>
    <row r="930" customFormat="false" ht="12.75" hidden="false" customHeight="true" outlineLevel="0" collapsed="false">
      <c r="A930" s="11"/>
      <c r="B930" s="11"/>
      <c r="C930" s="11"/>
      <c r="D930" s="11"/>
      <c r="E930" s="11"/>
      <c r="F930" s="11"/>
      <c r="G930" s="11"/>
      <c r="H930" s="11"/>
      <c r="I930" s="11"/>
      <c r="J930" s="11"/>
      <c r="K930" s="11"/>
      <c r="L930" s="11"/>
      <c r="M930" s="11"/>
      <c r="N930" s="11"/>
    </row>
    <row r="931" customFormat="false" ht="12.75" hidden="false" customHeight="true" outlineLevel="0" collapsed="false">
      <c r="A931" s="11"/>
      <c r="B931" s="11"/>
      <c r="C931" s="11"/>
      <c r="D931" s="11"/>
      <c r="E931" s="11"/>
      <c r="F931" s="11"/>
      <c r="G931" s="11"/>
      <c r="H931" s="11"/>
      <c r="I931" s="11"/>
      <c r="J931" s="11"/>
      <c r="K931" s="11"/>
      <c r="L931" s="11"/>
      <c r="M931" s="11"/>
      <c r="N931" s="11"/>
    </row>
    <row r="932" customFormat="false" ht="12.75" hidden="false" customHeight="true" outlineLevel="0" collapsed="false">
      <c r="A932" s="11"/>
      <c r="B932" s="11"/>
      <c r="C932" s="11"/>
      <c r="D932" s="11"/>
      <c r="E932" s="11"/>
      <c r="F932" s="11"/>
      <c r="G932" s="11"/>
      <c r="H932" s="11"/>
      <c r="I932" s="11"/>
      <c r="J932" s="11"/>
      <c r="K932" s="11"/>
      <c r="L932" s="11"/>
      <c r="M932" s="11"/>
      <c r="N932" s="11"/>
    </row>
    <row r="933" customFormat="false" ht="12.75" hidden="false" customHeight="true" outlineLevel="0" collapsed="false">
      <c r="A933" s="11"/>
      <c r="B933" s="11"/>
      <c r="C933" s="11"/>
      <c r="D933" s="11"/>
      <c r="E933" s="11"/>
      <c r="F933" s="11"/>
      <c r="G933" s="11"/>
      <c r="H933" s="11"/>
      <c r="I933" s="11"/>
      <c r="J933" s="11"/>
      <c r="K933" s="11"/>
      <c r="L933" s="11"/>
      <c r="M933" s="11"/>
      <c r="N933" s="11"/>
    </row>
    <row r="934" customFormat="false" ht="12.75" hidden="false" customHeight="true" outlineLevel="0" collapsed="false">
      <c r="A934" s="11"/>
      <c r="B934" s="11"/>
      <c r="C934" s="11"/>
      <c r="D934" s="11"/>
      <c r="E934" s="11"/>
      <c r="F934" s="11"/>
      <c r="G934" s="11"/>
      <c r="H934" s="11"/>
      <c r="I934" s="11"/>
      <c r="J934" s="11"/>
      <c r="K934" s="11"/>
      <c r="L934" s="11"/>
      <c r="M934" s="11"/>
      <c r="N934" s="11"/>
    </row>
    <row r="935" customFormat="false" ht="12.75" hidden="false" customHeight="true" outlineLevel="0" collapsed="false">
      <c r="A935" s="11"/>
      <c r="B935" s="11"/>
      <c r="C935" s="11"/>
      <c r="D935" s="11"/>
      <c r="E935" s="11"/>
      <c r="F935" s="11"/>
      <c r="G935" s="11"/>
      <c r="H935" s="11"/>
      <c r="I935" s="11"/>
      <c r="J935" s="11"/>
      <c r="K935" s="11"/>
      <c r="L935" s="11"/>
      <c r="M935" s="11"/>
      <c r="N935" s="11"/>
    </row>
    <row r="936" customFormat="false" ht="12.75" hidden="false" customHeight="true" outlineLevel="0" collapsed="false">
      <c r="A936" s="11"/>
      <c r="B936" s="11"/>
      <c r="C936" s="11"/>
      <c r="D936" s="11"/>
      <c r="E936" s="11"/>
      <c r="F936" s="11"/>
      <c r="G936" s="11"/>
      <c r="H936" s="11"/>
      <c r="I936" s="11"/>
      <c r="J936" s="11"/>
      <c r="K936" s="11"/>
      <c r="L936" s="11"/>
      <c r="M936" s="11"/>
      <c r="N936" s="11"/>
    </row>
    <row r="937" customFormat="false" ht="12.75" hidden="false" customHeight="true" outlineLevel="0" collapsed="false">
      <c r="A937" s="11"/>
      <c r="B937" s="11"/>
      <c r="C937" s="11"/>
      <c r="D937" s="11"/>
      <c r="E937" s="11"/>
      <c r="F937" s="11"/>
      <c r="G937" s="11"/>
      <c r="H937" s="11"/>
      <c r="I937" s="11"/>
      <c r="J937" s="11"/>
      <c r="K937" s="11"/>
      <c r="L937" s="11"/>
      <c r="M937" s="11"/>
      <c r="N937" s="11"/>
    </row>
    <row r="938" customFormat="false" ht="12.75" hidden="false" customHeight="true" outlineLevel="0" collapsed="false">
      <c r="A938" s="11"/>
      <c r="B938" s="11"/>
      <c r="C938" s="11"/>
      <c r="D938" s="11"/>
      <c r="E938" s="11"/>
      <c r="F938" s="11"/>
      <c r="G938" s="11"/>
      <c r="H938" s="11"/>
      <c r="I938" s="11"/>
      <c r="J938" s="11"/>
      <c r="K938" s="11"/>
      <c r="L938" s="11"/>
      <c r="M938" s="11"/>
      <c r="N938" s="11"/>
    </row>
    <row r="939" customFormat="false" ht="12.75" hidden="false" customHeight="true" outlineLevel="0" collapsed="false">
      <c r="A939" s="11"/>
      <c r="B939" s="11"/>
      <c r="C939" s="11"/>
      <c r="D939" s="11"/>
      <c r="E939" s="11"/>
      <c r="F939" s="11"/>
      <c r="G939" s="11"/>
      <c r="H939" s="11"/>
      <c r="I939" s="11"/>
      <c r="J939" s="11"/>
      <c r="K939" s="11"/>
      <c r="L939" s="11"/>
      <c r="M939" s="11"/>
      <c r="N939" s="11"/>
    </row>
    <row r="940" customFormat="false" ht="12.75" hidden="false" customHeight="true" outlineLevel="0" collapsed="false">
      <c r="A940" s="11"/>
      <c r="B940" s="11"/>
      <c r="C940" s="11"/>
      <c r="D940" s="11"/>
      <c r="E940" s="11"/>
      <c r="F940" s="11"/>
      <c r="G940" s="11"/>
      <c r="H940" s="11"/>
      <c r="I940" s="11"/>
      <c r="J940" s="11"/>
      <c r="K940" s="11"/>
      <c r="L940" s="11"/>
      <c r="M940" s="11"/>
      <c r="N940" s="11"/>
    </row>
    <row r="941" customFormat="false" ht="12.75" hidden="false" customHeight="true" outlineLevel="0" collapsed="false">
      <c r="A941" s="11"/>
      <c r="B941" s="11"/>
      <c r="C941" s="11"/>
      <c r="D941" s="11"/>
      <c r="E941" s="11"/>
      <c r="F941" s="11"/>
      <c r="G941" s="11"/>
      <c r="H941" s="11"/>
      <c r="I941" s="11"/>
      <c r="J941" s="11"/>
      <c r="K941" s="11"/>
      <c r="L941" s="11"/>
      <c r="M941" s="11"/>
      <c r="N941" s="11"/>
    </row>
    <row r="942" customFormat="false" ht="12.75" hidden="false" customHeight="true" outlineLevel="0" collapsed="false">
      <c r="A942" s="11"/>
      <c r="B942" s="11"/>
      <c r="C942" s="11"/>
      <c r="D942" s="11"/>
      <c r="E942" s="11"/>
      <c r="F942" s="11"/>
      <c r="G942" s="11"/>
      <c r="H942" s="11"/>
      <c r="I942" s="11"/>
      <c r="J942" s="11"/>
      <c r="K942" s="11"/>
      <c r="L942" s="11"/>
      <c r="M942" s="11"/>
      <c r="N942" s="11"/>
    </row>
    <row r="943" customFormat="false" ht="12.75" hidden="false" customHeight="true" outlineLevel="0" collapsed="false">
      <c r="A943" s="11"/>
      <c r="B943" s="11"/>
      <c r="C943" s="11"/>
      <c r="D943" s="11"/>
      <c r="E943" s="11"/>
      <c r="F943" s="11"/>
      <c r="G943" s="11"/>
      <c r="H943" s="11"/>
      <c r="I943" s="11"/>
      <c r="J943" s="11"/>
      <c r="K943" s="11"/>
      <c r="L943" s="11"/>
      <c r="M943" s="11"/>
      <c r="N943" s="11"/>
    </row>
    <row r="944" customFormat="false" ht="12.75" hidden="false" customHeight="true" outlineLevel="0" collapsed="false">
      <c r="A944" s="11"/>
      <c r="B944" s="11"/>
      <c r="C944" s="11"/>
      <c r="D944" s="11"/>
      <c r="E944" s="11"/>
      <c r="F944" s="11"/>
      <c r="G944" s="11"/>
      <c r="H944" s="11"/>
      <c r="I944" s="11"/>
      <c r="J944" s="11"/>
      <c r="K944" s="11"/>
      <c r="L944" s="11"/>
      <c r="M944" s="11"/>
      <c r="N944" s="11"/>
    </row>
    <row r="945" customFormat="false" ht="12.75" hidden="false" customHeight="true" outlineLevel="0" collapsed="false">
      <c r="A945" s="11"/>
      <c r="B945" s="11"/>
      <c r="C945" s="11"/>
      <c r="D945" s="11"/>
      <c r="E945" s="11"/>
      <c r="F945" s="11"/>
      <c r="G945" s="11"/>
      <c r="H945" s="11"/>
      <c r="I945" s="11"/>
      <c r="J945" s="11"/>
      <c r="K945" s="11"/>
      <c r="L945" s="11"/>
      <c r="M945" s="11"/>
      <c r="N945" s="11"/>
    </row>
    <row r="946" customFormat="false" ht="12.75" hidden="false" customHeight="true" outlineLevel="0" collapsed="false">
      <c r="A946" s="11"/>
      <c r="B946" s="11"/>
      <c r="C946" s="11"/>
      <c r="D946" s="11"/>
      <c r="E946" s="11"/>
      <c r="F946" s="11"/>
      <c r="G946" s="11"/>
      <c r="H946" s="11"/>
      <c r="I946" s="11"/>
      <c r="J946" s="11"/>
      <c r="K946" s="11"/>
      <c r="L946" s="11"/>
      <c r="M946" s="11"/>
      <c r="N946" s="11"/>
    </row>
    <row r="947" customFormat="false" ht="12.75" hidden="false" customHeight="true" outlineLevel="0" collapsed="false">
      <c r="A947" s="11"/>
      <c r="B947" s="11"/>
      <c r="C947" s="11"/>
      <c r="D947" s="11"/>
      <c r="E947" s="11"/>
      <c r="F947" s="11"/>
      <c r="G947" s="11"/>
      <c r="H947" s="11"/>
      <c r="I947" s="11"/>
      <c r="J947" s="11"/>
      <c r="K947" s="11"/>
      <c r="L947" s="11"/>
      <c r="M947" s="11"/>
      <c r="N947" s="11"/>
    </row>
    <row r="948" customFormat="false" ht="12.75" hidden="false" customHeight="true" outlineLevel="0" collapsed="false">
      <c r="A948" s="11"/>
      <c r="B948" s="11"/>
      <c r="C948" s="11"/>
      <c r="D948" s="11"/>
      <c r="E948" s="11"/>
      <c r="F948" s="11"/>
      <c r="G948" s="11"/>
      <c r="H948" s="11"/>
      <c r="I948" s="11"/>
      <c r="J948" s="11"/>
      <c r="K948" s="11"/>
      <c r="L948" s="11"/>
      <c r="M948" s="11"/>
      <c r="N948" s="11"/>
    </row>
    <row r="949" customFormat="false" ht="12.75" hidden="false" customHeight="true" outlineLevel="0" collapsed="false">
      <c r="A949" s="11"/>
      <c r="B949" s="11"/>
      <c r="C949" s="11"/>
      <c r="D949" s="11"/>
      <c r="E949" s="11"/>
      <c r="F949" s="11"/>
      <c r="G949" s="11"/>
      <c r="H949" s="11"/>
      <c r="I949" s="11"/>
      <c r="J949" s="11"/>
      <c r="K949" s="11"/>
      <c r="L949" s="11"/>
      <c r="M949" s="11"/>
      <c r="N949" s="11"/>
    </row>
    <row r="950" customFormat="false" ht="12.75" hidden="false" customHeight="true" outlineLevel="0" collapsed="false">
      <c r="A950" s="11"/>
      <c r="B950" s="11"/>
      <c r="C950" s="11"/>
      <c r="D950" s="11"/>
      <c r="E950" s="11"/>
      <c r="F950" s="11"/>
      <c r="G950" s="11"/>
      <c r="H950" s="11"/>
      <c r="I950" s="11"/>
      <c r="J950" s="11"/>
      <c r="K950" s="11"/>
      <c r="L950" s="11"/>
      <c r="M950" s="11"/>
      <c r="N950" s="11"/>
    </row>
    <row r="951" customFormat="false" ht="12.75" hidden="false" customHeight="true" outlineLevel="0" collapsed="false">
      <c r="A951" s="11"/>
      <c r="B951" s="11"/>
      <c r="C951" s="11"/>
      <c r="D951" s="11"/>
      <c r="E951" s="11"/>
      <c r="F951" s="11"/>
      <c r="G951" s="11"/>
      <c r="H951" s="11"/>
      <c r="I951" s="11"/>
      <c r="J951" s="11"/>
      <c r="K951" s="11"/>
      <c r="L951" s="11"/>
      <c r="M951" s="11"/>
      <c r="N951" s="11"/>
    </row>
    <row r="952" customFormat="false" ht="12.75" hidden="false" customHeight="true" outlineLevel="0" collapsed="false">
      <c r="A952" s="11"/>
      <c r="B952" s="11"/>
      <c r="C952" s="11"/>
      <c r="D952" s="11"/>
      <c r="E952" s="11"/>
      <c r="F952" s="11"/>
      <c r="G952" s="11"/>
      <c r="H952" s="11"/>
      <c r="I952" s="11"/>
      <c r="J952" s="11"/>
      <c r="K952" s="11"/>
      <c r="L952" s="11"/>
      <c r="M952" s="11"/>
      <c r="N952" s="11"/>
    </row>
    <row r="953" customFormat="false" ht="12.75" hidden="false" customHeight="true" outlineLevel="0" collapsed="false">
      <c r="A953" s="11"/>
      <c r="B953" s="11"/>
      <c r="C953" s="11"/>
      <c r="D953" s="11"/>
      <c r="E953" s="11"/>
      <c r="F953" s="11"/>
      <c r="G953" s="11"/>
      <c r="H953" s="11"/>
      <c r="I953" s="11"/>
      <c r="J953" s="11"/>
      <c r="K953" s="11"/>
      <c r="L953" s="11"/>
      <c r="M953" s="11"/>
      <c r="N953" s="11"/>
    </row>
    <row r="954" customFormat="false" ht="12.75" hidden="false" customHeight="true" outlineLevel="0" collapsed="false">
      <c r="A954" s="11"/>
      <c r="B954" s="11"/>
      <c r="C954" s="11"/>
      <c r="D954" s="11"/>
      <c r="E954" s="11"/>
      <c r="F954" s="11"/>
      <c r="G954" s="11"/>
      <c r="H954" s="11"/>
      <c r="I954" s="11"/>
      <c r="J954" s="11"/>
      <c r="K954" s="11"/>
      <c r="L954" s="11"/>
      <c r="M954" s="11"/>
      <c r="N954" s="11"/>
    </row>
    <row r="955" customFormat="false" ht="12.75" hidden="false" customHeight="true" outlineLevel="0" collapsed="false">
      <c r="A955" s="11"/>
      <c r="B955" s="11"/>
      <c r="C955" s="11"/>
      <c r="D955" s="11"/>
      <c r="E955" s="11"/>
      <c r="F955" s="11"/>
      <c r="G955" s="11"/>
      <c r="H955" s="11"/>
      <c r="I955" s="11"/>
      <c r="J955" s="11"/>
      <c r="K955" s="11"/>
      <c r="L955" s="11"/>
      <c r="M955" s="11"/>
      <c r="N955" s="11"/>
    </row>
    <row r="956" customFormat="false" ht="12.75" hidden="false" customHeight="true" outlineLevel="0" collapsed="false">
      <c r="A956" s="11"/>
      <c r="B956" s="11"/>
      <c r="C956" s="11"/>
      <c r="D956" s="11"/>
      <c r="E956" s="11"/>
      <c r="F956" s="11"/>
      <c r="G956" s="11"/>
      <c r="H956" s="11"/>
      <c r="I956" s="11"/>
      <c r="J956" s="11"/>
      <c r="K956" s="11"/>
      <c r="L956" s="11"/>
      <c r="M956" s="11"/>
      <c r="N956" s="11"/>
    </row>
    <row r="957" customFormat="false" ht="12.75" hidden="false" customHeight="true" outlineLevel="0" collapsed="false">
      <c r="A957" s="11"/>
      <c r="B957" s="11"/>
      <c r="C957" s="11"/>
      <c r="D957" s="11"/>
      <c r="E957" s="11"/>
      <c r="F957" s="11"/>
      <c r="G957" s="11"/>
      <c r="H957" s="11"/>
      <c r="I957" s="11"/>
      <c r="J957" s="11"/>
      <c r="K957" s="11"/>
      <c r="L957" s="11"/>
      <c r="M957" s="11"/>
      <c r="N957" s="11"/>
    </row>
    <row r="958" customFormat="false" ht="12.75" hidden="false" customHeight="true" outlineLevel="0" collapsed="false">
      <c r="A958" s="11"/>
      <c r="B958" s="11"/>
      <c r="C958" s="11"/>
      <c r="D958" s="11"/>
      <c r="E958" s="11"/>
      <c r="F958" s="11"/>
      <c r="G958" s="11"/>
      <c r="H958" s="11"/>
      <c r="I958" s="11"/>
      <c r="J958" s="11"/>
      <c r="K958" s="11"/>
      <c r="L958" s="11"/>
      <c r="M958" s="11"/>
      <c r="N958" s="11"/>
    </row>
    <row r="959" customFormat="false" ht="12.75" hidden="false" customHeight="true" outlineLevel="0" collapsed="false">
      <c r="A959" s="11"/>
      <c r="B959" s="11"/>
      <c r="C959" s="11"/>
      <c r="D959" s="11"/>
      <c r="E959" s="11"/>
      <c r="F959" s="11"/>
      <c r="G959" s="11"/>
      <c r="H959" s="11"/>
      <c r="I959" s="11"/>
      <c r="J959" s="11"/>
      <c r="K959" s="11"/>
      <c r="L959" s="11"/>
      <c r="M959" s="11"/>
      <c r="N959" s="11"/>
    </row>
    <row r="960" customFormat="false" ht="12.75" hidden="false" customHeight="true" outlineLevel="0" collapsed="false">
      <c r="A960" s="11"/>
      <c r="B960" s="11"/>
      <c r="C960" s="11"/>
      <c r="D960" s="11"/>
      <c r="E960" s="11"/>
      <c r="F960" s="11"/>
      <c r="G960" s="11"/>
      <c r="H960" s="11"/>
      <c r="I960" s="11"/>
      <c r="J960" s="11"/>
      <c r="K960" s="11"/>
      <c r="L960" s="11"/>
      <c r="M960" s="11"/>
      <c r="N960" s="11"/>
    </row>
    <row r="961" customFormat="false" ht="12.75" hidden="false" customHeight="true" outlineLevel="0" collapsed="false">
      <c r="A961" s="11"/>
      <c r="B961" s="11"/>
      <c r="C961" s="11"/>
      <c r="D961" s="11"/>
      <c r="E961" s="11"/>
      <c r="F961" s="11"/>
      <c r="G961" s="11"/>
      <c r="H961" s="11"/>
      <c r="I961" s="11"/>
      <c r="J961" s="11"/>
      <c r="K961" s="11"/>
      <c r="L961" s="11"/>
      <c r="M961" s="11"/>
      <c r="N961" s="11"/>
    </row>
    <row r="962" customFormat="false" ht="12.75" hidden="false" customHeight="true" outlineLevel="0" collapsed="false">
      <c r="A962" s="11"/>
      <c r="B962" s="11"/>
      <c r="C962" s="11"/>
      <c r="D962" s="11"/>
      <c r="E962" s="11"/>
      <c r="F962" s="11"/>
      <c r="G962" s="11"/>
      <c r="H962" s="11"/>
      <c r="I962" s="11"/>
      <c r="J962" s="11"/>
      <c r="K962" s="11"/>
      <c r="L962" s="11"/>
      <c r="M962" s="11"/>
      <c r="N962" s="11"/>
    </row>
    <row r="963" customFormat="false" ht="12.75" hidden="false" customHeight="true" outlineLevel="0" collapsed="false">
      <c r="A963" s="11"/>
      <c r="B963" s="11"/>
      <c r="C963" s="11"/>
      <c r="D963" s="11"/>
      <c r="E963" s="11"/>
      <c r="F963" s="11"/>
      <c r="G963" s="11"/>
      <c r="H963" s="11"/>
      <c r="I963" s="11"/>
      <c r="J963" s="11"/>
      <c r="K963" s="11"/>
      <c r="L963" s="11"/>
      <c r="M963" s="11"/>
      <c r="N963" s="11"/>
    </row>
    <row r="964" customFormat="false" ht="12.75" hidden="false" customHeight="true" outlineLevel="0" collapsed="false">
      <c r="A964" s="11"/>
      <c r="B964" s="11"/>
      <c r="C964" s="11"/>
      <c r="D964" s="11"/>
      <c r="E964" s="11"/>
      <c r="F964" s="11"/>
      <c r="G964" s="11"/>
      <c r="H964" s="11"/>
      <c r="I964" s="11"/>
      <c r="J964" s="11"/>
      <c r="K964" s="11"/>
      <c r="L964" s="11"/>
      <c r="M964" s="11"/>
      <c r="N964" s="11"/>
    </row>
    <row r="965" customFormat="false" ht="12.75" hidden="false" customHeight="true" outlineLevel="0" collapsed="false">
      <c r="A965" s="11"/>
      <c r="B965" s="11"/>
      <c r="C965" s="11"/>
      <c r="D965" s="11"/>
      <c r="E965" s="11"/>
      <c r="F965" s="11"/>
      <c r="G965" s="11"/>
      <c r="H965" s="11"/>
      <c r="I965" s="11"/>
      <c r="J965" s="11"/>
      <c r="K965" s="11"/>
      <c r="L965" s="11"/>
      <c r="M965" s="11"/>
      <c r="N965" s="11"/>
    </row>
    <row r="966" customFormat="false" ht="12.75" hidden="false" customHeight="true" outlineLevel="0" collapsed="false">
      <c r="A966" s="11"/>
      <c r="B966" s="11"/>
      <c r="C966" s="11"/>
      <c r="D966" s="11"/>
      <c r="E966" s="11"/>
      <c r="F966" s="11"/>
      <c r="G966" s="11"/>
      <c r="H966" s="11"/>
      <c r="I966" s="11"/>
      <c r="J966" s="11"/>
      <c r="K966" s="11"/>
      <c r="L966" s="11"/>
      <c r="M966" s="11"/>
      <c r="N966" s="11"/>
    </row>
    <row r="967" customFormat="false" ht="12.75" hidden="false" customHeight="true" outlineLevel="0" collapsed="false">
      <c r="A967" s="11"/>
      <c r="B967" s="11"/>
      <c r="C967" s="11"/>
      <c r="D967" s="11"/>
      <c r="E967" s="11"/>
      <c r="F967" s="11"/>
      <c r="G967" s="11"/>
      <c r="H967" s="11"/>
      <c r="I967" s="11"/>
      <c r="J967" s="11"/>
      <c r="K967" s="11"/>
      <c r="L967" s="11"/>
      <c r="M967" s="11"/>
      <c r="N967" s="11"/>
    </row>
    <row r="968" customFormat="false" ht="12.75" hidden="false" customHeight="true" outlineLevel="0" collapsed="false">
      <c r="A968" s="11"/>
      <c r="B968" s="11"/>
      <c r="C968" s="11"/>
      <c r="D968" s="11"/>
      <c r="E968" s="11"/>
      <c r="F968" s="11"/>
      <c r="G968" s="11"/>
      <c r="H968" s="11"/>
      <c r="I968" s="11"/>
      <c r="J968" s="11"/>
      <c r="K968" s="11"/>
      <c r="L968" s="11"/>
      <c r="M968" s="11"/>
      <c r="N968" s="11"/>
    </row>
    <row r="969" customFormat="false" ht="12.75" hidden="false" customHeight="true" outlineLevel="0" collapsed="false">
      <c r="A969" s="11"/>
      <c r="B969" s="11"/>
      <c r="C969" s="11"/>
      <c r="D969" s="11"/>
      <c r="E969" s="11"/>
      <c r="F969" s="11"/>
      <c r="G969" s="11"/>
      <c r="H969" s="11"/>
      <c r="I969" s="11"/>
      <c r="J969" s="11"/>
      <c r="K969" s="11"/>
      <c r="L969" s="11"/>
      <c r="M969" s="11"/>
      <c r="N969" s="11"/>
    </row>
    <row r="970" customFormat="false" ht="12.75" hidden="false" customHeight="true" outlineLevel="0" collapsed="false">
      <c r="A970" s="11"/>
      <c r="B970" s="11"/>
      <c r="C970" s="11"/>
      <c r="D970" s="11"/>
      <c r="E970" s="11"/>
      <c r="F970" s="11"/>
      <c r="G970" s="11"/>
      <c r="H970" s="11"/>
      <c r="I970" s="11"/>
      <c r="J970" s="11"/>
      <c r="K970" s="11"/>
      <c r="L970" s="11"/>
      <c r="M970" s="11"/>
      <c r="N970" s="11"/>
    </row>
    <row r="971" customFormat="false" ht="12.75" hidden="false" customHeight="true" outlineLevel="0" collapsed="false">
      <c r="A971" s="11"/>
      <c r="B971" s="11"/>
      <c r="C971" s="11"/>
      <c r="D971" s="11"/>
      <c r="E971" s="11"/>
      <c r="F971" s="11"/>
      <c r="G971" s="11"/>
      <c r="H971" s="11"/>
      <c r="I971" s="11"/>
      <c r="J971" s="11"/>
      <c r="K971" s="11"/>
      <c r="L971" s="11"/>
      <c r="M971" s="11"/>
      <c r="N971" s="11"/>
    </row>
    <row r="972" customFormat="false" ht="12.75" hidden="false" customHeight="true" outlineLevel="0" collapsed="false">
      <c r="A972" s="11"/>
      <c r="B972" s="11"/>
      <c r="C972" s="11"/>
      <c r="D972" s="11"/>
      <c r="E972" s="11"/>
      <c r="F972" s="11"/>
      <c r="G972" s="11"/>
      <c r="H972" s="11"/>
      <c r="I972" s="11"/>
      <c r="J972" s="11"/>
      <c r="K972" s="11"/>
      <c r="L972" s="11"/>
      <c r="M972" s="11"/>
      <c r="N972" s="11"/>
    </row>
    <row r="973" customFormat="false" ht="12.75" hidden="false" customHeight="true" outlineLevel="0" collapsed="false">
      <c r="A973" s="11"/>
      <c r="B973" s="11"/>
      <c r="C973" s="11"/>
      <c r="D973" s="11"/>
      <c r="E973" s="11"/>
      <c r="F973" s="11"/>
      <c r="G973" s="11"/>
      <c r="H973" s="11"/>
      <c r="I973" s="11"/>
      <c r="J973" s="11"/>
      <c r="K973" s="11"/>
      <c r="L973" s="11"/>
      <c r="M973" s="11"/>
      <c r="N973" s="11"/>
    </row>
    <row r="974" customFormat="false" ht="12.75" hidden="false" customHeight="true" outlineLevel="0" collapsed="false">
      <c r="A974" s="11"/>
      <c r="B974" s="11"/>
      <c r="C974" s="11"/>
      <c r="D974" s="11"/>
      <c r="E974" s="11"/>
      <c r="F974" s="11"/>
      <c r="G974" s="11"/>
      <c r="H974" s="11"/>
      <c r="I974" s="11"/>
      <c r="J974" s="11"/>
      <c r="K974" s="11"/>
      <c r="L974" s="11"/>
      <c r="M974" s="11"/>
      <c r="N974" s="11"/>
    </row>
    <row r="975" customFormat="false" ht="12.75" hidden="false" customHeight="true" outlineLevel="0" collapsed="false">
      <c r="A975" s="11"/>
      <c r="B975" s="11"/>
      <c r="C975" s="11"/>
      <c r="D975" s="11"/>
      <c r="E975" s="11"/>
      <c r="F975" s="11"/>
      <c r="G975" s="11"/>
      <c r="H975" s="11"/>
      <c r="I975" s="11"/>
      <c r="J975" s="11"/>
      <c r="K975" s="11"/>
      <c r="L975" s="11"/>
      <c r="M975" s="11"/>
      <c r="N975" s="11"/>
    </row>
    <row r="976" customFormat="false" ht="12.75" hidden="false" customHeight="true" outlineLevel="0" collapsed="false">
      <c r="A976" s="11"/>
      <c r="B976" s="11"/>
      <c r="C976" s="11"/>
      <c r="D976" s="11"/>
      <c r="E976" s="11"/>
      <c r="F976" s="11"/>
      <c r="G976" s="11"/>
      <c r="H976" s="11"/>
      <c r="I976" s="11"/>
      <c r="J976" s="11"/>
      <c r="K976" s="11"/>
      <c r="L976" s="11"/>
      <c r="M976" s="11"/>
      <c r="N976" s="11"/>
    </row>
    <row r="977" customFormat="false" ht="12.75" hidden="false" customHeight="true" outlineLevel="0" collapsed="false">
      <c r="A977" s="11"/>
      <c r="B977" s="11"/>
      <c r="C977" s="11"/>
      <c r="D977" s="11"/>
      <c r="E977" s="11"/>
      <c r="F977" s="11"/>
      <c r="G977" s="11"/>
      <c r="H977" s="11"/>
      <c r="I977" s="11"/>
      <c r="J977" s="11"/>
      <c r="K977" s="11"/>
      <c r="L977" s="11"/>
      <c r="M977" s="11"/>
      <c r="N977" s="11"/>
    </row>
    <row r="978" customFormat="false" ht="12.75" hidden="false" customHeight="true" outlineLevel="0" collapsed="false">
      <c r="A978" s="11"/>
      <c r="B978" s="11"/>
      <c r="C978" s="11"/>
      <c r="D978" s="11"/>
      <c r="E978" s="11"/>
      <c r="F978" s="11"/>
      <c r="G978" s="11"/>
      <c r="H978" s="11"/>
      <c r="I978" s="11"/>
      <c r="J978" s="11"/>
      <c r="K978" s="11"/>
      <c r="L978" s="11"/>
      <c r="M978" s="11"/>
      <c r="N978" s="11"/>
    </row>
    <row r="979" customFormat="false" ht="12.75" hidden="false" customHeight="true" outlineLevel="0" collapsed="false">
      <c r="A979" s="11"/>
      <c r="B979" s="11"/>
      <c r="C979" s="11"/>
      <c r="D979" s="11"/>
      <c r="E979" s="11"/>
      <c r="F979" s="11"/>
      <c r="G979" s="11"/>
      <c r="H979" s="11"/>
      <c r="I979" s="11"/>
      <c r="J979" s="11"/>
      <c r="K979" s="11"/>
      <c r="L979" s="11"/>
      <c r="M979" s="11"/>
      <c r="N979" s="11"/>
    </row>
    <row r="980" customFormat="false" ht="12.75" hidden="false" customHeight="true" outlineLevel="0" collapsed="false">
      <c r="A980" s="11"/>
      <c r="B980" s="11"/>
      <c r="C980" s="11"/>
      <c r="D980" s="11"/>
      <c r="E980" s="11"/>
      <c r="F980" s="11"/>
      <c r="G980" s="11"/>
      <c r="H980" s="11"/>
      <c r="I980" s="11"/>
      <c r="J980" s="11"/>
      <c r="K980" s="11"/>
      <c r="L980" s="11"/>
      <c r="M980" s="11"/>
      <c r="N980" s="11"/>
    </row>
    <row r="981" customFormat="false" ht="12.75" hidden="false" customHeight="true" outlineLevel="0" collapsed="false">
      <c r="A981" s="11"/>
      <c r="B981" s="11"/>
      <c r="C981" s="11"/>
      <c r="D981" s="11"/>
      <c r="E981" s="11"/>
      <c r="F981" s="11"/>
      <c r="G981" s="11"/>
      <c r="H981" s="11"/>
      <c r="I981" s="11"/>
      <c r="J981" s="11"/>
      <c r="K981" s="11"/>
      <c r="L981" s="11"/>
      <c r="M981" s="11"/>
      <c r="N981" s="11"/>
    </row>
    <row r="982" customFormat="false" ht="12.75" hidden="false" customHeight="true" outlineLevel="0" collapsed="false">
      <c r="A982" s="11"/>
      <c r="B982" s="11"/>
      <c r="C982" s="11"/>
      <c r="D982" s="11"/>
      <c r="E982" s="11"/>
      <c r="F982" s="11"/>
      <c r="G982" s="11"/>
      <c r="H982" s="11"/>
      <c r="I982" s="11"/>
      <c r="J982" s="11"/>
      <c r="K982" s="11"/>
      <c r="L982" s="11"/>
      <c r="M982" s="11"/>
      <c r="N982" s="11"/>
    </row>
    <row r="983" customFormat="false" ht="12.75" hidden="false" customHeight="true" outlineLevel="0" collapsed="false">
      <c r="A983" s="11"/>
      <c r="B983" s="11"/>
      <c r="C983" s="11"/>
      <c r="D983" s="11"/>
      <c r="E983" s="11"/>
      <c r="F983" s="11"/>
      <c r="G983" s="11"/>
      <c r="H983" s="11"/>
      <c r="I983" s="11"/>
      <c r="J983" s="11"/>
      <c r="K983" s="11"/>
      <c r="L983" s="11"/>
      <c r="M983" s="11"/>
      <c r="N983" s="11"/>
    </row>
    <row r="984" customFormat="false" ht="12.75" hidden="false" customHeight="true" outlineLevel="0" collapsed="false">
      <c r="A984" s="11"/>
      <c r="B984" s="11"/>
      <c r="C984" s="11"/>
      <c r="D984" s="11"/>
      <c r="E984" s="11"/>
      <c r="F984" s="11"/>
      <c r="G984" s="11"/>
      <c r="H984" s="11"/>
      <c r="I984" s="11"/>
      <c r="J984" s="11"/>
      <c r="K984" s="11"/>
      <c r="L984" s="11"/>
      <c r="M984" s="11"/>
      <c r="N984" s="11"/>
    </row>
    <row r="985" customFormat="false" ht="12.75" hidden="false" customHeight="true" outlineLevel="0" collapsed="false">
      <c r="A985" s="11"/>
      <c r="B985" s="11"/>
      <c r="C985" s="11"/>
      <c r="D985" s="11"/>
      <c r="E985" s="11"/>
      <c r="F985" s="11"/>
      <c r="G985" s="11"/>
      <c r="H985" s="11"/>
      <c r="I985" s="11"/>
      <c r="J985" s="11"/>
      <c r="K985" s="11"/>
      <c r="L985" s="11"/>
      <c r="M985" s="11"/>
      <c r="N985" s="11"/>
    </row>
    <row r="986" customFormat="false" ht="12.75" hidden="false" customHeight="true" outlineLevel="0" collapsed="false">
      <c r="A986" s="11"/>
      <c r="B986" s="11"/>
      <c r="C986" s="11"/>
      <c r="D986" s="11"/>
      <c r="E986" s="11"/>
      <c r="F986" s="11"/>
      <c r="G986" s="11"/>
      <c r="H986" s="11"/>
      <c r="I986" s="11"/>
      <c r="J986" s="11"/>
      <c r="K986" s="11"/>
      <c r="L986" s="11"/>
      <c r="M986" s="11"/>
      <c r="N986" s="11"/>
    </row>
    <row r="987" customFormat="false" ht="12.75" hidden="false" customHeight="true" outlineLevel="0" collapsed="false">
      <c r="A987" s="11"/>
      <c r="B987" s="11"/>
      <c r="C987" s="11"/>
      <c r="D987" s="11"/>
      <c r="E987" s="11"/>
      <c r="F987" s="11"/>
      <c r="G987" s="11"/>
      <c r="H987" s="11"/>
      <c r="I987" s="11"/>
      <c r="J987" s="11"/>
      <c r="K987" s="11"/>
      <c r="L987" s="11"/>
      <c r="M987" s="11"/>
      <c r="N987" s="11"/>
    </row>
    <row r="988" customFormat="false" ht="12.75" hidden="false" customHeight="true" outlineLevel="0" collapsed="false">
      <c r="A988" s="11"/>
      <c r="B988" s="11"/>
      <c r="C988" s="11"/>
      <c r="D988" s="11"/>
      <c r="E988" s="11"/>
      <c r="F988" s="11"/>
      <c r="G988" s="11"/>
      <c r="H988" s="11"/>
      <c r="I988" s="11"/>
      <c r="J988" s="11"/>
      <c r="K988" s="11"/>
      <c r="L988" s="11"/>
      <c r="M988" s="11"/>
      <c r="N988" s="11"/>
    </row>
    <row r="989" customFormat="false" ht="12.75" hidden="false" customHeight="true" outlineLevel="0" collapsed="false">
      <c r="A989" s="11"/>
      <c r="B989" s="11"/>
      <c r="C989" s="11"/>
      <c r="D989" s="11"/>
      <c r="E989" s="11"/>
      <c r="F989" s="11"/>
      <c r="G989" s="11"/>
      <c r="H989" s="11"/>
      <c r="I989" s="11"/>
      <c r="J989" s="11"/>
      <c r="K989" s="11"/>
      <c r="L989" s="11"/>
      <c r="M989" s="11"/>
      <c r="N989" s="11"/>
    </row>
    <row r="990" customFormat="false" ht="12.75" hidden="false" customHeight="true" outlineLevel="0" collapsed="false">
      <c r="A990" s="11"/>
      <c r="B990" s="11"/>
      <c r="C990" s="11"/>
      <c r="D990" s="11"/>
      <c r="E990" s="11"/>
      <c r="F990" s="11"/>
      <c r="G990" s="11"/>
      <c r="H990" s="11"/>
      <c r="I990" s="11"/>
      <c r="J990" s="11"/>
      <c r="K990" s="11"/>
      <c r="L990" s="11"/>
      <c r="M990" s="11"/>
      <c r="N990" s="11"/>
    </row>
    <row r="991" customFormat="false" ht="12.75" hidden="false" customHeight="true" outlineLevel="0" collapsed="false">
      <c r="A991" s="11"/>
      <c r="B991" s="11"/>
      <c r="C991" s="11"/>
      <c r="D991" s="11"/>
      <c r="E991" s="11"/>
      <c r="F991" s="11"/>
      <c r="G991" s="11"/>
      <c r="H991" s="11"/>
      <c r="I991" s="11"/>
      <c r="J991" s="11"/>
      <c r="K991" s="11"/>
      <c r="L991" s="11"/>
      <c r="M991" s="11"/>
      <c r="N991" s="11"/>
    </row>
    <row r="992" customFormat="false" ht="12.75" hidden="false" customHeight="true" outlineLevel="0" collapsed="false">
      <c r="A992" s="11"/>
      <c r="B992" s="11"/>
      <c r="C992" s="11"/>
      <c r="D992" s="11"/>
      <c r="E992" s="11"/>
      <c r="F992" s="11"/>
      <c r="G992" s="11"/>
      <c r="H992" s="11"/>
      <c r="I992" s="11"/>
      <c r="J992" s="11"/>
      <c r="K992" s="11"/>
      <c r="L992" s="11"/>
      <c r="M992" s="11"/>
      <c r="N992" s="11"/>
    </row>
    <row r="993" customFormat="false" ht="12.75" hidden="false" customHeight="true" outlineLevel="0" collapsed="false">
      <c r="A993" s="11"/>
      <c r="B993" s="11"/>
      <c r="C993" s="11"/>
      <c r="D993" s="11"/>
      <c r="E993" s="11"/>
      <c r="F993" s="11"/>
      <c r="G993" s="11"/>
      <c r="H993" s="11"/>
      <c r="I993" s="11"/>
      <c r="J993" s="11"/>
      <c r="K993" s="11"/>
      <c r="L993" s="11"/>
      <c r="M993" s="11"/>
      <c r="N993" s="11"/>
    </row>
    <row r="994" customFormat="false" ht="12.75" hidden="false" customHeight="true" outlineLevel="0" collapsed="false">
      <c r="A994" s="11"/>
      <c r="B994" s="11"/>
      <c r="C994" s="11"/>
      <c r="D994" s="11"/>
      <c r="E994" s="11"/>
      <c r="F994" s="11"/>
      <c r="G994" s="11"/>
      <c r="H994" s="11"/>
      <c r="I994" s="11"/>
      <c r="J994" s="11"/>
      <c r="K994" s="11"/>
      <c r="L994" s="11"/>
      <c r="M994" s="11"/>
      <c r="N994" s="11"/>
    </row>
    <row r="995" customFormat="false" ht="12.75" hidden="false" customHeight="true" outlineLevel="0" collapsed="false">
      <c r="A995" s="11"/>
      <c r="B995" s="11"/>
      <c r="C995" s="11"/>
      <c r="D995" s="11"/>
      <c r="E995" s="11"/>
      <c r="F995" s="11"/>
      <c r="G995" s="11"/>
      <c r="H995" s="11"/>
      <c r="I995" s="11"/>
      <c r="J995" s="11"/>
      <c r="K995" s="11"/>
      <c r="L995" s="11"/>
      <c r="M995" s="11"/>
      <c r="N995" s="11"/>
    </row>
    <row r="996" customFormat="false" ht="12.75" hidden="false" customHeight="true" outlineLevel="0" collapsed="false">
      <c r="A996" s="11"/>
      <c r="B996" s="11"/>
      <c r="C996" s="11"/>
      <c r="D996" s="11"/>
      <c r="E996" s="11"/>
      <c r="F996" s="11"/>
      <c r="G996" s="11"/>
      <c r="H996" s="11"/>
      <c r="I996" s="11"/>
      <c r="J996" s="11"/>
      <c r="K996" s="11"/>
      <c r="L996" s="11"/>
      <c r="M996" s="11"/>
      <c r="N996" s="11"/>
    </row>
    <row r="997" customFormat="false" ht="12.75" hidden="false" customHeight="true" outlineLevel="0" collapsed="false">
      <c r="A997" s="11"/>
      <c r="B997" s="11"/>
      <c r="C997" s="11"/>
      <c r="D997" s="11"/>
      <c r="E997" s="11"/>
      <c r="F997" s="11"/>
      <c r="G997" s="11"/>
      <c r="H997" s="11"/>
      <c r="I997" s="11"/>
      <c r="J997" s="11"/>
      <c r="K997" s="11"/>
      <c r="L997" s="11"/>
      <c r="M997" s="11"/>
      <c r="N997" s="11"/>
    </row>
    <row r="998" customFormat="false" ht="12.75" hidden="false" customHeight="true" outlineLevel="0" collapsed="false">
      <c r="A998" s="11"/>
      <c r="B998" s="11"/>
      <c r="C998" s="11"/>
      <c r="D998" s="11"/>
      <c r="E998" s="11"/>
      <c r="F998" s="11"/>
      <c r="G998" s="11"/>
      <c r="H998" s="11"/>
      <c r="I998" s="11"/>
      <c r="J998" s="11"/>
      <c r="K998" s="11"/>
      <c r="L998" s="11"/>
      <c r="M998" s="11"/>
      <c r="N998" s="11"/>
    </row>
    <row r="999" customFormat="false" ht="12.75" hidden="false" customHeight="true" outlineLevel="0" collapsed="false">
      <c r="A999" s="11"/>
      <c r="B999" s="11"/>
      <c r="C999" s="11"/>
      <c r="D999" s="11"/>
      <c r="E999" s="11"/>
      <c r="F999" s="11"/>
      <c r="G999" s="11"/>
      <c r="H999" s="11"/>
      <c r="I999" s="11"/>
      <c r="J999" s="11"/>
      <c r="K999" s="11"/>
      <c r="L999" s="11"/>
      <c r="M999" s="11"/>
      <c r="N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row>
  </sheetData>
  <mergeCells count="1">
    <mergeCell ref="K2:N2"/>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N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6.29"/>
    <col collapsed="false" customWidth="true" hidden="false" outlineLevel="0" max="2" min="2" style="1" width="17.29"/>
    <col collapsed="false" customWidth="true" hidden="false" outlineLevel="0" max="3" min="3" style="1" width="8.14"/>
    <col collapsed="false" customWidth="true" hidden="false" outlineLevel="0" max="14" min="4" style="1" width="8"/>
    <col collapsed="false" customWidth="true" hidden="false" outlineLevel="0" max="26" min="15" style="1" width="12.71"/>
  </cols>
  <sheetData>
    <row r="1" customFormat="false" ht="12.75" hidden="false" customHeight="true" outlineLevel="0" collapsed="false">
      <c r="A1" s="160" t="s">
        <v>701</v>
      </c>
      <c r="B1" s="11"/>
      <c r="C1" s="11"/>
      <c r="D1" s="11"/>
      <c r="E1" s="11"/>
      <c r="F1" s="11"/>
      <c r="G1" s="11"/>
      <c r="H1" s="11"/>
      <c r="I1" s="11"/>
      <c r="J1" s="11"/>
      <c r="K1" s="11"/>
      <c r="L1" s="11"/>
      <c r="M1" s="11"/>
      <c r="N1" s="11"/>
    </row>
    <row r="2" customFormat="false" ht="12.75" hidden="false" customHeight="true" outlineLevel="0" collapsed="false">
      <c r="A2" s="11"/>
      <c r="B2" s="11"/>
      <c r="C2" s="11"/>
      <c r="D2" s="11"/>
      <c r="E2" s="11"/>
      <c r="F2" s="11"/>
      <c r="G2" s="11"/>
      <c r="H2" s="11"/>
      <c r="I2" s="11"/>
      <c r="J2" s="11"/>
      <c r="K2" s="11"/>
      <c r="L2" s="11"/>
      <c r="M2" s="11"/>
      <c r="N2" s="11"/>
    </row>
    <row r="3" customFormat="false" ht="13.5" hidden="false" customHeight="true" outlineLevel="0" collapsed="false">
      <c r="A3" s="11"/>
      <c r="B3" s="11"/>
      <c r="C3" s="11"/>
      <c r="D3" s="11"/>
      <c r="E3" s="11"/>
      <c r="F3" s="11"/>
      <c r="G3" s="11"/>
      <c r="H3" s="11"/>
      <c r="I3" s="11"/>
      <c r="J3" s="11"/>
      <c r="K3" s="11"/>
      <c r="L3" s="11"/>
      <c r="M3" s="11"/>
      <c r="N3" s="11"/>
    </row>
    <row r="4" customFormat="false" ht="15.75" hidden="false" customHeight="true" outlineLevel="0" collapsed="false">
      <c r="A4" s="89" t="s">
        <v>702</v>
      </c>
      <c r="B4" s="47" t="s">
        <v>703</v>
      </c>
      <c r="C4" s="11"/>
      <c r="D4" s="11"/>
      <c r="E4" s="11"/>
      <c r="F4" s="11"/>
      <c r="G4" s="11"/>
      <c r="H4" s="11"/>
      <c r="I4" s="11"/>
      <c r="J4" s="11"/>
      <c r="K4" s="15" t="s">
        <v>17</v>
      </c>
      <c r="L4" s="15"/>
      <c r="M4" s="15"/>
      <c r="N4" s="15"/>
    </row>
    <row r="5" customFormat="false" ht="15" hidden="false" customHeight="true" outlineLevel="0" collapsed="false">
      <c r="A5" s="11"/>
      <c r="B5" s="11"/>
      <c r="C5" s="11"/>
      <c r="D5" s="11"/>
      <c r="E5" s="11"/>
      <c r="F5" s="11"/>
      <c r="G5" s="11"/>
      <c r="H5" s="11"/>
      <c r="I5" s="11"/>
      <c r="J5" s="11"/>
      <c r="K5" s="17"/>
      <c r="L5" s="18"/>
      <c r="M5" s="18"/>
      <c r="N5" s="19"/>
    </row>
    <row r="6" customFormat="false" ht="15" hidden="false" customHeight="true" outlineLevel="0" collapsed="false">
      <c r="A6" s="11"/>
      <c r="B6" s="119"/>
      <c r="C6" s="119"/>
      <c r="D6" s="444" t="s">
        <v>704</v>
      </c>
      <c r="E6" s="444"/>
      <c r="F6" s="444"/>
      <c r="G6" s="444"/>
      <c r="H6" s="444"/>
      <c r="I6" s="11"/>
      <c r="J6" s="11"/>
      <c r="K6" s="20"/>
      <c r="L6" s="21"/>
      <c r="M6" s="22" t="s">
        <v>19</v>
      </c>
      <c r="N6" s="23"/>
    </row>
    <row r="7" customFormat="false" ht="15" hidden="false" customHeight="true" outlineLevel="0" collapsed="false">
      <c r="A7" s="11"/>
      <c r="B7" s="119"/>
      <c r="C7" s="119"/>
      <c r="D7" s="445" t="n">
        <v>0.25</v>
      </c>
      <c r="E7" s="445" t="n">
        <v>0.277777777777778</v>
      </c>
      <c r="F7" s="445" t="n">
        <v>0.305555555555556</v>
      </c>
      <c r="G7" s="445" t="n">
        <v>0.319444444444445</v>
      </c>
      <c r="H7" s="445" t="n">
        <v>0.333333333333333</v>
      </c>
      <c r="I7" s="11"/>
      <c r="J7" s="11"/>
      <c r="K7" s="20"/>
      <c r="L7" s="27"/>
      <c r="M7" s="22" t="s">
        <v>21</v>
      </c>
      <c r="N7" s="23"/>
    </row>
    <row r="8" customFormat="false" ht="15" hidden="false" customHeight="true" outlineLevel="0" collapsed="false">
      <c r="A8" s="11"/>
      <c r="B8" s="446" t="s">
        <v>705</v>
      </c>
      <c r="C8" s="447" t="n">
        <v>0.5</v>
      </c>
      <c r="D8" s="448" t="n">
        <v>2.34181818181818</v>
      </c>
      <c r="E8" s="448" t="n">
        <v>2.10658307210031</v>
      </c>
      <c r="F8" s="448" t="n">
        <v>1.92</v>
      </c>
      <c r="G8" s="448" t="n">
        <v>1.83193078108332</v>
      </c>
      <c r="H8" s="448" t="n">
        <v>1.75636363636364</v>
      </c>
      <c r="I8" s="11"/>
      <c r="J8" s="11"/>
      <c r="K8" s="20"/>
      <c r="L8" s="28"/>
      <c r="M8" s="22" t="s">
        <v>23</v>
      </c>
      <c r="N8" s="23"/>
    </row>
    <row r="9" customFormat="false" ht="15.75" hidden="false" customHeight="true" outlineLevel="0" collapsed="false">
      <c r="A9" s="11"/>
      <c r="B9" s="446"/>
      <c r="C9" s="447" t="n">
        <v>0.541666666666667</v>
      </c>
      <c r="D9" s="448" t="n">
        <v>2.68317746151612</v>
      </c>
      <c r="E9" s="448" t="n">
        <v>2.28213166144201</v>
      </c>
      <c r="F9" s="448" t="n">
        <v>2.07664640952499</v>
      </c>
      <c r="G9" s="448" t="n">
        <v>1.98459167950693</v>
      </c>
      <c r="H9" s="448" t="n">
        <v>1.90272727272727</v>
      </c>
      <c r="I9" s="11"/>
      <c r="J9" s="11"/>
      <c r="K9" s="29"/>
      <c r="L9" s="30"/>
      <c r="M9" s="30"/>
      <c r="N9" s="31"/>
    </row>
    <row r="10" customFormat="false" ht="15" hidden="false" customHeight="true" outlineLevel="0" collapsed="false">
      <c r="A10" s="11"/>
      <c r="B10" s="446"/>
      <c r="C10" s="447" t="n">
        <v>0.583333333333333</v>
      </c>
      <c r="D10" s="448" t="n">
        <v>3.02453674121406</v>
      </c>
      <c r="E10" s="448" t="n">
        <v>2.54448426091921</v>
      </c>
      <c r="F10" s="448" t="n">
        <v>2.23638844102691</v>
      </c>
      <c r="G10" s="448" t="n">
        <v>2.13725257793054</v>
      </c>
      <c r="H10" s="448" t="n">
        <v>2.04909090909091</v>
      </c>
      <c r="I10" s="11"/>
      <c r="J10" s="11"/>
      <c r="K10" s="11"/>
      <c r="L10" s="11"/>
      <c r="M10" s="11"/>
      <c r="N10" s="11"/>
    </row>
    <row r="11" customFormat="false" ht="15" hidden="false" customHeight="true" outlineLevel="0" collapsed="false">
      <c r="A11" s="11"/>
      <c r="B11" s="446"/>
      <c r="C11" s="447" t="n">
        <v>0.625</v>
      </c>
      <c r="D11" s="448" t="n">
        <v>3.365896020912</v>
      </c>
      <c r="E11" s="448" t="n">
        <v>2.85155407773894</v>
      </c>
      <c r="F11" s="448" t="n">
        <v>2.43682131013794</v>
      </c>
      <c r="G11" s="448" t="n">
        <v>2.28991347635415</v>
      </c>
      <c r="H11" s="448" t="n">
        <v>2.19545454545455</v>
      </c>
      <c r="I11" s="11"/>
      <c r="J11" s="11"/>
      <c r="K11" s="11"/>
      <c r="L11" s="11"/>
      <c r="M11" s="11"/>
      <c r="N11" s="11"/>
    </row>
    <row r="12" customFormat="false" ht="15" hidden="false" customHeight="true" outlineLevel="0" collapsed="false">
      <c r="A12" s="11"/>
      <c r="B12" s="446"/>
      <c r="C12" s="447" t="n">
        <v>0.666666666666667</v>
      </c>
      <c r="D12" s="448" t="n">
        <v>3.70725530060993</v>
      </c>
      <c r="E12" s="448" t="n">
        <v>3.15862389455868</v>
      </c>
      <c r="F12" s="448" t="n">
        <v>2.71624227578427</v>
      </c>
      <c r="G12" s="448" t="n">
        <v>2.51806104330499</v>
      </c>
      <c r="H12" s="448" t="n">
        <v>2.34181818181818</v>
      </c>
      <c r="I12" s="11"/>
      <c r="J12" s="11"/>
      <c r="K12" s="11"/>
      <c r="L12" s="11"/>
      <c r="M12" s="11"/>
      <c r="N12" s="11"/>
    </row>
    <row r="13" customFormat="false" ht="15" hidden="false" customHeight="true" outlineLevel="0" collapsed="false">
      <c r="A13" s="11"/>
      <c r="B13" s="446"/>
      <c r="C13" s="447" t="n">
        <v>0.708333333333333</v>
      </c>
      <c r="D13" s="448" t="n">
        <v>4.04861458030787</v>
      </c>
      <c r="E13" s="448" t="n">
        <v>3.46569371137841</v>
      </c>
      <c r="F13" s="448" t="n">
        <v>2.9956632414306</v>
      </c>
      <c r="G13" s="448" t="n">
        <v>2.78509568192137</v>
      </c>
      <c r="H13" s="448" t="n">
        <v>2.59783764159164</v>
      </c>
      <c r="I13" s="11"/>
      <c r="J13" s="11"/>
      <c r="K13" s="11"/>
      <c r="L13" s="11"/>
      <c r="M13" s="11"/>
      <c r="N13" s="11"/>
    </row>
    <row r="14" customFormat="false" ht="15" hidden="false" customHeight="true" outlineLevel="0" collapsed="false">
      <c r="A14" s="11"/>
      <c r="B14" s="446"/>
      <c r="C14" s="447" t="n">
        <v>0.75</v>
      </c>
      <c r="D14" s="448" t="n">
        <v>4.38997386000581</v>
      </c>
      <c r="E14" s="448" t="n">
        <v>3.77276352819814</v>
      </c>
      <c r="F14" s="448" t="n">
        <v>3.27508420707694</v>
      </c>
      <c r="G14" s="448" t="n">
        <v>3.05213032053775</v>
      </c>
      <c r="H14" s="448" t="n">
        <v>2.85385710136509</v>
      </c>
      <c r="I14" s="11"/>
      <c r="J14" s="11"/>
      <c r="K14" s="11"/>
      <c r="L14" s="11"/>
      <c r="M14" s="11"/>
      <c r="N14" s="11"/>
    </row>
    <row r="15" customFormat="false" ht="15" hidden="false" customHeight="true" outlineLevel="0" collapsed="false">
      <c r="A15" s="11"/>
      <c r="B15" s="446"/>
      <c r="C15" s="447" t="n">
        <v>0.791666666666667</v>
      </c>
      <c r="D15" s="448" t="n">
        <v>4.73133313970375</v>
      </c>
      <c r="E15" s="448" t="n">
        <v>4.07983334501788</v>
      </c>
      <c r="F15" s="448" t="n">
        <v>3.55450517272327</v>
      </c>
      <c r="G15" s="448" t="n">
        <v>3.31916495915413</v>
      </c>
      <c r="H15" s="448" t="n">
        <v>3.10987656113854</v>
      </c>
      <c r="I15" s="11"/>
      <c r="J15" s="11"/>
      <c r="K15" s="11"/>
      <c r="L15" s="11"/>
      <c r="M15" s="11"/>
      <c r="N15" s="11"/>
    </row>
    <row r="16" customFormat="false" ht="15" hidden="false" customHeight="true" outlineLevel="0" collapsed="false">
      <c r="A16" s="11"/>
      <c r="B16" s="446"/>
      <c r="C16" s="447" t="n">
        <v>0.833333333333333</v>
      </c>
      <c r="D16" s="448" t="n">
        <v>5.07269241940168</v>
      </c>
      <c r="E16" s="448" t="n">
        <v>4.38690316183761</v>
      </c>
      <c r="F16" s="448" t="n">
        <v>3.8339261383696</v>
      </c>
      <c r="G16" s="448" t="n">
        <v>3.58619959777051</v>
      </c>
      <c r="H16" s="448" t="n">
        <v>3.365896020912</v>
      </c>
      <c r="I16" s="11"/>
      <c r="J16" s="11"/>
      <c r="K16" s="11"/>
      <c r="L16" s="11"/>
      <c r="M16" s="11"/>
      <c r="N16" s="11"/>
    </row>
    <row r="17" customFormat="false" ht="15" hidden="false" customHeight="true" outlineLevel="0" collapsed="false">
      <c r="A17" s="11"/>
      <c r="B17" s="446"/>
      <c r="C17" s="447" t="n">
        <v>0.875</v>
      </c>
      <c r="D17" s="448" t="n">
        <v>5.41405169909962</v>
      </c>
      <c r="E17" s="448" t="n">
        <v>4.69397297865735</v>
      </c>
      <c r="F17" s="448" t="n">
        <v>4.11334710401594</v>
      </c>
      <c r="G17" s="448" t="n">
        <v>3.85323423638689</v>
      </c>
      <c r="H17" s="448" t="n">
        <v>3.62191548068545</v>
      </c>
      <c r="I17" s="11"/>
      <c r="J17" s="11"/>
      <c r="K17" s="11"/>
      <c r="L17" s="11"/>
      <c r="M17" s="11"/>
      <c r="N17" s="11"/>
    </row>
    <row r="18" customFormat="false" ht="15" hidden="false" customHeight="true" outlineLevel="0" collapsed="false">
      <c r="A18" s="11"/>
      <c r="B18" s="446"/>
      <c r="C18" s="447" t="n">
        <v>0.916666666666667</v>
      </c>
      <c r="D18" s="448" t="n">
        <v>5.75541097879756</v>
      </c>
      <c r="E18" s="448" t="n">
        <v>5.00104279547708</v>
      </c>
      <c r="F18" s="448" t="n">
        <v>4.39276806966227</v>
      </c>
      <c r="G18" s="448" t="n">
        <v>4.12026887500327</v>
      </c>
      <c r="H18" s="448" t="n">
        <v>3.8779349404589</v>
      </c>
      <c r="I18" s="11"/>
      <c r="J18" s="11"/>
      <c r="K18" s="11"/>
      <c r="L18" s="11"/>
      <c r="M18" s="11"/>
      <c r="N18" s="11"/>
    </row>
    <row r="19" customFormat="false" ht="15" hidden="false" customHeight="true" outlineLevel="0" collapsed="false">
      <c r="A19" s="11"/>
      <c r="B19" s="446"/>
      <c r="C19" s="447" t="n">
        <v>0.958333333333333</v>
      </c>
      <c r="D19" s="448" t="n">
        <v>6.0967702584955</v>
      </c>
      <c r="E19" s="448" t="n">
        <v>5.30811261229681</v>
      </c>
      <c r="F19" s="448" t="n">
        <v>4.67218903530861</v>
      </c>
      <c r="G19" s="448" t="n">
        <v>4.38730351361965</v>
      </c>
      <c r="H19" s="448" t="n">
        <v>4.13395440023235</v>
      </c>
      <c r="I19" s="11"/>
      <c r="J19" s="11"/>
      <c r="K19" s="11"/>
      <c r="L19" s="11"/>
      <c r="M19" s="11"/>
      <c r="N19" s="11"/>
    </row>
    <row r="20" customFormat="false" ht="15" hidden="false" customHeight="true" outlineLevel="0" collapsed="false">
      <c r="A20" s="11"/>
      <c r="B20" s="446"/>
      <c r="C20" s="447" t="n">
        <v>0.999305555555556</v>
      </c>
      <c r="D20" s="448" t="n">
        <v>6.29817223351728</v>
      </c>
      <c r="E20" s="448" t="n">
        <v>5.48928380422046</v>
      </c>
      <c r="F20" s="448" t="n">
        <v>4.83704740503994</v>
      </c>
      <c r="G20" s="448" t="n">
        <v>4.54485395040331</v>
      </c>
      <c r="H20" s="448" t="n">
        <v>4.28500588149869</v>
      </c>
      <c r="I20" s="11"/>
      <c r="J20" s="11"/>
      <c r="K20" s="11"/>
      <c r="L20" s="11"/>
      <c r="M20" s="11"/>
      <c r="N20" s="11"/>
    </row>
    <row r="21" customFormat="false" ht="12.75" hidden="false" customHeight="true" outlineLevel="0" collapsed="false">
      <c r="A21" s="11"/>
      <c r="B21" s="11"/>
      <c r="C21" s="11"/>
      <c r="D21" s="11"/>
      <c r="E21" s="11"/>
      <c r="F21" s="11"/>
      <c r="G21" s="11"/>
      <c r="H21" s="11"/>
      <c r="I21" s="11"/>
      <c r="J21" s="11"/>
      <c r="K21" s="11"/>
      <c r="L21" s="11"/>
      <c r="M21" s="11"/>
      <c r="N21" s="11"/>
    </row>
    <row r="22" customFormat="false" ht="15" hidden="false" customHeight="true" outlineLevel="0" collapsed="false">
      <c r="A22" s="89" t="s">
        <v>706</v>
      </c>
      <c r="B22" s="47" t="s">
        <v>707</v>
      </c>
      <c r="C22" s="11"/>
      <c r="D22" s="11"/>
      <c r="E22" s="11"/>
      <c r="F22" s="11"/>
      <c r="G22" s="11"/>
      <c r="H22" s="11"/>
      <c r="I22" s="11"/>
      <c r="J22" s="11"/>
      <c r="K22" s="11"/>
      <c r="L22" s="11"/>
      <c r="M22" s="11"/>
      <c r="N22" s="11"/>
    </row>
    <row r="23" customFormat="false" ht="12.75" hidden="false" customHeight="true" outlineLevel="0" collapsed="false">
      <c r="A23" s="11"/>
      <c r="B23" s="11"/>
      <c r="C23" s="11"/>
      <c r="D23" s="11"/>
      <c r="E23" s="11"/>
      <c r="F23" s="11"/>
      <c r="G23" s="11"/>
      <c r="H23" s="11"/>
      <c r="I23" s="11"/>
      <c r="J23" s="11"/>
      <c r="K23" s="11"/>
      <c r="L23" s="11"/>
      <c r="M23" s="11"/>
      <c r="N23" s="11"/>
    </row>
    <row r="24" customFormat="false" ht="15" hidden="false" customHeight="true" outlineLevel="0" collapsed="false">
      <c r="A24" s="11"/>
      <c r="B24" s="119"/>
      <c r="C24" s="119"/>
      <c r="D24" s="444" t="s">
        <v>704</v>
      </c>
      <c r="E24" s="444"/>
      <c r="F24" s="444"/>
      <c r="G24" s="444"/>
      <c r="H24" s="444"/>
      <c r="I24" s="11"/>
      <c r="J24" s="11"/>
      <c r="K24" s="11"/>
      <c r="L24" s="11"/>
      <c r="M24" s="11"/>
      <c r="N24" s="11"/>
    </row>
    <row r="25" customFormat="false" ht="15" hidden="false" customHeight="true" outlineLevel="0" collapsed="false">
      <c r="A25" s="11"/>
      <c r="B25" s="119"/>
      <c r="C25" s="119"/>
      <c r="D25" s="445" t="n">
        <v>0.25</v>
      </c>
      <c r="E25" s="445" t="n">
        <v>0.277777777777778</v>
      </c>
      <c r="F25" s="445" t="n">
        <v>0.305555555555556</v>
      </c>
      <c r="G25" s="445" t="n">
        <v>0.319444444444445</v>
      </c>
      <c r="H25" s="445" t="n">
        <v>0.333333333333333</v>
      </c>
      <c r="I25" s="11"/>
      <c r="J25" s="11"/>
      <c r="K25" s="11"/>
      <c r="L25" s="11"/>
      <c r="M25" s="11"/>
      <c r="N25" s="11"/>
    </row>
    <row r="26" customFormat="false" ht="15" hidden="false" customHeight="true" outlineLevel="0" collapsed="false">
      <c r="A26" s="11"/>
      <c r="B26" s="446" t="s">
        <v>705</v>
      </c>
      <c r="C26" s="447" t="n">
        <v>0.5</v>
      </c>
      <c r="D26" s="448" t="n">
        <v>2.34</v>
      </c>
      <c r="E26" s="448" t="n">
        <v>2.11</v>
      </c>
      <c r="F26" s="448" t="n">
        <v>1.92</v>
      </c>
      <c r="G26" s="448" t="n">
        <v>1.83</v>
      </c>
      <c r="H26" s="448" t="n">
        <v>1.76</v>
      </c>
      <c r="I26" s="11"/>
      <c r="J26" s="11"/>
      <c r="K26" s="11"/>
      <c r="L26" s="11"/>
      <c r="M26" s="11"/>
      <c r="N26" s="11"/>
    </row>
    <row r="27" customFormat="false" ht="15" hidden="false" customHeight="true" outlineLevel="0" collapsed="false">
      <c r="A27" s="11"/>
      <c r="B27" s="446"/>
      <c r="C27" s="447" t="n">
        <v>0.541666666666667</v>
      </c>
      <c r="D27" s="448" t="n">
        <v>2.52</v>
      </c>
      <c r="E27" s="448" t="n">
        <v>2.28</v>
      </c>
      <c r="F27" s="448" t="n">
        <v>2.08</v>
      </c>
      <c r="G27" s="448" t="n">
        <v>1.98</v>
      </c>
      <c r="H27" s="448" t="n">
        <v>1.9</v>
      </c>
      <c r="I27" s="11"/>
      <c r="J27" s="11"/>
      <c r="K27" s="11"/>
      <c r="L27" s="11"/>
      <c r="M27" s="11"/>
      <c r="N27" s="11"/>
    </row>
    <row r="28" customFormat="false" ht="15" hidden="false" customHeight="true" outlineLevel="0" collapsed="false">
      <c r="A28" s="11"/>
      <c r="B28" s="446"/>
      <c r="C28" s="447" t="n">
        <v>0.583333333333333</v>
      </c>
      <c r="D28" s="448" t="n">
        <v>2.72</v>
      </c>
      <c r="E28" s="448" t="n">
        <v>2.45</v>
      </c>
      <c r="F28" s="448" t="n">
        <v>2.23638844102691</v>
      </c>
      <c r="G28" s="448" t="n">
        <v>2.13725257793054</v>
      </c>
      <c r="H28" s="448" t="n">
        <v>2.04909090909091</v>
      </c>
      <c r="I28" s="11"/>
      <c r="J28" s="11"/>
      <c r="K28" s="11"/>
      <c r="L28" s="11"/>
      <c r="M28" s="11"/>
      <c r="N28" s="11"/>
    </row>
    <row r="29" customFormat="false" ht="15" hidden="false" customHeight="true" outlineLevel="0" collapsed="false">
      <c r="A29" s="11"/>
      <c r="B29" s="446"/>
      <c r="C29" s="447" t="n">
        <v>0.625</v>
      </c>
      <c r="D29" s="448" t="n">
        <v>2.91</v>
      </c>
      <c r="E29" s="448" t="n">
        <v>2.6216</v>
      </c>
      <c r="F29" s="448" t="n">
        <v>2.3833</v>
      </c>
      <c r="G29" s="448" t="n">
        <v>2.28991347635415</v>
      </c>
      <c r="H29" s="448" t="n">
        <v>2.19545454545455</v>
      </c>
      <c r="I29" s="11"/>
      <c r="J29" s="11"/>
      <c r="K29" s="11"/>
      <c r="L29" s="11"/>
      <c r="M29" s="11"/>
      <c r="N29" s="11"/>
    </row>
    <row r="30" customFormat="false" ht="15" hidden="false" customHeight="true" outlineLevel="0" collapsed="false">
      <c r="A30" s="11"/>
      <c r="B30" s="446"/>
      <c r="C30" s="447" t="n">
        <v>0.666666666666667</v>
      </c>
      <c r="D30" s="448" t="n">
        <v>3.1082</v>
      </c>
      <c r="E30" s="448" t="n">
        <v>2.7974</v>
      </c>
      <c r="F30" s="448" t="n">
        <v>2.5431</v>
      </c>
      <c r="G30" s="448" t="n">
        <v>2.4325</v>
      </c>
      <c r="H30" s="448" t="n">
        <v>2.3312</v>
      </c>
      <c r="I30" s="11"/>
      <c r="J30" s="11"/>
      <c r="K30" s="11"/>
      <c r="L30" s="11"/>
      <c r="M30" s="11"/>
      <c r="N30" s="11"/>
    </row>
    <row r="31" customFormat="false" ht="15" hidden="false" customHeight="true" outlineLevel="0" collapsed="false">
      <c r="A31" s="11"/>
      <c r="B31" s="446"/>
      <c r="C31" s="447" t="n">
        <v>0.708333333333333</v>
      </c>
      <c r="D31" s="448" t="n">
        <v>3.3035</v>
      </c>
      <c r="E31" s="448" t="n">
        <v>2.9732</v>
      </c>
      <c r="F31" s="448" t="n">
        <v>2.7029</v>
      </c>
      <c r="G31" s="448" t="n">
        <v>2.5854</v>
      </c>
      <c r="H31" s="448" t="n">
        <v>2.4776</v>
      </c>
      <c r="I31" s="11"/>
      <c r="J31" s="11"/>
      <c r="K31" s="11"/>
      <c r="L31" s="11"/>
      <c r="M31" s="11"/>
      <c r="N31" s="11"/>
    </row>
    <row r="32" customFormat="false" ht="15" hidden="false" customHeight="true" outlineLevel="0" collapsed="false">
      <c r="A32" s="11"/>
      <c r="B32" s="446"/>
      <c r="C32" s="447" t="n">
        <v>0.75</v>
      </c>
      <c r="D32" s="448" t="n">
        <v>3.4984</v>
      </c>
      <c r="E32" s="448" t="n">
        <v>3.1486</v>
      </c>
      <c r="F32" s="448" t="n">
        <v>2.8623</v>
      </c>
      <c r="G32" s="448" t="n">
        <v>2.7279</v>
      </c>
      <c r="H32" s="448" t="n">
        <v>2.6238</v>
      </c>
      <c r="I32" s="11"/>
      <c r="J32" s="11"/>
      <c r="K32" s="11"/>
      <c r="L32" s="11"/>
      <c r="M32" s="11"/>
      <c r="N32" s="11"/>
    </row>
    <row r="33" customFormat="false" ht="15" hidden="false" customHeight="true" outlineLevel="0" collapsed="false">
      <c r="A33" s="11"/>
      <c r="B33" s="446"/>
      <c r="C33" s="447" t="n">
        <v>0.791666666666667</v>
      </c>
      <c r="D33" s="448" t="n">
        <v>3.6941</v>
      </c>
      <c r="E33" s="448" t="n">
        <v>3.3247</v>
      </c>
      <c r="F33" s="448" t="n">
        <v>3.0224</v>
      </c>
      <c r="G33" s="448" t="n">
        <v>2.891</v>
      </c>
      <c r="H33" s="448" t="n">
        <v>2.7706</v>
      </c>
      <c r="I33" s="11"/>
      <c r="J33" s="11"/>
      <c r="K33" s="11"/>
      <c r="L33" s="11"/>
      <c r="M33" s="11"/>
      <c r="N33" s="11"/>
    </row>
    <row r="34" customFormat="false" ht="15" hidden="false" customHeight="true" outlineLevel="0" collapsed="false">
      <c r="A34" s="11"/>
      <c r="B34" s="446"/>
      <c r="C34" s="447" t="n">
        <v>0.833333333333333</v>
      </c>
      <c r="D34" s="448" t="n">
        <v>3.8884</v>
      </c>
      <c r="E34" s="448" t="n">
        <v>3.4996</v>
      </c>
      <c r="F34" s="448" t="n">
        <v>3.1814</v>
      </c>
      <c r="G34" s="448" t="n">
        <v>3.0431</v>
      </c>
      <c r="H34" s="448" t="n">
        <v>2.9163</v>
      </c>
      <c r="I34" s="11"/>
      <c r="J34" s="11"/>
      <c r="K34" s="11"/>
      <c r="L34" s="11"/>
      <c r="M34" s="11"/>
      <c r="N34" s="11"/>
    </row>
    <row r="35" customFormat="false" ht="15" hidden="false" customHeight="true" outlineLevel="0" collapsed="false">
      <c r="A35" s="11"/>
      <c r="B35" s="446"/>
      <c r="C35" s="447" t="n">
        <v>0.875</v>
      </c>
      <c r="D35" s="448" t="n">
        <v>4.0841</v>
      </c>
      <c r="E35" s="448" t="n">
        <v>3.6757</v>
      </c>
      <c r="F35" s="448" t="n">
        <v>3.3415</v>
      </c>
      <c r="G35" s="448" t="n">
        <v>3.1962</v>
      </c>
      <c r="H35" s="448" t="n">
        <v>3.0631</v>
      </c>
      <c r="I35" s="11"/>
      <c r="J35" s="11"/>
      <c r="K35" s="11"/>
      <c r="L35" s="11"/>
      <c r="M35" s="11"/>
      <c r="N35" s="11"/>
    </row>
    <row r="36" customFormat="false" ht="15" hidden="false" customHeight="true" outlineLevel="0" collapsed="false">
      <c r="A36" s="11"/>
      <c r="B36" s="446"/>
      <c r="C36" s="447" t="n">
        <v>0.916666666666667</v>
      </c>
      <c r="D36" s="448" t="n">
        <v>4.2794</v>
      </c>
      <c r="E36" s="448" t="n">
        <v>3.8514</v>
      </c>
      <c r="F36" s="448" t="n">
        <v>3.5013</v>
      </c>
      <c r="G36" s="448" t="n">
        <v>3.3491</v>
      </c>
      <c r="H36" s="448" t="n">
        <v>3.2095</v>
      </c>
      <c r="I36" s="11"/>
      <c r="J36" s="11"/>
      <c r="K36" s="11"/>
      <c r="L36" s="11"/>
      <c r="M36" s="11"/>
      <c r="N36" s="11"/>
    </row>
    <row r="37" customFormat="false" ht="15" hidden="false" customHeight="true" outlineLevel="0" collapsed="false">
      <c r="A37" s="11"/>
      <c r="B37" s="446"/>
      <c r="C37" s="447" t="n">
        <v>0.958333333333333</v>
      </c>
      <c r="D37" s="448" t="n">
        <v>4.4743</v>
      </c>
      <c r="E37" s="448" t="n">
        <v>4.0268</v>
      </c>
      <c r="F37" s="448" t="n">
        <v>3.6608</v>
      </c>
      <c r="G37" s="448" t="n">
        <v>3.5016</v>
      </c>
      <c r="H37" s="448" t="n">
        <v>3.3557</v>
      </c>
      <c r="I37" s="11"/>
      <c r="J37" s="11"/>
      <c r="K37" s="11"/>
      <c r="L37" s="11"/>
      <c r="M37" s="11"/>
      <c r="N37" s="11"/>
    </row>
    <row r="38" customFormat="false" ht="15" hidden="false" customHeight="true" outlineLevel="0" collapsed="false">
      <c r="A38" s="11"/>
      <c r="B38" s="446"/>
      <c r="C38" s="447" t="n">
        <v>0.999305555555556</v>
      </c>
      <c r="D38" s="448" t="n">
        <v>4.5895</v>
      </c>
      <c r="E38" s="448" t="n">
        <v>4.1306</v>
      </c>
      <c r="F38" s="448" t="n">
        <v>3.7551</v>
      </c>
      <c r="G38" s="448" t="n">
        <v>3.5918</v>
      </c>
      <c r="H38" s="448" t="n">
        <v>3.4421</v>
      </c>
      <c r="I38" s="11"/>
      <c r="J38" s="11"/>
      <c r="K38" s="11"/>
      <c r="L38" s="11"/>
      <c r="M38" s="11"/>
      <c r="N38" s="11"/>
    </row>
    <row r="39" customFormat="false" ht="12.75" hidden="false" customHeight="true" outlineLevel="0" collapsed="false">
      <c r="A39" s="11"/>
      <c r="B39" s="11"/>
      <c r="C39" s="11"/>
      <c r="D39" s="11"/>
      <c r="E39" s="11"/>
      <c r="F39" s="11"/>
      <c r="G39" s="11"/>
      <c r="H39" s="11"/>
      <c r="I39" s="11"/>
      <c r="J39" s="11"/>
      <c r="K39" s="11"/>
      <c r="L39" s="11"/>
      <c r="M39" s="11"/>
      <c r="N39" s="11"/>
    </row>
    <row r="40" customFormat="false" ht="12.75" hidden="false" customHeight="true" outlineLevel="0" collapsed="false">
      <c r="A40" s="11"/>
      <c r="B40" s="11"/>
      <c r="C40" s="11"/>
      <c r="D40" s="11"/>
      <c r="E40" s="11"/>
      <c r="F40" s="11"/>
      <c r="G40" s="11"/>
      <c r="H40" s="11"/>
      <c r="I40" s="11"/>
      <c r="J40" s="11"/>
      <c r="K40" s="11"/>
      <c r="L40" s="11"/>
      <c r="M40" s="11"/>
      <c r="N40" s="11"/>
    </row>
    <row r="41" customFormat="false" ht="12.75" hidden="false" customHeight="true" outlineLevel="0" collapsed="false">
      <c r="A41" s="11"/>
      <c r="B41" s="11"/>
      <c r="C41" s="11"/>
      <c r="D41" s="11"/>
      <c r="E41" s="11"/>
      <c r="F41" s="11"/>
      <c r="G41" s="11"/>
      <c r="H41" s="11"/>
      <c r="I41" s="11"/>
      <c r="J41" s="11"/>
      <c r="K41" s="11"/>
      <c r="L41" s="11"/>
      <c r="M41" s="11"/>
      <c r="N41" s="11"/>
    </row>
    <row r="42" customFormat="false" ht="12.75" hidden="false" customHeight="true" outlineLevel="0" collapsed="false">
      <c r="A42" s="11"/>
      <c r="B42" s="11"/>
      <c r="C42" s="11"/>
      <c r="D42" s="11"/>
      <c r="E42" s="11"/>
      <c r="F42" s="11"/>
      <c r="G42" s="11"/>
      <c r="H42" s="11"/>
      <c r="I42" s="11"/>
      <c r="J42" s="11"/>
      <c r="K42" s="11"/>
      <c r="L42" s="11"/>
      <c r="M42" s="11"/>
      <c r="N42" s="11"/>
    </row>
    <row r="43" customFormat="false" ht="12.75" hidden="false" customHeight="true" outlineLevel="0" collapsed="false">
      <c r="A43" s="11"/>
      <c r="B43" s="11"/>
      <c r="C43" s="11"/>
      <c r="D43" s="11"/>
      <c r="E43" s="11"/>
      <c r="F43" s="11"/>
      <c r="G43" s="11"/>
      <c r="H43" s="11"/>
      <c r="I43" s="11"/>
      <c r="J43" s="11"/>
      <c r="K43" s="11"/>
      <c r="L43" s="11"/>
      <c r="M43" s="11"/>
      <c r="N43" s="11"/>
    </row>
    <row r="44" customFormat="false" ht="12.75" hidden="false" customHeight="true" outlineLevel="0" collapsed="false">
      <c r="A44" s="11"/>
      <c r="B44" s="11"/>
      <c r="C44" s="11"/>
      <c r="D44" s="11"/>
      <c r="E44" s="11"/>
      <c r="F44" s="11"/>
      <c r="G44" s="11"/>
      <c r="H44" s="11"/>
      <c r="I44" s="11"/>
      <c r="J44" s="11"/>
      <c r="K44" s="11"/>
      <c r="L44" s="11"/>
      <c r="M44" s="11"/>
      <c r="N44" s="11"/>
    </row>
    <row r="45" customFormat="false" ht="12.75" hidden="false" customHeight="true" outlineLevel="0" collapsed="false">
      <c r="A45" s="11"/>
      <c r="B45" s="11"/>
      <c r="C45" s="11"/>
      <c r="D45" s="11"/>
      <c r="E45" s="11"/>
      <c r="F45" s="11"/>
      <c r="G45" s="11"/>
      <c r="H45" s="11"/>
      <c r="I45" s="11"/>
      <c r="J45" s="11"/>
      <c r="K45" s="11"/>
      <c r="L45" s="11"/>
      <c r="M45" s="11"/>
      <c r="N45" s="11"/>
    </row>
    <row r="46" customFormat="false" ht="12.75" hidden="false" customHeight="true" outlineLevel="0" collapsed="false">
      <c r="A46" s="11"/>
      <c r="B46" s="11"/>
      <c r="C46" s="11"/>
      <c r="D46" s="11"/>
      <c r="E46" s="11"/>
      <c r="F46" s="11"/>
      <c r="G46" s="11"/>
      <c r="H46" s="11"/>
      <c r="I46" s="11"/>
      <c r="J46" s="11"/>
      <c r="K46" s="11"/>
      <c r="L46" s="11"/>
      <c r="M46" s="11"/>
      <c r="N46" s="11"/>
    </row>
    <row r="47" customFormat="false" ht="12.75" hidden="false" customHeight="true" outlineLevel="0" collapsed="false">
      <c r="A47" s="11"/>
      <c r="B47" s="11"/>
      <c r="C47" s="11"/>
      <c r="D47" s="11"/>
      <c r="E47" s="11"/>
      <c r="F47" s="11"/>
      <c r="G47" s="11"/>
      <c r="H47" s="11"/>
      <c r="I47" s="11"/>
      <c r="J47" s="11"/>
      <c r="K47" s="11"/>
      <c r="L47" s="11"/>
      <c r="M47" s="11"/>
      <c r="N47" s="11"/>
    </row>
    <row r="48" customFormat="false" ht="12.75" hidden="false" customHeight="true" outlineLevel="0" collapsed="false">
      <c r="A48" s="11"/>
      <c r="B48" s="11"/>
      <c r="C48" s="11"/>
      <c r="D48" s="11"/>
      <c r="E48" s="11"/>
      <c r="F48" s="11"/>
      <c r="G48" s="11"/>
      <c r="H48" s="11"/>
      <c r="I48" s="11"/>
      <c r="J48" s="11"/>
      <c r="K48" s="11"/>
      <c r="L48" s="11"/>
      <c r="M48" s="11"/>
      <c r="N48" s="11"/>
    </row>
    <row r="49" customFormat="false" ht="12.75" hidden="false" customHeight="true" outlineLevel="0" collapsed="false">
      <c r="A49" s="11"/>
      <c r="B49" s="11"/>
      <c r="C49" s="11"/>
      <c r="D49" s="11"/>
      <c r="E49" s="11"/>
      <c r="F49" s="11"/>
      <c r="G49" s="11"/>
      <c r="H49" s="11"/>
      <c r="I49" s="11"/>
      <c r="J49" s="11"/>
      <c r="K49" s="11"/>
      <c r="L49" s="11"/>
      <c r="M49" s="11"/>
      <c r="N49" s="11"/>
    </row>
    <row r="50" customFormat="false" ht="12.75" hidden="false" customHeight="true" outlineLevel="0" collapsed="false">
      <c r="A50" s="11"/>
      <c r="B50" s="11"/>
      <c r="C50" s="11"/>
      <c r="D50" s="11"/>
      <c r="E50" s="11"/>
      <c r="F50" s="11"/>
      <c r="G50" s="11"/>
      <c r="H50" s="11"/>
      <c r="I50" s="11"/>
      <c r="J50" s="11"/>
      <c r="K50" s="11"/>
      <c r="L50" s="11"/>
      <c r="M50" s="11"/>
      <c r="N50" s="11"/>
    </row>
    <row r="51" customFormat="false" ht="12.75" hidden="false" customHeight="true" outlineLevel="0" collapsed="false">
      <c r="A51" s="11"/>
      <c r="B51" s="11"/>
      <c r="C51" s="11"/>
      <c r="D51" s="11"/>
      <c r="E51" s="11"/>
      <c r="F51" s="11"/>
      <c r="G51" s="11"/>
      <c r="H51" s="11"/>
      <c r="I51" s="11"/>
      <c r="J51" s="11"/>
      <c r="K51" s="11"/>
      <c r="L51" s="11"/>
      <c r="M51" s="11"/>
      <c r="N51" s="11"/>
    </row>
    <row r="52" customFormat="false" ht="12.75" hidden="false" customHeight="true" outlineLevel="0" collapsed="false">
      <c r="A52" s="11"/>
      <c r="B52" s="11"/>
      <c r="C52" s="11"/>
      <c r="D52" s="11"/>
      <c r="E52" s="11"/>
      <c r="F52" s="11"/>
      <c r="G52" s="11"/>
      <c r="H52" s="11"/>
      <c r="I52" s="11"/>
      <c r="J52" s="11"/>
      <c r="K52" s="11"/>
      <c r="L52" s="11"/>
      <c r="M52" s="11"/>
      <c r="N52" s="11"/>
    </row>
    <row r="53" customFormat="false" ht="12.75" hidden="false" customHeight="true" outlineLevel="0" collapsed="false">
      <c r="A53" s="11"/>
      <c r="B53" s="11"/>
      <c r="C53" s="11"/>
      <c r="D53" s="11"/>
      <c r="E53" s="11"/>
      <c r="F53" s="11"/>
      <c r="G53" s="11"/>
      <c r="H53" s="11"/>
      <c r="I53" s="11"/>
      <c r="J53" s="11"/>
      <c r="K53" s="11"/>
      <c r="L53" s="11"/>
      <c r="M53" s="11"/>
      <c r="N53" s="11"/>
    </row>
    <row r="54" customFormat="false" ht="12.75" hidden="false" customHeight="true" outlineLevel="0" collapsed="false">
      <c r="A54" s="11"/>
      <c r="B54" s="11"/>
      <c r="C54" s="11"/>
      <c r="D54" s="11"/>
      <c r="E54" s="11"/>
      <c r="F54" s="11"/>
      <c r="G54" s="11"/>
      <c r="H54" s="11"/>
      <c r="I54" s="11"/>
      <c r="J54" s="11"/>
      <c r="K54" s="11"/>
      <c r="L54" s="11"/>
      <c r="M54" s="11"/>
      <c r="N54" s="11"/>
    </row>
    <row r="55" customFormat="false" ht="12.75" hidden="false" customHeight="true" outlineLevel="0" collapsed="false">
      <c r="A55" s="11"/>
      <c r="B55" s="11"/>
      <c r="C55" s="11"/>
      <c r="D55" s="11"/>
      <c r="E55" s="11"/>
      <c r="F55" s="11"/>
      <c r="G55" s="11"/>
      <c r="H55" s="11"/>
      <c r="I55" s="11"/>
      <c r="J55" s="11"/>
      <c r="K55" s="11"/>
      <c r="L55" s="11"/>
      <c r="M55" s="11"/>
      <c r="N55" s="11"/>
    </row>
    <row r="56" customFormat="false" ht="12.75" hidden="false" customHeight="true" outlineLevel="0" collapsed="false">
      <c r="A56" s="11"/>
      <c r="B56" s="11"/>
      <c r="C56" s="11"/>
      <c r="D56" s="11"/>
      <c r="E56" s="11"/>
      <c r="F56" s="11"/>
      <c r="G56" s="11"/>
      <c r="H56" s="11"/>
      <c r="I56" s="11"/>
      <c r="J56" s="11"/>
      <c r="K56" s="11"/>
      <c r="L56" s="11"/>
      <c r="M56" s="11"/>
      <c r="N56" s="11"/>
    </row>
    <row r="57" customFormat="false" ht="12.75" hidden="false" customHeight="true" outlineLevel="0" collapsed="false">
      <c r="A57" s="11"/>
      <c r="B57" s="11"/>
      <c r="C57" s="11"/>
      <c r="D57" s="11"/>
      <c r="E57" s="11"/>
      <c r="F57" s="11"/>
      <c r="G57" s="11"/>
      <c r="H57" s="11"/>
      <c r="I57" s="11"/>
      <c r="J57" s="11"/>
      <c r="K57" s="11"/>
      <c r="L57" s="11"/>
      <c r="M57" s="11"/>
      <c r="N57" s="11"/>
    </row>
    <row r="58" customFormat="false" ht="12.75" hidden="false" customHeight="true" outlineLevel="0" collapsed="false">
      <c r="A58" s="11"/>
      <c r="B58" s="11"/>
      <c r="C58" s="11"/>
      <c r="D58" s="11"/>
      <c r="E58" s="11"/>
      <c r="F58" s="11"/>
      <c r="G58" s="11"/>
      <c r="H58" s="11"/>
      <c r="I58" s="11"/>
      <c r="J58" s="11"/>
      <c r="K58" s="11"/>
      <c r="L58" s="11"/>
      <c r="M58" s="11"/>
      <c r="N58" s="11"/>
    </row>
    <row r="59" customFormat="false" ht="12.75" hidden="false" customHeight="true" outlineLevel="0" collapsed="false">
      <c r="A59" s="11"/>
      <c r="B59" s="11"/>
      <c r="C59" s="11"/>
      <c r="D59" s="11"/>
      <c r="E59" s="11"/>
      <c r="F59" s="11"/>
      <c r="G59" s="11"/>
      <c r="H59" s="11"/>
      <c r="I59" s="11"/>
      <c r="J59" s="11"/>
      <c r="K59" s="11"/>
      <c r="L59" s="11"/>
      <c r="M59" s="11"/>
      <c r="N59" s="11"/>
    </row>
    <row r="60" customFormat="false" ht="12.75" hidden="false" customHeight="true" outlineLevel="0" collapsed="false">
      <c r="A60" s="11"/>
      <c r="B60" s="11"/>
      <c r="C60" s="11"/>
      <c r="D60" s="11"/>
      <c r="E60" s="11"/>
      <c r="F60" s="11"/>
      <c r="G60" s="11"/>
      <c r="H60" s="11"/>
      <c r="I60" s="11"/>
      <c r="J60" s="11"/>
      <c r="K60" s="11"/>
      <c r="L60" s="11"/>
      <c r="M60" s="11"/>
      <c r="N60" s="11"/>
    </row>
    <row r="61" customFormat="false" ht="12.75" hidden="false" customHeight="true" outlineLevel="0" collapsed="false">
      <c r="A61" s="11"/>
      <c r="B61" s="11"/>
      <c r="C61" s="11"/>
      <c r="D61" s="11"/>
      <c r="E61" s="11"/>
      <c r="F61" s="11"/>
      <c r="G61" s="11"/>
      <c r="H61" s="11"/>
      <c r="I61" s="11"/>
      <c r="J61" s="11"/>
      <c r="K61" s="11"/>
      <c r="L61" s="11"/>
      <c r="M61" s="11"/>
      <c r="N61" s="11"/>
    </row>
    <row r="62" customFormat="false" ht="12.75" hidden="false" customHeight="true" outlineLevel="0" collapsed="false">
      <c r="A62" s="11"/>
      <c r="B62" s="11"/>
      <c r="C62" s="11"/>
      <c r="D62" s="11"/>
      <c r="E62" s="11"/>
      <c r="F62" s="11"/>
      <c r="G62" s="11"/>
      <c r="H62" s="11"/>
      <c r="I62" s="11"/>
      <c r="J62" s="11"/>
      <c r="K62" s="11"/>
      <c r="L62" s="11"/>
      <c r="M62" s="11"/>
      <c r="N62" s="11"/>
    </row>
    <row r="63" customFormat="false" ht="12.75" hidden="false" customHeight="true" outlineLevel="0" collapsed="false">
      <c r="A63" s="11"/>
      <c r="B63" s="11"/>
      <c r="C63" s="11"/>
      <c r="D63" s="11"/>
      <c r="E63" s="11"/>
      <c r="F63" s="11"/>
      <c r="G63" s="11"/>
      <c r="H63" s="11"/>
      <c r="I63" s="11"/>
      <c r="J63" s="11"/>
      <c r="K63" s="11"/>
      <c r="L63" s="11"/>
      <c r="M63" s="11"/>
      <c r="N63" s="11"/>
    </row>
    <row r="64" customFormat="false" ht="12.75" hidden="false" customHeight="true" outlineLevel="0" collapsed="false">
      <c r="A64" s="11"/>
      <c r="B64" s="11"/>
      <c r="C64" s="11"/>
      <c r="D64" s="11"/>
      <c r="E64" s="11"/>
      <c r="F64" s="11"/>
      <c r="G64" s="11"/>
      <c r="H64" s="11"/>
      <c r="I64" s="11"/>
      <c r="J64" s="11"/>
      <c r="K64" s="11"/>
      <c r="L64" s="11"/>
      <c r="M64" s="11"/>
      <c r="N64" s="11"/>
    </row>
    <row r="65" customFormat="false" ht="12.75" hidden="false" customHeight="true" outlineLevel="0" collapsed="false">
      <c r="A65" s="11"/>
      <c r="B65" s="11"/>
      <c r="C65" s="11"/>
      <c r="D65" s="11"/>
      <c r="E65" s="11"/>
      <c r="F65" s="11"/>
      <c r="G65" s="11"/>
      <c r="H65" s="11"/>
      <c r="I65" s="11"/>
      <c r="J65" s="11"/>
      <c r="K65" s="11"/>
      <c r="L65" s="11"/>
      <c r="M65" s="11"/>
      <c r="N65" s="11"/>
    </row>
    <row r="66" customFormat="false" ht="12.75" hidden="false" customHeight="true" outlineLevel="0" collapsed="false">
      <c r="A66" s="11"/>
      <c r="B66" s="11"/>
      <c r="C66" s="11"/>
      <c r="D66" s="11"/>
      <c r="E66" s="11"/>
      <c r="F66" s="11"/>
      <c r="G66" s="11"/>
      <c r="H66" s="11"/>
      <c r="I66" s="11"/>
      <c r="J66" s="11"/>
      <c r="K66" s="11"/>
      <c r="L66" s="11"/>
      <c r="M66" s="11"/>
      <c r="N66" s="11"/>
    </row>
    <row r="67" customFormat="false" ht="12.75" hidden="false" customHeight="true" outlineLevel="0" collapsed="false">
      <c r="A67" s="11"/>
      <c r="B67" s="11"/>
      <c r="C67" s="11"/>
      <c r="D67" s="11"/>
      <c r="E67" s="11"/>
      <c r="F67" s="11"/>
      <c r="G67" s="11"/>
      <c r="H67" s="11"/>
      <c r="I67" s="11"/>
      <c r="J67" s="11"/>
      <c r="K67" s="11"/>
      <c r="L67" s="11"/>
      <c r="M67" s="11"/>
      <c r="N67" s="11"/>
    </row>
    <row r="68" customFormat="false" ht="12.75" hidden="false" customHeight="true" outlineLevel="0" collapsed="false">
      <c r="A68" s="11"/>
      <c r="B68" s="11"/>
      <c r="C68" s="11"/>
      <c r="D68" s="11"/>
      <c r="E68" s="11"/>
      <c r="F68" s="11"/>
      <c r="G68" s="11"/>
      <c r="H68" s="11"/>
      <c r="I68" s="11"/>
      <c r="J68" s="11"/>
      <c r="K68" s="11"/>
      <c r="L68" s="11"/>
      <c r="M68" s="11"/>
      <c r="N68" s="11"/>
    </row>
    <row r="69" customFormat="false" ht="12.75" hidden="false" customHeight="true" outlineLevel="0" collapsed="false">
      <c r="A69" s="11"/>
      <c r="B69" s="11"/>
      <c r="C69" s="11"/>
      <c r="D69" s="11"/>
      <c r="E69" s="11"/>
      <c r="F69" s="11"/>
      <c r="G69" s="11"/>
      <c r="H69" s="11"/>
      <c r="I69" s="11"/>
      <c r="J69" s="11"/>
      <c r="K69" s="11"/>
      <c r="L69" s="11"/>
      <c r="M69" s="11"/>
      <c r="N69" s="11"/>
    </row>
    <row r="70" customFormat="false" ht="12.75" hidden="false" customHeight="true" outlineLevel="0" collapsed="false">
      <c r="A70" s="11"/>
      <c r="B70" s="11"/>
      <c r="C70" s="11"/>
      <c r="D70" s="11"/>
      <c r="E70" s="11"/>
      <c r="F70" s="11"/>
      <c r="G70" s="11"/>
      <c r="H70" s="11"/>
      <c r="I70" s="11"/>
      <c r="J70" s="11"/>
      <c r="K70" s="11"/>
      <c r="L70" s="11"/>
      <c r="M70" s="11"/>
      <c r="N70" s="11"/>
    </row>
    <row r="71" customFormat="false" ht="12.75" hidden="false" customHeight="true" outlineLevel="0" collapsed="false">
      <c r="A71" s="11"/>
      <c r="B71" s="11"/>
      <c r="C71" s="11"/>
      <c r="D71" s="11"/>
      <c r="E71" s="11"/>
      <c r="F71" s="11"/>
      <c r="G71" s="11"/>
      <c r="H71" s="11"/>
      <c r="I71" s="11"/>
      <c r="J71" s="11"/>
      <c r="K71" s="11"/>
      <c r="L71" s="11"/>
      <c r="M71" s="11"/>
      <c r="N71" s="11"/>
    </row>
    <row r="72" customFormat="false" ht="12.75" hidden="false" customHeight="true" outlineLevel="0" collapsed="false">
      <c r="A72" s="11"/>
      <c r="B72" s="11"/>
      <c r="C72" s="11"/>
      <c r="D72" s="11"/>
      <c r="E72" s="11"/>
      <c r="F72" s="11"/>
      <c r="G72" s="11"/>
      <c r="H72" s="11"/>
      <c r="I72" s="11"/>
      <c r="J72" s="11"/>
      <c r="K72" s="11"/>
      <c r="L72" s="11"/>
      <c r="M72" s="11"/>
      <c r="N72" s="11"/>
    </row>
    <row r="73" customFormat="false" ht="12.75" hidden="false" customHeight="true" outlineLevel="0" collapsed="false">
      <c r="A73" s="11"/>
      <c r="B73" s="11"/>
      <c r="C73" s="11"/>
      <c r="D73" s="11"/>
      <c r="E73" s="11"/>
      <c r="F73" s="11"/>
      <c r="G73" s="11"/>
      <c r="H73" s="11"/>
      <c r="I73" s="11"/>
      <c r="J73" s="11"/>
      <c r="K73" s="11"/>
      <c r="L73" s="11"/>
      <c r="M73" s="11"/>
      <c r="N73" s="11"/>
    </row>
    <row r="74" customFormat="false" ht="12.75" hidden="false" customHeight="true" outlineLevel="0" collapsed="false">
      <c r="A74" s="11"/>
      <c r="B74" s="11"/>
      <c r="C74" s="11"/>
      <c r="D74" s="11"/>
      <c r="E74" s="11"/>
      <c r="F74" s="11"/>
      <c r="G74" s="11"/>
      <c r="H74" s="11"/>
      <c r="I74" s="11"/>
      <c r="J74" s="11"/>
      <c r="K74" s="11"/>
      <c r="L74" s="11"/>
      <c r="M74" s="11"/>
      <c r="N74" s="11"/>
    </row>
    <row r="75" customFormat="false" ht="12.75" hidden="false" customHeight="true" outlineLevel="0" collapsed="false">
      <c r="A75" s="11"/>
      <c r="B75" s="11"/>
      <c r="C75" s="11"/>
      <c r="D75" s="11"/>
      <c r="E75" s="11"/>
      <c r="F75" s="11"/>
      <c r="G75" s="11"/>
      <c r="H75" s="11"/>
      <c r="I75" s="11"/>
      <c r="J75" s="11"/>
      <c r="K75" s="11"/>
      <c r="L75" s="11"/>
      <c r="M75" s="11"/>
      <c r="N75" s="11"/>
    </row>
    <row r="76" customFormat="false" ht="12.75" hidden="false" customHeight="true" outlineLevel="0" collapsed="false">
      <c r="A76" s="11"/>
      <c r="B76" s="11"/>
      <c r="C76" s="11"/>
      <c r="D76" s="11"/>
      <c r="E76" s="11"/>
      <c r="F76" s="11"/>
      <c r="G76" s="11"/>
      <c r="H76" s="11"/>
      <c r="I76" s="11"/>
      <c r="J76" s="11"/>
      <c r="K76" s="11"/>
      <c r="L76" s="11"/>
      <c r="M76" s="11"/>
      <c r="N76" s="11"/>
    </row>
    <row r="77" customFormat="false" ht="12.75" hidden="false" customHeight="true" outlineLevel="0" collapsed="false">
      <c r="A77" s="11"/>
      <c r="B77" s="11"/>
      <c r="C77" s="11"/>
      <c r="D77" s="11"/>
      <c r="E77" s="11"/>
      <c r="F77" s="11"/>
      <c r="G77" s="11"/>
      <c r="H77" s="11"/>
      <c r="I77" s="11"/>
      <c r="J77" s="11"/>
      <c r="K77" s="11"/>
      <c r="L77" s="11"/>
      <c r="M77" s="11"/>
      <c r="N77" s="11"/>
    </row>
    <row r="78" customFormat="false" ht="12.75" hidden="false" customHeight="true" outlineLevel="0" collapsed="false">
      <c r="A78" s="11"/>
      <c r="B78" s="11"/>
      <c r="C78" s="11"/>
      <c r="D78" s="11"/>
      <c r="E78" s="11"/>
      <c r="F78" s="11"/>
      <c r="G78" s="11"/>
      <c r="H78" s="11"/>
      <c r="I78" s="11"/>
      <c r="J78" s="11"/>
      <c r="K78" s="11"/>
      <c r="L78" s="11"/>
      <c r="M78" s="11"/>
      <c r="N78" s="11"/>
    </row>
    <row r="79" customFormat="false" ht="12.75" hidden="false" customHeight="true" outlineLevel="0" collapsed="false">
      <c r="A79" s="11"/>
      <c r="B79" s="11"/>
      <c r="C79" s="11"/>
      <c r="D79" s="11"/>
      <c r="E79" s="11"/>
      <c r="F79" s="11"/>
      <c r="G79" s="11"/>
      <c r="H79" s="11"/>
      <c r="I79" s="11"/>
      <c r="J79" s="11"/>
      <c r="K79" s="11"/>
      <c r="L79" s="11"/>
      <c r="M79" s="11"/>
      <c r="N79" s="11"/>
    </row>
    <row r="80" customFormat="false" ht="12.75" hidden="false" customHeight="true" outlineLevel="0" collapsed="false">
      <c r="A80" s="11"/>
      <c r="B80" s="11"/>
      <c r="C80" s="11"/>
      <c r="D80" s="11"/>
      <c r="E80" s="11"/>
      <c r="F80" s="11"/>
      <c r="G80" s="11"/>
      <c r="H80" s="11"/>
      <c r="I80" s="11"/>
      <c r="J80" s="11"/>
      <c r="K80" s="11"/>
      <c r="L80" s="11"/>
      <c r="M80" s="11"/>
      <c r="N80" s="11"/>
    </row>
    <row r="81" customFormat="false" ht="12.75" hidden="false" customHeight="true" outlineLevel="0" collapsed="false">
      <c r="A81" s="11"/>
      <c r="B81" s="11"/>
      <c r="C81" s="11"/>
      <c r="D81" s="11"/>
      <c r="E81" s="11"/>
      <c r="F81" s="11"/>
      <c r="G81" s="11"/>
      <c r="H81" s="11"/>
      <c r="I81" s="11"/>
      <c r="J81" s="11"/>
      <c r="K81" s="11"/>
      <c r="L81" s="11"/>
      <c r="M81" s="11"/>
      <c r="N81" s="11"/>
    </row>
    <row r="82" customFormat="false" ht="12.75" hidden="false" customHeight="true" outlineLevel="0" collapsed="false">
      <c r="A82" s="11"/>
      <c r="B82" s="11"/>
      <c r="C82" s="11"/>
      <c r="D82" s="11"/>
      <c r="E82" s="11"/>
      <c r="F82" s="11"/>
      <c r="G82" s="11"/>
      <c r="H82" s="11"/>
      <c r="I82" s="11"/>
      <c r="J82" s="11"/>
      <c r="K82" s="11"/>
      <c r="L82" s="11"/>
      <c r="M82" s="11"/>
      <c r="N82" s="11"/>
    </row>
    <row r="83" customFormat="false" ht="12.75" hidden="false" customHeight="true" outlineLevel="0" collapsed="false">
      <c r="A83" s="11"/>
      <c r="B83" s="11"/>
      <c r="C83" s="11"/>
      <c r="D83" s="11"/>
      <c r="E83" s="11"/>
      <c r="F83" s="11"/>
      <c r="G83" s="11"/>
      <c r="H83" s="11"/>
      <c r="I83" s="11"/>
      <c r="J83" s="11"/>
      <c r="K83" s="11"/>
      <c r="L83" s="11"/>
      <c r="M83" s="11"/>
      <c r="N83" s="11"/>
    </row>
    <row r="84" customFormat="false" ht="12.75" hidden="false" customHeight="true" outlineLevel="0" collapsed="false">
      <c r="A84" s="11"/>
      <c r="B84" s="11"/>
      <c r="C84" s="11"/>
      <c r="D84" s="11"/>
      <c r="E84" s="11"/>
      <c r="F84" s="11"/>
      <c r="G84" s="11"/>
      <c r="H84" s="11"/>
      <c r="I84" s="11"/>
      <c r="J84" s="11"/>
      <c r="K84" s="11"/>
      <c r="L84" s="11"/>
      <c r="M84" s="11"/>
      <c r="N84" s="11"/>
    </row>
    <row r="85" customFormat="false" ht="12.75" hidden="false" customHeight="true" outlineLevel="0" collapsed="false">
      <c r="A85" s="11"/>
      <c r="B85" s="11"/>
      <c r="C85" s="11"/>
      <c r="D85" s="11"/>
      <c r="E85" s="11"/>
      <c r="F85" s="11"/>
      <c r="G85" s="11"/>
      <c r="H85" s="11"/>
      <c r="I85" s="11"/>
      <c r="J85" s="11"/>
      <c r="K85" s="11"/>
      <c r="L85" s="11"/>
      <c r="M85" s="11"/>
      <c r="N85" s="11"/>
    </row>
    <row r="86" customFormat="false" ht="12.75" hidden="false" customHeight="true" outlineLevel="0" collapsed="false">
      <c r="A86" s="11"/>
      <c r="B86" s="11"/>
      <c r="C86" s="11"/>
      <c r="D86" s="11"/>
      <c r="E86" s="11"/>
      <c r="F86" s="11"/>
      <c r="G86" s="11"/>
      <c r="H86" s="11"/>
      <c r="I86" s="11"/>
      <c r="J86" s="11"/>
      <c r="K86" s="11"/>
      <c r="L86" s="11"/>
      <c r="M86" s="11"/>
      <c r="N86" s="11"/>
    </row>
    <row r="87" customFormat="false" ht="12.75" hidden="false" customHeight="true" outlineLevel="0" collapsed="false">
      <c r="A87" s="11"/>
      <c r="B87" s="11"/>
      <c r="C87" s="11"/>
      <c r="D87" s="11"/>
      <c r="E87" s="11"/>
      <c r="F87" s="11"/>
      <c r="G87" s="11"/>
      <c r="H87" s="11"/>
      <c r="I87" s="11"/>
      <c r="J87" s="11"/>
      <c r="K87" s="11"/>
      <c r="L87" s="11"/>
      <c r="M87" s="11"/>
      <c r="N87" s="11"/>
    </row>
    <row r="88" customFormat="false" ht="12.75" hidden="false" customHeight="true" outlineLevel="0" collapsed="false">
      <c r="A88" s="11"/>
      <c r="B88" s="11"/>
      <c r="C88" s="11"/>
      <c r="D88" s="11"/>
      <c r="E88" s="11"/>
      <c r="F88" s="11"/>
      <c r="G88" s="11"/>
      <c r="H88" s="11"/>
      <c r="I88" s="11"/>
      <c r="J88" s="11"/>
      <c r="K88" s="11"/>
      <c r="L88" s="11"/>
      <c r="M88" s="11"/>
      <c r="N88" s="11"/>
    </row>
    <row r="89" customFormat="false" ht="12.75" hidden="false" customHeight="true" outlineLevel="0" collapsed="false">
      <c r="A89" s="11"/>
      <c r="B89" s="11"/>
      <c r="C89" s="11"/>
      <c r="D89" s="11"/>
      <c r="E89" s="11"/>
      <c r="F89" s="11"/>
      <c r="G89" s="11"/>
      <c r="H89" s="11"/>
      <c r="I89" s="11"/>
      <c r="J89" s="11"/>
      <c r="K89" s="11"/>
      <c r="L89" s="11"/>
      <c r="M89" s="11"/>
      <c r="N89" s="11"/>
    </row>
    <row r="90" customFormat="false" ht="12.75" hidden="false" customHeight="true" outlineLevel="0" collapsed="false">
      <c r="A90" s="11"/>
      <c r="B90" s="11"/>
      <c r="C90" s="11"/>
      <c r="D90" s="11"/>
      <c r="E90" s="11"/>
      <c r="F90" s="11"/>
      <c r="G90" s="11"/>
      <c r="H90" s="11"/>
      <c r="I90" s="11"/>
      <c r="J90" s="11"/>
      <c r="K90" s="11"/>
      <c r="L90" s="11"/>
      <c r="M90" s="11"/>
      <c r="N90" s="11"/>
    </row>
    <row r="91" customFormat="false" ht="12.75" hidden="false" customHeight="true" outlineLevel="0" collapsed="false">
      <c r="A91" s="11"/>
      <c r="B91" s="11"/>
      <c r="C91" s="11"/>
      <c r="D91" s="11"/>
      <c r="E91" s="11"/>
      <c r="F91" s="11"/>
      <c r="G91" s="11"/>
      <c r="H91" s="11"/>
      <c r="I91" s="11"/>
      <c r="J91" s="11"/>
      <c r="K91" s="11"/>
      <c r="L91" s="11"/>
      <c r="M91" s="11"/>
      <c r="N91" s="11"/>
    </row>
    <row r="92" customFormat="false" ht="12.75" hidden="false" customHeight="true" outlineLevel="0" collapsed="false">
      <c r="A92" s="11"/>
      <c r="B92" s="11"/>
      <c r="C92" s="11"/>
      <c r="D92" s="11"/>
      <c r="E92" s="11"/>
      <c r="F92" s="11"/>
      <c r="G92" s="11"/>
      <c r="H92" s="11"/>
      <c r="I92" s="11"/>
      <c r="J92" s="11"/>
      <c r="K92" s="11"/>
      <c r="L92" s="11"/>
      <c r="M92" s="11"/>
      <c r="N92" s="11"/>
    </row>
    <row r="93" customFormat="false" ht="12.75" hidden="false" customHeight="true" outlineLevel="0" collapsed="false">
      <c r="A93" s="11"/>
      <c r="B93" s="11"/>
      <c r="C93" s="11"/>
      <c r="D93" s="11"/>
      <c r="E93" s="11"/>
      <c r="F93" s="11"/>
      <c r="G93" s="11"/>
      <c r="H93" s="11"/>
      <c r="I93" s="11"/>
      <c r="J93" s="11"/>
      <c r="K93" s="11"/>
      <c r="L93" s="11"/>
      <c r="M93" s="11"/>
      <c r="N93" s="11"/>
    </row>
    <row r="94" customFormat="false" ht="12.75" hidden="false" customHeight="true" outlineLevel="0" collapsed="false">
      <c r="A94" s="11"/>
      <c r="B94" s="11"/>
      <c r="C94" s="11"/>
      <c r="D94" s="11"/>
      <c r="E94" s="11"/>
      <c r="F94" s="11"/>
      <c r="G94" s="11"/>
      <c r="H94" s="11"/>
      <c r="I94" s="11"/>
      <c r="J94" s="11"/>
      <c r="K94" s="11"/>
      <c r="L94" s="11"/>
      <c r="M94" s="11"/>
      <c r="N94" s="11"/>
    </row>
    <row r="95" customFormat="false" ht="12.75" hidden="false" customHeight="true" outlineLevel="0" collapsed="false">
      <c r="A95" s="11"/>
      <c r="B95" s="11"/>
      <c r="C95" s="11"/>
      <c r="D95" s="11"/>
      <c r="E95" s="11"/>
      <c r="F95" s="11"/>
      <c r="G95" s="11"/>
      <c r="H95" s="11"/>
      <c r="I95" s="11"/>
      <c r="J95" s="11"/>
      <c r="K95" s="11"/>
      <c r="L95" s="11"/>
      <c r="M95" s="11"/>
      <c r="N95" s="11"/>
    </row>
    <row r="96" customFormat="false" ht="12.75" hidden="false" customHeight="true" outlineLevel="0" collapsed="false">
      <c r="A96" s="11"/>
      <c r="B96" s="11"/>
      <c r="C96" s="11"/>
      <c r="D96" s="11"/>
      <c r="E96" s="11"/>
      <c r="F96" s="11"/>
      <c r="G96" s="11"/>
      <c r="H96" s="11"/>
      <c r="I96" s="11"/>
      <c r="J96" s="11"/>
      <c r="K96" s="11"/>
      <c r="L96" s="11"/>
      <c r="M96" s="11"/>
      <c r="N96" s="11"/>
    </row>
    <row r="97" customFormat="false" ht="12.75" hidden="false" customHeight="true" outlineLevel="0" collapsed="false">
      <c r="A97" s="11"/>
      <c r="B97" s="11"/>
      <c r="C97" s="11"/>
      <c r="D97" s="11"/>
      <c r="E97" s="11"/>
      <c r="F97" s="11"/>
      <c r="G97" s="11"/>
      <c r="H97" s="11"/>
      <c r="I97" s="11"/>
      <c r="J97" s="11"/>
      <c r="K97" s="11"/>
      <c r="L97" s="11"/>
      <c r="M97" s="11"/>
      <c r="N97" s="11"/>
    </row>
    <row r="98" customFormat="false" ht="12.75" hidden="false" customHeight="true" outlineLevel="0" collapsed="false">
      <c r="A98" s="11"/>
      <c r="B98" s="11"/>
      <c r="C98" s="11"/>
      <c r="D98" s="11"/>
      <c r="E98" s="11"/>
      <c r="F98" s="11"/>
      <c r="G98" s="11"/>
      <c r="H98" s="11"/>
      <c r="I98" s="11"/>
      <c r="J98" s="11"/>
      <c r="K98" s="11"/>
      <c r="L98" s="11"/>
      <c r="M98" s="11"/>
      <c r="N98" s="11"/>
    </row>
    <row r="99" customFormat="false" ht="12.75" hidden="false" customHeight="true" outlineLevel="0" collapsed="false">
      <c r="A99" s="11"/>
      <c r="B99" s="11"/>
      <c r="C99" s="11"/>
      <c r="D99" s="11"/>
      <c r="E99" s="11"/>
      <c r="F99" s="11"/>
      <c r="G99" s="11"/>
      <c r="H99" s="11"/>
      <c r="I99" s="11"/>
      <c r="J99" s="11"/>
      <c r="K99" s="11"/>
      <c r="L99" s="11"/>
      <c r="M99" s="11"/>
      <c r="N99" s="11"/>
    </row>
    <row r="100" customFormat="false" ht="12.75" hidden="false" customHeight="true" outlineLevel="0" collapsed="false">
      <c r="A100" s="11"/>
      <c r="B100" s="11"/>
      <c r="C100" s="11"/>
      <c r="D100" s="11"/>
      <c r="E100" s="11"/>
      <c r="F100" s="11"/>
      <c r="G100" s="11"/>
      <c r="H100" s="11"/>
      <c r="I100" s="11"/>
      <c r="J100" s="11"/>
      <c r="K100" s="11"/>
      <c r="L100" s="11"/>
      <c r="M100" s="11"/>
      <c r="N100" s="11"/>
    </row>
    <row r="101" customFormat="false" ht="12.75" hidden="false" customHeight="true" outlineLevel="0" collapsed="false">
      <c r="A101" s="11"/>
      <c r="B101" s="11"/>
      <c r="C101" s="11"/>
      <c r="D101" s="11"/>
      <c r="E101" s="11"/>
      <c r="F101" s="11"/>
      <c r="G101" s="11"/>
      <c r="H101" s="11"/>
      <c r="I101" s="11"/>
      <c r="J101" s="11"/>
      <c r="K101" s="11"/>
      <c r="L101" s="11"/>
      <c r="M101" s="11"/>
      <c r="N101" s="11"/>
    </row>
    <row r="102" customFormat="false" ht="12.75" hidden="false" customHeight="true" outlineLevel="0" collapsed="false">
      <c r="A102" s="11"/>
      <c r="B102" s="11"/>
      <c r="C102" s="11"/>
      <c r="D102" s="11"/>
      <c r="E102" s="11"/>
      <c r="F102" s="11"/>
      <c r="G102" s="11"/>
      <c r="H102" s="11"/>
      <c r="I102" s="11"/>
      <c r="J102" s="11"/>
      <c r="K102" s="11"/>
      <c r="L102" s="11"/>
      <c r="M102" s="11"/>
      <c r="N102" s="11"/>
    </row>
    <row r="103" customFormat="false" ht="12.75" hidden="false" customHeight="true" outlineLevel="0" collapsed="false">
      <c r="A103" s="11"/>
      <c r="B103" s="11"/>
      <c r="C103" s="11"/>
      <c r="D103" s="11"/>
      <c r="E103" s="11"/>
      <c r="F103" s="11"/>
      <c r="G103" s="11"/>
      <c r="H103" s="11"/>
      <c r="I103" s="11"/>
      <c r="J103" s="11"/>
      <c r="K103" s="11"/>
      <c r="L103" s="11"/>
      <c r="M103" s="11"/>
      <c r="N103" s="11"/>
    </row>
    <row r="104" customFormat="false" ht="12.75" hidden="false" customHeight="true" outlineLevel="0" collapsed="false">
      <c r="A104" s="11"/>
      <c r="B104" s="11"/>
      <c r="C104" s="11"/>
      <c r="D104" s="11"/>
      <c r="E104" s="11"/>
      <c r="F104" s="11"/>
      <c r="G104" s="11"/>
      <c r="H104" s="11"/>
      <c r="I104" s="11"/>
      <c r="J104" s="11"/>
      <c r="K104" s="11"/>
      <c r="L104" s="11"/>
      <c r="M104" s="11"/>
      <c r="N104" s="11"/>
    </row>
    <row r="105" customFormat="false" ht="12.75" hidden="false" customHeight="true" outlineLevel="0" collapsed="false">
      <c r="A105" s="11"/>
      <c r="B105" s="11"/>
      <c r="C105" s="11"/>
      <c r="D105" s="11"/>
      <c r="E105" s="11"/>
      <c r="F105" s="11"/>
      <c r="G105" s="11"/>
      <c r="H105" s="11"/>
      <c r="I105" s="11"/>
      <c r="J105" s="11"/>
      <c r="K105" s="11"/>
      <c r="L105" s="11"/>
      <c r="M105" s="11"/>
      <c r="N105" s="11"/>
    </row>
    <row r="106" customFormat="false" ht="12.75" hidden="false" customHeight="true" outlineLevel="0" collapsed="false">
      <c r="A106" s="11"/>
      <c r="B106" s="11"/>
      <c r="C106" s="11"/>
      <c r="D106" s="11"/>
      <c r="E106" s="11"/>
      <c r="F106" s="11"/>
      <c r="G106" s="11"/>
      <c r="H106" s="11"/>
      <c r="I106" s="11"/>
      <c r="J106" s="11"/>
      <c r="K106" s="11"/>
      <c r="L106" s="11"/>
      <c r="M106" s="11"/>
      <c r="N106" s="11"/>
    </row>
    <row r="107" customFormat="false" ht="12.75" hidden="false" customHeight="true" outlineLevel="0" collapsed="false">
      <c r="A107" s="11"/>
      <c r="B107" s="11"/>
      <c r="C107" s="11"/>
      <c r="D107" s="11"/>
      <c r="E107" s="11"/>
      <c r="F107" s="11"/>
      <c r="G107" s="11"/>
      <c r="H107" s="11"/>
      <c r="I107" s="11"/>
      <c r="J107" s="11"/>
      <c r="K107" s="11"/>
      <c r="L107" s="11"/>
      <c r="M107" s="11"/>
      <c r="N107" s="11"/>
    </row>
    <row r="108" customFormat="false" ht="12.75" hidden="false" customHeight="true" outlineLevel="0" collapsed="false">
      <c r="A108" s="11"/>
      <c r="B108" s="11"/>
      <c r="C108" s="11"/>
      <c r="D108" s="11"/>
      <c r="E108" s="11"/>
      <c r="F108" s="11"/>
      <c r="G108" s="11"/>
      <c r="H108" s="11"/>
      <c r="I108" s="11"/>
      <c r="J108" s="11"/>
      <c r="K108" s="11"/>
      <c r="L108" s="11"/>
      <c r="M108" s="11"/>
      <c r="N108" s="11"/>
    </row>
    <row r="109" customFormat="false" ht="12.75" hidden="false" customHeight="true" outlineLevel="0" collapsed="false">
      <c r="A109" s="11"/>
      <c r="B109" s="11"/>
      <c r="C109" s="11"/>
      <c r="D109" s="11"/>
      <c r="E109" s="11"/>
      <c r="F109" s="11"/>
      <c r="G109" s="11"/>
      <c r="H109" s="11"/>
      <c r="I109" s="11"/>
      <c r="J109" s="11"/>
      <c r="K109" s="11"/>
      <c r="L109" s="11"/>
      <c r="M109" s="11"/>
      <c r="N109" s="11"/>
    </row>
    <row r="110" customFormat="false" ht="12.75" hidden="false" customHeight="true" outlineLevel="0" collapsed="false">
      <c r="A110" s="11"/>
      <c r="B110" s="11"/>
      <c r="C110" s="11"/>
      <c r="D110" s="11"/>
      <c r="E110" s="11"/>
      <c r="F110" s="11"/>
      <c r="G110" s="11"/>
      <c r="H110" s="11"/>
      <c r="I110" s="11"/>
      <c r="J110" s="11"/>
      <c r="K110" s="11"/>
      <c r="L110" s="11"/>
      <c r="M110" s="11"/>
      <c r="N110" s="11"/>
    </row>
    <row r="111" customFormat="false" ht="12.75" hidden="false" customHeight="true" outlineLevel="0" collapsed="false">
      <c r="A111" s="11"/>
      <c r="B111" s="11"/>
      <c r="C111" s="11"/>
      <c r="D111" s="11"/>
      <c r="E111" s="11"/>
      <c r="F111" s="11"/>
      <c r="G111" s="11"/>
      <c r="H111" s="11"/>
      <c r="I111" s="11"/>
      <c r="J111" s="11"/>
      <c r="K111" s="11"/>
      <c r="L111" s="11"/>
      <c r="M111" s="11"/>
      <c r="N111" s="11"/>
    </row>
    <row r="112" customFormat="false" ht="12.75" hidden="false" customHeight="true" outlineLevel="0" collapsed="false">
      <c r="A112" s="11"/>
      <c r="B112" s="11"/>
      <c r="C112" s="11"/>
      <c r="D112" s="11"/>
      <c r="E112" s="11"/>
      <c r="F112" s="11"/>
      <c r="G112" s="11"/>
      <c r="H112" s="11"/>
      <c r="I112" s="11"/>
      <c r="J112" s="11"/>
      <c r="K112" s="11"/>
      <c r="L112" s="11"/>
      <c r="M112" s="11"/>
      <c r="N112" s="11"/>
    </row>
    <row r="113" customFormat="false" ht="12.75" hidden="false" customHeight="true" outlineLevel="0" collapsed="false">
      <c r="A113" s="11"/>
      <c r="B113" s="11"/>
      <c r="C113" s="11"/>
      <c r="D113" s="11"/>
      <c r="E113" s="11"/>
      <c r="F113" s="11"/>
      <c r="G113" s="11"/>
      <c r="H113" s="11"/>
      <c r="I113" s="11"/>
      <c r="J113" s="11"/>
      <c r="K113" s="11"/>
      <c r="L113" s="11"/>
      <c r="M113" s="11"/>
      <c r="N113" s="11"/>
    </row>
    <row r="114" customFormat="false" ht="12.75" hidden="false" customHeight="true" outlineLevel="0" collapsed="false">
      <c r="A114" s="11"/>
      <c r="B114" s="11"/>
      <c r="C114" s="11"/>
      <c r="D114" s="11"/>
      <c r="E114" s="11"/>
      <c r="F114" s="11"/>
      <c r="G114" s="11"/>
      <c r="H114" s="11"/>
      <c r="I114" s="11"/>
      <c r="J114" s="11"/>
      <c r="K114" s="11"/>
      <c r="L114" s="11"/>
      <c r="M114" s="11"/>
      <c r="N114" s="11"/>
    </row>
    <row r="115" customFormat="false" ht="12.75" hidden="false" customHeight="true" outlineLevel="0" collapsed="false">
      <c r="A115" s="11"/>
      <c r="B115" s="11"/>
      <c r="C115" s="11"/>
      <c r="D115" s="11"/>
      <c r="E115" s="11"/>
      <c r="F115" s="11"/>
      <c r="G115" s="11"/>
      <c r="H115" s="11"/>
      <c r="I115" s="11"/>
      <c r="J115" s="11"/>
      <c r="K115" s="11"/>
      <c r="L115" s="11"/>
      <c r="M115" s="11"/>
      <c r="N115" s="11"/>
    </row>
    <row r="116" customFormat="false" ht="12.75" hidden="false" customHeight="true" outlineLevel="0" collapsed="false">
      <c r="A116" s="11"/>
      <c r="B116" s="11"/>
      <c r="C116" s="11"/>
      <c r="D116" s="11"/>
      <c r="E116" s="11"/>
      <c r="F116" s="11"/>
      <c r="G116" s="11"/>
      <c r="H116" s="11"/>
      <c r="I116" s="11"/>
      <c r="J116" s="11"/>
      <c r="K116" s="11"/>
      <c r="L116" s="11"/>
      <c r="M116" s="11"/>
      <c r="N116" s="11"/>
    </row>
    <row r="117" customFormat="false" ht="12.75" hidden="false" customHeight="true" outlineLevel="0" collapsed="false">
      <c r="A117" s="11"/>
      <c r="B117" s="11"/>
      <c r="C117" s="11"/>
      <c r="D117" s="11"/>
      <c r="E117" s="11"/>
      <c r="F117" s="11"/>
      <c r="G117" s="11"/>
      <c r="H117" s="11"/>
      <c r="I117" s="11"/>
      <c r="J117" s="11"/>
      <c r="K117" s="11"/>
      <c r="L117" s="11"/>
      <c r="M117" s="11"/>
      <c r="N117" s="11"/>
    </row>
    <row r="118" customFormat="false" ht="12.75" hidden="false" customHeight="true" outlineLevel="0" collapsed="false">
      <c r="A118" s="11"/>
      <c r="B118" s="11"/>
      <c r="C118" s="11"/>
      <c r="D118" s="11"/>
      <c r="E118" s="11"/>
      <c r="F118" s="11"/>
      <c r="G118" s="11"/>
      <c r="H118" s="11"/>
      <c r="I118" s="11"/>
      <c r="J118" s="11"/>
      <c r="K118" s="11"/>
      <c r="L118" s="11"/>
      <c r="M118" s="11"/>
      <c r="N118" s="11"/>
    </row>
    <row r="119" customFormat="false" ht="12.75" hidden="false" customHeight="true" outlineLevel="0" collapsed="false">
      <c r="A119" s="11"/>
      <c r="B119" s="11"/>
      <c r="C119" s="11"/>
      <c r="D119" s="11"/>
      <c r="E119" s="11"/>
      <c r="F119" s="11"/>
      <c r="G119" s="11"/>
      <c r="H119" s="11"/>
      <c r="I119" s="11"/>
      <c r="J119" s="11"/>
      <c r="K119" s="11"/>
      <c r="L119" s="11"/>
      <c r="M119" s="11"/>
      <c r="N119" s="11"/>
    </row>
    <row r="120" customFormat="false" ht="12.75" hidden="false" customHeight="true" outlineLevel="0" collapsed="false">
      <c r="A120" s="11"/>
      <c r="B120" s="11"/>
      <c r="C120" s="11"/>
      <c r="D120" s="11"/>
      <c r="E120" s="11"/>
      <c r="F120" s="11"/>
      <c r="G120" s="11"/>
      <c r="H120" s="11"/>
      <c r="I120" s="11"/>
      <c r="J120" s="11"/>
      <c r="K120" s="11"/>
      <c r="L120" s="11"/>
      <c r="M120" s="11"/>
      <c r="N120" s="11"/>
    </row>
    <row r="121" customFormat="false" ht="12.75" hidden="false" customHeight="true" outlineLevel="0" collapsed="false">
      <c r="A121" s="11"/>
      <c r="B121" s="11"/>
      <c r="C121" s="11"/>
      <c r="D121" s="11"/>
      <c r="E121" s="11"/>
      <c r="F121" s="11"/>
      <c r="G121" s="11"/>
      <c r="H121" s="11"/>
      <c r="I121" s="11"/>
      <c r="J121" s="11"/>
      <c r="K121" s="11"/>
      <c r="L121" s="11"/>
      <c r="M121" s="11"/>
      <c r="N121" s="11"/>
    </row>
    <row r="122" customFormat="false" ht="12.75" hidden="false" customHeight="true" outlineLevel="0" collapsed="false">
      <c r="A122" s="11"/>
      <c r="B122" s="11"/>
      <c r="C122" s="11"/>
      <c r="D122" s="11"/>
      <c r="E122" s="11"/>
      <c r="F122" s="11"/>
      <c r="G122" s="11"/>
      <c r="H122" s="11"/>
      <c r="I122" s="11"/>
      <c r="J122" s="11"/>
      <c r="K122" s="11"/>
      <c r="L122" s="11"/>
      <c r="M122" s="11"/>
      <c r="N122" s="11"/>
    </row>
    <row r="123" customFormat="false" ht="12.75" hidden="false" customHeight="true" outlineLevel="0" collapsed="false">
      <c r="A123" s="11"/>
      <c r="B123" s="11"/>
      <c r="C123" s="11"/>
      <c r="D123" s="11"/>
      <c r="E123" s="11"/>
      <c r="F123" s="11"/>
      <c r="G123" s="11"/>
      <c r="H123" s="11"/>
      <c r="I123" s="11"/>
      <c r="J123" s="11"/>
      <c r="K123" s="11"/>
      <c r="L123" s="11"/>
      <c r="M123" s="11"/>
      <c r="N123" s="11"/>
    </row>
    <row r="124" customFormat="false" ht="12.75" hidden="false" customHeight="true" outlineLevel="0" collapsed="false">
      <c r="A124" s="11"/>
      <c r="B124" s="11"/>
      <c r="C124" s="11"/>
      <c r="D124" s="11"/>
      <c r="E124" s="11"/>
      <c r="F124" s="11"/>
      <c r="G124" s="11"/>
      <c r="H124" s="11"/>
      <c r="I124" s="11"/>
      <c r="J124" s="11"/>
      <c r="K124" s="11"/>
      <c r="L124" s="11"/>
      <c r="M124" s="11"/>
      <c r="N124" s="11"/>
    </row>
    <row r="125" customFormat="false" ht="12.75" hidden="false" customHeight="true" outlineLevel="0" collapsed="false">
      <c r="A125" s="11"/>
      <c r="B125" s="11"/>
      <c r="C125" s="11"/>
      <c r="D125" s="11"/>
      <c r="E125" s="11"/>
      <c r="F125" s="11"/>
      <c r="G125" s="11"/>
      <c r="H125" s="11"/>
      <c r="I125" s="11"/>
      <c r="J125" s="11"/>
      <c r="K125" s="11"/>
      <c r="L125" s="11"/>
      <c r="M125" s="11"/>
      <c r="N125" s="11"/>
    </row>
    <row r="126" customFormat="false" ht="12.75" hidden="false" customHeight="true" outlineLevel="0" collapsed="false">
      <c r="A126" s="11"/>
      <c r="B126" s="11"/>
      <c r="C126" s="11"/>
      <c r="D126" s="11"/>
      <c r="E126" s="11"/>
      <c r="F126" s="11"/>
      <c r="G126" s="11"/>
      <c r="H126" s="11"/>
      <c r="I126" s="11"/>
      <c r="J126" s="11"/>
      <c r="K126" s="11"/>
      <c r="L126" s="11"/>
      <c r="M126" s="11"/>
      <c r="N126" s="11"/>
    </row>
    <row r="127" customFormat="false" ht="12.75" hidden="false" customHeight="true" outlineLevel="0" collapsed="false">
      <c r="A127" s="11"/>
      <c r="B127" s="11"/>
      <c r="C127" s="11"/>
      <c r="D127" s="11"/>
      <c r="E127" s="11"/>
      <c r="F127" s="11"/>
      <c r="G127" s="11"/>
      <c r="H127" s="11"/>
      <c r="I127" s="11"/>
      <c r="J127" s="11"/>
      <c r="K127" s="11"/>
      <c r="L127" s="11"/>
      <c r="M127" s="11"/>
      <c r="N127" s="11"/>
    </row>
    <row r="128" customFormat="false" ht="12.75" hidden="false" customHeight="true" outlineLevel="0" collapsed="false">
      <c r="A128" s="11"/>
      <c r="B128" s="11"/>
      <c r="C128" s="11"/>
      <c r="D128" s="11"/>
      <c r="E128" s="11"/>
      <c r="F128" s="11"/>
      <c r="G128" s="11"/>
      <c r="H128" s="11"/>
      <c r="I128" s="11"/>
      <c r="J128" s="11"/>
      <c r="K128" s="11"/>
      <c r="L128" s="11"/>
      <c r="M128" s="11"/>
      <c r="N128" s="11"/>
    </row>
    <row r="129" customFormat="false" ht="12.75" hidden="false" customHeight="true" outlineLevel="0" collapsed="false">
      <c r="A129" s="11"/>
      <c r="B129" s="11"/>
      <c r="C129" s="11"/>
      <c r="D129" s="11"/>
      <c r="E129" s="11"/>
      <c r="F129" s="11"/>
      <c r="G129" s="11"/>
      <c r="H129" s="11"/>
      <c r="I129" s="11"/>
      <c r="J129" s="11"/>
      <c r="K129" s="11"/>
      <c r="L129" s="11"/>
      <c r="M129" s="11"/>
      <c r="N129" s="11"/>
    </row>
    <row r="130" customFormat="false" ht="12.75" hidden="false" customHeight="true" outlineLevel="0" collapsed="false">
      <c r="A130" s="11"/>
      <c r="B130" s="11"/>
      <c r="C130" s="11"/>
      <c r="D130" s="11"/>
      <c r="E130" s="11"/>
      <c r="F130" s="11"/>
      <c r="G130" s="11"/>
      <c r="H130" s="11"/>
      <c r="I130" s="11"/>
      <c r="J130" s="11"/>
      <c r="K130" s="11"/>
      <c r="L130" s="11"/>
      <c r="M130" s="11"/>
      <c r="N130" s="11"/>
    </row>
    <row r="131" customFormat="false" ht="12.75" hidden="false" customHeight="true" outlineLevel="0" collapsed="false">
      <c r="A131" s="11"/>
      <c r="B131" s="11"/>
      <c r="C131" s="11"/>
      <c r="D131" s="11"/>
      <c r="E131" s="11"/>
      <c r="F131" s="11"/>
      <c r="G131" s="11"/>
      <c r="H131" s="11"/>
      <c r="I131" s="11"/>
      <c r="J131" s="11"/>
      <c r="K131" s="11"/>
      <c r="L131" s="11"/>
      <c r="M131" s="11"/>
      <c r="N131" s="11"/>
    </row>
    <row r="132" customFormat="false" ht="12.75" hidden="false" customHeight="true" outlineLevel="0" collapsed="false">
      <c r="A132" s="11"/>
      <c r="B132" s="11"/>
      <c r="C132" s="11"/>
      <c r="D132" s="11"/>
      <c r="E132" s="11"/>
      <c r="F132" s="11"/>
      <c r="G132" s="11"/>
      <c r="H132" s="11"/>
      <c r="I132" s="11"/>
      <c r="J132" s="11"/>
      <c r="K132" s="11"/>
      <c r="L132" s="11"/>
      <c r="M132" s="11"/>
      <c r="N132" s="11"/>
    </row>
    <row r="133" customFormat="false" ht="12.75" hidden="false" customHeight="true" outlineLevel="0" collapsed="false">
      <c r="A133" s="11"/>
      <c r="B133" s="11"/>
      <c r="C133" s="11"/>
      <c r="D133" s="11"/>
      <c r="E133" s="11"/>
      <c r="F133" s="11"/>
      <c r="G133" s="11"/>
      <c r="H133" s="11"/>
      <c r="I133" s="11"/>
      <c r="J133" s="11"/>
      <c r="K133" s="11"/>
      <c r="L133" s="11"/>
      <c r="M133" s="11"/>
      <c r="N133" s="11"/>
    </row>
    <row r="134" customFormat="false" ht="12.75" hidden="false" customHeight="true" outlineLevel="0" collapsed="false">
      <c r="A134" s="11"/>
      <c r="B134" s="11"/>
      <c r="C134" s="11"/>
      <c r="D134" s="11"/>
      <c r="E134" s="11"/>
      <c r="F134" s="11"/>
      <c r="G134" s="11"/>
      <c r="H134" s="11"/>
      <c r="I134" s="11"/>
      <c r="J134" s="11"/>
      <c r="K134" s="11"/>
      <c r="L134" s="11"/>
      <c r="M134" s="11"/>
      <c r="N134" s="11"/>
    </row>
    <row r="135" customFormat="false" ht="12.75" hidden="false" customHeight="true" outlineLevel="0" collapsed="false">
      <c r="A135" s="11"/>
      <c r="B135" s="11"/>
      <c r="C135" s="11"/>
      <c r="D135" s="11"/>
      <c r="E135" s="11"/>
      <c r="F135" s="11"/>
      <c r="G135" s="11"/>
      <c r="H135" s="11"/>
      <c r="I135" s="11"/>
      <c r="J135" s="11"/>
      <c r="K135" s="11"/>
      <c r="L135" s="11"/>
      <c r="M135" s="11"/>
      <c r="N135" s="11"/>
    </row>
    <row r="136" customFormat="false" ht="12.75" hidden="false" customHeight="true" outlineLevel="0" collapsed="false">
      <c r="A136" s="11"/>
      <c r="B136" s="11"/>
      <c r="C136" s="11"/>
      <c r="D136" s="11"/>
      <c r="E136" s="11"/>
      <c r="F136" s="11"/>
      <c r="G136" s="11"/>
      <c r="H136" s="11"/>
      <c r="I136" s="11"/>
      <c r="J136" s="11"/>
      <c r="K136" s="11"/>
      <c r="L136" s="11"/>
      <c r="M136" s="11"/>
      <c r="N136" s="11"/>
    </row>
    <row r="137" customFormat="false" ht="12.75" hidden="false" customHeight="true" outlineLevel="0" collapsed="false">
      <c r="A137" s="11"/>
      <c r="B137" s="11"/>
      <c r="C137" s="11"/>
      <c r="D137" s="11"/>
      <c r="E137" s="11"/>
      <c r="F137" s="11"/>
      <c r="G137" s="11"/>
      <c r="H137" s="11"/>
      <c r="I137" s="11"/>
      <c r="J137" s="11"/>
      <c r="K137" s="11"/>
      <c r="L137" s="11"/>
      <c r="M137" s="11"/>
      <c r="N137" s="11"/>
    </row>
    <row r="138" customFormat="false" ht="12.75" hidden="false" customHeight="true" outlineLevel="0" collapsed="false">
      <c r="A138" s="11"/>
      <c r="B138" s="11"/>
      <c r="C138" s="11"/>
      <c r="D138" s="11"/>
      <c r="E138" s="11"/>
      <c r="F138" s="11"/>
      <c r="G138" s="11"/>
      <c r="H138" s="11"/>
      <c r="I138" s="11"/>
      <c r="J138" s="11"/>
      <c r="K138" s="11"/>
      <c r="L138" s="11"/>
      <c r="M138" s="11"/>
      <c r="N138" s="11"/>
    </row>
    <row r="139" customFormat="false" ht="12.75" hidden="false" customHeight="true" outlineLevel="0" collapsed="false">
      <c r="A139" s="11"/>
      <c r="B139" s="11"/>
      <c r="C139" s="11"/>
      <c r="D139" s="11"/>
      <c r="E139" s="11"/>
      <c r="F139" s="11"/>
      <c r="G139" s="11"/>
      <c r="H139" s="11"/>
      <c r="I139" s="11"/>
      <c r="J139" s="11"/>
      <c r="K139" s="11"/>
      <c r="L139" s="11"/>
      <c r="M139" s="11"/>
      <c r="N139" s="11"/>
    </row>
    <row r="140" customFormat="false" ht="12.75" hidden="false" customHeight="true" outlineLevel="0" collapsed="false">
      <c r="A140" s="11"/>
      <c r="B140" s="11"/>
      <c r="C140" s="11"/>
      <c r="D140" s="11"/>
      <c r="E140" s="11"/>
      <c r="F140" s="11"/>
      <c r="G140" s="11"/>
      <c r="H140" s="11"/>
      <c r="I140" s="11"/>
      <c r="J140" s="11"/>
      <c r="K140" s="11"/>
      <c r="L140" s="11"/>
      <c r="M140" s="11"/>
      <c r="N140" s="11"/>
    </row>
    <row r="141" customFormat="false" ht="12.75" hidden="false" customHeight="true" outlineLevel="0" collapsed="false">
      <c r="A141" s="11"/>
      <c r="B141" s="11"/>
      <c r="C141" s="11"/>
      <c r="D141" s="11"/>
      <c r="E141" s="11"/>
      <c r="F141" s="11"/>
      <c r="G141" s="11"/>
      <c r="H141" s="11"/>
      <c r="I141" s="11"/>
      <c r="J141" s="11"/>
      <c r="K141" s="11"/>
      <c r="L141" s="11"/>
      <c r="M141" s="11"/>
      <c r="N141" s="11"/>
    </row>
    <row r="142" customFormat="false" ht="12.75" hidden="false" customHeight="true" outlineLevel="0" collapsed="false">
      <c r="A142" s="11"/>
      <c r="B142" s="11"/>
      <c r="C142" s="11"/>
      <c r="D142" s="11"/>
      <c r="E142" s="11"/>
      <c r="F142" s="11"/>
      <c r="G142" s="11"/>
      <c r="H142" s="11"/>
      <c r="I142" s="11"/>
      <c r="J142" s="11"/>
      <c r="K142" s="11"/>
      <c r="L142" s="11"/>
      <c r="M142" s="11"/>
      <c r="N142" s="11"/>
    </row>
    <row r="143" customFormat="false" ht="12.75" hidden="false" customHeight="true" outlineLevel="0" collapsed="false">
      <c r="A143" s="11"/>
      <c r="B143" s="11"/>
      <c r="C143" s="11"/>
      <c r="D143" s="11"/>
      <c r="E143" s="11"/>
      <c r="F143" s="11"/>
      <c r="G143" s="11"/>
      <c r="H143" s="11"/>
      <c r="I143" s="11"/>
      <c r="J143" s="11"/>
      <c r="K143" s="11"/>
      <c r="L143" s="11"/>
      <c r="M143" s="11"/>
      <c r="N143" s="11"/>
    </row>
    <row r="144" customFormat="false" ht="12.75" hidden="false" customHeight="true" outlineLevel="0" collapsed="false">
      <c r="A144" s="11"/>
      <c r="B144" s="11"/>
      <c r="C144" s="11"/>
      <c r="D144" s="11"/>
      <c r="E144" s="11"/>
      <c r="F144" s="11"/>
      <c r="G144" s="11"/>
      <c r="H144" s="11"/>
      <c r="I144" s="11"/>
      <c r="J144" s="11"/>
      <c r="K144" s="11"/>
      <c r="L144" s="11"/>
      <c r="M144" s="11"/>
      <c r="N144" s="11"/>
    </row>
    <row r="145" customFormat="false" ht="12.75" hidden="false" customHeight="true" outlineLevel="0" collapsed="false">
      <c r="A145" s="11"/>
      <c r="B145" s="11"/>
      <c r="C145" s="11"/>
      <c r="D145" s="11"/>
      <c r="E145" s="11"/>
      <c r="F145" s="11"/>
      <c r="G145" s="11"/>
      <c r="H145" s="11"/>
      <c r="I145" s="11"/>
      <c r="J145" s="11"/>
      <c r="K145" s="11"/>
      <c r="L145" s="11"/>
      <c r="M145" s="11"/>
      <c r="N145" s="11"/>
    </row>
    <row r="146" customFormat="false" ht="12.75" hidden="false" customHeight="true" outlineLevel="0" collapsed="false">
      <c r="A146" s="11"/>
      <c r="B146" s="11"/>
      <c r="C146" s="11"/>
      <c r="D146" s="11"/>
      <c r="E146" s="11"/>
      <c r="F146" s="11"/>
      <c r="G146" s="11"/>
      <c r="H146" s="11"/>
      <c r="I146" s="11"/>
      <c r="J146" s="11"/>
      <c r="K146" s="11"/>
      <c r="L146" s="11"/>
      <c r="M146" s="11"/>
      <c r="N146" s="11"/>
    </row>
    <row r="147" customFormat="false" ht="12.75" hidden="false" customHeight="true" outlineLevel="0" collapsed="false">
      <c r="A147" s="11"/>
      <c r="B147" s="11"/>
      <c r="C147" s="11"/>
      <c r="D147" s="11"/>
      <c r="E147" s="11"/>
      <c r="F147" s="11"/>
      <c r="G147" s="11"/>
      <c r="H147" s="11"/>
      <c r="I147" s="11"/>
      <c r="J147" s="11"/>
      <c r="K147" s="11"/>
      <c r="L147" s="11"/>
      <c r="M147" s="11"/>
      <c r="N147" s="11"/>
    </row>
    <row r="148" customFormat="false" ht="12.75" hidden="false" customHeight="true" outlineLevel="0" collapsed="false">
      <c r="A148" s="11"/>
      <c r="B148" s="11"/>
      <c r="C148" s="11"/>
      <c r="D148" s="11"/>
      <c r="E148" s="11"/>
      <c r="F148" s="11"/>
      <c r="G148" s="11"/>
      <c r="H148" s="11"/>
      <c r="I148" s="11"/>
      <c r="J148" s="11"/>
      <c r="K148" s="11"/>
      <c r="L148" s="11"/>
      <c r="M148" s="11"/>
      <c r="N148" s="11"/>
    </row>
    <row r="149" customFormat="false" ht="12.75" hidden="false" customHeight="true" outlineLevel="0" collapsed="false">
      <c r="A149" s="11"/>
      <c r="B149" s="11"/>
      <c r="C149" s="11"/>
      <c r="D149" s="11"/>
      <c r="E149" s="11"/>
      <c r="F149" s="11"/>
      <c r="G149" s="11"/>
      <c r="H149" s="11"/>
      <c r="I149" s="11"/>
      <c r="J149" s="11"/>
      <c r="K149" s="11"/>
      <c r="L149" s="11"/>
      <c r="M149" s="11"/>
      <c r="N149" s="11"/>
    </row>
    <row r="150" customFormat="false" ht="12.75" hidden="false" customHeight="true" outlineLevel="0" collapsed="false">
      <c r="A150" s="11"/>
      <c r="B150" s="11"/>
      <c r="C150" s="11"/>
      <c r="D150" s="11"/>
      <c r="E150" s="11"/>
      <c r="F150" s="11"/>
      <c r="G150" s="11"/>
      <c r="H150" s="11"/>
      <c r="I150" s="11"/>
      <c r="J150" s="11"/>
      <c r="K150" s="11"/>
      <c r="L150" s="11"/>
      <c r="M150" s="11"/>
      <c r="N150" s="11"/>
    </row>
    <row r="151" customFormat="false" ht="12.75" hidden="false" customHeight="true" outlineLevel="0" collapsed="false">
      <c r="A151" s="11"/>
      <c r="B151" s="11"/>
      <c r="C151" s="11"/>
      <c r="D151" s="11"/>
      <c r="E151" s="11"/>
      <c r="F151" s="11"/>
      <c r="G151" s="11"/>
      <c r="H151" s="11"/>
      <c r="I151" s="11"/>
      <c r="J151" s="11"/>
      <c r="K151" s="11"/>
      <c r="L151" s="11"/>
      <c r="M151" s="11"/>
      <c r="N151" s="11"/>
    </row>
    <row r="152" customFormat="false" ht="12.75" hidden="false" customHeight="true" outlineLevel="0" collapsed="false">
      <c r="A152" s="11"/>
      <c r="B152" s="11"/>
      <c r="C152" s="11"/>
      <c r="D152" s="11"/>
      <c r="E152" s="11"/>
      <c r="F152" s="11"/>
      <c r="G152" s="11"/>
      <c r="H152" s="11"/>
      <c r="I152" s="11"/>
      <c r="J152" s="11"/>
      <c r="K152" s="11"/>
      <c r="L152" s="11"/>
      <c r="M152" s="11"/>
      <c r="N152" s="11"/>
    </row>
    <row r="153" customFormat="false" ht="12.75" hidden="false" customHeight="true" outlineLevel="0" collapsed="false">
      <c r="A153" s="11"/>
      <c r="B153" s="11"/>
      <c r="C153" s="11"/>
      <c r="D153" s="11"/>
      <c r="E153" s="11"/>
      <c r="F153" s="11"/>
      <c r="G153" s="11"/>
      <c r="H153" s="11"/>
      <c r="I153" s="11"/>
      <c r="J153" s="11"/>
      <c r="K153" s="11"/>
      <c r="L153" s="11"/>
      <c r="M153" s="11"/>
      <c r="N153" s="11"/>
    </row>
    <row r="154" customFormat="false" ht="12.75" hidden="false" customHeight="true" outlineLevel="0" collapsed="false">
      <c r="A154" s="11"/>
      <c r="B154" s="11"/>
      <c r="C154" s="11"/>
      <c r="D154" s="11"/>
      <c r="E154" s="11"/>
      <c r="F154" s="11"/>
      <c r="G154" s="11"/>
      <c r="H154" s="11"/>
      <c r="I154" s="11"/>
      <c r="J154" s="11"/>
      <c r="K154" s="11"/>
      <c r="L154" s="11"/>
      <c r="M154" s="11"/>
      <c r="N154" s="11"/>
    </row>
    <row r="155" customFormat="false" ht="12.75" hidden="false" customHeight="true" outlineLevel="0" collapsed="false">
      <c r="A155" s="11"/>
      <c r="B155" s="11"/>
      <c r="C155" s="11"/>
      <c r="D155" s="11"/>
      <c r="E155" s="11"/>
      <c r="F155" s="11"/>
      <c r="G155" s="11"/>
      <c r="H155" s="11"/>
      <c r="I155" s="11"/>
      <c r="J155" s="11"/>
      <c r="K155" s="11"/>
      <c r="L155" s="11"/>
      <c r="M155" s="11"/>
      <c r="N155" s="11"/>
    </row>
    <row r="156" customFormat="false" ht="12.75" hidden="false" customHeight="true" outlineLevel="0" collapsed="false">
      <c r="A156" s="11"/>
      <c r="B156" s="11"/>
      <c r="C156" s="11"/>
      <c r="D156" s="11"/>
      <c r="E156" s="11"/>
      <c r="F156" s="11"/>
      <c r="G156" s="11"/>
      <c r="H156" s="11"/>
      <c r="I156" s="11"/>
      <c r="J156" s="11"/>
      <c r="K156" s="11"/>
      <c r="L156" s="11"/>
      <c r="M156" s="11"/>
      <c r="N156" s="11"/>
    </row>
    <row r="157" customFormat="false" ht="12.75" hidden="false" customHeight="true" outlineLevel="0" collapsed="false">
      <c r="A157" s="11"/>
      <c r="B157" s="11"/>
      <c r="C157" s="11"/>
      <c r="D157" s="11"/>
      <c r="E157" s="11"/>
      <c r="F157" s="11"/>
      <c r="G157" s="11"/>
      <c r="H157" s="11"/>
      <c r="I157" s="11"/>
      <c r="J157" s="11"/>
      <c r="K157" s="11"/>
      <c r="L157" s="11"/>
      <c r="M157" s="11"/>
      <c r="N157" s="11"/>
    </row>
    <row r="158" customFormat="false" ht="12.75" hidden="false" customHeight="true" outlineLevel="0" collapsed="false">
      <c r="A158" s="11"/>
      <c r="B158" s="11"/>
      <c r="C158" s="11"/>
      <c r="D158" s="11"/>
      <c r="E158" s="11"/>
      <c r="F158" s="11"/>
      <c r="G158" s="11"/>
      <c r="H158" s="11"/>
      <c r="I158" s="11"/>
      <c r="J158" s="11"/>
      <c r="K158" s="11"/>
      <c r="L158" s="11"/>
      <c r="M158" s="11"/>
      <c r="N158" s="11"/>
    </row>
    <row r="159" customFormat="false" ht="12.75" hidden="false" customHeight="true" outlineLevel="0" collapsed="false">
      <c r="A159" s="11"/>
      <c r="B159" s="11"/>
      <c r="C159" s="11"/>
      <c r="D159" s="11"/>
      <c r="E159" s="11"/>
      <c r="F159" s="11"/>
      <c r="G159" s="11"/>
      <c r="H159" s="11"/>
      <c r="I159" s="11"/>
      <c r="J159" s="11"/>
      <c r="K159" s="11"/>
      <c r="L159" s="11"/>
      <c r="M159" s="11"/>
      <c r="N159" s="11"/>
    </row>
    <row r="160" customFormat="false" ht="12.75" hidden="false" customHeight="true" outlineLevel="0" collapsed="false">
      <c r="A160" s="11"/>
      <c r="B160" s="11"/>
      <c r="C160" s="11"/>
      <c r="D160" s="11"/>
      <c r="E160" s="11"/>
      <c r="F160" s="11"/>
      <c r="G160" s="11"/>
      <c r="H160" s="11"/>
      <c r="I160" s="11"/>
      <c r="J160" s="11"/>
      <c r="K160" s="11"/>
      <c r="L160" s="11"/>
      <c r="M160" s="11"/>
      <c r="N160" s="11"/>
    </row>
    <row r="161" customFormat="false" ht="12.75" hidden="false" customHeight="true" outlineLevel="0" collapsed="false">
      <c r="A161" s="11"/>
      <c r="B161" s="11"/>
      <c r="C161" s="11"/>
      <c r="D161" s="11"/>
      <c r="E161" s="11"/>
      <c r="F161" s="11"/>
      <c r="G161" s="11"/>
      <c r="H161" s="11"/>
      <c r="I161" s="11"/>
      <c r="J161" s="11"/>
      <c r="K161" s="11"/>
      <c r="L161" s="11"/>
      <c r="M161" s="11"/>
      <c r="N161" s="11"/>
    </row>
    <row r="162" customFormat="false" ht="12.75" hidden="false" customHeight="true" outlineLevel="0" collapsed="false">
      <c r="A162" s="11"/>
      <c r="B162" s="11"/>
      <c r="C162" s="11"/>
      <c r="D162" s="11"/>
      <c r="E162" s="11"/>
      <c r="F162" s="11"/>
      <c r="G162" s="11"/>
      <c r="H162" s="11"/>
      <c r="I162" s="11"/>
      <c r="J162" s="11"/>
      <c r="K162" s="11"/>
      <c r="L162" s="11"/>
      <c r="M162" s="11"/>
      <c r="N162" s="11"/>
    </row>
    <row r="163" customFormat="false" ht="12.75" hidden="false" customHeight="true" outlineLevel="0" collapsed="false">
      <c r="A163" s="11"/>
      <c r="B163" s="11"/>
      <c r="C163" s="11"/>
      <c r="D163" s="11"/>
      <c r="E163" s="11"/>
      <c r="F163" s="11"/>
      <c r="G163" s="11"/>
      <c r="H163" s="11"/>
      <c r="I163" s="11"/>
      <c r="J163" s="11"/>
      <c r="K163" s="11"/>
      <c r="L163" s="11"/>
      <c r="M163" s="11"/>
      <c r="N163" s="11"/>
    </row>
    <row r="164" customFormat="false" ht="12.75" hidden="false" customHeight="true" outlineLevel="0" collapsed="false">
      <c r="A164" s="11"/>
      <c r="B164" s="11"/>
      <c r="C164" s="11"/>
      <c r="D164" s="11"/>
      <c r="E164" s="11"/>
      <c r="F164" s="11"/>
      <c r="G164" s="11"/>
      <c r="H164" s="11"/>
      <c r="I164" s="11"/>
      <c r="J164" s="11"/>
      <c r="K164" s="11"/>
      <c r="L164" s="11"/>
      <c r="M164" s="11"/>
      <c r="N164" s="11"/>
    </row>
    <row r="165" customFormat="false" ht="12.75" hidden="false" customHeight="true" outlineLevel="0" collapsed="false">
      <c r="A165" s="11"/>
      <c r="B165" s="11"/>
      <c r="C165" s="11"/>
      <c r="D165" s="11"/>
      <c r="E165" s="11"/>
      <c r="F165" s="11"/>
      <c r="G165" s="11"/>
      <c r="H165" s="11"/>
      <c r="I165" s="11"/>
      <c r="J165" s="11"/>
      <c r="K165" s="11"/>
      <c r="L165" s="11"/>
      <c r="M165" s="11"/>
      <c r="N165" s="11"/>
    </row>
    <row r="166" customFormat="false" ht="12.75" hidden="false" customHeight="true" outlineLevel="0" collapsed="false">
      <c r="A166" s="11"/>
      <c r="B166" s="11"/>
      <c r="C166" s="11"/>
      <c r="D166" s="11"/>
      <c r="E166" s="11"/>
      <c r="F166" s="11"/>
      <c r="G166" s="11"/>
      <c r="H166" s="11"/>
      <c r="I166" s="11"/>
      <c r="J166" s="11"/>
      <c r="K166" s="11"/>
      <c r="L166" s="11"/>
      <c r="M166" s="11"/>
      <c r="N166" s="11"/>
    </row>
    <row r="167" customFormat="false" ht="12.75" hidden="false" customHeight="true" outlineLevel="0" collapsed="false">
      <c r="A167" s="11"/>
      <c r="B167" s="11"/>
      <c r="C167" s="11"/>
      <c r="D167" s="11"/>
      <c r="E167" s="11"/>
      <c r="F167" s="11"/>
      <c r="G167" s="11"/>
      <c r="H167" s="11"/>
      <c r="I167" s="11"/>
      <c r="J167" s="11"/>
      <c r="K167" s="11"/>
      <c r="L167" s="11"/>
      <c r="M167" s="11"/>
      <c r="N167" s="11"/>
    </row>
    <row r="168" customFormat="false" ht="12.75" hidden="false" customHeight="true" outlineLevel="0" collapsed="false">
      <c r="A168" s="11"/>
      <c r="B168" s="11"/>
      <c r="C168" s="11"/>
      <c r="D168" s="11"/>
      <c r="E168" s="11"/>
      <c r="F168" s="11"/>
      <c r="G168" s="11"/>
      <c r="H168" s="11"/>
      <c r="I168" s="11"/>
      <c r="J168" s="11"/>
      <c r="K168" s="11"/>
      <c r="L168" s="11"/>
      <c r="M168" s="11"/>
      <c r="N168" s="11"/>
    </row>
    <row r="169" customFormat="false" ht="12.75" hidden="false" customHeight="true" outlineLevel="0" collapsed="false">
      <c r="A169" s="11"/>
      <c r="B169" s="11"/>
      <c r="C169" s="11"/>
      <c r="D169" s="11"/>
      <c r="E169" s="11"/>
      <c r="F169" s="11"/>
      <c r="G169" s="11"/>
      <c r="H169" s="11"/>
      <c r="I169" s="11"/>
      <c r="J169" s="11"/>
      <c r="K169" s="11"/>
      <c r="L169" s="11"/>
      <c r="M169" s="11"/>
      <c r="N169" s="11"/>
    </row>
    <row r="170" customFormat="false" ht="12.75" hidden="false" customHeight="true" outlineLevel="0" collapsed="false">
      <c r="A170" s="11"/>
      <c r="B170" s="11"/>
      <c r="C170" s="11"/>
      <c r="D170" s="11"/>
      <c r="E170" s="11"/>
      <c r="F170" s="11"/>
      <c r="G170" s="11"/>
      <c r="H170" s="11"/>
      <c r="I170" s="11"/>
      <c r="J170" s="11"/>
      <c r="K170" s="11"/>
      <c r="L170" s="11"/>
      <c r="M170" s="11"/>
      <c r="N170" s="11"/>
    </row>
    <row r="171" customFormat="false" ht="12.75" hidden="false" customHeight="true" outlineLevel="0" collapsed="false">
      <c r="A171" s="11"/>
      <c r="B171" s="11"/>
      <c r="C171" s="11"/>
      <c r="D171" s="11"/>
      <c r="E171" s="11"/>
      <c r="F171" s="11"/>
      <c r="G171" s="11"/>
      <c r="H171" s="11"/>
      <c r="I171" s="11"/>
      <c r="J171" s="11"/>
      <c r="K171" s="11"/>
      <c r="L171" s="11"/>
      <c r="M171" s="11"/>
      <c r="N171" s="11"/>
    </row>
    <row r="172" customFormat="false" ht="12.75" hidden="false" customHeight="true" outlineLevel="0" collapsed="false">
      <c r="A172" s="11"/>
      <c r="B172" s="11"/>
      <c r="C172" s="11"/>
      <c r="D172" s="11"/>
      <c r="E172" s="11"/>
      <c r="F172" s="11"/>
      <c r="G172" s="11"/>
      <c r="H172" s="11"/>
      <c r="I172" s="11"/>
      <c r="J172" s="11"/>
      <c r="K172" s="11"/>
      <c r="L172" s="11"/>
      <c r="M172" s="11"/>
      <c r="N172" s="11"/>
    </row>
    <row r="173" customFormat="false" ht="12.75" hidden="false" customHeight="true" outlineLevel="0" collapsed="false">
      <c r="A173" s="11"/>
      <c r="B173" s="11"/>
      <c r="C173" s="11"/>
      <c r="D173" s="11"/>
      <c r="E173" s="11"/>
      <c r="F173" s="11"/>
      <c r="G173" s="11"/>
      <c r="H173" s="11"/>
      <c r="I173" s="11"/>
      <c r="J173" s="11"/>
      <c r="K173" s="11"/>
      <c r="L173" s="11"/>
      <c r="M173" s="11"/>
      <c r="N173" s="11"/>
    </row>
    <row r="174" customFormat="false" ht="12.75" hidden="false" customHeight="true" outlineLevel="0" collapsed="false">
      <c r="A174" s="11"/>
      <c r="B174" s="11"/>
      <c r="C174" s="11"/>
      <c r="D174" s="11"/>
      <c r="E174" s="11"/>
      <c r="F174" s="11"/>
      <c r="G174" s="11"/>
      <c r="H174" s="11"/>
      <c r="I174" s="11"/>
      <c r="J174" s="11"/>
      <c r="K174" s="11"/>
      <c r="L174" s="11"/>
      <c r="M174" s="11"/>
      <c r="N174" s="11"/>
    </row>
    <row r="175" customFormat="false" ht="12.75" hidden="false" customHeight="true" outlineLevel="0" collapsed="false">
      <c r="A175" s="11"/>
      <c r="B175" s="11"/>
      <c r="C175" s="11"/>
      <c r="D175" s="11"/>
      <c r="E175" s="11"/>
      <c r="F175" s="11"/>
      <c r="G175" s="11"/>
      <c r="H175" s="11"/>
      <c r="I175" s="11"/>
      <c r="J175" s="11"/>
      <c r="K175" s="11"/>
      <c r="L175" s="11"/>
      <c r="M175" s="11"/>
      <c r="N175" s="11"/>
    </row>
    <row r="176" customFormat="false" ht="12.75" hidden="false" customHeight="true" outlineLevel="0" collapsed="false">
      <c r="A176" s="11"/>
      <c r="B176" s="11"/>
      <c r="C176" s="11"/>
      <c r="D176" s="11"/>
      <c r="E176" s="11"/>
      <c r="F176" s="11"/>
      <c r="G176" s="11"/>
      <c r="H176" s="11"/>
      <c r="I176" s="11"/>
      <c r="J176" s="11"/>
      <c r="K176" s="11"/>
      <c r="L176" s="11"/>
      <c r="M176" s="11"/>
      <c r="N176" s="11"/>
    </row>
    <row r="177" customFormat="false" ht="12.75" hidden="false" customHeight="true" outlineLevel="0" collapsed="false">
      <c r="A177" s="11"/>
      <c r="B177" s="11"/>
      <c r="C177" s="11"/>
      <c r="D177" s="11"/>
      <c r="E177" s="11"/>
      <c r="F177" s="11"/>
      <c r="G177" s="11"/>
      <c r="H177" s="11"/>
      <c r="I177" s="11"/>
      <c r="J177" s="11"/>
      <c r="K177" s="11"/>
      <c r="L177" s="11"/>
      <c r="M177" s="11"/>
      <c r="N177" s="11"/>
    </row>
    <row r="178" customFormat="false" ht="12.75" hidden="false" customHeight="true" outlineLevel="0" collapsed="false">
      <c r="A178" s="11"/>
      <c r="B178" s="11"/>
      <c r="C178" s="11"/>
      <c r="D178" s="11"/>
      <c r="E178" s="11"/>
      <c r="F178" s="11"/>
      <c r="G178" s="11"/>
      <c r="H178" s="11"/>
      <c r="I178" s="11"/>
      <c r="J178" s="11"/>
      <c r="K178" s="11"/>
      <c r="L178" s="11"/>
      <c r="M178" s="11"/>
      <c r="N178" s="11"/>
    </row>
    <row r="179" customFormat="false" ht="12.75" hidden="false" customHeight="true" outlineLevel="0" collapsed="false">
      <c r="A179" s="11"/>
      <c r="B179" s="11"/>
      <c r="C179" s="11"/>
      <c r="D179" s="11"/>
      <c r="E179" s="11"/>
      <c r="F179" s="11"/>
      <c r="G179" s="11"/>
      <c r="H179" s="11"/>
      <c r="I179" s="11"/>
      <c r="J179" s="11"/>
      <c r="K179" s="11"/>
      <c r="L179" s="11"/>
      <c r="M179" s="11"/>
      <c r="N179" s="11"/>
    </row>
    <row r="180" customFormat="false" ht="12.75" hidden="false" customHeight="true" outlineLevel="0" collapsed="false">
      <c r="A180" s="11"/>
      <c r="B180" s="11"/>
      <c r="C180" s="11"/>
      <c r="D180" s="11"/>
      <c r="E180" s="11"/>
      <c r="F180" s="11"/>
      <c r="G180" s="11"/>
      <c r="H180" s="11"/>
      <c r="I180" s="11"/>
      <c r="J180" s="11"/>
      <c r="K180" s="11"/>
      <c r="L180" s="11"/>
      <c r="M180" s="11"/>
      <c r="N180" s="11"/>
    </row>
    <row r="181" customFormat="false" ht="12.75" hidden="false" customHeight="true" outlineLevel="0" collapsed="false">
      <c r="A181" s="11"/>
      <c r="B181" s="11"/>
      <c r="C181" s="11"/>
      <c r="D181" s="11"/>
      <c r="E181" s="11"/>
      <c r="F181" s="11"/>
      <c r="G181" s="11"/>
      <c r="H181" s="11"/>
      <c r="I181" s="11"/>
      <c r="J181" s="11"/>
      <c r="K181" s="11"/>
      <c r="L181" s="11"/>
      <c r="M181" s="11"/>
      <c r="N181" s="11"/>
    </row>
    <row r="182" customFormat="false" ht="12.75" hidden="false" customHeight="true" outlineLevel="0" collapsed="false">
      <c r="A182" s="11"/>
      <c r="B182" s="11"/>
      <c r="C182" s="11"/>
      <c r="D182" s="11"/>
      <c r="E182" s="11"/>
      <c r="F182" s="11"/>
      <c r="G182" s="11"/>
      <c r="H182" s="11"/>
      <c r="I182" s="11"/>
      <c r="J182" s="11"/>
      <c r="K182" s="11"/>
      <c r="L182" s="11"/>
      <c r="M182" s="11"/>
      <c r="N182" s="11"/>
    </row>
    <row r="183" customFormat="false" ht="12.75" hidden="false" customHeight="true" outlineLevel="0" collapsed="false">
      <c r="A183" s="11"/>
      <c r="B183" s="11"/>
      <c r="C183" s="11"/>
      <c r="D183" s="11"/>
      <c r="E183" s="11"/>
      <c r="F183" s="11"/>
      <c r="G183" s="11"/>
      <c r="H183" s="11"/>
      <c r="I183" s="11"/>
      <c r="J183" s="11"/>
      <c r="K183" s="11"/>
      <c r="L183" s="11"/>
      <c r="M183" s="11"/>
      <c r="N183" s="11"/>
    </row>
    <row r="184" customFormat="false" ht="12.75" hidden="false" customHeight="true" outlineLevel="0" collapsed="false">
      <c r="A184" s="11"/>
      <c r="B184" s="11"/>
      <c r="C184" s="11"/>
      <c r="D184" s="11"/>
      <c r="E184" s="11"/>
      <c r="F184" s="11"/>
      <c r="G184" s="11"/>
      <c r="H184" s="11"/>
      <c r="I184" s="11"/>
      <c r="J184" s="11"/>
      <c r="K184" s="11"/>
      <c r="L184" s="11"/>
      <c r="M184" s="11"/>
      <c r="N184" s="11"/>
    </row>
    <row r="185" customFormat="false" ht="12.75" hidden="false" customHeight="true" outlineLevel="0" collapsed="false">
      <c r="A185" s="11"/>
      <c r="B185" s="11"/>
      <c r="C185" s="11"/>
      <c r="D185" s="11"/>
      <c r="E185" s="11"/>
      <c r="F185" s="11"/>
      <c r="G185" s="11"/>
      <c r="H185" s="11"/>
      <c r="I185" s="11"/>
      <c r="J185" s="11"/>
      <c r="K185" s="11"/>
      <c r="L185" s="11"/>
      <c r="M185" s="11"/>
      <c r="N185" s="11"/>
    </row>
    <row r="186" customFormat="false" ht="12.75" hidden="false" customHeight="true" outlineLevel="0" collapsed="false">
      <c r="A186" s="11"/>
      <c r="B186" s="11"/>
      <c r="C186" s="11"/>
      <c r="D186" s="11"/>
      <c r="E186" s="11"/>
      <c r="F186" s="11"/>
      <c r="G186" s="11"/>
      <c r="H186" s="11"/>
      <c r="I186" s="11"/>
      <c r="J186" s="11"/>
      <c r="K186" s="11"/>
      <c r="L186" s="11"/>
      <c r="M186" s="11"/>
      <c r="N186" s="11"/>
    </row>
    <row r="187" customFormat="false" ht="12.75" hidden="false" customHeight="true" outlineLevel="0" collapsed="false">
      <c r="A187" s="11"/>
      <c r="B187" s="11"/>
      <c r="C187" s="11"/>
      <c r="D187" s="11"/>
      <c r="E187" s="11"/>
      <c r="F187" s="11"/>
      <c r="G187" s="11"/>
      <c r="H187" s="11"/>
      <c r="I187" s="11"/>
      <c r="J187" s="11"/>
      <c r="K187" s="11"/>
      <c r="L187" s="11"/>
      <c r="M187" s="11"/>
      <c r="N187" s="11"/>
    </row>
    <row r="188" customFormat="false" ht="12.75" hidden="false" customHeight="true" outlineLevel="0" collapsed="false">
      <c r="A188" s="11"/>
      <c r="B188" s="11"/>
      <c r="C188" s="11"/>
      <c r="D188" s="11"/>
      <c r="E188" s="11"/>
      <c r="F188" s="11"/>
      <c r="G188" s="11"/>
      <c r="H188" s="11"/>
      <c r="I188" s="11"/>
      <c r="J188" s="11"/>
      <c r="K188" s="11"/>
      <c r="L188" s="11"/>
      <c r="M188" s="11"/>
      <c r="N188" s="11"/>
    </row>
    <row r="189" customFormat="false" ht="12.75" hidden="false" customHeight="true" outlineLevel="0" collapsed="false">
      <c r="A189" s="11"/>
      <c r="B189" s="11"/>
      <c r="C189" s="11"/>
      <c r="D189" s="11"/>
      <c r="E189" s="11"/>
      <c r="F189" s="11"/>
      <c r="G189" s="11"/>
      <c r="H189" s="11"/>
      <c r="I189" s="11"/>
      <c r="J189" s="11"/>
      <c r="K189" s="11"/>
      <c r="L189" s="11"/>
      <c r="M189" s="11"/>
      <c r="N189" s="11"/>
    </row>
    <row r="190" customFormat="false" ht="12.75" hidden="false" customHeight="true" outlineLevel="0" collapsed="false">
      <c r="A190" s="11"/>
      <c r="B190" s="11"/>
      <c r="C190" s="11"/>
      <c r="D190" s="11"/>
      <c r="E190" s="11"/>
      <c r="F190" s="11"/>
      <c r="G190" s="11"/>
      <c r="H190" s="11"/>
      <c r="I190" s="11"/>
      <c r="J190" s="11"/>
      <c r="K190" s="11"/>
      <c r="L190" s="11"/>
      <c r="M190" s="11"/>
      <c r="N190" s="11"/>
    </row>
    <row r="191" customFormat="false" ht="12.75" hidden="false" customHeight="true" outlineLevel="0" collapsed="false">
      <c r="A191" s="11"/>
      <c r="B191" s="11"/>
      <c r="C191" s="11"/>
      <c r="D191" s="11"/>
      <c r="E191" s="11"/>
      <c r="F191" s="11"/>
      <c r="G191" s="11"/>
      <c r="H191" s="11"/>
      <c r="I191" s="11"/>
      <c r="J191" s="11"/>
      <c r="K191" s="11"/>
      <c r="L191" s="11"/>
      <c r="M191" s="11"/>
      <c r="N191" s="11"/>
    </row>
    <row r="192" customFormat="false" ht="12.75" hidden="false" customHeight="true" outlineLevel="0" collapsed="false">
      <c r="A192" s="11"/>
      <c r="B192" s="11"/>
      <c r="C192" s="11"/>
      <c r="D192" s="11"/>
      <c r="E192" s="11"/>
      <c r="F192" s="11"/>
      <c r="G192" s="11"/>
      <c r="H192" s="11"/>
      <c r="I192" s="11"/>
      <c r="J192" s="11"/>
      <c r="K192" s="11"/>
      <c r="L192" s="11"/>
      <c r="M192" s="11"/>
      <c r="N192" s="11"/>
    </row>
    <row r="193" customFormat="false" ht="12.75" hidden="false" customHeight="true" outlineLevel="0" collapsed="false">
      <c r="A193" s="11"/>
      <c r="B193" s="11"/>
      <c r="C193" s="11"/>
      <c r="D193" s="11"/>
      <c r="E193" s="11"/>
      <c r="F193" s="11"/>
      <c r="G193" s="11"/>
      <c r="H193" s="11"/>
      <c r="I193" s="11"/>
      <c r="J193" s="11"/>
      <c r="K193" s="11"/>
      <c r="L193" s="11"/>
      <c r="M193" s="11"/>
      <c r="N193" s="11"/>
    </row>
    <row r="194" customFormat="false" ht="12.75" hidden="false" customHeight="true" outlineLevel="0" collapsed="false">
      <c r="A194" s="11"/>
      <c r="B194" s="11"/>
      <c r="C194" s="11"/>
      <c r="D194" s="11"/>
      <c r="E194" s="11"/>
      <c r="F194" s="11"/>
      <c r="G194" s="11"/>
      <c r="H194" s="11"/>
      <c r="I194" s="11"/>
      <c r="J194" s="11"/>
      <c r="K194" s="11"/>
      <c r="L194" s="11"/>
      <c r="M194" s="11"/>
      <c r="N194" s="11"/>
    </row>
    <row r="195" customFormat="false" ht="12.75" hidden="false" customHeight="true" outlineLevel="0" collapsed="false">
      <c r="A195" s="11"/>
      <c r="B195" s="11"/>
      <c r="C195" s="11"/>
      <c r="D195" s="11"/>
      <c r="E195" s="11"/>
      <c r="F195" s="11"/>
      <c r="G195" s="11"/>
      <c r="H195" s="11"/>
      <c r="I195" s="11"/>
      <c r="J195" s="11"/>
      <c r="K195" s="11"/>
      <c r="L195" s="11"/>
      <c r="M195" s="11"/>
      <c r="N195" s="11"/>
    </row>
    <row r="196" customFormat="false" ht="12.75" hidden="false" customHeight="true" outlineLevel="0" collapsed="false">
      <c r="A196" s="11"/>
      <c r="B196" s="11"/>
      <c r="C196" s="11"/>
      <c r="D196" s="11"/>
      <c r="E196" s="11"/>
      <c r="F196" s="11"/>
      <c r="G196" s="11"/>
      <c r="H196" s="11"/>
      <c r="I196" s="11"/>
      <c r="J196" s="11"/>
      <c r="K196" s="11"/>
      <c r="L196" s="11"/>
      <c r="M196" s="11"/>
      <c r="N196" s="11"/>
    </row>
    <row r="197" customFormat="false" ht="12.75" hidden="false" customHeight="true" outlineLevel="0" collapsed="false">
      <c r="A197" s="11"/>
      <c r="B197" s="11"/>
      <c r="C197" s="11"/>
      <c r="D197" s="11"/>
      <c r="E197" s="11"/>
      <c r="F197" s="11"/>
      <c r="G197" s="11"/>
      <c r="H197" s="11"/>
      <c r="I197" s="11"/>
      <c r="J197" s="11"/>
      <c r="K197" s="11"/>
      <c r="L197" s="11"/>
      <c r="M197" s="11"/>
      <c r="N197" s="11"/>
    </row>
    <row r="198" customFormat="false" ht="12.75" hidden="false" customHeight="true" outlineLevel="0" collapsed="false">
      <c r="A198" s="11"/>
      <c r="B198" s="11"/>
      <c r="C198" s="11"/>
      <c r="D198" s="11"/>
      <c r="E198" s="11"/>
      <c r="F198" s="11"/>
      <c r="G198" s="11"/>
      <c r="H198" s="11"/>
      <c r="I198" s="11"/>
      <c r="J198" s="11"/>
      <c r="K198" s="11"/>
      <c r="L198" s="11"/>
      <c r="M198" s="11"/>
      <c r="N198" s="11"/>
    </row>
    <row r="199" customFormat="false" ht="12.75" hidden="false" customHeight="true" outlineLevel="0" collapsed="false">
      <c r="A199" s="11"/>
      <c r="B199" s="11"/>
      <c r="C199" s="11"/>
      <c r="D199" s="11"/>
      <c r="E199" s="11"/>
      <c r="F199" s="11"/>
      <c r="G199" s="11"/>
      <c r="H199" s="11"/>
      <c r="I199" s="11"/>
      <c r="J199" s="11"/>
      <c r="K199" s="11"/>
      <c r="L199" s="11"/>
      <c r="M199" s="11"/>
      <c r="N199" s="11"/>
    </row>
    <row r="200" customFormat="false" ht="12.75" hidden="false" customHeight="true" outlineLevel="0" collapsed="false">
      <c r="A200" s="11"/>
      <c r="B200" s="11"/>
      <c r="C200" s="11"/>
      <c r="D200" s="11"/>
      <c r="E200" s="11"/>
      <c r="F200" s="11"/>
      <c r="G200" s="11"/>
      <c r="H200" s="11"/>
      <c r="I200" s="11"/>
      <c r="J200" s="11"/>
      <c r="K200" s="11"/>
      <c r="L200" s="11"/>
      <c r="M200" s="11"/>
      <c r="N200" s="11"/>
    </row>
    <row r="201" customFormat="false" ht="12.75" hidden="false" customHeight="true" outlineLevel="0" collapsed="false">
      <c r="A201" s="11"/>
      <c r="B201" s="11"/>
      <c r="C201" s="11"/>
      <c r="D201" s="11"/>
      <c r="E201" s="11"/>
      <c r="F201" s="11"/>
      <c r="G201" s="11"/>
      <c r="H201" s="11"/>
      <c r="I201" s="11"/>
      <c r="J201" s="11"/>
      <c r="K201" s="11"/>
      <c r="L201" s="11"/>
      <c r="M201" s="11"/>
      <c r="N201" s="11"/>
    </row>
    <row r="202" customFormat="false" ht="12.75" hidden="false" customHeight="true" outlineLevel="0" collapsed="false">
      <c r="A202" s="11"/>
      <c r="B202" s="11"/>
      <c r="C202" s="11"/>
      <c r="D202" s="11"/>
      <c r="E202" s="11"/>
      <c r="F202" s="11"/>
      <c r="G202" s="11"/>
      <c r="H202" s="11"/>
      <c r="I202" s="11"/>
      <c r="J202" s="11"/>
      <c r="K202" s="11"/>
      <c r="L202" s="11"/>
      <c r="M202" s="11"/>
      <c r="N202" s="11"/>
    </row>
    <row r="203" customFormat="false" ht="12.75" hidden="false" customHeight="true" outlineLevel="0" collapsed="false">
      <c r="A203" s="11"/>
      <c r="B203" s="11"/>
      <c r="C203" s="11"/>
      <c r="D203" s="11"/>
      <c r="E203" s="11"/>
      <c r="F203" s="11"/>
      <c r="G203" s="11"/>
      <c r="H203" s="11"/>
      <c r="I203" s="11"/>
      <c r="J203" s="11"/>
      <c r="K203" s="11"/>
      <c r="L203" s="11"/>
      <c r="M203" s="11"/>
      <c r="N203" s="11"/>
    </row>
    <row r="204" customFormat="false" ht="12.75" hidden="false" customHeight="true" outlineLevel="0" collapsed="false">
      <c r="A204" s="11"/>
      <c r="B204" s="11"/>
      <c r="C204" s="11"/>
      <c r="D204" s="11"/>
      <c r="E204" s="11"/>
      <c r="F204" s="11"/>
      <c r="G204" s="11"/>
      <c r="H204" s="11"/>
      <c r="I204" s="11"/>
      <c r="J204" s="11"/>
      <c r="K204" s="11"/>
      <c r="L204" s="11"/>
      <c r="M204" s="11"/>
      <c r="N204" s="11"/>
    </row>
    <row r="205" customFormat="false" ht="12.75" hidden="false" customHeight="true" outlineLevel="0" collapsed="false">
      <c r="A205" s="11"/>
      <c r="B205" s="11"/>
      <c r="C205" s="11"/>
      <c r="D205" s="11"/>
      <c r="E205" s="11"/>
      <c r="F205" s="11"/>
      <c r="G205" s="11"/>
      <c r="H205" s="11"/>
      <c r="I205" s="11"/>
      <c r="J205" s="11"/>
      <c r="K205" s="11"/>
      <c r="L205" s="11"/>
      <c r="M205" s="11"/>
      <c r="N205" s="11"/>
    </row>
    <row r="206" customFormat="false" ht="12.75" hidden="false" customHeight="true" outlineLevel="0" collapsed="false">
      <c r="A206" s="11"/>
      <c r="B206" s="11"/>
      <c r="C206" s="11"/>
      <c r="D206" s="11"/>
      <c r="E206" s="11"/>
      <c r="F206" s="11"/>
      <c r="G206" s="11"/>
      <c r="H206" s="11"/>
      <c r="I206" s="11"/>
      <c r="J206" s="11"/>
      <c r="K206" s="11"/>
      <c r="L206" s="11"/>
      <c r="M206" s="11"/>
      <c r="N206" s="11"/>
    </row>
    <row r="207" customFormat="false" ht="12.75" hidden="false" customHeight="true" outlineLevel="0" collapsed="false">
      <c r="A207" s="11"/>
      <c r="B207" s="11"/>
      <c r="C207" s="11"/>
      <c r="D207" s="11"/>
      <c r="E207" s="11"/>
      <c r="F207" s="11"/>
      <c r="G207" s="11"/>
      <c r="H207" s="11"/>
      <c r="I207" s="11"/>
      <c r="J207" s="11"/>
      <c r="K207" s="11"/>
      <c r="L207" s="11"/>
      <c r="M207" s="11"/>
      <c r="N207" s="11"/>
    </row>
    <row r="208" customFormat="false" ht="12.75" hidden="false" customHeight="true" outlineLevel="0" collapsed="false">
      <c r="A208" s="11"/>
      <c r="B208" s="11"/>
      <c r="C208" s="11"/>
      <c r="D208" s="11"/>
      <c r="E208" s="11"/>
      <c r="F208" s="11"/>
      <c r="G208" s="11"/>
      <c r="H208" s="11"/>
      <c r="I208" s="11"/>
      <c r="J208" s="11"/>
      <c r="K208" s="11"/>
      <c r="L208" s="11"/>
      <c r="M208" s="11"/>
      <c r="N208" s="11"/>
    </row>
    <row r="209" customFormat="false" ht="12.75" hidden="false" customHeight="true" outlineLevel="0" collapsed="false">
      <c r="A209" s="11"/>
      <c r="B209" s="11"/>
      <c r="C209" s="11"/>
      <c r="D209" s="11"/>
      <c r="E209" s="11"/>
      <c r="F209" s="11"/>
      <c r="G209" s="11"/>
      <c r="H209" s="11"/>
      <c r="I209" s="11"/>
      <c r="J209" s="11"/>
      <c r="K209" s="11"/>
      <c r="L209" s="11"/>
      <c r="M209" s="11"/>
      <c r="N209" s="11"/>
    </row>
    <row r="210" customFormat="false" ht="12.75" hidden="false" customHeight="true" outlineLevel="0" collapsed="false">
      <c r="A210" s="11"/>
      <c r="B210" s="11"/>
      <c r="C210" s="11"/>
      <c r="D210" s="11"/>
      <c r="E210" s="11"/>
      <c r="F210" s="11"/>
      <c r="G210" s="11"/>
      <c r="H210" s="11"/>
      <c r="I210" s="11"/>
      <c r="J210" s="11"/>
      <c r="K210" s="11"/>
      <c r="L210" s="11"/>
      <c r="M210" s="11"/>
      <c r="N210" s="11"/>
    </row>
    <row r="211" customFormat="false" ht="12.75" hidden="false" customHeight="true" outlineLevel="0" collapsed="false">
      <c r="A211" s="11"/>
      <c r="B211" s="11"/>
      <c r="C211" s="11"/>
      <c r="D211" s="11"/>
      <c r="E211" s="11"/>
      <c r="F211" s="11"/>
      <c r="G211" s="11"/>
      <c r="H211" s="11"/>
      <c r="I211" s="11"/>
      <c r="J211" s="11"/>
      <c r="K211" s="11"/>
      <c r="L211" s="11"/>
      <c r="M211" s="11"/>
      <c r="N211" s="11"/>
    </row>
    <row r="212" customFormat="false" ht="12.75" hidden="false" customHeight="true" outlineLevel="0" collapsed="false">
      <c r="A212" s="11"/>
      <c r="B212" s="11"/>
      <c r="C212" s="11"/>
      <c r="D212" s="11"/>
      <c r="E212" s="11"/>
      <c r="F212" s="11"/>
      <c r="G212" s="11"/>
      <c r="H212" s="11"/>
      <c r="I212" s="11"/>
      <c r="J212" s="11"/>
      <c r="K212" s="11"/>
      <c r="L212" s="11"/>
      <c r="M212" s="11"/>
      <c r="N212" s="11"/>
    </row>
    <row r="213" customFormat="false" ht="12.75" hidden="false" customHeight="true" outlineLevel="0" collapsed="false">
      <c r="A213" s="11"/>
      <c r="B213" s="11"/>
      <c r="C213" s="11"/>
      <c r="D213" s="11"/>
      <c r="E213" s="11"/>
      <c r="F213" s="11"/>
      <c r="G213" s="11"/>
      <c r="H213" s="11"/>
      <c r="I213" s="11"/>
      <c r="J213" s="11"/>
      <c r="K213" s="11"/>
      <c r="L213" s="11"/>
      <c r="M213" s="11"/>
      <c r="N213" s="11"/>
    </row>
    <row r="214" customFormat="false" ht="12.75" hidden="false" customHeight="true" outlineLevel="0" collapsed="false">
      <c r="A214" s="11"/>
      <c r="B214" s="11"/>
      <c r="C214" s="11"/>
      <c r="D214" s="11"/>
      <c r="E214" s="11"/>
      <c r="F214" s="11"/>
      <c r="G214" s="11"/>
      <c r="H214" s="11"/>
      <c r="I214" s="11"/>
      <c r="J214" s="11"/>
      <c r="K214" s="11"/>
      <c r="L214" s="11"/>
      <c r="M214" s="11"/>
      <c r="N214" s="11"/>
    </row>
    <row r="215" customFormat="false" ht="12.75" hidden="false" customHeight="true" outlineLevel="0" collapsed="false">
      <c r="A215" s="11"/>
      <c r="B215" s="11"/>
      <c r="C215" s="11"/>
      <c r="D215" s="11"/>
      <c r="E215" s="11"/>
      <c r="F215" s="11"/>
      <c r="G215" s="11"/>
      <c r="H215" s="11"/>
      <c r="I215" s="11"/>
      <c r="J215" s="11"/>
      <c r="K215" s="11"/>
      <c r="L215" s="11"/>
      <c r="M215" s="11"/>
      <c r="N215" s="11"/>
    </row>
    <row r="216" customFormat="false" ht="12.75" hidden="false" customHeight="true" outlineLevel="0" collapsed="false">
      <c r="A216" s="11"/>
      <c r="B216" s="11"/>
      <c r="C216" s="11"/>
      <c r="D216" s="11"/>
      <c r="E216" s="11"/>
      <c r="F216" s="11"/>
      <c r="G216" s="11"/>
      <c r="H216" s="11"/>
      <c r="I216" s="11"/>
      <c r="J216" s="11"/>
      <c r="K216" s="11"/>
      <c r="L216" s="11"/>
      <c r="M216" s="11"/>
      <c r="N216" s="11"/>
    </row>
    <row r="217" customFormat="false" ht="12.75" hidden="false" customHeight="true" outlineLevel="0" collapsed="false">
      <c r="A217" s="11"/>
      <c r="B217" s="11"/>
      <c r="C217" s="11"/>
      <c r="D217" s="11"/>
      <c r="E217" s="11"/>
      <c r="F217" s="11"/>
      <c r="G217" s="11"/>
      <c r="H217" s="11"/>
      <c r="I217" s="11"/>
      <c r="J217" s="11"/>
      <c r="K217" s="11"/>
      <c r="L217" s="11"/>
      <c r="M217" s="11"/>
      <c r="N217" s="11"/>
    </row>
    <row r="218" customFormat="false" ht="12.75" hidden="false" customHeight="true" outlineLevel="0" collapsed="false">
      <c r="A218" s="11"/>
      <c r="B218" s="11"/>
      <c r="C218" s="11"/>
      <c r="D218" s="11"/>
      <c r="E218" s="11"/>
      <c r="F218" s="11"/>
      <c r="G218" s="11"/>
      <c r="H218" s="11"/>
      <c r="I218" s="11"/>
      <c r="J218" s="11"/>
      <c r="K218" s="11"/>
      <c r="L218" s="11"/>
      <c r="M218" s="11"/>
      <c r="N218" s="11"/>
    </row>
    <row r="219" customFormat="false" ht="12.75" hidden="false" customHeight="true" outlineLevel="0" collapsed="false">
      <c r="A219" s="11"/>
      <c r="B219" s="11"/>
      <c r="C219" s="11"/>
      <c r="D219" s="11"/>
      <c r="E219" s="11"/>
      <c r="F219" s="11"/>
      <c r="G219" s="11"/>
      <c r="H219" s="11"/>
      <c r="I219" s="11"/>
      <c r="J219" s="11"/>
      <c r="K219" s="11"/>
      <c r="L219" s="11"/>
      <c r="M219" s="11"/>
      <c r="N219" s="11"/>
    </row>
    <row r="220" customFormat="false" ht="12.75" hidden="false" customHeight="true" outlineLevel="0" collapsed="false">
      <c r="A220" s="11"/>
      <c r="B220" s="11"/>
      <c r="C220" s="11"/>
      <c r="D220" s="11"/>
      <c r="E220" s="11"/>
      <c r="F220" s="11"/>
      <c r="G220" s="11"/>
      <c r="H220" s="11"/>
      <c r="I220" s="11"/>
      <c r="J220" s="11"/>
      <c r="K220" s="11"/>
      <c r="L220" s="11"/>
      <c r="M220" s="11"/>
      <c r="N220" s="11"/>
    </row>
    <row r="221" customFormat="false" ht="12.75" hidden="false" customHeight="true" outlineLevel="0" collapsed="false">
      <c r="A221" s="11"/>
      <c r="B221" s="11"/>
      <c r="C221" s="11"/>
      <c r="D221" s="11"/>
      <c r="E221" s="11"/>
      <c r="F221" s="11"/>
      <c r="G221" s="11"/>
      <c r="H221" s="11"/>
      <c r="I221" s="11"/>
      <c r="J221" s="11"/>
      <c r="K221" s="11"/>
      <c r="L221" s="11"/>
      <c r="M221" s="11"/>
      <c r="N221" s="11"/>
    </row>
    <row r="222" customFormat="false" ht="12.75" hidden="false" customHeight="true" outlineLevel="0" collapsed="false">
      <c r="A222" s="11"/>
      <c r="B222" s="11"/>
      <c r="C222" s="11"/>
      <c r="D222" s="11"/>
      <c r="E222" s="11"/>
      <c r="F222" s="11"/>
      <c r="G222" s="11"/>
      <c r="H222" s="11"/>
      <c r="I222" s="11"/>
      <c r="J222" s="11"/>
      <c r="K222" s="11"/>
      <c r="L222" s="11"/>
      <c r="M222" s="11"/>
      <c r="N222" s="11"/>
    </row>
    <row r="223" customFormat="false" ht="12.75" hidden="false" customHeight="true" outlineLevel="0" collapsed="false">
      <c r="A223" s="11"/>
      <c r="B223" s="11"/>
      <c r="C223" s="11"/>
      <c r="D223" s="11"/>
      <c r="E223" s="11"/>
      <c r="F223" s="11"/>
      <c r="G223" s="11"/>
      <c r="H223" s="11"/>
      <c r="I223" s="11"/>
      <c r="J223" s="11"/>
      <c r="K223" s="11"/>
      <c r="L223" s="11"/>
      <c r="M223" s="11"/>
      <c r="N223" s="11"/>
    </row>
    <row r="224" customFormat="false" ht="12.75" hidden="false" customHeight="true" outlineLevel="0" collapsed="false">
      <c r="A224" s="11"/>
      <c r="B224" s="11"/>
      <c r="C224" s="11"/>
      <c r="D224" s="11"/>
      <c r="E224" s="11"/>
      <c r="F224" s="11"/>
      <c r="G224" s="11"/>
      <c r="H224" s="11"/>
      <c r="I224" s="11"/>
      <c r="J224" s="11"/>
      <c r="K224" s="11"/>
      <c r="L224" s="11"/>
      <c r="M224" s="11"/>
      <c r="N224" s="11"/>
    </row>
    <row r="225" customFormat="false" ht="12.75" hidden="false" customHeight="true" outlineLevel="0" collapsed="false">
      <c r="A225" s="11"/>
      <c r="B225" s="11"/>
      <c r="C225" s="11"/>
      <c r="D225" s="11"/>
      <c r="E225" s="11"/>
      <c r="F225" s="11"/>
      <c r="G225" s="11"/>
      <c r="H225" s="11"/>
      <c r="I225" s="11"/>
      <c r="J225" s="11"/>
      <c r="K225" s="11"/>
      <c r="L225" s="11"/>
      <c r="M225" s="11"/>
      <c r="N225" s="11"/>
    </row>
    <row r="226" customFormat="false" ht="12.75" hidden="false" customHeight="true" outlineLevel="0" collapsed="false">
      <c r="A226" s="11"/>
      <c r="B226" s="11"/>
      <c r="C226" s="11"/>
      <c r="D226" s="11"/>
      <c r="E226" s="11"/>
      <c r="F226" s="11"/>
      <c r="G226" s="11"/>
      <c r="H226" s="11"/>
      <c r="I226" s="11"/>
      <c r="J226" s="11"/>
      <c r="K226" s="11"/>
      <c r="L226" s="11"/>
      <c r="M226" s="11"/>
      <c r="N226" s="11"/>
    </row>
    <row r="227" customFormat="false" ht="12.75" hidden="false" customHeight="true" outlineLevel="0" collapsed="false">
      <c r="A227" s="11"/>
      <c r="B227" s="11"/>
      <c r="C227" s="11"/>
      <c r="D227" s="11"/>
      <c r="E227" s="11"/>
      <c r="F227" s="11"/>
      <c r="G227" s="11"/>
      <c r="H227" s="11"/>
      <c r="I227" s="11"/>
      <c r="J227" s="11"/>
      <c r="K227" s="11"/>
      <c r="L227" s="11"/>
      <c r="M227" s="11"/>
      <c r="N227" s="11"/>
    </row>
    <row r="228" customFormat="false" ht="12.75" hidden="false" customHeight="true" outlineLevel="0" collapsed="false">
      <c r="A228" s="11"/>
      <c r="B228" s="11"/>
      <c r="C228" s="11"/>
      <c r="D228" s="11"/>
      <c r="E228" s="11"/>
      <c r="F228" s="11"/>
      <c r="G228" s="11"/>
      <c r="H228" s="11"/>
      <c r="I228" s="11"/>
      <c r="J228" s="11"/>
      <c r="K228" s="11"/>
      <c r="L228" s="11"/>
      <c r="M228" s="11"/>
      <c r="N228" s="11"/>
    </row>
    <row r="229" customFormat="false" ht="12.75" hidden="false" customHeight="true" outlineLevel="0" collapsed="false">
      <c r="A229" s="11"/>
      <c r="B229" s="11"/>
      <c r="C229" s="11"/>
      <c r="D229" s="11"/>
      <c r="E229" s="11"/>
      <c r="F229" s="11"/>
      <c r="G229" s="11"/>
      <c r="H229" s="11"/>
      <c r="I229" s="11"/>
      <c r="J229" s="11"/>
      <c r="K229" s="11"/>
      <c r="L229" s="11"/>
      <c r="M229" s="11"/>
      <c r="N229" s="11"/>
    </row>
    <row r="230" customFormat="false" ht="12.75" hidden="false" customHeight="true" outlineLevel="0" collapsed="false">
      <c r="A230" s="11"/>
      <c r="B230" s="11"/>
      <c r="C230" s="11"/>
      <c r="D230" s="11"/>
      <c r="E230" s="11"/>
      <c r="F230" s="11"/>
      <c r="G230" s="11"/>
      <c r="H230" s="11"/>
      <c r="I230" s="11"/>
      <c r="J230" s="11"/>
      <c r="K230" s="11"/>
      <c r="L230" s="11"/>
      <c r="M230" s="11"/>
      <c r="N230" s="11"/>
    </row>
    <row r="231" customFormat="false" ht="12.75" hidden="false" customHeight="true" outlineLevel="0" collapsed="false">
      <c r="A231" s="11"/>
      <c r="B231" s="11"/>
      <c r="C231" s="11"/>
      <c r="D231" s="11"/>
      <c r="E231" s="11"/>
      <c r="F231" s="11"/>
      <c r="G231" s="11"/>
      <c r="H231" s="11"/>
      <c r="I231" s="11"/>
      <c r="J231" s="11"/>
      <c r="K231" s="11"/>
      <c r="L231" s="11"/>
      <c r="M231" s="11"/>
      <c r="N231" s="11"/>
    </row>
    <row r="232" customFormat="false" ht="12.75" hidden="false" customHeight="true" outlineLevel="0" collapsed="false">
      <c r="A232" s="11"/>
      <c r="B232" s="11"/>
      <c r="C232" s="11"/>
      <c r="D232" s="11"/>
      <c r="E232" s="11"/>
      <c r="F232" s="11"/>
      <c r="G232" s="11"/>
      <c r="H232" s="11"/>
      <c r="I232" s="11"/>
      <c r="J232" s="11"/>
      <c r="K232" s="11"/>
      <c r="L232" s="11"/>
      <c r="M232" s="11"/>
      <c r="N232" s="11"/>
    </row>
    <row r="233" customFormat="false" ht="12.75" hidden="false" customHeight="true" outlineLevel="0" collapsed="false">
      <c r="A233" s="11"/>
      <c r="B233" s="11"/>
      <c r="C233" s="11"/>
      <c r="D233" s="11"/>
      <c r="E233" s="11"/>
      <c r="F233" s="11"/>
      <c r="G233" s="11"/>
      <c r="H233" s="11"/>
      <c r="I233" s="11"/>
      <c r="J233" s="11"/>
      <c r="K233" s="11"/>
      <c r="L233" s="11"/>
      <c r="M233" s="11"/>
      <c r="N233" s="11"/>
    </row>
    <row r="234" customFormat="false" ht="12.75" hidden="false" customHeight="true" outlineLevel="0" collapsed="false">
      <c r="A234" s="11"/>
      <c r="B234" s="11"/>
      <c r="C234" s="11"/>
      <c r="D234" s="11"/>
      <c r="E234" s="11"/>
      <c r="F234" s="11"/>
      <c r="G234" s="11"/>
      <c r="H234" s="11"/>
      <c r="I234" s="11"/>
      <c r="J234" s="11"/>
      <c r="K234" s="11"/>
      <c r="L234" s="11"/>
      <c r="M234" s="11"/>
      <c r="N234" s="11"/>
    </row>
    <row r="235" customFormat="false" ht="12.75" hidden="false" customHeight="true" outlineLevel="0" collapsed="false">
      <c r="A235" s="11"/>
      <c r="B235" s="11"/>
      <c r="C235" s="11"/>
      <c r="D235" s="11"/>
      <c r="E235" s="11"/>
      <c r="F235" s="11"/>
      <c r="G235" s="11"/>
      <c r="H235" s="11"/>
      <c r="I235" s="11"/>
      <c r="J235" s="11"/>
      <c r="K235" s="11"/>
      <c r="L235" s="11"/>
      <c r="M235" s="11"/>
      <c r="N235" s="11"/>
    </row>
    <row r="236" customFormat="false" ht="12.75" hidden="false" customHeight="true" outlineLevel="0" collapsed="false">
      <c r="A236" s="11"/>
      <c r="B236" s="11"/>
      <c r="C236" s="11"/>
      <c r="D236" s="11"/>
      <c r="E236" s="11"/>
      <c r="F236" s="11"/>
      <c r="G236" s="11"/>
      <c r="H236" s="11"/>
      <c r="I236" s="11"/>
      <c r="J236" s="11"/>
      <c r="K236" s="11"/>
      <c r="L236" s="11"/>
      <c r="M236" s="11"/>
      <c r="N236" s="11"/>
    </row>
    <row r="237" customFormat="false" ht="12.75" hidden="false" customHeight="true" outlineLevel="0" collapsed="false">
      <c r="A237" s="11"/>
      <c r="B237" s="11"/>
      <c r="C237" s="11"/>
      <c r="D237" s="11"/>
      <c r="E237" s="11"/>
      <c r="F237" s="11"/>
      <c r="G237" s="11"/>
      <c r="H237" s="11"/>
      <c r="I237" s="11"/>
      <c r="J237" s="11"/>
      <c r="K237" s="11"/>
      <c r="L237" s="11"/>
      <c r="M237" s="11"/>
      <c r="N237" s="11"/>
    </row>
    <row r="238" customFormat="false" ht="12.75" hidden="false" customHeight="true" outlineLevel="0" collapsed="false">
      <c r="A238" s="11"/>
      <c r="B238" s="11"/>
      <c r="C238" s="11"/>
      <c r="D238" s="11"/>
      <c r="E238" s="11"/>
      <c r="F238" s="11"/>
      <c r="G238" s="11"/>
      <c r="H238" s="11"/>
      <c r="I238" s="11"/>
      <c r="J238" s="11"/>
      <c r="K238" s="11"/>
      <c r="L238" s="11"/>
      <c r="M238" s="11"/>
      <c r="N238" s="11"/>
    </row>
    <row r="239" customFormat="false" ht="12.75" hidden="false" customHeight="true" outlineLevel="0" collapsed="false">
      <c r="A239" s="11"/>
      <c r="B239" s="11"/>
      <c r="C239" s="11"/>
      <c r="D239" s="11"/>
      <c r="E239" s="11"/>
      <c r="F239" s="11"/>
      <c r="G239" s="11"/>
      <c r="H239" s="11"/>
      <c r="I239" s="11"/>
      <c r="J239" s="11"/>
      <c r="K239" s="11"/>
      <c r="L239" s="11"/>
      <c r="M239" s="11"/>
      <c r="N239" s="11"/>
    </row>
    <row r="240" customFormat="false" ht="12.75" hidden="false" customHeight="true" outlineLevel="0" collapsed="false">
      <c r="A240" s="11"/>
      <c r="B240" s="11"/>
      <c r="C240" s="11"/>
      <c r="D240" s="11"/>
      <c r="E240" s="11"/>
      <c r="F240" s="11"/>
      <c r="G240" s="11"/>
      <c r="H240" s="11"/>
      <c r="I240" s="11"/>
      <c r="J240" s="11"/>
      <c r="K240" s="11"/>
      <c r="L240" s="11"/>
      <c r="M240" s="11"/>
      <c r="N240" s="11"/>
    </row>
    <row r="241" customFormat="false" ht="12.75" hidden="false" customHeight="true" outlineLevel="0" collapsed="false">
      <c r="A241" s="11"/>
      <c r="B241" s="11"/>
      <c r="C241" s="11"/>
      <c r="D241" s="11"/>
      <c r="E241" s="11"/>
      <c r="F241" s="11"/>
      <c r="G241" s="11"/>
      <c r="H241" s="11"/>
      <c r="I241" s="11"/>
      <c r="J241" s="11"/>
      <c r="K241" s="11"/>
      <c r="L241" s="11"/>
      <c r="M241" s="11"/>
      <c r="N241" s="11"/>
    </row>
    <row r="242" customFormat="false" ht="12.75" hidden="false" customHeight="true" outlineLevel="0" collapsed="false">
      <c r="A242" s="11"/>
      <c r="B242" s="11"/>
      <c r="C242" s="11"/>
      <c r="D242" s="11"/>
      <c r="E242" s="11"/>
      <c r="F242" s="11"/>
      <c r="G242" s="11"/>
      <c r="H242" s="11"/>
      <c r="I242" s="11"/>
      <c r="J242" s="11"/>
      <c r="K242" s="11"/>
      <c r="L242" s="11"/>
      <c r="M242" s="11"/>
      <c r="N242" s="11"/>
    </row>
    <row r="243" customFormat="false" ht="12.75" hidden="false" customHeight="true" outlineLevel="0" collapsed="false">
      <c r="A243" s="11"/>
      <c r="B243" s="11"/>
      <c r="C243" s="11"/>
      <c r="D243" s="11"/>
      <c r="E243" s="11"/>
      <c r="F243" s="11"/>
      <c r="G243" s="11"/>
      <c r="H243" s="11"/>
      <c r="I243" s="11"/>
      <c r="J243" s="11"/>
      <c r="K243" s="11"/>
      <c r="L243" s="11"/>
      <c r="M243" s="11"/>
      <c r="N243" s="11"/>
    </row>
    <row r="244" customFormat="false" ht="12.75" hidden="false" customHeight="true" outlineLevel="0" collapsed="false">
      <c r="A244" s="11"/>
      <c r="B244" s="11"/>
      <c r="C244" s="11"/>
      <c r="D244" s="11"/>
      <c r="E244" s="11"/>
      <c r="F244" s="11"/>
      <c r="G244" s="11"/>
      <c r="H244" s="11"/>
      <c r="I244" s="11"/>
      <c r="J244" s="11"/>
      <c r="K244" s="11"/>
      <c r="L244" s="11"/>
      <c r="M244" s="11"/>
      <c r="N244" s="11"/>
    </row>
    <row r="245" customFormat="false" ht="12.75" hidden="false" customHeight="true" outlineLevel="0" collapsed="false">
      <c r="A245" s="11"/>
      <c r="B245" s="11"/>
      <c r="C245" s="11"/>
      <c r="D245" s="11"/>
      <c r="E245" s="11"/>
      <c r="F245" s="11"/>
      <c r="G245" s="11"/>
      <c r="H245" s="11"/>
      <c r="I245" s="11"/>
      <c r="J245" s="11"/>
      <c r="K245" s="11"/>
      <c r="L245" s="11"/>
      <c r="M245" s="11"/>
      <c r="N245" s="11"/>
    </row>
    <row r="246" customFormat="false" ht="12.75" hidden="false" customHeight="true" outlineLevel="0" collapsed="false">
      <c r="A246" s="11"/>
      <c r="B246" s="11"/>
      <c r="C246" s="11"/>
      <c r="D246" s="11"/>
      <c r="E246" s="11"/>
      <c r="F246" s="11"/>
      <c r="G246" s="11"/>
      <c r="H246" s="11"/>
      <c r="I246" s="11"/>
      <c r="J246" s="11"/>
      <c r="K246" s="11"/>
      <c r="L246" s="11"/>
      <c r="M246" s="11"/>
      <c r="N246" s="11"/>
    </row>
    <row r="247" customFormat="false" ht="12.75" hidden="false" customHeight="true" outlineLevel="0" collapsed="false">
      <c r="A247" s="11"/>
      <c r="B247" s="11"/>
      <c r="C247" s="11"/>
      <c r="D247" s="11"/>
      <c r="E247" s="11"/>
      <c r="F247" s="11"/>
      <c r="G247" s="11"/>
      <c r="H247" s="11"/>
      <c r="I247" s="11"/>
      <c r="J247" s="11"/>
      <c r="K247" s="11"/>
      <c r="L247" s="11"/>
      <c r="M247" s="11"/>
      <c r="N247" s="11"/>
    </row>
    <row r="248" customFormat="false" ht="12.75" hidden="false" customHeight="true" outlineLevel="0" collapsed="false">
      <c r="A248" s="11"/>
      <c r="B248" s="11"/>
      <c r="C248" s="11"/>
      <c r="D248" s="11"/>
      <c r="E248" s="11"/>
      <c r="F248" s="11"/>
      <c r="G248" s="11"/>
      <c r="H248" s="11"/>
      <c r="I248" s="11"/>
      <c r="J248" s="11"/>
      <c r="K248" s="11"/>
      <c r="L248" s="11"/>
      <c r="M248" s="11"/>
      <c r="N248" s="11"/>
    </row>
    <row r="249" customFormat="false" ht="12.75" hidden="false" customHeight="true" outlineLevel="0" collapsed="false">
      <c r="A249" s="11"/>
      <c r="B249" s="11"/>
      <c r="C249" s="11"/>
      <c r="D249" s="11"/>
      <c r="E249" s="11"/>
      <c r="F249" s="11"/>
      <c r="G249" s="11"/>
      <c r="H249" s="11"/>
      <c r="I249" s="11"/>
      <c r="J249" s="11"/>
      <c r="K249" s="11"/>
      <c r="L249" s="11"/>
      <c r="M249" s="11"/>
      <c r="N249" s="11"/>
    </row>
    <row r="250" customFormat="false" ht="12.75" hidden="false" customHeight="true" outlineLevel="0" collapsed="false">
      <c r="A250" s="11"/>
      <c r="B250" s="11"/>
      <c r="C250" s="11"/>
      <c r="D250" s="11"/>
      <c r="E250" s="11"/>
      <c r="F250" s="11"/>
      <c r="G250" s="11"/>
      <c r="H250" s="11"/>
      <c r="I250" s="11"/>
      <c r="J250" s="11"/>
      <c r="K250" s="11"/>
      <c r="L250" s="11"/>
      <c r="M250" s="11"/>
      <c r="N250" s="11"/>
    </row>
    <row r="251" customFormat="false" ht="12.75" hidden="false" customHeight="true" outlineLevel="0" collapsed="false">
      <c r="A251" s="11"/>
      <c r="B251" s="11"/>
      <c r="C251" s="11"/>
      <c r="D251" s="11"/>
      <c r="E251" s="11"/>
      <c r="F251" s="11"/>
      <c r="G251" s="11"/>
      <c r="H251" s="11"/>
      <c r="I251" s="11"/>
      <c r="J251" s="11"/>
      <c r="K251" s="11"/>
      <c r="L251" s="11"/>
      <c r="M251" s="11"/>
      <c r="N251" s="11"/>
    </row>
    <row r="252" customFormat="false" ht="12.75" hidden="false" customHeight="true" outlineLevel="0" collapsed="false">
      <c r="A252" s="11"/>
      <c r="B252" s="11"/>
      <c r="C252" s="11"/>
      <c r="D252" s="11"/>
      <c r="E252" s="11"/>
      <c r="F252" s="11"/>
      <c r="G252" s="11"/>
      <c r="H252" s="11"/>
      <c r="I252" s="11"/>
      <c r="J252" s="11"/>
      <c r="K252" s="11"/>
      <c r="L252" s="11"/>
      <c r="M252" s="11"/>
      <c r="N252" s="11"/>
    </row>
    <row r="253" customFormat="false" ht="12.75" hidden="false" customHeight="true" outlineLevel="0" collapsed="false">
      <c r="A253" s="11"/>
      <c r="B253" s="11"/>
      <c r="C253" s="11"/>
      <c r="D253" s="11"/>
      <c r="E253" s="11"/>
      <c r="F253" s="11"/>
      <c r="G253" s="11"/>
      <c r="H253" s="11"/>
      <c r="I253" s="11"/>
      <c r="J253" s="11"/>
      <c r="K253" s="11"/>
      <c r="L253" s="11"/>
      <c r="M253" s="11"/>
      <c r="N253" s="11"/>
    </row>
    <row r="254" customFormat="false" ht="12.75" hidden="false" customHeight="true" outlineLevel="0" collapsed="false">
      <c r="A254" s="11"/>
      <c r="B254" s="11"/>
      <c r="C254" s="11"/>
      <c r="D254" s="11"/>
      <c r="E254" s="11"/>
      <c r="F254" s="11"/>
      <c r="G254" s="11"/>
      <c r="H254" s="11"/>
      <c r="I254" s="11"/>
      <c r="J254" s="11"/>
      <c r="K254" s="11"/>
      <c r="L254" s="11"/>
      <c r="M254" s="11"/>
      <c r="N254" s="11"/>
    </row>
    <row r="255" customFormat="false" ht="12.75" hidden="false" customHeight="true" outlineLevel="0" collapsed="false">
      <c r="A255" s="11"/>
      <c r="B255" s="11"/>
      <c r="C255" s="11"/>
      <c r="D255" s="11"/>
      <c r="E255" s="11"/>
      <c r="F255" s="11"/>
      <c r="G255" s="11"/>
      <c r="H255" s="11"/>
      <c r="I255" s="11"/>
      <c r="J255" s="11"/>
      <c r="K255" s="11"/>
      <c r="L255" s="11"/>
      <c r="M255" s="11"/>
      <c r="N255" s="11"/>
    </row>
    <row r="256" customFormat="false" ht="12.75" hidden="false" customHeight="true" outlineLevel="0" collapsed="false">
      <c r="A256" s="11"/>
      <c r="B256" s="11"/>
      <c r="C256" s="11"/>
      <c r="D256" s="11"/>
      <c r="E256" s="11"/>
      <c r="F256" s="11"/>
      <c r="G256" s="11"/>
      <c r="H256" s="11"/>
      <c r="I256" s="11"/>
      <c r="J256" s="11"/>
      <c r="K256" s="11"/>
      <c r="L256" s="11"/>
      <c r="M256" s="11"/>
      <c r="N256" s="11"/>
    </row>
    <row r="257" customFormat="false" ht="12.75" hidden="false" customHeight="true" outlineLevel="0" collapsed="false">
      <c r="A257" s="11"/>
      <c r="B257" s="11"/>
      <c r="C257" s="11"/>
      <c r="D257" s="11"/>
      <c r="E257" s="11"/>
      <c r="F257" s="11"/>
      <c r="G257" s="11"/>
      <c r="H257" s="11"/>
      <c r="I257" s="11"/>
      <c r="J257" s="11"/>
      <c r="K257" s="11"/>
      <c r="L257" s="11"/>
      <c r="M257" s="11"/>
      <c r="N257" s="11"/>
    </row>
    <row r="258" customFormat="false" ht="12.75" hidden="false" customHeight="true" outlineLevel="0" collapsed="false">
      <c r="A258" s="11"/>
      <c r="B258" s="11"/>
      <c r="C258" s="11"/>
      <c r="D258" s="11"/>
      <c r="E258" s="11"/>
      <c r="F258" s="11"/>
      <c r="G258" s="11"/>
      <c r="H258" s="11"/>
      <c r="I258" s="11"/>
      <c r="J258" s="11"/>
      <c r="K258" s="11"/>
      <c r="L258" s="11"/>
      <c r="M258" s="11"/>
      <c r="N258" s="11"/>
    </row>
    <row r="259" customFormat="false" ht="12.75" hidden="false" customHeight="true" outlineLevel="0" collapsed="false">
      <c r="A259" s="11"/>
      <c r="B259" s="11"/>
      <c r="C259" s="11"/>
      <c r="D259" s="11"/>
      <c r="E259" s="11"/>
      <c r="F259" s="11"/>
      <c r="G259" s="11"/>
      <c r="H259" s="11"/>
      <c r="I259" s="11"/>
      <c r="J259" s="11"/>
      <c r="K259" s="11"/>
      <c r="L259" s="11"/>
      <c r="M259" s="11"/>
      <c r="N259" s="11"/>
    </row>
    <row r="260" customFormat="false" ht="12.75" hidden="false" customHeight="true" outlineLevel="0" collapsed="false">
      <c r="A260" s="11"/>
      <c r="B260" s="11"/>
      <c r="C260" s="11"/>
      <c r="D260" s="11"/>
      <c r="E260" s="11"/>
      <c r="F260" s="11"/>
      <c r="G260" s="11"/>
      <c r="H260" s="11"/>
      <c r="I260" s="11"/>
      <c r="J260" s="11"/>
      <c r="K260" s="11"/>
      <c r="L260" s="11"/>
      <c r="M260" s="11"/>
      <c r="N260" s="11"/>
    </row>
    <row r="261" customFormat="false" ht="12.75" hidden="false" customHeight="true" outlineLevel="0" collapsed="false">
      <c r="A261" s="11"/>
      <c r="B261" s="11"/>
      <c r="C261" s="11"/>
      <c r="D261" s="11"/>
      <c r="E261" s="11"/>
      <c r="F261" s="11"/>
      <c r="G261" s="11"/>
      <c r="H261" s="11"/>
      <c r="I261" s="11"/>
      <c r="J261" s="11"/>
      <c r="K261" s="11"/>
      <c r="L261" s="11"/>
      <c r="M261" s="11"/>
      <c r="N261" s="11"/>
    </row>
    <row r="262" customFormat="false" ht="12.75" hidden="false" customHeight="true" outlineLevel="0" collapsed="false">
      <c r="A262" s="11"/>
      <c r="B262" s="11"/>
      <c r="C262" s="11"/>
      <c r="D262" s="11"/>
      <c r="E262" s="11"/>
      <c r="F262" s="11"/>
      <c r="G262" s="11"/>
      <c r="H262" s="11"/>
      <c r="I262" s="11"/>
      <c r="J262" s="11"/>
      <c r="K262" s="11"/>
      <c r="L262" s="11"/>
      <c r="M262" s="11"/>
      <c r="N262" s="11"/>
    </row>
    <row r="263" customFormat="false" ht="12.75" hidden="false" customHeight="true" outlineLevel="0" collapsed="false">
      <c r="A263" s="11"/>
      <c r="B263" s="11"/>
      <c r="C263" s="11"/>
      <c r="D263" s="11"/>
      <c r="E263" s="11"/>
      <c r="F263" s="11"/>
      <c r="G263" s="11"/>
      <c r="H263" s="11"/>
      <c r="I263" s="11"/>
      <c r="J263" s="11"/>
      <c r="K263" s="11"/>
      <c r="L263" s="11"/>
      <c r="M263" s="11"/>
      <c r="N263" s="11"/>
    </row>
    <row r="264" customFormat="false" ht="12.75" hidden="false" customHeight="true" outlineLevel="0" collapsed="false">
      <c r="A264" s="11"/>
      <c r="B264" s="11"/>
      <c r="C264" s="11"/>
      <c r="D264" s="11"/>
      <c r="E264" s="11"/>
      <c r="F264" s="11"/>
      <c r="G264" s="11"/>
      <c r="H264" s="11"/>
      <c r="I264" s="11"/>
      <c r="J264" s="11"/>
      <c r="K264" s="11"/>
      <c r="L264" s="11"/>
      <c r="M264" s="11"/>
      <c r="N264" s="11"/>
    </row>
    <row r="265" customFormat="false" ht="12.75" hidden="false" customHeight="true" outlineLevel="0" collapsed="false">
      <c r="A265" s="11"/>
      <c r="B265" s="11"/>
      <c r="C265" s="11"/>
      <c r="D265" s="11"/>
      <c r="E265" s="11"/>
      <c r="F265" s="11"/>
      <c r="G265" s="11"/>
      <c r="H265" s="11"/>
      <c r="I265" s="11"/>
      <c r="J265" s="11"/>
      <c r="K265" s="11"/>
      <c r="L265" s="11"/>
      <c r="M265" s="11"/>
      <c r="N265" s="11"/>
    </row>
    <row r="266" customFormat="false" ht="12.75" hidden="false" customHeight="true" outlineLevel="0" collapsed="false">
      <c r="A266" s="11"/>
      <c r="B266" s="11"/>
      <c r="C266" s="11"/>
      <c r="D266" s="11"/>
      <c r="E266" s="11"/>
      <c r="F266" s="11"/>
      <c r="G266" s="11"/>
      <c r="H266" s="11"/>
      <c r="I266" s="11"/>
      <c r="J266" s="11"/>
      <c r="K266" s="11"/>
      <c r="L266" s="11"/>
      <c r="M266" s="11"/>
      <c r="N266" s="11"/>
    </row>
    <row r="267" customFormat="false" ht="12.75" hidden="false" customHeight="true" outlineLevel="0" collapsed="false">
      <c r="A267" s="11"/>
      <c r="B267" s="11"/>
      <c r="C267" s="11"/>
      <c r="D267" s="11"/>
      <c r="E267" s="11"/>
      <c r="F267" s="11"/>
      <c r="G267" s="11"/>
      <c r="H267" s="11"/>
      <c r="I267" s="11"/>
      <c r="J267" s="11"/>
      <c r="K267" s="11"/>
      <c r="L267" s="11"/>
      <c r="M267" s="11"/>
      <c r="N267" s="11"/>
    </row>
    <row r="268" customFormat="false" ht="12.75" hidden="false" customHeight="true" outlineLevel="0" collapsed="false">
      <c r="A268" s="11"/>
      <c r="B268" s="11"/>
      <c r="C268" s="11"/>
      <c r="D268" s="11"/>
      <c r="E268" s="11"/>
      <c r="F268" s="11"/>
      <c r="G268" s="11"/>
      <c r="H268" s="11"/>
      <c r="I268" s="11"/>
      <c r="J268" s="11"/>
      <c r="K268" s="11"/>
      <c r="L268" s="11"/>
      <c r="M268" s="11"/>
      <c r="N268" s="11"/>
    </row>
    <row r="269" customFormat="false" ht="12.75" hidden="false" customHeight="true" outlineLevel="0" collapsed="false">
      <c r="A269" s="11"/>
      <c r="B269" s="11"/>
      <c r="C269" s="11"/>
      <c r="D269" s="11"/>
      <c r="E269" s="11"/>
      <c r="F269" s="11"/>
      <c r="G269" s="11"/>
      <c r="H269" s="11"/>
      <c r="I269" s="11"/>
      <c r="J269" s="11"/>
      <c r="K269" s="11"/>
      <c r="L269" s="11"/>
      <c r="M269" s="11"/>
      <c r="N269" s="11"/>
    </row>
    <row r="270" customFormat="false" ht="12.75" hidden="false" customHeight="true" outlineLevel="0" collapsed="false">
      <c r="A270" s="11"/>
      <c r="B270" s="11"/>
      <c r="C270" s="11"/>
      <c r="D270" s="11"/>
      <c r="E270" s="11"/>
      <c r="F270" s="11"/>
      <c r="G270" s="11"/>
      <c r="H270" s="11"/>
      <c r="I270" s="11"/>
      <c r="J270" s="11"/>
      <c r="K270" s="11"/>
      <c r="L270" s="11"/>
      <c r="M270" s="11"/>
      <c r="N270" s="11"/>
    </row>
    <row r="271" customFormat="false" ht="12.75" hidden="false" customHeight="true" outlineLevel="0" collapsed="false">
      <c r="A271" s="11"/>
      <c r="B271" s="11"/>
      <c r="C271" s="11"/>
      <c r="D271" s="11"/>
      <c r="E271" s="11"/>
      <c r="F271" s="11"/>
      <c r="G271" s="11"/>
      <c r="H271" s="11"/>
      <c r="I271" s="11"/>
      <c r="J271" s="11"/>
      <c r="K271" s="11"/>
      <c r="L271" s="11"/>
      <c r="M271" s="11"/>
      <c r="N271" s="11"/>
    </row>
    <row r="272" customFormat="false" ht="12.75" hidden="false" customHeight="true" outlineLevel="0" collapsed="false">
      <c r="A272" s="11"/>
      <c r="B272" s="11"/>
      <c r="C272" s="11"/>
      <c r="D272" s="11"/>
      <c r="E272" s="11"/>
      <c r="F272" s="11"/>
      <c r="G272" s="11"/>
      <c r="H272" s="11"/>
      <c r="I272" s="11"/>
      <c r="J272" s="11"/>
      <c r="K272" s="11"/>
      <c r="L272" s="11"/>
      <c r="M272" s="11"/>
      <c r="N272" s="11"/>
    </row>
    <row r="273" customFormat="false" ht="12.75" hidden="false" customHeight="true" outlineLevel="0" collapsed="false">
      <c r="A273" s="11"/>
      <c r="B273" s="11"/>
      <c r="C273" s="11"/>
      <c r="D273" s="11"/>
      <c r="E273" s="11"/>
      <c r="F273" s="11"/>
      <c r="G273" s="11"/>
      <c r="H273" s="11"/>
      <c r="I273" s="11"/>
      <c r="J273" s="11"/>
      <c r="K273" s="11"/>
      <c r="L273" s="11"/>
      <c r="M273" s="11"/>
      <c r="N273" s="11"/>
    </row>
    <row r="274" customFormat="false" ht="12.75" hidden="false" customHeight="true" outlineLevel="0" collapsed="false">
      <c r="A274" s="11"/>
      <c r="B274" s="11"/>
      <c r="C274" s="11"/>
      <c r="D274" s="11"/>
      <c r="E274" s="11"/>
      <c r="F274" s="11"/>
      <c r="G274" s="11"/>
      <c r="H274" s="11"/>
      <c r="I274" s="11"/>
      <c r="J274" s="11"/>
      <c r="K274" s="11"/>
      <c r="L274" s="11"/>
      <c r="M274" s="11"/>
      <c r="N274" s="11"/>
    </row>
    <row r="275" customFormat="false" ht="12.75" hidden="false" customHeight="true" outlineLevel="0" collapsed="false">
      <c r="A275" s="11"/>
      <c r="B275" s="11"/>
      <c r="C275" s="11"/>
      <c r="D275" s="11"/>
      <c r="E275" s="11"/>
      <c r="F275" s="11"/>
      <c r="G275" s="11"/>
      <c r="H275" s="11"/>
      <c r="I275" s="11"/>
      <c r="J275" s="11"/>
      <c r="K275" s="11"/>
      <c r="L275" s="11"/>
      <c r="M275" s="11"/>
      <c r="N275" s="11"/>
    </row>
    <row r="276" customFormat="false" ht="12.75" hidden="false" customHeight="true" outlineLevel="0" collapsed="false">
      <c r="A276" s="11"/>
      <c r="B276" s="11"/>
      <c r="C276" s="11"/>
      <c r="D276" s="11"/>
      <c r="E276" s="11"/>
      <c r="F276" s="11"/>
      <c r="G276" s="11"/>
      <c r="H276" s="11"/>
      <c r="I276" s="11"/>
      <c r="J276" s="11"/>
      <c r="K276" s="11"/>
      <c r="L276" s="11"/>
      <c r="M276" s="11"/>
      <c r="N276" s="11"/>
    </row>
    <row r="277" customFormat="false" ht="12.75" hidden="false" customHeight="true" outlineLevel="0" collapsed="false">
      <c r="A277" s="11"/>
      <c r="B277" s="11"/>
      <c r="C277" s="11"/>
      <c r="D277" s="11"/>
      <c r="E277" s="11"/>
      <c r="F277" s="11"/>
      <c r="G277" s="11"/>
      <c r="H277" s="11"/>
      <c r="I277" s="11"/>
      <c r="J277" s="11"/>
      <c r="K277" s="11"/>
      <c r="L277" s="11"/>
      <c r="M277" s="11"/>
      <c r="N277" s="11"/>
    </row>
    <row r="278" customFormat="false" ht="12.75" hidden="false" customHeight="true" outlineLevel="0" collapsed="false">
      <c r="A278" s="11"/>
      <c r="B278" s="11"/>
      <c r="C278" s="11"/>
      <c r="D278" s="11"/>
      <c r="E278" s="11"/>
      <c r="F278" s="11"/>
      <c r="G278" s="11"/>
      <c r="H278" s="11"/>
      <c r="I278" s="11"/>
      <c r="J278" s="11"/>
      <c r="K278" s="11"/>
      <c r="L278" s="11"/>
      <c r="M278" s="11"/>
      <c r="N278" s="11"/>
    </row>
    <row r="279" customFormat="false" ht="12.75" hidden="false" customHeight="true" outlineLevel="0" collapsed="false">
      <c r="A279" s="11"/>
      <c r="B279" s="11"/>
      <c r="C279" s="11"/>
      <c r="D279" s="11"/>
      <c r="E279" s="11"/>
      <c r="F279" s="11"/>
      <c r="G279" s="11"/>
      <c r="H279" s="11"/>
      <c r="I279" s="11"/>
      <c r="J279" s="11"/>
      <c r="K279" s="11"/>
      <c r="L279" s="11"/>
      <c r="M279" s="11"/>
      <c r="N279" s="11"/>
    </row>
    <row r="280" customFormat="false" ht="12.75" hidden="false" customHeight="true" outlineLevel="0" collapsed="false">
      <c r="A280" s="11"/>
      <c r="B280" s="11"/>
      <c r="C280" s="11"/>
      <c r="D280" s="11"/>
      <c r="E280" s="11"/>
      <c r="F280" s="11"/>
      <c r="G280" s="11"/>
      <c r="H280" s="11"/>
      <c r="I280" s="11"/>
      <c r="J280" s="11"/>
      <c r="K280" s="11"/>
      <c r="L280" s="11"/>
      <c r="M280" s="11"/>
      <c r="N280" s="11"/>
    </row>
    <row r="281" customFormat="false" ht="12.75" hidden="false" customHeight="true" outlineLevel="0" collapsed="false">
      <c r="A281" s="11"/>
      <c r="B281" s="11"/>
      <c r="C281" s="11"/>
      <c r="D281" s="11"/>
      <c r="E281" s="11"/>
      <c r="F281" s="11"/>
      <c r="G281" s="11"/>
      <c r="H281" s="11"/>
      <c r="I281" s="11"/>
      <c r="J281" s="11"/>
      <c r="K281" s="11"/>
      <c r="L281" s="11"/>
      <c r="M281" s="11"/>
      <c r="N281" s="11"/>
    </row>
    <row r="282" customFormat="false" ht="12.75" hidden="false" customHeight="true" outlineLevel="0" collapsed="false">
      <c r="A282" s="11"/>
      <c r="B282" s="11"/>
      <c r="C282" s="11"/>
      <c r="D282" s="11"/>
      <c r="E282" s="11"/>
      <c r="F282" s="11"/>
      <c r="G282" s="11"/>
      <c r="H282" s="11"/>
      <c r="I282" s="11"/>
      <c r="J282" s="11"/>
      <c r="K282" s="11"/>
      <c r="L282" s="11"/>
      <c r="M282" s="11"/>
      <c r="N282" s="11"/>
    </row>
    <row r="283" customFormat="false" ht="12.75" hidden="false" customHeight="true" outlineLevel="0" collapsed="false">
      <c r="A283" s="11"/>
      <c r="B283" s="11"/>
      <c r="C283" s="11"/>
      <c r="D283" s="11"/>
      <c r="E283" s="11"/>
      <c r="F283" s="11"/>
      <c r="G283" s="11"/>
      <c r="H283" s="11"/>
      <c r="I283" s="11"/>
      <c r="J283" s="11"/>
      <c r="K283" s="11"/>
      <c r="L283" s="11"/>
      <c r="M283" s="11"/>
      <c r="N283" s="11"/>
    </row>
    <row r="284" customFormat="false" ht="12.75" hidden="false" customHeight="true" outlineLevel="0" collapsed="false">
      <c r="A284" s="11"/>
      <c r="B284" s="11"/>
      <c r="C284" s="11"/>
      <c r="D284" s="11"/>
      <c r="E284" s="11"/>
      <c r="F284" s="11"/>
      <c r="G284" s="11"/>
      <c r="H284" s="11"/>
      <c r="I284" s="11"/>
      <c r="J284" s="11"/>
      <c r="K284" s="11"/>
      <c r="L284" s="11"/>
      <c r="M284" s="11"/>
      <c r="N284" s="11"/>
    </row>
    <row r="285" customFormat="false" ht="12.75" hidden="false" customHeight="true" outlineLevel="0" collapsed="false">
      <c r="A285" s="11"/>
      <c r="B285" s="11"/>
      <c r="C285" s="11"/>
      <c r="D285" s="11"/>
      <c r="E285" s="11"/>
      <c r="F285" s="11"/>
      <c r="G285" s="11"/>
      <c r="H285" s="11"/>
      <c r="I285" s="11"/>
      <c r="J285" s="11"/>
      <c r="K285" s="11"/>
      <c r="L285" s="11"/>
      <c r="M285" s="11"/>
      <c r="N285" s="11"/>
    </row>
    <row r="286" customFormat="false" ht="12.75" hidden="false" customHeight="true" outlineLevel="0" collapsed="false">
      <c r="A286" s="11"/>
      <c r="B286" s="11"/>
      <c r="C286" s="11"/>
      <c r="D286" s="11"/>
      <c r="E286" s="11"/>
      <c r="F286" s="11"/>
      <c r="G286" s="11"/>
      <c r="H286" s="11"/>
      <c r="I286" s="11"/>
      <c r="J286" s="11"/>
      <c r="K286" s="11"/>
      <c r="L286" s="11"/>
      <c r="M286" s="11"/>
      <c r="N286" s="11"/>
    </row>
    <row r="287" customFormat="false" ht="12.75" hidden="false" customHeight="true" outlineLevel="0" collapsed="false">
      <c r="A287" s="11"/>
      <c r="B287" s="11"/>
      <c r="C287" s="11"/>
      <c r="D287" s="11"/>
      <c r="E287" s="11"/>
      <c r="F287" s="11"/>
      <c r="G287" s="11"/>
      <c r="H287" s="11"/>
      <c r="I287" s="11"/>
      <c r="J287" s="11"/>
      <c r="K287" s="11"/>
      <c r="L287" s="11"/>
      <c r="M287" s="11"/>
      <c r="N287" s="11"/>
    </row>
    <row r="288" customFormat="false" ht="12.75" hidden="false" customHeight="true" outlineLevel="0" collapsed="false">
      <c r="A288" s="11"/>
      <c r="B288" s="11"/>
      <c r="C288" s="11"/>
      <c r="D288" s="11"/>
      <c r="E288" s="11"/>
      <c r="F288" s="11"/>
      <c r="G288" s="11"/>
      <c r="H288" s="11"/>
      <c r="I288" s="11"/>
      <c r="J288" s="11"/>
      <c r="K288" s="11"/>
      <c r="L288" s="11"/>
      <c r="M288" s="11"/>
      <c r="N288" s="11"/>
    </row>
    <row r="289" customFormat="false" ht="12.75" hidden="false" customHeight="true" outlineLevel="0" collapsed="false">
      <c r="A289" s="11"/>
      <c r="B289" s="11"/>
      <c r="C289" s="11"/>
      <c r="D289" s="11"/>
      <c r="E289" s="11"/>
      <c r="F289" s="11"/>
      <c r="G289" s="11"/>
      <c r="H289" s="11"/>
      <c r="I289" s="11"/>
      <c r="J289" s="11"/>
      <c r="K289" s="11"/>
      <c r="L289" s="11"/>
      <c r="M289" s="11"/>
      <c r="N289" s="11"/>
    </row>
    <row r="290" customFormat="false" ht="12.75" hidden="false" customHeight="true" outlineLevel="0" collapsed="false">
      <c r="A290" s="11"/>
      <c r="B290" s="11"/>
      <c r="C290" s="11"/>
      <c r="D290" s="11"/>
      <c r="E290" s="11"/>
      <c r="F290" s="11"/>
      <c r="G290" s="11"/>
      <c r="H290" s="11"/>
      <c r="I290" s="11"/>
      <c r="J290" s="11"/>
      <c r="K290" s="11"/>
      <c r="L290" s="11"/>
      <c r="M290" s="11"/>
      <c r="N290" s="11"/>
    </row>
    <row r="291" customFormat="false" ht="12.75" hidden="false" customHeight="true" outlineLevel="0" collapsed="false">
      <c r="A291" s="11"/>
      <c r="B291" s="11"/>
      <c r="C291" s="11"/>
      <c r="D291" s="11"/>
      <c r="E291" s="11"/>
      <c r="F291" s="11"/>
      <c r="G291" s="11"/>
      <c r="H291" s="11"/>
      <c r="I291" s="11"/>
      <c r="J291" s="11"/>
      <c r="K291" s="11"/>
      <c r="L291" s="11"/>
      <c r="M291" s="11"/>
      <c r="N291" s="11"/>
    </row>
    <row r="292" customFormat="false" ht="12.75" hidden="false" customHeight="true" outlineLevel="0" collapsed="false">
      <c r="A292" s="11"/>
      <c r="B292" s="11"/>
      <c r="C292" s="11"/>
      <c r="D292" s="11"/>
      <c r="E292" s="11"/>
      <c r="F292" s="11"/>
      <c r="G292" s="11"/>
      <c r="H292" s="11"/>
      <c r="I292" s="11"/>
      <c r="J292" s="11"/>
      <c r="K292" s="11"/>
      <c r="L292" s="11"/>
      <c r="M292" s="11"/>
      <c r="N292" s="11"/>
    </row>
    <row r="293" customFormat="false" ht="12.75" hidden="false" customHeight="true" outlineLevel="0" collapsed="false">
      <c r="A293" s="11"/>
      <c r="B293" s="11"/>
      <c r="C293" s="11"/>
      <c r="D293" s="11"/>
      <c r="E293" s="11"/>
      <c r="F293" s="11"/>
      <c r="G293" s="11"/>
      <c r="H293" s="11"/>
      <c r="I293" s="11"/>
      <c r="J293" s="11"/>
      <c r="K293" s="11"/>
      <c r="L293" s="11"/>
      <c r="M293" s="11"/>
      <c r="N293" s="11"/>
    </row>
    <row r="294" customFormat="false" ht="12.75" hidden="false" customHeight="true" outlineLevel="0" collapsed="false">
      <c r="A294" s="11"/>
      <c r="B294" s="11"/>
      <c r="C294" s="11"/>
      <c r="D294" s="11"/>
      <c r="E294" s="11"/>
      <c r="F294" s="11"/>
      <c r="G294" s="11"/>
      <c r="H294" s="11"/>
      <c r="I294" s="11"/>
      <c r="J294" s="11"/>
      <c r="K294" s="11"/>
      <c r="L294" s="11"/>
      <c r="M294" s="11"/>
      <c r="N294" s="11"/>
    </row>
    <row r="295" customFormat="false" ht="12.75" hidden="false" customHeight="true" outlineLevel="0" collapsed="false">
      <c r="A295" s="11"/>
      <c r="B295" s="11"/>
      <c r="C295" s="11"/>
      <c r="D295" s="11"/>
      <c r="E295" s="11"/>
      <c r="F295" s="11"/>
      <c r="G295" s="11"/>
      <c r="H295" s="11"/>
      <c r="I295" s="11"/>
      <c r="J295" s="11"/>
      <c r="K295" s="11"/>
      <c r="L295" s="11"/>
      <c r="M295" s="11"/>
      <c r="N295" s="11"/>
    </row>
    <row r="296" customFormat="false" ht="12.75" hidden="false" customHeight="true" outlineLevel="0" collapsed="false">
      <c r="A296" s="11"/>
      <c r="B296" s="11"/>
      <c r="C296" s="11"/>
      <c r="D296" s="11"/>
      <c r="E296" s="11"/>
      <c r="F296" s="11"/>
      <c r="G296" s="11"/>
      <c r="H296" s="11"/>
      <c r="I296" s="11"/>
      <c r="J296" s="11"/>
      <c r="K296" s="11"/>
      <c r="L296" s="11"/>
      <c r="M296" s="11"/>
      <c r="N296" s="11"/>
    </row>
    <row r="297" customFormat="false" ht="12.75" hidden="false" customHeight="true" outlineLevel="0" collapsed="false">
      <c r="A297" s="11"/>
      <c r="B297" s="11"/>
      <c r="C297" s="11"/>
      <c r="D297" s="11"/>
      <c r="E297" s="11"/>
      <c r="F297" s="11"/>
      <c r="G297" s="11"/>
      <c r="H297" s="11"/>
      <c r="I297" s="11"/>
      <c r="J297" s="11"/>
      <c r="K297" s="11"/>
      <c r="L297" s="11"/>
      <c r="M297" s="11"/>
      <c r="N297" s="11"/>
    </row>
    <row r="298" customFormat="false" ht="12.75" hidden="false" customHeight="true" outlineLevel="0" collapsed="false">
      <c r="A298" s="11"/>
      <c r="B298" s="11"/>
      <c r="C298" s="11"/>
      <c r="D298" s="11"/>
      <c r="E298" s="11"/>
      <c r="F298" s="11"/>
      <c r="G298" s="11"/>
      <c r="H298" s="11"/>
      <c r="I298" s="11"/>
      <c r="J298" s="11"/>
      <c r="K298" s="11"/>
      <c r="L298" s="11"/>
      <c r="M298" s="11"/>
      <c r="N298" s="11"/>
    </row>
    <row r="299" customFormat="false" ht="12.75" hidden="false" customHeight="true" outlineLevel="0" collapsed="false">
      <c r="A299" s="11"/>
      <c r="B299" s="11"/>
      <c r="C299" s="11"/>
      <c r="D299" s="11"/>
      <c r="E299" s="11"/>
      <c r="F299" s="11"/>
      <c r="G299" s="11"/>
      <c r="H299" s="11"/>
      <c r="I299" s="11"/>
      <c r="J299" s="11"/>
      <c r="K299" s="11"/>
      <c r="L299" s="11"/>
      <c r="M299" s="11"/>
      <c r="N299" s="11"/>
    </row>
    <row r="300" customFormat="false" ht="12.75" hidden="false" customHeight="true" outlineLevel="0" collapsed="false">
      <c r="A300" s="11"/>
      <c r="B300" s="11"/>
      <c r="C300" s="11"/>
      <c r="D300" s="11"/>
      <c r="E300" s="11"/>
      <c r="F300" s="11"/>
      <c r="G300" s="11"/>
      <c r="H300" s="11"/>
      <c r="I300" s="11"/>
      <c r="J300" s="11"/>
      <c r="K300" s="11"/>
      <c r="L300" s="11"/>
      <c r="M300" s="11"/>
      <c r="N300" s="11"/>
    </row>
    <row r="301" customFormat="false" ht="12.75" hidden="false" customHeight="true" outlineLevel="0" collapsed="false">
      <c r="A301" s="11"/>
      <c r="B301" s="11"/>
      <c r="C301" s="11"/>
      <c r="D301" s="11"/>
      <c r="E301" s="11"/>
      <c r="F301" s="11"/>
      <c r="G301" s="11"/>
      <c r="H301" s="11"/>
      <c r="I301" s="11"/>
      <c r="J301" s="11"/>
      <c r="K301" s="11"/>
      <c r="L301" s="11"/>
      <c r="M301" s="11"/>
      <c r="N301" s="11"/>
    </row>
    <row r="302" customFormat="false" ht="12.75" hidden="false" customHeight="true" outlineLevel="0" collapsed="false">
      <c r="A302" s="11"/>
      <c r="B302" s="11"/>
      <c r="C302" s="11"/>
      <c r="D302" s="11"/>
      <c r="E302" s="11"/>
      <c r="F302" s="11"/>
      <c r="G302" s="11"/>
      <c r="H302" s="11"/>
      <c r="I302" s="11"/>
      <c r="J302" s="11"/>
      <c r="K302" s="11"/>
      <c r="L302" s="11"/>
      <c r="M302" s="11"/>
      <c r="N302" s="11"/>
    </row>
    <row r="303" customFormat="false" ht="12.75" hidden="false" customHeight="true" outlineLevel="0" collapsed="false">
      <c r="A303" s="11"/>
      <c r="B303" s="11"/>
      <c r="C303" s="11"/>
      <c r="D303" s="11"/>
      <c r="E303" s="11"/>
      <c r="F303" s="11"/>
      <c r="G303" s="11"/>
      <c r="H303" s="11"/>
      <c r="I303" s="11"/>
      <c r="J303" s="11"/>
      <c r="K303" s="11"/>
      <c r="L303" s="11"/>
      <c r="M303" s="11"/>
      <c r="N303" s="11"/>
    </row>
    <row r="304" customFormat="false" ht="12.75" hidden="false" customHeight="true" outlineLevel="0" collapsed="false">
      <c r="A304" s="11"/>
      <c r="B304" s="11"/>
      <c r="C304" s="11"/>
      <c r="D304" s="11"/>
      <c r="E304" s="11"/>
      <c r="F304" s="11"/>
      <c r="G304" s="11"/>
      <c r="H304" s="11"/>
      <c r="I304" s="11"/>
      <c r="J304" s="11"/>
      <c r="K304" s="11"/>
      <c r="L304" s="11"/>
      <c r="M304" s="11"/>
      <c r="N304" s="11"/>
    </row>
    <row r="305" customFormat="false" ht="12.75" hidden="false" customHeight="true" outlineLevel="0" collapsed="false">
      <c r="A305" s="11"/>
      <c r="B305" s="11"/>
      <c r="C305" s="11"/>
      <c r="D305" s="11"/>
      <c r="E305" s="11"/>
      <c r="F305" s="11"/>
      <c r="G305" s="11"/>
      <c r="H305" s="11"/>
      <c r="I305" s="11"/>
      <c r="J305" s="11"/>
      <c r="K305" s="11"/>
      <c r="L305" s="11"/>
      <c r="M305" s="11"/>
      <c r="N305" s="11"/>
    </row>
    <row r="306" customFormat="false" ht="12.75" hidden="false" customHeight="true" outlineLevel="0" collapsed="false">
      <c r="A306" s="11"/>
      <c r="B306" s="11"/>
      <c r="C306" s="11"/>
      <c r="D306" s="11"/>
      <c r="E306" s="11"/>
      <c r="F306" s="11"/>
      <c r="G306" s="11"/>
      <c r="H306" s="11"/>
      <c r="I306" s="11"/>
      <c r="J306" s="11"/>
      <c r="K306" s="11"/>
      <c r="L306" s="11"/>
      <c r="M306" s="11"/>
      <c r="N306" s="11"/>
    </row>
    <row r="307" customFormat="false" ht="12.75" hidden="false" customHeight="true" outlineLevel="0" collapsed="false">
      <c r="A307" s="11"/>
      <c r="B307" s="11"/>
      <c r="C307" s="11"/>
      <c r="D307" s="11"/>
      <c r="E307" s="11"/>
      <c r="F307" s="11"/>
      <c r="G307" s="11"/>
      <c r="H307" s="11"/>
      <c r="I307" s="11"/>
      <c r="J307" s="11"/>
      <c r="K307" s="11"/>
      <c r="L307" s="11"/>
      <c r="M307" s="11"/>
      <c r="N307" s="11"/>
    </row>
    <row r="308" customFormat="false" ht="12.75" hidden="false" customHeight="true" outlineLevel="0" collapsed="false">
      <c r="A308" s="11"/>
      <c r="B308" s="11"/>
      <c r="C308" s="11"/>
      <c r="D308" s="11"/>
      <c r="E308" s="11"/>
      <c r="F308" s="11"/>
      <c r="G308" s="11"/>
      <c r="H308" s="11"/>
      <c r="I308" s="11"/>
      <c r="J308" s="11"/>
      <c r="K308" s="11"/>
      <c r="L308" s="11"/>
      <c r="M308" s="11"/>
      <c r="N308" s="11"/>
    </row>
    <row r="309" customFormat="false" ht="12.75" hidden="false" customHeight="true" outlineLevel="0" collapsed="false">
      <c r="A309" s="11"/>
      <c r="B309" s="11"/>
      <c r="C309" s="11"/>
      <c r="D309" s="11"/>
      <c r="E309" s="11"/>
      <c r="F309" s="11"/>
      <c r="G309" s="11"/>
      <c r="H309" s="11"/>
      <c r="I309" s="11"/>
      <c r="J309" s="11"/>
      <c r="K309" s="11"/>
      <c r="L309" s="11"/>
      <c r="M309" s="11"/>
      <c r="N309" s="11"/>
    </row>
    <row r="310" customFormat="false" ht="12.75" hidden="false" customHeight="true" outlineLevel="0" collapsed="false">
      <c r="A310" s="11"/>
      <c r="B310" s="11"/>
      <c r="C310" s="11"/>
      <c r="D310" s="11"/>
      <c r="E310" s="11"/>
      <c r="F310" s="11"/>
      <c r="G310" s="11"/>
      <c r="H310" s="11"/>
      <c r="I310" s="11"/>
      <c r="J310" s="11"/>
      <c r="K310" s="11"/>
      <c r="L310" s="11"/>
      <c r="M310" s="11"/>
      <c r="N310" s="11"/>
    </row>
    <row r="311" customFormat="false" ht="12.75" hidden="false" customHeight="true" outlineLevel="0" collapsed="false">
      <c r="A311" s="11"/>
      <c r="B311" s="11"/>
      <c r="C311" s="11"/>
      <c r="D311" s="11"/>
      <c r="E311" s="11"/>
      <c r="F311" s="11"/>
      <c r="G311" s="11"/>
      <c r="H311" s="11"/>
      <c r="I311" s="11"/>
      <c r="J311" s="11"/>
      <c r="K311" s="11"/>
      <c r="L311" s="11"/>
      <c r="M311" s="11"/>
      <c r="N311" s="11"/>
    </row>
    <row r="312" customFormat="false" ht="12.75" hidden="false" customHeight="true" outlineLevel="0" collapsed="false">
      <c r="A312" s="11"/>
      <c r="B312" s="11"/>
      <c r="C312" s="11"/>
      <c r="D312" s="11"/>
      <c r="E312" s="11"/>
      <c r="F312" s="11"/>
      <c r="G312" s="11"/>
      <c r="H312" s="11"/>
      <c r="I312" s="11"/>
      <c r="J312" s="11"/>
      <c r="K312" s="11"/>
      <c r="L312" s="11"/>
      <c r="M312" s="11"/>
      <c r="N312" s="11"/>
    </row>
    <row r="313" customFormat="false" ht="12.75" hidden="false" customHeight="true" outlineLevel="0" collapsed="false">
      <c r="A313" s="11"/>
      <c r="B313" s="11"/>
      <c r="C313" s="11"/>
      <c r="D313" s="11"/>
      <c r="E313" s="11"/>
      <c r="F313" s="11"/>
      <c r="G313" s="11"/>
      <c r="H313" s="11"/>
      <c r="I313" s="11"/>
      <c r="J313" s="11"/>
      <c r="K313" s="11"/>
      <c r="L313" s="11"/>
      <c r="M313" s="11"/>
      <c r="N313" s="11"/>
    </row>
    <row r="314" customFormat="false" ht="12.75" hidden="false" customHeight="true" outlineLevel="0" collapsed="false">
      <c r="A314" s="11"/>
      <c r="B314" s="11"/>
      <c r="C314" s="11"/>
      <c r="D314" s="11"/>
      <c r="E314" s="11"/>
      <c r="F314" s="11"/>
      <c r="G314" s="11"/>
      <c r="H314" s="11"/>
      <c r="I314" s="11"/>
      <c r="J314" s="11"/>
      <c r="K314" s="11"/>
      <c r="L314" s="11"/>
      <c r="M314" s="11"/>
      <c r="N314" s="11"/>
    </row>
    <row r="315" customFormat="false" ht="12.75" hidden="false" customHeight="true" outlineLevel="0" collapsed="false">
      <c r="A315" s="11"/>
      <c r="B315" s="11"/>
      <c r="C315" s="11"/>
      <c r="D315" s="11"/>
      <c r="E315" s="11"/>
      <c r="F315" s="11"/>
      <c r="G315" s="11"/>
      <c r="H315" s="11"/>
      <c r="I315" s="11"/>
      <c r="J315" s="11"/>
      <c r="K315" s="11"/>
      <c r="L315" s="11"/>
      <c r="M315" s="11"/>
      <c r="N315" s="11"/>
    </row>
    <row r="316" customFormat="false" ht="12.75" hidden="false" customHeight="true" outlineLevel="0" collapsed="false">
      <c r="A316" s="11"/>
      <c r="B316" s="11"/>
      <c r="C316" s="11"/>
      <c r="D316" s="11"/>
      <c r="E316" s="11"/>
      <c r="F316" s="11"/>
      <c r="G316" s="11"/>
      <c r="H316" s="11"/>
      <c r="I316" s="11"/>
      <c r="J316" s="11"/>
      <c r="K316" s="11"/>
      <c r="L316" s="11"/>
      <c r="M316" s="11"/>
      <c r="N316" s="11"/>
    </row>
    <row r="317" customFormat="false" ht="12.75" hidden="false" customHeight="true" outlineLevel="0" collapsed="false">
      <c r="A317" s="11"/>
      <c r="B317" s="11"/>
      <c r="C317" s="11"/>
      <c r="D317" s="11"/>
      <c r="E317" s="11"/>
      <c r="F317" s="11"/>
      <c r="G317" s="11"/>
      <c r="H317" s="11"/>
      <c r="I317" s="11"/>
      <c r="J317" s="11"/>
      <c r="K317" s="11"/>
      <c r="L317" s="11"/>
      <c r="M317" s="11"/>
      <c r="N317" s="11"/>
    </row>
    <row r="318" customFormat="false" ht="12.75" hidden="false" customHeight="true" outlineLevel="0" collapsed="false">
      <c r="A318" s="11"/>
      <c r="B318" s="11"/>
      <c r="C318" s="11"/>
      <c r="D318" s="11"/>
      <c r="E318" s="11"/>
      <c r="F318" s="11"/>
      <c r="G318" s="11"/>
      <c r="H318" s="11"/>
      <c r="I318" s="11"/>
      <c r="J318" s="11"/>
      <c r="K318" s="11"/>
      <c r="L318" s="11"/>
      <c r="M318" s="11"/>
      <c r="N318" s="11"/>
    </row>
    <row r="319" customFormat="false" ht="12.75" hidden="false" customHeight="true" outlineLevel="0" collapsed="false">
      <c r="A319" s="11"/>
      <c r="B319" s="11"/>
      <c r="C319" s="11"/>
      <c r="D319" s="11"/>
      <c r="E319" s="11"/>
      <c r="F319" s="11"/>
      <c r="G319" s="11"/>
      <c r="H319" s="11"/>
      <c r="I319" s="11"/>
      <c r="J319" s="11"/>
      <c r="K319" s="11"/>
      <c r="L319" s="11"/>
      <c r="M319" s="11"/>
      <c r="N319" s="11"/>
    </row>
    <row r="320" customFormat="false" ht="12.75" hidden="false" customHeight="true" outlineLevel="0" collapsed="false">
      <c r="A320" s="11"/>
      <c r="B320" s="11"/>
      <c r="C320" s="11"/>
      <c r="D320" s="11"/>
      <c r="E320" s="11"/>
      <c r="F320" s="11"/>
      <c r="G320" s="11"/>
      <c r="H320" s="11"/>
      <c r="I320" s="11"/>
      <c r="J320" s="11"/>
      <c r="K320" s="11"/>
      <c r="L320" s="11"/>
      <c r="M320" s="11"/>
      <c r="N320" s="11"/>
    </row>
    <row r="321" customFormat="false" ht="12.75" hidden="false" customHeight="true" outlineLevel="0" collapsed="false">
      <c r="A321" s="11"/>
      <c r="B321" s="11"/>
      <c r="C321" s="11"/>
      <c r="D321" s="11"/>
      <c r="E321" s="11"/>
      <c r="F321" s="11"/>
      <c r="G321" s="11"/>
      <c r="H321" s="11"/>
      <c r="I321" s="11"/>
      <c r="J321" s="11"/>
      <c r="K321" s="11"/>
      <c r="L321" s="11"/>
      <c r="M321" s="11"/>
      <c r="N321" s="11"/>
    </row>
    <row r="322" customFormat="false" ht="12.75" hidden="false" customHeight="true" outlineLevel="0" collapsed="false">
      <c r="A322" s="11"/>
      <c r="B322" s="11"/>
      <c r="C322" s="11"/>
      <c r="D322" s="11"/>
      <c r="E322" s="11"/>
      <c r="F322" s="11"/>
      <c r="G322" s="11"/>
      <c r="H322" s="11"/>
      <c r="I322" s="11"/>
      <c r="J322" s="11"/>
      <c r="K322" s="11"/>
      <c r="L322" s="11"/>
      <c r="M322" s="11"/>
      <c r="N322" s="11"/>
    </row>
    <row r="323" customFormat="false" ht="12.75" hidden="false" customHeight="true" outlineLevel="0" collapsed="false">
      <c r="A323" s="11"/>
      <c r="B323" s="11"/>
      <c r="C323" s="11"/>
      <c r="D323" s="11"/>
      <c r="E323" s="11"/>
      <c r="F323" s="11"/>
      <c r="G323" s="11"/>
      <c r="H323" s="11"/>
      <c r="I323" s="11"/>
      <c r="J323" s="11"/>
      <c r="K323" s="11"/>
      <c r="L323" s="11"/>
      <c r="M323" s="11"/>
      <c r="N323" s="11"/>
    </row>
    <row r="324" customFormat="false" ht="12.75" hidden="false" customHeight="true" outlineLevel="0" collapsed="false">
      <c r="A324" s="11"/>
      <c r="B324" s="11"/>
      <c r="C324" s="11"/>
      <c r="D324" s="11"/>
      <c r="E324" s="11"/>
      <c r="F324" s="11"/>
      <c r="G324" s="11"/>
      <c r="H324" s="11"/>
      <c r="I324" s="11"/>
      <c r="J324" s="11"/>
      <c r="K324" s="11"/>
      <c r="L324" s="11"/>
      <c r="M324" s="11"/>
      <c r="N324" s="11"/>
    </row>
    <row r="325" customFormat="false" ht="12.75" hidden="false" customHeight="true" outlineLevel="0" collapsed="false">
      <c r="A325" s="11"/>
      <c r="B325" s="11"/>
      <c r="C325" s="11"/>
      <c r="D325" s="11"/>
      <c r="E325" s="11"/>
      <c r="F325" s="11"/>
      <c r="G325" s="11"/>
      <c r="H325" s="11"/>
      <c r="I325" s="11"/>
      <c r="J325" s="11"/>
      <c r="K325" s="11"/>
      <c r="L325" s="11"/>
      <c r="M325" s="11"/>
      <c r="N325" s="11"/>
    </row>
    <row r="326" customFormat="false" ht="12.75" hidden="false" customHeight="true" outlineLevel="0" collapsed="false">
      <c r="A326" s="11"/>
      <c r="B326" s="11"/>
      <c r="C326" s="11"/>
      <c r="D326" s="11"/>
      <c r="E326" s="11"/>
      <c r="F326" s="11"/>
      <c r="G326" s="11"/>
      <c r="H326" s="11"/>
      <c r="I326" s="11"/>
      <c r="J326" s="11"/>
      <c r="K326" s="11"/>
      <c r="L326" s="11"/>
      <c r="M326" s="11"/>
      <c r="N326" s="11"/>
    </row>
    <row r="327" customFormat="false" ht="12.75" hidden="false" customHeight="true" outlineLevel="0" collapsed="false">
      <c r="A327" s="11"/>
      <c r="B327" s="11"/>
      <c r="C327" s="11"/>
      <c r="D327" s="11"/>
      <c r="E327" s="11"/>
      <c r="F327" s="11"/>
      <c r="G327" s="11"/>
      <c r="H327" s="11"/>
      <c r="I327" s="11"/>
      <c r="J327" s="11"/>
      <c r="K327" s="11"/>
      <c r="L327" s="11"/>
      <c r="M327" s="11"/>
      <c r="N327" s="11"/>
    </row>
    <row r="328" customFormat="false" ht="12.75" hidden="false" customHeight="true" outlineLevel="0" collapsed="false">
      <c r="A328" s="11"/>
      <c r="B328" s="11"/>
      <c r="C328" s="11"/>
      <c r="D328" s="11"/>
      <c r="E328" s="11"/>
      <c r="F328" s="11"/>
      <c r="G328" s="11"/>
      <c r="H328" s="11"/>
      <c r="I328" s="11"/>
      <c r="J328" s="11"/>
      <c r="K328" s="11"/>
      <c r="L328" s="11"/>
      <c r="M328" s="11"/>
      <c r="N328" s="11"/>
    </row>
    <row r="329" customFormat="false" ht="12.75" hidden="false" customHeight="true" outlineLevel="0" collapsed="false">
      <c r="A329" s="11"/>
      <c r="B329" s="11"/>
      <c r="C329" s="11"/>
      <c r="D329" s="11"/>
      <c r="E329" s="11"/>
      <c r="F329" s="11"/>
      <c r="G329" s="11"/>
      <c r="H329" s="11"/>
      <c r="I329" s="11"/>
      <c r="J329" s="11"/>
      <c r="K329" s="11"/>
      <c r="L329" s="11"/>
      <c r="M329" s="11"/>
      <c r="N329" s="11"/>
    </row>
    <row r="330" customFormat="false" ht="12.75" hidden="false" customHeight="true" outlineLevel="0" collapsed="false">
      <c r="A330" s="11"/>
      <c r="B330" s="11"/>
      <c r="C330" s="11"/>
      <c r="D330" s="11"/>
      <c r="E330" s="11"/>
      <c r="F330" s="11"/>
      <c r="G330" s="11"/>
      <c r="H330" s="11"/>
      <c r="I330" s="11"/>
      <c r="J330" s="11"/>
      <c r="K330" s="11"/>
      <c r="L330" s="11"/>
      <c r="M330" s="11"/>
      <c r="N330" s="11"/>
    </row>
    <row r="331" customFormat="false" ht="12.75" hidden="false" customHeight="true" outlineLevel="0" collapsed="false">
      <c r="A331" s="11"/>
      <c r="B331" s="11"/>
      <c r="C331" s="11"/>
      <c r="D331" s="11"/>
      <c r="E331" s="11"/>
      <c r="F331" s="11"/>
      <c r="G331" s="11"/>
      <c r="H331" s="11"/>
      <c r="I331" s="11"/>
      <c r="J331" s="11"/>
      <c r="K331" s="11"/>
      <c r="L331" s="11"/>
      <c r="M331" s="11"/>
      <c r="N331" s="11"/>
    </row>
    <row r="332" customFormat="false" ht="12.75" hidden="false" customHeight="true" outlineLevel="0" collapsed="false">
      <c r="A332" s="11"/>
      <c r="B332" s="11"/>
      <c r="C332" s="11"/>
      <c r="D332" s="11"/>
      <c r="E332" s="11"/>
      <c r="F332" s="11"/>
      <c r="G332" s="11"/>
      <c r="H332" s="11"/>
      <c r="I332" s="11"/>
      <c r="J332" s="11"/>
      <c r="K332" s="11"/>
      <c r="L332" s="11"/>
      <c r="M332" s="11"/>
      <c r="N332" s="11"/>
    </row>
    <row r="333" customFormat="false" ht="12.75" hidden="false" customHeight="true" outlineLevel="0" collapsed="false">
      <c r="A333" s="11"/>
      <c r="B333" s="11"/>
      <c r="C333" s="11"/>
      <c r="D333" s="11"/>
      <c r="E333" s="11"/>
      <c r="F333" s="11"/>
      <c r="G333" s="11"/>
      <c r="H333" s="11"/>
      <c r="I333" s="11"/>
      <c r="J333" s="11"/>
      <c r="K333" s="11"/>
      <c r="L333" s="11"/>
      <c r="M333" s="11"/>
      <c r="N333" s="11"/>
    </row>
    <row r="334" customFormat="false" ht="12.75" hidden="false" customHeight="true" outlineLevel="0" collapsed="false">
      <c r="A334" s="11"/>
      <c r="B334" s="11"/>
      <c r="C334" s="11"/>
      <c r="D334" s="11"/>
      <c r="E334" s="11"/>
      <c r="F334" s="11"/>
      <c r="G334" s="11"/>
      <c r="H334" s="11"/>
      <c r="I334" s="11"/>
      <c r="J334" s="11"/>
      <c r="K334" s="11"/>
      <c r="L334" s="11"/>
      <c r="M334" s="11"/>
      <c r="N334" s="11"/>
    </row>
    <row r="335" customFormat="false" ht="12.75" hidden="false" customHeight="true" outlineLevel="0" collapsed="false">
      <c r="A335" s="11"/>
      <c r="B335" s="11"/>
      <c r="C335" s="11"/>
      <c r="D335" s="11"/>
      <c r="E335" s="11"/>
      <c r="F335" s="11"/>
      <c r="G335" s="11"/>
      <c r="H335" s="11"/>
      <c r="I335" s="11"/>
      <c r="J335" s="11"/>
      <c r="K335" s="11"/>
      <c r="L335" s="11"/>
      <c r="M335" s="11"/>
      <c r="N335" s="11"/>
    </row>
    <row r="336" customFormat="false" ht="12.75" hidden="false" customHeight="true" outlineLevel="0" collapsed="false">
      <c r="A336" s="11"/>
      <c r="B336" s="11"/>
      <c r="C336" s="11"/>
      <c r="D336" s="11"/>
      <c r="E336" s="11"/>
      <c r="F336" s="11"/>
      <c r="G336" s="11"/>
      <c r="H336" s="11"/>
      <c r="I336" s="11"/>
      <c r="J336" s="11"/>
      <c r="K336" s="11"/>
      <c r="L336" s="11"/>
      <c r="M336" s="11"/>
      <c r="N336" s="11"/>
    </row>
    <row r="337" customFormat="false" ht="12.75" hidden="false" customHeight="true" outlineLevel="0" collapsed="false">
      <c r="A337" s="11"/>
      <c r="B337" s="11"/>
      <c r="C337" s="11"/>
      <c r="D337" s="11"/>
      <c r="E337" s="11"/>
      <c r="F337" s="11"/>
      <c r="G337" s="11"/>
      <c r="H337" s="11"/>
      <c r="I337" s="11"/>
      <c r="J337" s="11"/>
      <c r="K337" s="11"/>
      <c r="L337" s="11"/>
      <c r="M337" s="11"/>
      <c r="N337" s="11"/>
    </row>
    <row r="338" customFormat="false" ht="12.75" hidden="false" customHeight="true" outlineLevel="0" collapsed="false">
      <c r="A338" s="11"/>
      <c r="B338" s="11"/>
      <c r="C338" s="11"/>
      <c r="D338" s="11"/>
      <c r="E338" s="11"/>
      <c r="F338" s="11"/>
      <c r="G338" s="11"/>
      <c r="H338" s="11"/>
      <c r="I338" s="11"/>
      <c r="J338" s="11"/>
      <c r="K338" s="11"/>
      <c r="L338" s="11"/>
      <c r="M338" s="11"/>
      <c r="N338" s="11"/>
    </row>
    <row r="339" customFormat="false" ht="12.75" hidden="false" customHeight="true" outlineLevel="0" collapsed="false">
      <c r="A339" s="11"/>
      <c r="B339" s="11"/>
      <c r="C339" s="11"/>
      <c r="D339" s="11"/>
      <c r="E339" s="11"/>
      <c r="F339" s="11"/>
      <c r="G339" s="11"/>
      <c r="H339" s="11"/>
      <c r="I339" s="11"/>
      <c r="J339" s="11"/>
      <c r="K339" s="11"/>
      <c r="L339" s="11"/>
      <c r="M339" s="11"/>
      <c r="N339" s="11"/>
    </row>
    <row r="340" customFormat="false" ht="12.75" hidden="false" customHeight="true" outlineLevel="0" collapsed="false">
      <c r="A340" s="11"/>
      <c r="B340" s="11"/>
      <c r="C340" s="11"/>
      <c r="D340" s="11"/>
      <c r="E340" s="11"/>
      <c r="F340" s="11"/>
      <c r="G340" s="11"/>
      <c r="H340" s="11"/>
      <c r="I340" s="11"/>
      <c r="J340" s="11"/>
      <c r="K340" s="11"/>
      <c r="L340" s="11"/>
      <c r="M340" s="11"/>
      <c r="N340" s="11"/>
    </row>
    <row r="341" customFormat="false" ht="12.75" hidden="false" customHeight="true" outlineLevel="0" collapsed="false">
      <c r="A341" s="11"/>
      <c r="B341" s="11"/>
      <c r="C341" s="11"/>
      <c r="D341" s="11"/>
      <c r="E341" s="11"/>
      <c r="F341" s="11"/>
      <c r="G341" s="11"/>
      <c r="H341" s="11"/>
      <c r="I341" s="11"/>
      <c r="J341" s="11"/>
      <c r="K341" s="11"/>
      <c r="L341" s="11"/>
      <c r="M341" s="11"/>
      <c r="N341" s="11"/>
    </row>
    <row r="342" customFormat="false" ht="12.75" hidden="false" customHeight="true" outlineLevel="0" collapsed="false">
      <c r="A342" s="11"/>
      <c r="B342" s="11"/>
      <c r="C342" s="11"/>
      <c r="D342" s="11"/>
      <c r="E342" s="11"/>
      <c r="F342" s="11"/>
      <c r="G342" s="11"/>
      <c r="H342" s="11"/>
      <c r="I342" s="11"/>
      <c r="J342" s="11"/>
      <c r="K342" s="11"/>
      <c r="L342" s="11"/>
      <c r="M342" s="11"/>
      <c r="N342" s="11"/>
    </row>
    <row r="343" customFormat="false" ht="12.75" hidden="false" customHeight="true" outlineLevel="0" collapsed="false">
      <c r="A343" s="11"/>
      <c r="B343" s="11"/>
      <c r="C343" s="11"/>
      <c r="D343" s="11"/>
      <c r="E343" s="11"/>
      <c r="F343" s="11"/>
      <c r="G343" s="11"/>
      <c r="H343" s="11"/>
      <c r="I343" s="11"/>
      <c r="J343" s="11"/>
      <c r="K343" s="11"/>
      <c r="L343" s="11"/>
      <c r="M343" s="11"/>
      <c r="N343" s="11"/>
    </row>
    <row r="344" customFormat="false" ht="12.75" hidden="false" customHeight="true" outlineLevel="0" collapsed="false">
      <c r="A344" s="11"/>
      <c r="B344" s="11"/>
      <c r="C344" s="11"/>
      <c r="D344" s="11"/>
      <c r="E344" s="11"/>
      <c r="F344" s="11"/>
      <c r="G344" s="11"/>
      <c r="H344" s="11"/>
      <c r="I344" s="11"/>
      <c r="J344" s="11"/>
      <c r="K344" s="11"/>
      <c r="L344" s="11"/>
      <c r="M344" s="11"/>
      <c r="N344" s="11"/>
    </row>
    <row r="345" customFormat="false" ht="12.75" hidden="false" customHeight="true" outlineLevel="0" collapsed="false">
      <c r="A345" s="11"/>
      <c r="B345" s="11"/>
      <c r="C345" s="11"/>
      <c r="D345" s="11"/>
      <c r="E345" s="11"/>
      <c r="F345" s="11"/>
      <c r="G345" s="11"/>
      <c r="H345" s="11"/>
      <c r="I345" s="11"/>
      <c r="J345" s="11"/>
      <c r="K345" s="11"/>
      <c r="L345" s="11"/>
      <c r="M345" s="11"/>
      <c r="N345" s="11"/>
    </row>
    <row r="346" customFormat="false" ht="12.75" hidden="false" customHeight="true" outlineLevel="0" collapsed="false">
      <c r="A346" s="11"/>
      <c r="B346" s="11"/>
      <c r="C346" s="11"/>
      <c r="D346" s="11"/>
      <c r="E346" s="11"/>
      <c r="F346" s="11"/>
      <c r="G346" s="11"/>
      <c r="H346" s="11"/>
      <c r="I346" s="11"/>
      <c r="J346" s="11"/>
      <c r="K346" s="11"/>
      <c r="L346" s="11"/>
      <c r="M346" s="11"/>
      <c r="N346" s="11"/>
    </row>
    <row r="347" customFormat="false" ht="12.75" hidden="false" customHeight="true" outlineLevel="0" collapsed="false">
      <c r="A347" s="11"/>
      <c r="B347" s="11"/>
      <c r="C347" s="11"/>
      <c r="D347" s="11"/>
      <c r="E347" s="11"/>
      <c r="F347" s="11"/>
      <c r="G347" s="11"/>
      <c r="H347" s="11"/>
      <c r="I347" s="11"/>
      <c r="J347" s="11"/>
      <c r="K347" s="11"/>
      <c r="L347" s="11"/>
      <c r="M347" s="11"/>
      <c r="N347" s="11"/>
    </row>
    <row r="348" customFormat="false" ht="12.75" hidden="false" customHeight="true" outlineLevel="0" collapsed="false">
      <c r="A348" s="11"/>
      <c r="B348" s="11"/>
      <c r="C348" s="11"/>
      <c r="D348" s="11"/>
      <c r="E348" s="11"/>
      <c r="F348" s="11"/>
      <c r="G348" s="11"/>
      <c r="H348" s="11"/>
      <c r="I348" s="11"/>
      <c r="J348" s="11"/>
      <c r="K348" s="11"/>
      <c r="L348" s="11"/>
      <c r="M348" s="11"/>
      <c r="N348" s="11"/>
    </row>
    <row r="349" customFormat="false" ht="12.75" hidden="false" customHeight="true" outlineLevel="0" collapsed="false">
      <c r="A349" s="11"/>
      <c r="B349" s="11"/>
      <c r="C349" s="11"/>
      <c r="D349" s="11"/>
      <c r="E349" s="11"/>
      <c r="F349" s="11"/>
      <c r="G349" s="11"/>
      <c r="H349" s="11"/>
      <c r="I349" s="11"/>
      <c r="J349" s="11"/>
      <c r="K349" s="11"/>
      <c r="L349" s="11"/>
      <c r="M349" s="11"/>
      <c r="N349" s="11"/>
    </row>
    <row r="350" customFormat="false" ht="12.75" hidden="false" customHeight="true" outlineLevel="0" collapsed="false">
      <c r="A350" s="11"/>
      <c r="B350" s="11"/>
      <c r="C350" s="11"/>
      <c r="D350" s="11"/>
      <c r="E350" s="11"/>
      <c r="F350" s="11"/>
      <c r="G350" s="11"/>
      <c r="H350" s="11"/>
      <c r="I350" s="11"/>
      <c r="J350" s="11"/>
      <c r="K350" s="11"/>
      <c r="L350" s="11"/>
      <c r="M350" s="11"/>
      <c r="N350" s="11"/>
    </row>
    <row r="351" customFormat="false" ht="12.75" hidden="false" customHeight="true" outlineLevel="0" collapsed="false">
      <c r="A351" s="11"/>
      <c r="B351" s="11"/>
      <c r="C351" s="11"/>
      <c r="D351" s="11"/>
      <c r="E351" s="11"/>
      <c r="F351" s="11"/>
      <c r="G351" s="11"/>
      <c r="H351" s="11"/>
      <c r="I351" s="11"/>
      <c r="J351" s="11"/>
      <c r="K351" s="11"/>
      <c r="L351" s="11"/>
      <c r="M351" s="11"/>
      <c r="N351" s="11"/>
    </row>
    <row r="352" customFormat="false" ht="12.75" hidden="false" customHeight="true" outlineLevel="0" collapsed="false">
      <c r="A352" s="11"/>
      <c r="B352" s="11"/>
      <c r="C352" s="11"/>
      <c r="D352" s="11"/>
      <c r="E352" s="11"/>
      <c r="F352" s="11"/>
      <c r="G352" s="11"/>
      <c r="H352" s="11"/>
      <c r="I352" s="11"/>
      <c r="J352" s="11"/>
      <c r="K352" s="11"/>
      <c r="L352" s="11"/>
      <c r="M352" s="11"/>
      <c r="N352" s="11"/>
    </row>
    <row r="353" customFormat="false" ht="12.75" hidden="false" customHeight="true" outlineLevel="0" collapsed="false">
      <c r="A353" s="11"/>
      <c r="B353" s="11"/>
      <c r="C353" s="11"/>
      <c r="D353" s="11"/>
      <c r="E353" s="11"/>
      <c r="F353" s="11"/>
      <c r="G353" s="11"/>
      <c r="H353" s="11"/>
      <c r="I353" s="11"/>
      <c r="J353" s="11"/>
      <c r="K353" s="11"/>
      <c r="L353" s="11"/>
      <c r="M353" s="11"/>
      <c r="N353" s="11"/>
    </row>
    <row r="354" customFormat="false" ht="12.75" hidden="false" customHeight="true" outlineLevel="0" collapsed="false">
      <c r="A354" s="11"/>
      <c r="B354" s="11"/>
      <c r="C354" s="11"/>
      <c r="D354" s="11"/>
      <c r="E354" s="11"/>
      <c r="F354" s="11"/>
      <c r="G354" s="11"/>
      <c r="H354" s="11"/>
      <c r="I354" s="11"/>
      <c r="J354" s="11"/>
      <c r="K354" s="11"/>
      <c r="L354" s="11"/>
      <c r="M354" s="11"/>
      <c r="N354" s="11"/>
    </row>
    <row r="355" customFormat="false" ht="12.75" hidden="false" customHeight="true" outlineLevel="0" collapsed="false">
      <c r="A355" s="11"/>
      <c r="B355" s="11"/>
      <c r="C355" s="11"/>
      <c r="D355" s="11"/>
      <c r="E355" s="11"/>
      <c r="F355" s="11"/>
      <c r="G355" s="11"/>
      <c r="H355" s="11"/>
      <c r="I355" s="11"/>
      <c r="J355" s="11"/>
      <c r="K355" s="11"/>
      <c r="L355" s="11"/>
      <c r="M355" s="11"/>
      <c r="N355" s="11"/>
    </row>
    <row r="356" customFormat="false" ht="12.75" hidden="false" customHeight="true" outlineLevel="0" collapsed="false">
      <c r="A356" s="11"/>
      <c r="B356" s="11"/>
      <c r="C356" s="11"/>
      <c r="D356" s="11"/>
      <c r="E356" s="11"/>
      <c r="F356" s="11"/>
      <c r="G356" s="11"/>
      <c r="H356" s="11"/>
      <c r="I356" s="11"/>
      <c r="J356" s="11"/>
      <c r="K356" s="11"/>
      <c r="L356" s="11"/>
      <c r="M356" s="11"/>
      <c r="N356" s="11"/>
    </row>
    <row r="357" customFormat="false" ht="12.75" hidden="false" customHeight="true" outlineLevel="0" collapsed="false">
      <c r="A357" s="11"/>
      <c r="B357" s="11"/>
      <c r="C357" s="11"/>
      <c r="D357" s="11"/>
      <c r="E357" s="11"/>
      <c r="F357" s="11"/>
      <c r="G357" s="11"/>
      <c r="H357" s="11"/>
      <c r="I357" s="11"/>
      <c r="J357" s="11"/>
      <c r="K357" s="11"/>
      <c r="L357" s="11"/>
      <c r="M357" s="11"/>
      <c r="N357" s="11"/>
    </row>
    <row r="358" customFormat="false" ht="12.75" hidden="false" customHeight="true" outlineLevel="0" collapsed="false">
      <c r="A358" s="11"/>
      <c r="B358" s="11"/>
      <c r="C358" s="11"/>
      <c r="D358" s="11"/>
      <c r="E358" s="11"/>
      <c r="F358" s="11"/>
      <c r="G358" s="11"/>
      <c r="H358" s="11"/>
      <c r="I358" s="11"/>
      <c r="J358" s="11"/>
      <c r="K358" s="11"/>
      <c r="L358" s="11"/>
      <c r="M358" s="11"/>
      <c r="N358" s="11"/>
    </row>
    <row r="359" customFormat="false" ht="12.75" hidden="false" customHeight="true" outlineLevel="0" collapsed="false">
      <c r="A359" s="11"/>
      <c r="B359" s="11"/>
      <c r="C359" s="11"/>
      <c r="D359" s="11"/>
      <c r="E359" s="11"/>
      <c r="F359" s="11"/>
      <c r="G359" s="11"/>
      <c r="H359" s="11"/>
      <c r="I359" s="11"/>
      <c r="J359" s="11"/>
      <c r="K359" s="11"/>
      <c r="L359" s="11"/>
      <c r="M359" s="11"/>
      <c r="N359" s="11"/>
    </row>
    <row r="360" customFormat="false" ht="12.75" hidden="false" customHeight="true" outlineLevel="0" collapsed="false">
      <c r="A360" s="11"/>
      <c r="B360" s="11"/>
      <c r="C360" s="11"/>
      <c r="D360" s="11"/>
      <c r="E360" s="11"/>
      <c r="F360" s="11"/>
      <c r="G360" s="11"/>
      <c r="H360" s="11"/>
      <c r="I360" s="11"/>
      <c r="J360" s="11"/>
      <c r="K360" s="11"/>
      <c r="L360" s="11"/>
      <c r="M360" s="11"/>
      <c r="N360" s="11"/>
    </row>
    <row r="361" customFormat="false" ht="12.75" hidden="false" customHeight="true" outlineLevel="0" collapsed="false">
      <c r="A361" s="11"/>
      <c r="B361" s="11"/>
      <c r="C361" s="11"/>
      <c r="D361" s="11"/>
      <c r="E361" s="11"/>
      <c r="F361" s="11"/>
      <c r="G361" s="11"/>
      <c r="H361" s="11"/>
      <c r="I361" s="11"/>
      <c r="J361" s="11"/>
      <c r="K361" s="11"/>
      <c r="L361" s="11"/>
      <c r="M361" s="11"/>
      <c r="N361" s="11"/>
    </row>
    <row r="362" customFormat="false" ht="12.75" hidden="false" customHeight="true" outlineLevel="0" collapsed="false">
      <c r="A362" s="11"/>
      <c r="B362" s="11"/>
      <c r="C362" s="11"/>
      <c r="D362" s="11"/>
      <c r="E362" s="11"/>
      <c r="F362" s="11"/>
      <c r="G362" s="11"/>
      <c r="H362" s="11"/>
      <c r="I362" s="11"/>
      <c r="J362" s="11"/>
      <c r="K362" s="11"/>
      <c r="L362" s="11"/>
      <c r="M362" s="11"/>
      <c r="N362" s="11"/>
    </row>
    <row r="363" customFormat="false" ht="12.75" hidden="false" customHeight="true" outlineLevel="0" collapsed="false">
      <c r="A363" s="11"/>
      <c r="B363" s="11"/>
      <c r="C363" s="11"/>
      <c r="D363" s="11"/>
      <c r="E363" s="11"/>
      <c r="F363" s="11"/>
      <c r="G363" s="11"/>
      <c r="H363" s="11"/>
      <c r="I363" s="11"/>
      <c r="J363" s="11"/>
      <c r="K363" s="11"/>
      <c r="L363" s="11"/>
      <c r="M363" s="11"/>
      <c r="N363" s="11"/>
    </row>
    <row r="364" customFormat="false" ht="12.75" hidden="false" customHeight="true" outlineLevel="0" collapsed="false">
      <c r="A364" s="11"/>
      <c r="B364" s="11"/>
      <c r="C364" s="11"/>
      <c r="D364" s="11"/>
      <c r="E364" s="11"/>
      <c r="F364" s="11"/>
      <c r="G364" s="11"/>
      <c r="H364" s="11"/>
      <c r="I364" s="11"/>
      <c r="J364" s="11"/>
      <c r="K364" s="11"/>
      <c r="L364" s="11"/>
      <c r="M364" s="11"/>
      <c r="N364" s="11"/>
    </row>
    <row r="365" customFormat="false" ht="12.75" hidden="false" customHeight="true" outlineLevel="0" collapsed="false">
      <c r="A365" s="11"/>
      <c r="B365" s="11"/>
      <c r="C365" s="11"/>
      <c r="D365" s="11"/>
      <c r="E365" s="11"/>
      <c r="F365" s="11"/>
      <c r="G365" s="11"/>
      <c r="H365" s="11"/>
      <c r="I365" s="11"/>
      <c r="J365" s="11"/>
      <c r="K365" s="11"/>
      <c r="L365" s="11"/>
      <c r="M365" s="11"/>
      <c r="N365" s="11"/>
    </row>
    <row r="366" customFormat="false" ht="12.75" hidden="false" customHeight="true" outlineLevel="0" collapsed="false">
      <c r="A366" s="11"/>
      <c r="B366" s="11"/>
      <c r="C366" s="11"/>
      <c r="D366" s="11"/>
      <c r="E366" s="11"/>
      <c r="F366" s="11"/>
      <c r="G366" s="11"/>
      <c r="H366" s="11"/>
      <c r="I366" s="11"/>
      <c r="J366" s="11"/>
      <c r="K366" s="11"/>
      <c r="L366" s="11"/>
      <c r="M366" s="11"/>
      <c r="N366" s="11"/>
    </row>
    <row r="367" customFormat="false" ht="12.75" hidden="false" customHeight="true" outlineLevel="0" collapsed="false">
      <c r="A367" s="11"/>
      <c r="B367" s="11"/>
      <c r="C367" s="11"/>
      <c r="D367" s="11"/>
      <c r="E367" s="11"/>
      <c r="F367" s="11"/>
      <c r="G367" s="11"/>
      <c r="H367" s="11"/>
      <c r="I367" s="11"/>
      <c r="J367" s="11"/>
      <c r="K367" s="11"/>
      <c r="L367" s="11"/>
      <c r="M367" s="11"/>
      <c r="N367" s="11"/>
    </row>
    <row r="368" customFormat="false" ht="12.75" hidden="false" customHeight="true" outlineLevel="0" collapsed="false">
      <c r="A368" s="11"/>
      <c r="B368" s="11"/>
      <c r="C368" s="11"/>
      <c r="D368" s="11"/>
      <c r="E368" s="11"/>
      <c r="F368" s="11"/>
      <c r="G368" s="11"/>
      <c r="H368" s="11"/>
      <c r="I368" s="11"/>
      <c r="J368" s="11"/>
      <c r="K368" s="11"/>
      <c r="L368" s="11"/>
      <c r="M368" s="11"/>
      <c r="N368" s="11"/>
    </row>
    <row r="369" customFormat="false" ht="12.75" hidden="false" customHeight="true" outlineLevel="0" collapsed="false">
      <c r="A369" s="11"/>
      <c r="B369" s="11"/>
      <c r="C369" s="11"/>
      <c r="D369" s="11"/>
      <c r="E369" s="11"/>
      <c r="F369" s="11"/>
      <c r="G369" s="11"/>
      <c r="H369" s="11"/>
      <c r="I369" s="11"/>
      <c r="J369" s="11"/>
      <c r="K369" s="11"/>
      <c r="L369" s="11"/>
      <c r="M369" s="11"/>
      <c r="N369" s="11"/>
    </row>
    <row r="370" customFormat="false" ht="12.75" hidden="false" customHeight="true" outlineLevel="0" collapsed="false">
      <c r="A370" s="11"/>
      <c r="B370" s="11"/>
      <c r="C370" s="11"/>
      <c r="D370" s="11"/>
      <c r="E370" s="11"/>
      <c r="F370" s="11"/>
      <c r="G370" s="11"/>
      <c r="H370" s="11"/>
      <c r="I370" s="11"/>
      <c r="J370" s="11"/>
      <c r="K370" s="11"/>
      <c r="L370" s="11"/>
      <c r="M370" s="11"/>
      <c r="N370" s="11"/>
    </row>
    <row r="371" customFormat="false" ht="12.75" hidden="false" customHeight="true" outlineLevel="0" collapsed="false">
      <c r="A371" s="11"/>
      <c r="B371" s="11"/>
      <c r="C371" s="11"/>
      <c r="D371" s="11"/>
      <c r="E371" s="11"/>
      <c r="F371" s="11"/>
      <c r="G371" s="11"/>
      <c r="H371" s="11"/>
      <c r="I371" s="11"/>
      <c r="J371" s="11"/>
      <c r="K371" s="11"/>
      <c r="L371" s="11"/>
      <c r="M371" s="11"/>
      <c r="N371" s="11"/>
    </row>
    <row r="372" customFormat="false" ht="12.75" hidden="false" customHeight="true" outlineLevel="0" collapsed="false">
      <c r="A372" s="11"/>
      <c r="B372" s="11"/>
      <c r="C372" s="11"/>
      <c r="D372" s="11"/>
      <c r="E372" s="11"/>
      <c r="F372" s="11"/>
      <c r="G372" s="11"/>
      <c r="H372" s="11"/>
      <c r="I372" s="11"/>
      <c r="J372" s="11"/>
      <c r="K372" s="11"/>
      <c r="L372" s="11"/>
      <c r="M372" s="11"/>
      <c r="N372" s="11"/>
    </row>
    <row r="373" customFormat="false" ht="12.75" hidden="false" customHeight="true" outlineLevel="0" collapsed="false">
      <c r="A373" s="11"/>
      <c r="B373" s="11"/>
      <c r="C373" s="11"/>
      <c r="D373" s="11"/>
      <c r="E373" s="11"/>
      <c r="F373" s="11"/>
      <c r="G373" s="11"/>
      <c r="H373" s="11"/>
      <c r="I373" s="11"/>
      <c r="J373" s="11"/>
      <c r="K373" s="11"/>
      <c r="L373" s="11"/>
      <c r="M373" s="11"/>
      <c r="N373" s="11"/>
    </row>
    <row r="374" customFormat="false" ht="12.75" hidden="false" customHeight="true" outlineLevel="0" collapsed="false">
      <c r="A374" s="11"/>
      <c r="B374" s="11"/>
      <c r="C374" s="11"/>
      <c r="D374" s="11"/>
      <c r="E374" s="11"/>
      <c r="F374" s="11"/>
      <c r="G374" s="11"/>
      <c r="H374" s="11"/>
      <c r="I374" s="11"/>
      <c r="J374" s="11"/>
      <c r="K374" s="11"/>
      <c r="L374" s="11"/>
      <c r="M374" s="11"/>
      <c r="N374" s="11"/>
    </row>
    <row r="375" customFormat="false" ht="12.75" hidden="false" customHeight="true" outlineLevel="0" collapsed="false">
      <c r="A375" s="11"/>
      <c r="B375" s="11"/>
      <c r="C375" s="11"/>
      <c r="D375" s="11"/>
      <c r="E375" s="11"/>
      <c r="F375" s="11"/>
      <c r="G375" s="11"/>
      <c r="H375" s="11"/>
      <c r="I375" s="11"/>
      <c r="J375" s="11"/>
      <c r="K375" s="11"/>
      <c r="L375" s="11"/>
      <c r="M375" s="11"/>
      <c r="N375" s="11"/>
    </row>
    <row r="376" customFormat="false" ht="12.75" hidden="false" customHeight="true" outlineLevel="0" collapsed="false">
      <c r="A376" s="11"/>
      <c r="B376" s="11"/>
      <c r="C376" s="11"/>
      <c r="D376" s="11"/>
      <c r="E376" s="11"/>
      <c r="F376" s="11"/>
      <c r="G376" s="11"/>
      <c r="H376" s="11"/>
      <c r="I376" s="11"/>
      <c r="J376" s="11"/>
      <c r="K376" s="11"/>
      <c r="L376" s="11"/>
      <c r="M376" s="11"/>
      <c r="N376" s="11"/>
    </row>
    <row r="377" customFormat="false" ht="12.75" hidden="false" customHeight="true" outlineLevel="0" collapsed="false">
      <c r="A377" s="11"/>
      <c r="B377" s="11"/>
      <c r="C377" s="11"/>
      <c r="D377" s="11"/>
      <c r="E377" s="11"/>
      <c r="F377" s="11"/>
      <c r="G377" s="11"/>
      <c r="H377" s="11"/>
      <c r="I377" s="11"/>
      <c r="J377" s="11"/>
      <c r="K377" s="11"/>
      <c r="L377" s="11"/>
      <c r="M377" s="11"/>
      <c r="N377" s="11"/>
    </row>
    <row r="378" customFormat="false" ht="12.75" hidden="false" customHeight="true" outlineLevel="0" collapsed="false">
      <c r="A378" s="11"/>
      <c r="B378" s="11"/>
      <c r="C378" s="11"/>
      <c r="D378" s="11"/>
      <c r="E378" s="11"/>
      <c r="F378" s="11"/>
      <c r="G378" s="11"/>
      <c r="H378" s="11"/>
      <c r="I378" s="11"/>
      <c r="J378" s="11"/>
      <c r="K378" s="11"/>
      <c r="L378" s="11"/>
      <c r="M378" s="11"/>
      <c r="N378" s="11"/>
    </row>
    <row r="379" customFormat="false" ht="12.75" hidden="false" customHeight="true" outlineLevel="0" collapsed="false">
      <c r="A379" s="11"/>
      <c r="B379" s="11"/>
      <c r="C379" s="11"/>
      <c r="D379" s="11"/>
      <c r="E379" s="11"/>
      <c r="F379" s="11"/>
      <c r="G379" s="11"/>
      <c r="H379" s="11"/>
      <c r="I379" s="11"/>
      <c r="J379" s="11"/>
      <c r="K379" s="11"/>
      <c r="L379" s="11"/>
      <c r="M379" s="11"/>
      <c r="N379" s="11"/>
    </row>
    <row r="380" customFormat="false" ht="12.75" hidden="false" customHeight="true" outlineLevel="0" collapsed="false">
      <c r="A380" s="11"/>
      <c r="B380" s="11"/>
      <c r="C380" s="11"/>
      <c r="D380" s="11"/>
      <c r="E380" s="11"/>
      <c r="F380" s="11"/>
      <c r="G380" s="11"/>
      <c r="H380" s="11"/>
      <c r="I380" s="11"/>
      <c r="J380" s="11"/>
      <c r="K380" s="11"/>
      <c r="L380" s="11"/>
      <c r="M380" s="11"/>
      <c r="N380" s="11"/>
    </row>
    <row r="381" customFormat="false" ht="12.75" hidden="false" customHeight="true" outlineLevel="0" collapsed="false">
      <c r="A381" s="11"/>
      <c r="B381" s="11"/>
      <c r="C381" s="11"/>
      <c r="D381" s="11"/>
      <c r="E381" s="11"/>
      <c r="F381" s="11"/>
      <c r="G381" s="11"/>
      <c r="H381" s="11"/>
      <c r="I381" s="11"/>
      <c r="J381" s="11"/>
      <c r="K381" s="11"/>
      <c r="L381" s="11"/>
      <c r="M381" s="11"/>
      <c r="N381" s="11"/>
    </row>
    <row r="382" customFormat="false" ht="12.75" hidden="false" customHeight="true" outlineLevel="0" collapsed="false">
      <c r="A382" s="11"/>
      <c r="B382" s="11"/>
      <c r="C382" s="11"/>
      <c r="D382" s="11"/>
      <c r="E382" s="11"/>
      <c r="F382" s="11"/>
      <c r="G382" s="11"/>
      <c r="H382" s="11"/>
      <c r="I382" s="11"/>
      <c r="J382" s="11"/>
      <c r="K382" s="11"/>
      <c r="L382" s="11"/>
      <c r="M382" s="11"/>
      <c r="N382" s="11"/>
    </row>
    <row r="383" customFormat="false" ht="12.75" hidden="false" customHeight="true" outlineLevel="0" collapsed="false">
      <c r="A383" s="11"/>
      <c r="B383" s="11"/>
      <c r="C383" s="11"/>
      <c r="D383" s="11"/>
      <c r="E383" s="11"/>
      <c r="F383" s="11"/>
      <c r="G383" s="11"/>
      <c r="H383" s="11"/>
      <c r="I383" s="11"/>
      <c r="J383" s="11"/>
      <c r="K383" s="11"/>
      <c r="L383" s="11"/>
      <c r="M383" s="11"/>
      <c r="N383" s="11"/>
    </row>
    <row r="384" customFormat="false" ht="12.75" hidden="false" customHeight="true" outlineLevel="0" collapsed="false">
      <c r="A384" s="11"/>
      <c r="B384" s="11"/>
      <c r="C384" s="11"/>
      <c r="D384" s="11"/>
      <c r="E384" s="11"/>
      <c r="F384" s="11"/>
      <c r="G384" s="11"/>
      <c r="H384" s="11"/>
      <c r="I384" s="11"/>
      <c r="J384" s="11"/>
      <c r="K384" s="11"/>
      <c r="L384" s="11"/>
      <c r="M384" s="11"/>
      <c r="N384" s="11"/>
    </row>
    <row r="385" customFormat="false" ht="12.75" hidden="false" customHeight="true" outlineLevel="0" collapsed="false">
      <c r="A385" s="11"/>
      <c r="B385" s="11"/>
      <c r="C385" s="11"/>
      <c r="D385" s="11"/>
      <c r="E385" s="11"/>
      <c r="F385" s="11"/>
      <c r="G385" s="11"/>
      <c r="H385" s="11"/>
      <c r="I385" s="11"/>
      <c r="J385" s="11"/>
      <c r="K385" s="11"/>
      <c r="L385" s="11"/>
      <c r="M385" s="11"/>
      <c r="N385" s="11"/>
    </row>
    <row r="386" customFormat="false" ht="12.75" hidden="false" customHeight="true" outlineLevel="0" collapsed="false">
      <c r="A386" s="11"/>
      <c r="B386" s="11"/>
      <c r="C386" s="11"/>
      <c r="D386" s="11"/>
      <c r="E386" s="11"/>
      <c r="F386" s="11"/>
      <c r="G386" s="11"/>
      <c r="H386" s="11"/>
      <c r="I386" s="11"/>
      <c r="J386" s="11"/>
      <c r="K386" s="11"/>
      <c r="L386" s="11"/>
      <c r="M386" s="11"/>
      <c r="N386" s="11"/>
    </row>
    <row r="387" customFormat="false" ht="12.75" hidden="false" customHeight="true" outlineLevel="0" collapsed="false">
      <c r="A387" s="11"/>
      <c r="B387" s="11"/>
      <c r="C387" s="11"/>
      <c r="D387" s="11"/>
      <c r="E387" s="11"/>
      <c r="F387" s="11"/>
      <c r="G387" s="11"/>
      <c r="H387" s="11"/>
      <c r="I387" s="11"/>
      <c r="J387" s="11"/>
      <c r="K387" s="11"/>
      <c r="L387" s="11"/>
      <c r="M387" s="11"/>
      <c r="N387" s="11"/>
    </row>
    <row r="388" customFormat="false" ht="12.75" hidden="false" customHeight="true" outlineLevel="0" collapsed="false">
      <c r="A388" s="11"/>
      <c r="B388" s="11"/>
      <c r="C388" s="11"/>
      <c r="D388" s="11"/>
      <c r="E388" s="11"/>
      <c r="F388" s="11"/>
      <c r="G388" s="11"/>
      <c r="H388" s="11"/>
      <c r="I388" s="11"/>
      <c r="J388" s="11"/>
      <c r="K388" s="11"/>
      <c r="L388" s="11"/>
      <c r="M388" s="11"/>
      <c r="N388" s="11"/>
    </row>
    <row r="389" customFormat="false" ht="12.75" hidden="false" customHeight="true" outlineLevel="0" collapsed="false">
      <c r="A389" s="11"/>
      <c r="B389" s="11"/>
      <c r="C389" s="11"/>
      <c r="D389" s="11"/>
      <c r="E389" s="11"/>
      <c r="F389" s="11"/>
      <c r="G389" s="11"/>
      <c r="H389" s="11"/>
      <c r="I389" s="11"/>
      <c r="J389" s="11"/>
      <c r="K389" s="11"/>
      <c r="L389" s="11"/>
      <c r="M389" s="11"/>
      <c r="N389" s="11"/>
    </row>
    <row r="390" customFormat="false" ht="12.75" hidden="false" customHeight="true" outlineLevel="0" collapsed="false">
      <c r="A390" s="11"/>
      <c r="B390" s="11"/>
      <c r="C390" s="11"/>
      <c r="D390" s="11"/>
      <c r="E390" s="11"/>
      <c r="F390" s="11"/>
      <c r="G390" s="11"/>
      <c r="H390" s="11"/>
      <c r="I390" s="11"/>
      <c r="J390" s="11"/>
      <c r="K390" s="11"/>
      <c r="L390" s="11"/>
      <c r="M390" s="11"/>
      <c r="N390" s="11"/>
    </row>
    <row r="391" customFormat="false" ht="12.75" hidden="false" customHeight="true" outlineLevel="0" collapsed="false">
      <c r="A391" s="11"/>
      <c r="B391" s="11"/>
      <c r="C391" s="11"/>
      <c r="D391" s="11"/>
      <c r="E391" s="11"/>
      <c r="F391" s="11"/>
      <c r="G391" s="11"/>
      <c r="H391" s="11"/>
      <c r="I391" s="11"/>
      <c r="J391" s="11"/>
      <c r="K391" s="11"/>
      <c r="L391" s="11"/>
      <c r="M391" s="11"/>
      <c r="N391" s="11"/>
    </row>
    <row r="392" customFormat="false" ht="12.75" hidden="false" customHeight="true" outlineLevel="0" collapsed="false">
      <c r="A392" s="11"/>
      <c r="B392" s="11"/>
      <c r="C392" s="11"/>
      <c r="D392" s="11"/>
      <c r="E392" s="11"/>
      <c r="F392" s="11"/>
      <c r="G392" s="11"/>
      <c r="H392" s="11"/>
      <c r="I392" s="11"/>
      <c r="J392" s="11"/>
      <c r="K392" s="11"/>
      <c r="L392" s="11"/>
      <c r="M392" s="11"/>
      <c r="N392" s="11"/>
    </row>
    <row r="393" customFormat="false" ht="12.75" hidden="false" customHeight="true" outlineLevel="0" collapsed="false">
      <c r="A393" s="11"/>
      <c r="B393" s="11"/>
      <c r="C393" s="11"/>
      <c r="D393" s="11"/>
      <c r="E393" s="11"/>
      <c r="F393" s="11"/>
      <c r="G393" s="11"/>
      <c r="H393" s="11"/>
      <c r="I393" s="11"/>
      <c r="J393" s="11"/>
      <c r="K393" s="11"/>
      <c r="L393" s="11"/>
      <c r="M393" s="11"/>
      <c r="N393" s="11"/>
    </row>
    <row r="394" customFormat="false" ht="12.75" hidden="false" customHeight="true" outlineLevel="0" collapsed="false">
      <c r="A394" s="11"/>
      <c r="B394" s="11"/>
      <c r="C394" s="11"/>
      <c r="D394" s="11"/>
      <c r="E394" s="11"/>
      <c r="F394" s="11"/>
      <c r="G394" s="11"/>
      <c r="H394" s="11"/>
      <c r="I394" s="11"/>
      <c r="J394" s="11"/>
      <c r="K394" s="11"/>
      <c r="L394" s="11"/>
      <c r="M394" s="11"/>
      <c r="N394" s="11"/>
    </row>
    <row r="395" customFormat="false" ht="12.75" hidden="false" customHeight="true" outlineLevel="0" collapsed="false">
      <c r="A395" s="11"/>
      <c r="B395" s="11"/>
      <c r="C395" s="11"/>
      <c r="D395" s="11"/>
      <c r="E395" s="11"/>
      <c r="F395" s="11"/>
      <c r="G395" s="11"/>
      <c r="H395" s="11"/>
      <c r="I395" s="11"/>
      <c r="J395" s="11"/>
      <c r="K395" s="11"/>
      <c r="L395" s="11"/>
      <c r="M395" s="11"/>
      <c r="N395" s="11"/>
    </row>
    <row r="396" customFormat="false" ht="12.75" hidden="false" customHeight="true" outlineLevel="0" collapsed="false">
      <c r="A396" s="11"/>
      <c r="B396" s="11"/>
      <c r="C396" s="11"/>
      <c r="D396" s="11"/>
      <c r="E396" s="11"/>
      <c r="F396" s="11"/>
      <c r="G396" s="11"/>
      <c r="H396" s="11"/>
      <c r="I396" s="11"/>
      <c r="J396" s="11"/>
      <c r="K396" s="11"/>
      <c r="L396" s="11"/>
      <c r="M396" s="11"/>
      <c r="N396" s="11"/>
    </row>
    <row r="397" customFormat="false" ht="12.75" hidden="false" customHeight="true" outlineLevel="0" collapsed="false">
      <c r="A397" s="11"/>
      <c r="B397" s="11"/>
      <c r="C397" s="11"/>
      <c r="D397" s="11"/>
      <c r="E397" s="11"/>
      <c r="F397" s="11"/>
      <c r="G397" s="11"/>
      <c r="H397" s="11"/>
      <c r="I397" s="11"/>
      <c r="J397" s="11"/>
      <c r="K397" s="11"/>
      <c r="L397" s="11"/>
      <c r="M397" s="11"/>
      <c r="N397" s="11"/>
    </row>
    <row r="398" customFormat="false" ht="12.75" hidden="false" customHeight="true" outlineLevel="0" collapsed="false">
      <c r="A398" s="11"/>
      <c r="B398" s="11"/>
      <c r="C398" s="11"/>
      <c r="D398" s="11"/>
      <c r="E398" s="11"/>
      <c r="F398" s="11"/>
      <c r="G398" s="11"/>
      <c r="H398" s="11"/>
      <c r="I398" s="11"/>
      <c r="J398" s="11"/>
      <c r="K398" s="11"/>
      <c r="L398" s="11"/>
      <c r="M398" s="11"/>
      <c r="N398" s="11"/>
    </row>
    <row r="399" customFormat="false" ht="12.75" hidden="false" customHeight="true" outlineLevel="0" collapsed="false">
      <c r="A399" s="11"/>
      <c r="B399" s="11"/>
      <c r="C399" s="11"/>
      <c r="D399" s="11"/>
      <c r="E399" s="11"/>
      <c r="F399" s="11"/>
      <c r="G399" s="11"/>
      <c r="H399" s="11"/>
      <c r="I399" s="11"/>
      <c r="J399" s="11"/>
      <c r="K399" s="11"/>
      <c r="L399" s="11"/>
      <c r="M399" s="11"/>
      <c r="N399" s="11"/>
    </row>
    <row r="400" customFormat="false" ht="12.75" hidden="false" customHeight="true" outlineLevel="0" collapsed="false">
      <c r="A400" s="11"/>
      <c r="B400" s="11"/>
      <c r="C400" s="11"/>
      <c r="D400" s="11"/>
      <c r="E400" s="11"/>
      <c r="F400" s="11"/>
      <c r="G400" s="11"/>
      <c r="H400" s="11"/>
      <c r="I400" s="11"/>
      <c r="J400" s="11"/>
      <c r="K400" s="11"/>
      <c r="L400" s="11"/>
      <c r="M400" s="11"/>
      <c r="N400" s="11"/>
    </row>
    <row r="401" customFormat="false" ht="12.75" hidden="false" customHeight="true" outlineLevel="0" collapsed="false">
      <c r="A401" s="11"/>
      <c r="B401" s="11"/>
      <c r="C401" s="11"/>
      <c r="D401" s="11"/>
      <c r="E401" s="11"/>
      <c r="F401" s="11"/>
      <c r="G401" s="11"/>
      <c r="H401" s="11"/>
      <c r="I401" s="11"/>
      <c r="J401" s="11"/>
      <c r="K401" s="11"/>
      <c r="L401" s="11"/>
      <c r="M401" s="11"/>
      <c r="N401" s="11"/>
    </row>
    <row r="402" customFormat="false" ht="12.75" hidden="false" customHeight="true" outlineLevel="0" collapsed="false">
      <c r="A402" s="11"/>
      <c r="B402" s="11"/>
      <c r="C402" s="11"/>
      <c r="D402" s="11"/>
      <c r="E402" s="11"/>
      <c r="F402" s="11"/>
      <c r="G402" s="11"/>
      <c r="H402" s="11"/>
      <c r="I402" s="11"/>
      <c r="J402" s="11"/>
      <c r="K402" s="11"/>
      <c r="L402" s="11"/>
      <c r="M402" s="11"/>
      <c r="N402" s="11"/>
    </row>
    <row r="403" customFormat="false" ht="12.75" hidden="false" customHeight="true" outlineLevel="0" collapsed="false">
      <c r="A403" s="11"/>
      <c r="B403" s="11"/>
      <c r="C403" s="11"/>
      <c r="D403" s="11"/>
      <c r="E403" s="11"/>
      <c r="F403" s="11"/>
      <c r="G403" s="11"/>
      <c r="H403" s="11"/>
      <c r="I403" s="11"/>
      <c r="J403" s="11"/>
      <c r="K403" s="11"/>
      <c r="L403" s="11"/>
      <c r="M403" s="11"/>
      <c r="N403" s="11"/>
    </row>
    <row r="404" customFormat="false" ht="12.75" hidden="false" customHeight="true" outlineLevel="0" collapsed="false">
      <c r="A404" s="11"/>
      <c r="B404" s="11"/>
      <c r="C404" s="11"/>
      <c r="D404" s="11"/>
      <c r="E404" s="11"/>
      <c r="F404" s="11"/>
      <c r="G404" s="11"/>
      <c r="H404" s="11"/>
      <c r="I404" s="11"/>
      <c r="J404" s="11"/>
      <c r="K404" s="11"/>
      <c r="L404" s="11"/>
      <c r="M404" s="11"/>
      <c r="N404" s="11"/>
    </row>
    <row r="405" customFormat="false" ht="12.75" hidden="false" customHeight="true" outlineLevel="0" collapsed="false">
      <c r="A405" s="11"/>
      <c r="B405" s="11"/>
      <c r="C405" s="11"/>
      <c r="D405" s="11"/>
      <c r="E405" s="11"/>
      <c r="F405" s="11"/>
      <c r="G405" s="11"/>
      <c r="H405" s="11"/>
      <c r="I405" s="11"/>
      <c r="J405" s="11"/>
      <c r="K405" s="11"/>
      <c r="L405" s="11"/>
      <c r="M405" s="11"/>
      <c r="N405" s="11"/>
    </row>
    <row r="406" customFormat="false" ht="12.75" hidden="false" customHeight="true" outlineLevel="0" collapsed="false">
      <c r="A406" s="11"/>
      <c r="B406" s="11"/>
      <c r="C406" s="11"/>
      <c r="D406" s="11"/>
      <c r="E406" s="11"/>
      <c r="F406" s="11"/>
      <c r="G406" s="11"/>
      <c r="H406" s="11"/>
      <c r="I406" s="11"/>
      <c r="J406" s="11"/>
      <c r="K406" s="11"/>
      <c r="L406" s="11"/>
      <c r="M406" s="11"/>
      <c r="N406" s="11"/>
    </row>
    <row r="407" customFormat="false" ht="12.75" hidden="false" customHeight="true" outlineLevel="0" collapsed="false">
      <c r="A407" s="11"/>
      <c r="B407" s="11"/>
      <c r="C407" s="11"/>
      <c r="D407" s="11"/>
      <c r="E407" s="11"/>
      <c r="F407" s="11"/>
      <c r="G407" s="11"/>
      <c r="H407" s="11"/>
      <c r="I407" s="11"/>
      <c r="J407" s="11"/>
      <c r="K407" s="11"/>
      <c r="L407" s="11"/>
      <c r="M407" s="11"/>
      <c r="N407" s="11"/>
    </row>
    <row r="408" customFormat="false" ht="12.75" hidden="false" customHeight="true" outlineLevel="0" collapsed="false">
      <c r="A408" s="11"/>
      <c r="B408" s="11"/>
      <c r="C408" s="11"/>
      <c r="D408" s="11"/>
      <c r="E408" s="11"/>
      <c r="F408" s="11"/>
      <c r="G408" s="11"/>
      <c r="H408" s="11"/>
      <c r="I408" s="11"/>
      <c r="J408" s="11"/>
      <c r="K408" s="11"/>
      <c r="L408" s="11"/>
      <c r="M408" s="11"/>
      <c r="N408" s="11"/>
    </row>
    <row r="409" customFormat="false" ht="12.75" hidden="false" customHeight="true" outlineLevel="0" collapsed="false">
      <c r="A409" s="11"/>
      <c r="B409" s="11"/>
      <c r="C409" s="11"/>
      <c r="D409" s="11"/>
      <c r="E409" s="11"/>
      <c r="F409" s="11"/>
      <c r="G409" s="11"/>
      <c r="H409" s="11"/>
      <c r="I409" s="11"/>
      <c r="J409" s="11"/>
      <c r="K409" s="11"/>
      <c r="L409" s="11"/>
      <c r="M409" s="11"/>
      <c r="N409" s="11"/>
    </row>
    <row r="410" customFormat="false" ht="12.75" hidden="false" customHeight="true" outlineLevel="0" collapsed="false">
      <c r="A410" s="11"/>
      <c r="B410" s="11"/>
      <c r="C410" s="11"/>
      <c r="D410" s="11"/>
      <c r="E410" s="11"/>
      <c r="F410" s="11"/>
      <c r="G410" s="11"/>
      <c r="H410" s="11"/>
      <c r="I410" s="11"/>
      <c r="J410" s="11"/>
      <c r="K410" s="11"/>
      <c r="L410" s="11"/>
      <c r="M410" s="11"/>
      <c r="N410" s="11"/>
    </row>
    <row r="411" customFormat="false" ht="12.75" hidden="false" customHeight="true" outlineLevel="0" collapsed="false">
      <c r="A411" s="11"/>
      <c r="B411" s="11"/>
      <c r="C411" s="11"/>
      <c r="D411" s="11"/>
      <c r="E411" s="11"/>
      <c r="F411" s="11"/>
      <c r="G411" s="11"/>
      <c r="H411" s="11"/>
      <c r="I411" s="11"/>
      <c r="J411" s="11"/>
      <c r="K411" s="11"/>
      <c r="L411" s="11"/>
      <c r="M411" s="11"/>
      <c r="N411" s="11"/>
    </row>
    <row r="412" customFormat="false" ht="12.75" hidden="false" customHeight="true" outlineLevel="0" collapsed="false">
      <c r="A412" s="11"/>
      <c r="B412" s="11"/>
      <c r="C412" s="11"/>
      <c r="D412" s="11"/>
      <c r="E412" s="11"/>
      <c r="F412" s="11"/>
      <c r="G412" s="11"/>
      <c r="H412" s="11"/>
      <c r="I412" s="11"/>
      <c r="J412" s="11"/>
      <c r="K412" s="11"/>
      <c r="L412" s="11"/>
      <c r="M412" s="11"/>
      <c r="N412" s="11"/>
    </row>
    <row r="413" customFormat="false" ht="12.75" hidden="false" customHeight="true" outlineLevel="0" collapsed="false">
      <c r="A413" s="11"/>
      <c r="B413" s="11"/>
      <c r="C413" s="11"/>
      <c r="D413" s="11"/>
      <c r="E413" s="11"/>
      <c r="F413" s="11"/>
      <c r="G413" s="11"/>
      <c r="H413" s="11"/>
      <c r="I413" s="11"/>
      <c r="J413" s="11"/>
      <c r="K413" s="11"/>
      <c r="L413" s="11"/>
      <c r="M413" s="11"/>
      <c r="N413" s="11"/>
    </row>
    <row r="414" customFormat="false" ht="12.75" hidden="false" customHeight="true" outlineLevel="0" collapsed="false">
      <c r="A414" s="11"/>
      <c r="B414" s="11"/>
      <c r="C414" s="11"/>
      <c r="D414" s="11"/>
      <c r="E414" s="11"/>
      <c r="F414" s="11"/>
      <c r="G414" s="11"/>
      <c r="H414" s="11"/>
      <c r="I414" s="11"/>
      <c r="J414" s="11"/>
      <c r="K414" s="11"/>
      <c r="L414" s="11"/>
      <c r="M414" s="11"/>
      <c r="N414" s="11"/>
    </row>
    <row r="415" customFormat="false" ht="12.75" hidden="false" customHeight="true" outlineLevel="0" collapsed="false">
      <c r="A415" s="11"/>
      <c r="B415" s="11"/>
      <c r="C415" s="11"/>
      <c r="D415" s="11"/>
      <c r="E415" s="11"/>
      <c r="F415" s="11"/>
      <c r="G415" s="11"/>
      <c r="H415" s="11"/>
      <c r="I415" s="11"/>
      <c r="J415" s="11"/>
      <c r="K415" s="11"/>
      <c r="L415" s="11"/>
      <c r="M415" s="11"/>
      <c r="N415" s="11"/>
    </row>
    <row r="416" customFormat="false" ht="12.75" hidden="false" customHeight="true" outlineLevel="0" collapsed="false">
      <c r="A416" s="11"/>
      <c r="B416" s="11"/>
      <c r="C416" s="11"/>
      <c r="D416" s="11"/>
      <c r="E416" s="11"/>
      <c r="F416" s="11"/>
      <c r="G416" s="11"/>
      <c r="H416" s="11"/>
      <c r="I416" s="11"/>
      <c r="J416" s="11"/>
      <c r="K416" s="11"/>
      <c r="L416" s="11"/>
      <c r="M416" s="11"/>
      <c r="N416" s="11"/>
    </row>
    <row r="417" customFormat="false" ht="12.75" hidden="false" customHeight="true" outlineLevel="0" collapsed="false">
      <c r="A417" s="11"/>
      <c r="B417" s="11"/>
      <c r="C417" s="11"/>
      <c r="D417" s="11"/>
      <c r="E417" s="11"/>
      <c r="F417" s="11"/>
      <c r="G417" s="11"/>
      <c r="H417" s="11"/>
      <c r="I417" s="11"/>
      <c r="J417" s="11"/>
      <c r="K417" s="11"/>
      <c r="L417" s="11"/>
      <c r="M417" s="11"/>
      <c r="N417" s="11"/>
    </row>
    <row r="418" customFormat="false" ht="12.75" hidden="false" customHeight="true" outlineLevel="0" collapsed="false">
      <c r="A418" s="11"/>
      <c r="B418" s="11"/>
      <c r="C418" s="11"/>
      <c r="D418" s="11"/>
      <c r="E418" s="11"/>
      <c r="F418" s="11"/>
      <c r="G418" s="11"/>
      <c r="H418" s="11"/>
      <c r="I418" s="11"/>
      <c r="J418" s="11"/>
      <c r="K418" s="11"/>
      <c r="L418" s="11"/>
      <c r="M418" s="11"/>
      <c r="N418" s="11"/>
    </row>
    <row r="419" customFormat="false" ht="12.75" hidden="false" customHeight="true" outlineLevel="0" collapsed="false">
      <c r="A419" s="11"/>
      <c r="B419" s="11"/>
      <c r="C419" s="11"/>
      <c r="D419" s="11"/>
      <c r="E419" s="11"/>
      <c r="F419" s="11"/>
      <c r="G419" s="11"/>
      <c r="H419" s="11"/>
      <c r="I419" s="11"/>
      <c r="J419" s="11"/>
      <c r="K419" s="11"/>
      <c r="L419" s="11"/>
      <c r="M419" s="11"/>
      <c r="N419" s="11"/>
    </row>
    <row r="420" customFormat="false" ht="12.75" hidden="false" customHeight="true" outlineLevel="0" collapsed="false">
      <c r="A420" s="11"/>
      <c r="B420" s="11"/>
      <c r="C420" s="11"/>
      <c r="D420" s="11"/>
      <c r="E420" s="11"/>
      <c r="F420" s="11"/>
      <c r="G420" s="11"/>
      <c r="H420" s="11"/>
      <c r="I420" s="11"/>
      <c r="J420" s="11"/>
      <c r="K420" s="11"/>
      <c r="L420" s="11"/>
      <c r="M420" s="11"/>
      <c r="N420" s="11"/>
    </row>
    <row r="421" customFormat="false" ht="12.75" hidden="false" customHeight="true" outlineLevel="0" collapsed="false">
      <c r="A421" s="11"/>
      <c r="B421" s="11"/>
      <c r="C421" s="11"/>
      <c r="D421" s="11"/>
      <c r="E421" s="11"/>
      <c r="F421" s="11"/>
      <c r="G421" s="11"/>
      <c r="H421" s="11"/>
      <c r="I421" s="11"/>
      <c r="J421" s="11"/>
      <c r="K421" s="11"/>
      <c r="L421" s="11"/>
      <c r="M421" s="11"/>
      <c r="N421" s="11"/>
    </row>
    <row r="422" customFormat="false" ht="12.75" hidden="false" customHeight="true" outlineLevel="0" collapsed="false">
      <c r="A422" s="11"/>
      <c r="B422" s="11"/>
      <c r="C422" s="11"/>
      <c r="D422" s="11"/>
      <c r="E422" s="11"/>
      <c r="F422" s="11"/>
      <c r="G422" s="11"/>
      <c r="H422" s="11"/>
      <c r="I422" s="11"/>
      <c r="J422" s="11"/>
      <c r="K422" s="11"/>
      <c r="L422" s="11"/>
      <c r="M422" s="11"/>
      <c r="N422" s="11"/>
    </row>
    <row r="423" customFormat="false" ht="12.75" hidden="false" customHeight="true" outlineLevel="0" collapsed="false">
      <c r="A423" s="11"/>
      <c r="B423" s="11"/>
      <c r="C423" s="11"/>
      <c r="D423" s="11"/>
      <c r="E423" s="11"/>
      <c r="F423" s="11"/>
      <c r="G423" s="11"/>
      <c r="H423" s="11"/>
      <c r="I423" s="11"/>
      <c r="J423" s="11"/>
      <c r="K423" s="11"/>
      <c r="L423" s="11"/>
      <c r="M423" s="11"/>
      <c r="N423" s="11"/>
    </row>
    <row r="424" customFormat="false" ht="12.75" hidden="false" customHeight="true" outlineLevel="0" collapsed="false">
      <c r="A424" s="11"/>
      <c r="B424" s="11"/>
      <c r="C424" s="11"/>
      <c r="D424" s="11"/>
      <c r="E424" s="11"/>
      <c r="F424" s="11"/>
      <c r="G424" s="11"/>
      <c r="H424" s="11"/>
      <c r="I424" s="11"/>
      <c r="J424" s="11"/>
      <c r="K424" s="11"/>
      <c r="L424" s="11"/>
      <c r="M424" s="11"/>
      <c r="N424" s="11"/>
    </row>
    <row r="425" customFormat="false" ht="12.75" hidden="false" customHeight="true" outlineLevel="0" collapsed="false">
      <c r="A425" s="11"/>
      <c r="B425" s="11"/>
      <c r="C425" s="11"/>
      <c r="D425" s="11"/>
      <c r="E425" s="11"/>
      <c r="F425" s="11"/>
      <c r="G425" s="11"/>
      <c r="H425" s="11"/>
      <c r="I425" s="11"/>
      <c r="J425" s="11"/>
      <c r="K425" s="11"/>
      <c r="L425" s="11"/>
      <c r="M425" s="11"/>
      <c r="N425" s="11"/>
    </row>
    <row r="426" customFormat="false" ht="12.75" hidden="false" customHeight="true" outlineLevel="0" collapsed="false">
      <c r="A426" s="11"/>
      <c r="B426" s="11"/>
      <c r="C426" s="11"/>
      <c r="D426" s="11"/>
      <c r="E426" s="11"/>
      <c r="F426" s="11"/>
      <c r="G426" s="11"/>
      <c r="H426" s="11"/>
      <c r="I426" s="11"/>
      <c r="J426" s="11"/>
      <c r="K426" s="11"/>
      <c r="L426" s="11"/>
      <c r="M426" s="11"/>
      <c r="N426" s="11"/>
    </row>
    <row r="427" customFormat="false" ht="12.75" hidden="false" customHeight="true" outlineLevel="0" collapsed="false">
      <c r="A427" s="11"/>
      <c r="B427" s="11"/>
      <c r="C427" s="11"/>
      <c r="D427" s="11"/>
      <c r="E427" s="11"/>
      <c r="F427" s="11"/>
      <c r="G427" s="11"/>
      <c r="H427" s="11"/>
      <c r="I427" s="11"/>
      <c r="J427" s="11"/>
      <c r="K427" s="11"/>
      <c r="L427" s="11"/>
      <c r="M427" s="11"/>
      <c r="N427" s="11"/>
    </row>
    <row r="428" customFormat="false" ht="12.75" hidden="false" customHeight="true" outlineLevel="0" collapsed="false">
      <c r="A428" s="11"/>
      <c r="B428" s="11"/>
      <c r="C428" s="11"/>
      <c r="D428" s="11"/>
      <c r="E428" s="11"/>
      <c r="F428" s="11"/>
      <c r="G428" s="11"/>
      <c r="H428" s="11"/>
      <c r="I428" s="11"/>
      <c r="J428" s="11"/>
      <c r="K428" s="11"/>
      <c r="L428" s="11"/>
      <c r="M428" s="11"/>
      <c r="N428" s="11"/>
    </row>
    <row r="429" customFormat="false" ht="12.75" hidden="false" customHeight="true" outlineLevel="0" collapsed="false">
      <c r="A429" s="11"/>
      <c r="B429" s="11"/>
      <c r="C429" s="11"/>
      <c r="D429" s="11"/>
      <c r="E429" s="11"/>
      <c r="F429" s="11"/>
      <c r="G429" s="11"/>
      <c r="H429" s="11"/>
      <c r="I429" s="11"/>
      <c r="J429" s="11"/>
      <c r="K429" s="11"/>
      <c r="L429" s="11"/>
      <c r="M429" s="11"/>
      <c r="N429" s="11"/>
    </row>
    <row r="430" customFormat="false" ht="12.75" hidden="false" customHeight="true" outlineLevel="0" collapsed="false">
      <c r="A430" s="11"/>
      <c r="B430" s="11"/>
      <c r="C430" s="11"/>
      <c r="D430" s="11"/>
      <c r="E430" s="11"/>
      <c r="F430" s="11"/>
      <c r="G430" s="11"/>
      <c r="H430" s="11"/>
      <c r="I430" s="11"/>
      <c r="J430" s="11"/>
      <c r="K430" s="11"/>
      <c r="L430" s="11"/>
      <c r="M430" s="11"/>
      <c r="N430" s="11"/>
    </row>
    <row r="431" customFormat="false" ht="12.75" hidden="false" customHeight="true" outlineLevel="0" collapsed="false">
      <c r="A431" s="11"/>
      <c r="B431" s="11"/>
      <c r="C431" s="11"/>
      <c r="D431" s="11"/>
      <c r="E431" s="11"/>
      <c r="F431" s="11"/>
      <c r="G431" s="11"/>
      <c r="H431" s="11"/>
      <c r="I431" s="11"/>
      <c r="J431" s="11"/>
      <c r="K431" s="11"/>
      <c r="L431" s="11"/>
      <c r="M431" s="11"/>
      <c r="N431" s="11"/>
    </row>
    <row r="432" customFormat="false" ht="12.75" hidden="false" customHeight="true" outlineLevel="0" collapsed="false">
      <c r="A432" s="11"/>
      <c r="B432" s="11"/>
      <c r="C432" s="11"/>
      <c r="D432" s="11"/>
      <c r="E432" s="11"/>
      <c r="F432" s="11"/>
      <c r="G432" s="11"/>
      <c r="H432" s="11"/>
      <c r="I432" s="11"/>
      <c r="J432" s="11"/>
      <c r="K432" s="11"/>
      <c r="L432" s="11"/>
      <c r="M432" s="11"/>
      <c r="N432" s="11"/>
    </row>
    <row r="433" customFormat="false" ht="12.75" hidden="false" customHeight="true" outlineLevel="0" collapsed="false">
      <c r="A433" s="11"/>
      <c r="B433" s="11"/>
      <c r="C433" s="11"/>
      <c r="D433" s="11"/>
      <c r="E433" s="11"/>
      <c r="F433" s="11"/>
      <c r="G433" s="11"/>
      <c r="H433" s="11"/>
      <c r="I433" s="11"/>
      <c r="J433" s="11"/>
      <c r="K433" s="11"/>
      <c r="L433" s="11"/>
      <c r="M433" s="11"/>
      <c r="N433" s="11"/>
    </row>
    <row r="434" customFormat="false" ht="12.75" hidden="false" customHeight="true" outlineLevel="0" collapsed="false">
      <c r="A434" s="11"/>
      <c r="B434" s="11"/>
      <c r="C434" s="11"/>
      <c r="D434" s="11"/>
      <c r="E434" s="11"/>
      <c r="F434" s="11"/>
      <c r="G434" s="11"/>
      <c r="H434" s="11"/>
      <c r="I434" s="11"/>
      <c r="J434" s="11"/>
      <c r="K434" s="11"/>
      <c r="L434" s="11"/>
      <c r="M434" s="11"/>
      <c r="N434" s="11"/>
    </row>
    <row r="435" customFormat="false" ht="12.75" hidden="false" customHeight="true" outlineLevel="0" collapsed="false">
      <c r="A435" s="11"/>
      <c r="B435" s="11"/>
      <c r="C435" s="11"/>
      <c r="D435" s="11"/>
      <c r="E435" s="11"/>
      <c r="F435" s="11"/>
      <c r="G435" s="11"/>
      <c r="H435" s="11"/>
      <c r="I435" s="11"/>
      <c r="J435" s="11"/>
      <c r="K435" s="11"/>
      <c r="L435" s="11"/>
      <c r="M435" s="11"/>
      <c r="N435" s="11"/>
    </row>
    <row r="436" customFormat="false" ht="12.75" hidden="false" customHeight="true" outlineLevel="0" collapsed="false">
      <c r="A436" s="11"/>
      <c r="B436" s="11"/>
      <c r="C436" s="11"/>
      <c r="D436" s="11"/>
      <c r="E436" s="11"/>
      <c r="F436" s="11"/>
      <c r="G436" s="11"/>
      <c r="H436" s="11"/>
      <c r="I436" s="11"/>
      <c r="J436" s="11"/>
      <c r="K436" s="11"/>
      <c r="L436" s="11"/>
      <c r="M436" s="11"/>
      <c r="N436" s="11"/>
    </row>
    <row r="437" customFormat="false" ht="12.75" hidden="false" customHeight="true" outlineLevel="0" collapsed="false">
      <c r="A437" s="11"/>
      <c r="B437" s="11"/>
      <c r="C437" s="11"/>
      <c r="D437" s="11"/>
      <c r="E437" s="11"/>
      <c r="F437" s="11"/>
      <c r="G437" s="11"/>
      <c r="H437" s="11"/>
      <c r="I437" s="11"/>
      <c r="J437" s="11"/>
      <c r="K437" s="11"/>
      <c r="L437" s="11"/>
      <c r="M437" s="11"/>
      <c r="N437" s="11"/>
    </row>
    <row r="438" customFormat="false" ht="12.75" hidden="false" customHeight="true" outlineLevel="0" collapsed="false">
      <c r="A438" s="11"/>
      <c r="B438" s="11"/>
      <c r="C438" s="11"/>
      <c r="D438" s="11"/>
      <c r="E438" s="11"/>
      <c r="F438" s="11"/>
      <c r="G438" s="11"/>
      <c r="H438" s="11"/>
      <c r="I438" s="11"/>
      <c r="J438" s="11"/>
      <c r="K438" s="11"/>
      <c r="L438" s="11"/>
      <c r="M438" s="11"/>
      <c r="N438" s="11"/>
    </row>
    <row r="439" customFormat="false" ht="12.75" hidden="false" customHeight="true" outlineLevel="0" collapsed="false">
      <c r="A439" s="11"/>
      <c r="B439" s="11"/>
      <c r="C439" s="11"/>
      <c r="D439" s="11"/>
      <c r="E439" s="11"/>
      <c r="F439" s="11"/>
      <c r="G439" s="11"/>
      <c r="H439" s="11"/>
      <c r="I439" s="11"/>
      <c r="J439" s="11"/>
      <c r="K439" s="11"/>
      <c r="L439" s="11"/>
      <c r="M439" s="11"/>
      <c r="N439" s="11"/>
    </row>
    <row r="440" customFormat="false" ht="12.75" hidden="false" customHeight="true" outlineLevel="0" collapsed="false">
      <c r="A440" s="11"/>
      <c r="B440" s="11"/>
      <c r="C440" s="11"/>
      <c r="D440" s="11"/>
      <c r="E440" s="11"/>
      <c r="F440" s="11"/>
      <c r="G440" s="11"/>
      <c r="H440" s="11"/>
      <c r="I440" s="11"/>
      <c r="J440" s="11"/>
      <c r="K440" s="11"/>
      <c r="L440" s="11"/>
      <c r="M440" s="11"/>
      <c r="N440" s="11"/>
    </row>
    <row r="441" customFormat="false" ht="12.75" hidden="false" customHeight="true" outlineLevel="0" collapsed="false">
      <c r="A441" s="11"/>
      <c r="B441" s="11"/>
      <c r="C441" s="11"/>
      <c r="D441" s="11"/>
      <c r="E441" s="11"/>
      <c r="F441" s="11"/>
      <c r="G441" s="11"/>
      <c r="H441" s="11"/>
      <c r="I441" s="11"/>
      <c r="J441" s="11"/>
      <c r="K441" s="11"/>
      <c r="L441" s="11"/>
      <c r="M441" s="11"/>
      <c r="N441" s="11"/>
    </row>
    <row r="442" customFormat="false" ht="12.75" hidden="false" customHeight="true" outlineLevel="0" collapsed="false">
      <c r="A442" s="11"/>
      <c r="B442" s="11"/>
      <c r="C442" s="11"/>
      <c r="D442" s="11"/>
      <c r="E442" s="11"/>
      <c r="F442" s="11"/>
      <c r="G442" s="11"/>
      <c r="H442" s="11"/>
      <c r="I442" s="11"/>
      <c r="J442" s="11"/>
      <c r="K442" s="11"/>
      <c r="L442" s="11"/>
      <c r="M442" s="11"/>
      <c r="N442" s="11"/>
    </row>
    <row r="443" customFormat="false" ht="12.75" hidden="false" customHeight="true" outlineLevel="0" collapsed="false">
      <c r="A443" s="11"/>
      <c r="B443" s="11"/>
      <c r="C443" s="11"/>
      <c r="D443" s="11"/>
      <c r="E443" s="11"/>
      <c r="F443" s="11"/>
      <c r="G443" s="11"/>
      <c r="H443" s="11"/>
      <c r="I443" s="11"/>
      <c r="J443" s="11"/>
      <c r="K443" s="11"/>
      <c r="L443" s="11"/>
      <c r="M443" s="11"/>
      <c r="N443" s="11"/>
    </row>
    <row r="444" customFormat="false" ht="12.75" hidden="false" customHeight="true" outlineLevel="0" collapsed="false">
      <c r="A444" s="11"/>
      <c r="B444" s="11"/>
      <c r="C444" s="11"/>
      <c r="D444" s="11"/>
      <c r="E444" s="11"/>
      <c r="F444" s="11"/>
      <c r="G444" s="11"/>
      <c r="H444" s="11"/>
      <c r="I444" s="11"/>
      <c r="J444" s="11"/>
      <c r="K444" s="11"/>
      <c r="L444" s="11"/>
      <c r="M444" s="11"/>
      <c r="N444" s="11"/>
    </row>
    <row r="445" customFormat="false" ht="12.75" hidden="false" customHeight="true" outlineLevel="0" collapsed="false">
      <c r="A445" s="11"/>
      <c r="B445" s="11"/>
      <c r="C445" s="11"/>
      <c r="D445" s="11"/>
      <c r="E445" s="11"/>
      <c r="F445" s="11"/>
      <c r="G445" s="11"/>
      <c r="H445" s="11"/>
      <c r="I445" s="11"/>
      <c r="J445" s="11"/>
      <c r="K445" s="11"/>
      <c r="L445" s="11"/>
      <c r="M445" s="11"/>
      <c r="N445" s="11"/>
    </row>
    <row r="446" customFormat="false" ht="12.75" hidden="false" customHeight="true" outlineLevel="0" collapsed="false">
      <c r="A446" s="11"/>
      <c r="B446" s="11"/>
      <c r="C446" s="11"/>
      <c r="D446" s="11"/>
      <c r="E446" s="11"/>
      <c r="F446" s="11"/>
      <c r="G446" s="11"/>
      <c r="H446" s="11"/>
      <c r="I446" s="11"/>
      <c r="J446" s="11"/>
      <c r="K446" s="11"/>
      <c r="L446" s="11"/>
      <c r="M446" s="11"/>
      <c r="N446" s="11"/>
    </row>
    <row r="447" customFormat="false" ht="12.75" hidden="false" customHeight="true" outlineLevel="0" collapsed="false">
      <c r="A447" s="11"/>
      <c r="B447" s="11"/>
      <c r="C447" s="11"/>
      <c r="D447" s="11"/>
      <c r="E447" s="11"/>
      <c r="F447" s="11"/>
      <c r="G447" s="11"/>
      <c r="H447" s="11"/>
      <c r="I447" s="11"/>
      <c r="J447" s="11"/>
      <c r="K447" s="11"/>
      <c r="L447" s="11"/>
      <c r="M447" s="11"/>
      <c r="N447" s="11"/>
    </row>
    <row r="448" customFormat="false" ht="12.75" hidden="false" customHeight="true" outlineLevel="0" collapsed="false">
      <c r="A448" s="11"/>
      <c r="B448" s="11"/>
      <c r="C448" s="11"/>
      <c r="D448" s="11"/>
      <c r="E448" s="11"/>
      <c r="F448" s="11"/>
      <c r="G448" s="11"/>
      <c r="H448" s="11"/>
      <c r="I448" s="11"/>
      <c r="J448" s="11"/>
      <c r="K448" s="11"/>
      <c r="L448" s="11"/>
      <c r="M448" s="11"/>
      <c r="N448" s="11"/>
    </row>
    <row r="449" customFormat="false" ht="12.75" hidden="false" customHeight="true" outlineLevel="0" collapsed="false">
      <c r="A449" s="11"/>
      <c r="B449" s="11"/>
      <c r="C449" s="11"/>
      <c r="D449" s="11"/>
      <c r="E449" s="11"/>
      <c r="F449" s="11"/>
      <c r="G449" s="11"/>
      <c r="H449" s="11"/>
      <c r="I449" s="11"/>
      <c r="J449" s="11"/>
      <c r="K449" s="11"/>
      <c r="L449" s="11"/>
      <c r="M449" s="11"/>
      <c r="N449" s="11"/>
    </row>
    <row r="450" customFormat="false" ht="12.75" hidden="false" customHeight="true" outlineLevel="0" collapsed="false">
      <c r="A450" s="11"/>
      <c r="B450" s="11"/>
      <c r="C450" s="11"/>
      <c r="D450" s="11"/>
      <c r="E450" s="11"/>
      <c r="F450" s="11"/>
      <c r="G450" s="11"/>
      <c r="H450" s="11"/>
      <c r="I450" s="11"/>
      <c r="J450" s="11"/>
      <c r="K450" s="11"/>
      <c r="L450" s="11"/>
      <c r="M450" s="11"/>
      <c r="N450" s="11"/>
    </row>
    <row r="451" customFormat="false" ht="12.75" hidden="false" customHeight="true" outlineLevel="0" collapsed="false">
      <c r="A451" s="11"/>
      <c r="B451" s="11"/>
      <c r="C451" s="11"/>
      <c r="D451" s="11"/>
      <c r="E451" s="11"/>
      <c r="F451" s="11"/>
      <c r="G451" s="11"/>
      <c r="H451" s="11"/>
      <c r="I451" s="11"/>
      <c r="J451" s="11"/>
      <c r="K451" s="11"/>
      <c r="L451" s="11"/>
      <c r="M451" s="11"/>
      <c r="N451" s="11"/>
    </row>
    <row r="452" customFormat="false" ht="12.75" hidden="false" customHeight="true" outlineLevel="0" collapsed="false">
      <c r="A452" s="11"/>
      <c r="B452" s="11"/>
      <c r="C452" s="11"/>
      <c r="D452" s="11"/>
      <c r="E452" s="11"/>
      <c r="F452" s="11"/>
      <c r="G452" s="11"/>
      <c r="H452" s="11"/>
      <c r="I452" s="11"/>
      <c r="J452" s="11"/>
      <c r="K452" s="11"/>
      <c r="L452" s="11"/>
      <c r="M452" s="11"/>
      <c r="N452" s="11"/>
    </row>
    <row r="453" customFormat="false" ht="12.75" hidden="false" customHeight="true" outlineLevel="0" collapsed="false">
      <c r="A453" s="11"/>
      <c r="B453" s="11"/>
      <c r="C453" s="11"/>
      <c r="D453" s="11"/>
      <c r="E453" s="11"/>
      <c r="F453" s="11"/>
      <c r="G453" s="11"/>
      <c r="H453" s="11"/>
      <c r="I453" s="11"/>
      <c r="J453" s="11"/>
      <c r="K453" s="11"/>
      <c r="L453" s="11"/>
      <c r="M453" s="11"/>
      <c r="N453" s="11"/>
    </row>
    <row r="454" customFormat="false" ht="12.75" hidden="false" customHeight="true" outlineLevel="0" collapsed="false">
      <c r="A454" s="11"/>
      <c r="B454" s="11"/>
      <c r="C454" s="11"/>
      <c r="D454" s="11"/>
      <c r="E454" s="11"/>
      <c r="F454" s="11"/>
      <c r="G454" s="11"/>
      <c r="H454" s="11"/>
      <c r="I454" s="11"/>
      <c r="J454" s="11"/>
      <c r="K454" s="11"/>
      <c r="L454" s="11"/>
      <c r="M454" s="11"/>
      <c r="N454" s="11"/>
    </row>
    <row r="455" customFormat="false" ht="12.75" hidden="false" customHeight="true" outlineLevel="0" collapsed="false">
      <c r="A455" s="11"/>
      <c r="B455" s="11"/>
      <c r="C455" s="11"/>
      <c r="D455" s="11"/>
      <c r="E455" s="11"/>
      <c r="F455" s="11"/>
      <c r="G455" s="11"/>
      <c r="H455" s="11"/>
      <c r="I455" s="11"/>
      <c r="J455" s="11"/>
      <c r="K455" s="11"/>
      <c r="L455" s="11"/>
      <c r="M455" s="11"/>
      <c r="N455" s="11"/>
    </row>
    <row r="456" customFormat="false" ht="12.75" hidden="false" customHeight="true" outlineLevel="0" collapsed="false">
      <c r="A456" s="11"/>
      <c r="B456" s="11"/>
      <c r="C456" s="11"/>
      <c r="D456" s="11"/>
      <c r="E456" s="11"/>
      <c r="F456" s="11"/>
      <c r="G456" s="11"/>
      <c r="H456" s="11"/>
      <c r="I456" s="11"/>
      <c r="J456" s="11"/>
      <c r="K456" s="11"/>
      <c r="L456" s="11"/>
      <c r="M456" s="11"/>
      <c r="N456" s="11"/>
    </row>
    <row r="457" customFormat="false" ht="12.75" hidden="false" customHeight="true" outlineLevel="0" collapsed="false">
      <c r="A457" s="11"/>
      <c r="B457" s="11"/>
      <c r="C457" s="11"/>
      <c r="D457" s="11"/>
      <c r="E457" s="11"/>
      <c r="F457" s="11"/>
      <c r="G457" s="11"/>
      <c r="H457" s="11"/>
      <c r="I457" s="11"/>
      <c r="J457" s="11"/>
      <c r="K457" s="11"/>
      <c r="L457" s="11"/>
      <c r="M457" s="11"/>
      <c r="N457" s="11"/>
    </row>
    <row r="458" customFormat="false" ht="12.75" hidden="false" customHeight="true" outlineLevel="0" collapsed="false">
      <c r="A458" s="11"/>
      <c r="B458" s="11"/>
      <c r="C458" s="11"/>
      <c r="D458" s="11"/>
      <c r="E458" s="11"/>
      <c r="F458" s="11"/>
      <c r="G458" s="11"/>
      <c r="H458" s="11"/>
      <c r="I458" s="11"/>
      <c r="J458" s="11"/>
      <c r="K458" s="11"/>
      <c r="L458" s="11"/>
      <c r="M458" s="11"/>
      <c r="N458" s="11"/>
    </row>
    <row r="459" customFormat="false" ht="12.75" hidden="false" customHeight="true" outlineLevel="0" collapsed="false">
      <c r="A459" s="11"/>
      <c r="B459" s="11"/>
      <c r="C459" s="11"/>
      <c r="D459" s="11"/>
      <c r="E459" s="11"/>
      <c r="F459" s="11"/>
      <c r="G459" s="11"/>
      <c r="H459" s="11"/>
      <c r="I459" s="11"/>
      <c r="J459" s="11"/>
      <c r="K459" s="11"/>
      <c r="L459" s="11"/>
      <c r="M459" s="11"/>
      <c r="N459" s="11"/>
    </row>
    <row r="460" customFormat="false" ht="12.75" hidden="false" customHeight="true" outlineLevel="0" collapsed="false">
      <c r="A460" s="11"/>
      <c r="B460" s="11"/>
      <c r="C460" s="11"/>
      <c r="D460" s="11"/>
      <c r="E460" s="11"/>
      <c r="F460" s="11"/>
      <c r="G460" s="11"/>
      <c r="H460" s="11"/>
      <c r="I460" s="11"/>
      <c r="J460" s="11"/>
      <c r="K460" s="11"/>
      <c r="L460" s="11"/>
      <c r="M460" s="11"/>
      <c r="N460" s="11"/>
    </row>
    <row r="461" customFormat="false" ht="12.75" hidden="false" customHeight="true" outlineLevel="0" collapsed="false">
      <c r="A461" s="11"/>
      <c r="B461" s="11"/>
      <c r="C461" s="11"/>
      <c r="D461" s="11"/>
      <c r="E461" s="11"/>
      <c r="F461" s="11"/>
      <c r="G461" s="11"/>
      <c r="H461" s="11"/>
      <c r="I461" s="11"/>
      <c r="J461" s="11"/>
      <c r="K461" s="11"/>
      <c r="L461" s="11"/>
      <c r="M461" s="11"/>
      <c r="N461" s="11"/>
    </row>
    <row r="462" customFormat="false" ht="12.75" hidden="false" customHeight="true" outlineLevel="0" collapsed="false">
      <c r="A462" s="11"/>
      <c r="B462" s="11"/>
      <c r="C462" s="11"/>
      <c r="D462" s="11"/>
      <c r="E462" s="11"/>
      <c r="F462" s="11"/>
      <c r="G462" s="11"/>
      <c r="H462" s="11"/>
      <c r="I462" s="11"/>
      <c r="J462" s="11"/>
      <c r="K462" s="11"/>
      <c r="L462" s="11"/>
      <c r="M462" s="11"/>
      <c r="N462" s="11"/>
    </row>
    <row r="463" customFormat="false" ht="12.75" hidden="false" customHeight="true" outlineLevel="0" collapsed="false">
      <c r="A463" s="11"/>
      <c r="B463" s="11"/>
      <c r="C463" s="11"/>
      <c r="D463" s="11"/>
      <c r="E463" s="11"/>
      <c r="F463" s="11"/>
      <c r="G463" s="11"/>
      <c r="H463" s="11"/>
      <c r="I463" s="11"/>
      <c r="J463" s="11"/>
      <c r="K463" s="11"/>
      <c r="L463" s="11"/>
      <c r="M463" s="11"/>
      <c r="N463" s="11"/>
    </row>
    <row r="464" customFormat="false" ht="12.75" hidden="false" customHeight="true" outlineLevel="0" collapsed="false">
      <c r="A464" s="11"/>
      <c r="B464" s="11"/>
      <c r="C464" s="11"/>
      <c r="D464" s="11"/>
      <c r="E464" s="11"/>
      <c r="F464" s="11"/>
      <c r="G464" s="11"/>
      <c r="H464" s="11"/>
      <c r="I464" s="11"/>
      <c r="J464" s="11"/>
      <c r="K464" s="11"/>
      <c r="L464" s="11"/>
      <c r="M464" s="11"/>
      <c r="N464" s="11"/>
    </row>
    <row r="465" customFormat="false" ht="12.75" hidden="false" customHeight="true" outlineLevel="0" collapsed="false">
      <c r="A465" s="11"/>
      <c r="B465" s="11"/>
      <c r="C465" s="11"/>
      <c r="D465" s="11"/>
      <c r="E465" s="11"/>
      <c r="F465" s="11"/>
      <c r="G465" s="11"/>
      <c r="H465" s="11"/>
      <c r="I465" s="11"/>
      <c r="J465" s="11"/>
      <c r="K465" s="11"/>
      <c r="L465" s="11"/>
      <c r="M465" s="11"/>
      <c r="N465" s="11"/>
    </row>
    <row r="466" customFormat="false" ht="12.75" hidden="false" customHeight="true" outlineLevel="0" collapsed="false">
      <c r="A466" s="11"/>
      <c r="B466" s="11"/>
      <c r="C466" s="11"/>
      <c r="D466" s="11"/>
      <c r="E466" s="11"/>
      <c r="F466" s="11"/>
      <c r="G466" s="11"/>
      <c r="H466" s="11"/>
      <c r="I466" s="11"/>
      <c r="J466" s="11"/>
      <c r="K466" s="11"/>
      <c r="L466" s="11"/>
      <c r="M466" s="11"/>
      <c r="N466" s="11"/>
    </row>
    <row r="467" customFormat="false" ht="12.75" hidden="false" customHeight="true" outlineLevel="0" collapsed="false">
      <c r="A467" s="11"/>
      <c r="B467" s="11"/>
      <c r="C467" s="11"/>
      <c r="D467" s="11"/>
      <c r="E467" s="11"/>
      <c r="F467" s="11"/>
      <c r="G467" s="11"/>
      <c r="H467" s="11"/>
      <c r="I467" s="11"/>
      <c r="J467" s="11"/>
      <c r="K467" s="11"/>
      <c r="L467" s="11"/>
      <c r="M467" s="11"/>
      <c r="N467" s="11"/>
    </row>
    <row r="468" customFormat="false" ht="12.75" hidden="false" customHeight="true" outlineLevel="0" collapsed="false">
      <c r="A468" s="11"/>
      <c r="B468" s="11"/>
      <c r="C468" s="11"/>
      <c r="D468" s="11"/>
      <c r="E468" s="11"/>
      <c r="F468" s="11"/>
      <c r="G468" s="11"/>
      <c r="H468" s="11"/>
      <c r="I468" s="11"/>
      <c r="J468" s="11"/>
      <c r="K468" s="11"/>
      <c r="L468" s="11"/>
      <c r="M468" s="11"/>
      <c r="N468" s="11"/>
    </row>
    <row r="469" customFormat="false" ht="12.75" hidden="false" customHeight="true" outlineLevel="0" collapsed="false">
      <c r="A469" s="11"/>
      <c r="B469" s="11"/>
      <c r="C469" s="11"/>
      <c r="D469" s="11"/>
      <c r="E469" s="11"/>
      <c r="F469" s="11"/>
      <c r="G469" s="11"/>
      <c r="H469" s="11"/>
      <c r="I469" s="11"/>
      <c r="J469" s="11"/>
      <c r="K469" s="11"/>
      <c r="L469" s="11"/>
      <c r="M469" s="11"/>
      <c r="N469" s="11"/>
    </row>
    <row r="470" customFormat="false" ht="12.75" hidden="false" customHeight="true" outlineLevel="0" collapsed="false">
      <c r="A470" s="11"/>
      <c r="B470" s="11"/>
      <c r="C470" s="11"/>
      <c r="D470" s="11"/>
      <c r="E470" s="11"/>
      <c r="F470" s="11"/>
      <c r="G470" s="11"/>
      <c r="H470" s="11"/>
      <c r="I470" s="11"/>
      <c r="J470" s="11"/>
      <c r="K470" s="11"/>
      <c r="L470" s="11"/>
      <c r="M470" s="11"/>
      <c r="N470" s="11"/>
    </row>
    <row r="471" customFormat="false" ht="12.75" hidden="false" customHeight="true" outlineLevel="0" collapsed="false">
      <c r="A471" s="11"/>
      <c r="B471" s="11"/>
      <c r="C471" s="11"/>
      <c r="D471" s="11"/>
      <c r="E471" s="11"/>
      <c r="F471" s="11"/>
      <c r="G471" s="11"/>
      <c r="H471" s="11"/>
      <c r="I471" s="11"/>
      <c r="J471" s="11"/>
      <c r="K471" s="11"/>
      <c r="L471" s="11"/>
      <c r="M471" s="11"/>
      <c r="N471" s="11"/>
    </row>
    <row r="472" customFormat="false" ht="12.75" hidden="false" customHeight="true" outlineLevel="0" collapsed="false">
      <c r="A472" s="11"/>
      <c r="B472" s="11"/>
      <c r="C472" s="11"/>
      <c r="D472" s="11"/>
      <c r="E472" s="11"/>
      <c r="F472" s="11"/>
      <c r="G472" s="11"/>
      <c r="H472" s="11"/>
      <c r="I472" s="11"/>
      <c r="J472" s="11"/>
      <c r="K472" s="11"/>
      <c r="L472" s="11"/>
      <c r="M472" s="11"/>
      <c r="N472" s="11"/>
    </row>
    <row r="473" customFormat="false" ht="12.75" hidden="false" customHeight="true" outlineLevel="0" collapsed="false">
      <c r="A473" s="11"/>
      <c r="B473" s="11"/>
      <c r="C473" s="11"/>
      <c r="D473" s="11"/>
      <c r="E473" s="11"/>
      <c r="F473" s="11"/>
      <c r="G473" s="11"/>
      <c r="H473" s="11"/>
      <c r="I473" s="11"/>
      <c r="J473" s="11"/>
      <c r="K473" s="11"/>
      <c r="L473" s="11"/>
      <c r="M473" s="11"/>
      <c r="N473" s="11"/>
    </row>
    <row r="474" customFormat="false" ht="12.75" hidden="false" customHeight="true" outlineLevel="0" collapsed="false">
      <c r="A474" s="11"/>
      <c r="B474" s="11"/>
      <c r="C474" s="11"/>
      <c r="D474" s="11"/>
      <c r="E474" s="11"/>
      <c r="F474" s="11"/>
      <c r="G474" s="11"/>
      <c r="H474" s="11"/>
      <c r="I474" s="11"/>
      <c r="J474" s="11"/>
      <c r="K474" s="11"/>
      <c r="L474" s="11"/>
      <c r="M474" s="11"/>
      <c r="N474" s="11"/>
    </row>
    <row r="475" customFormat="false" ht="12.75" hidden="false" customHeight="true" outlineLevel="0" collapsed="false">
      <c r="A475" s="11"/>
      <c r="B475" s="11"/>
      <c r="C475" s="11"/>
      <c r="D475" s="11"/>
      <c r="E475" s="11"/>
      <c r="F475" s="11"/>
      <c r="G475" s="11"/>
      <c r="H475" s="11"/>
      <c r="I475" s="11"/>
      <c r="J475" s="11"/>
      <c r="K475" s="11"/>
      <c r="L475" s="11"/>
      <c r="M475" s="11"/>
      <c r="N475" s="11"/>
    </row>
    <row r="476" customFormat="false" ht="12.75" hidden="false" customHeight="true" outlineLevel="0" collapsed="false">
      <c r="A476" s="11"/>
      <c r="B476" s="11"/>
      <c r="C476" s="11"/>
      <c r="D476" s="11"/>
      <c r="E476" s="11"/>
      <c r="F476" s="11"/>
      <c r="G476" s="11"/>
      <c r="H476" s="11"/>
      <c r="I476" s="11"/>
      <c r="J476" s="11"/>
      <c r="K476" s="11"/>
      <c r="L476" s="11"/>
      <c r="M476" s="11"/>
      <c r="N476" s="11"/>
    </row>
    <row r="477" customFormat="false" ht="12.75" hidden="false" customHeight="true" outlineLevel="0" collapsed="false">
      <c r="A477" s="11"/>
      <c r="B477" s="11"/>
      <c r="C477" s="11"/>
      <c r="D477" s="11"/>
      <c r="E477" s="11"/>
      <c r="F477" s="11"/>
      <c r="G477" s="11"/>
      <c r="H477" s="11"/>
      <c r="I477" s="11"/>
      <c r="J477" s="11"/>
      <c r="K477" s="11"/>
      <c r="L477" s="11"/>
      <c r="M477" s="11"/>
      <c r="N477" s="11"/>
    </row>
    <row r="478" customFormat="false" ht="12.75" hidden="false" customHeight="true" outlineLevel="0" collapsed="false">
      <c r="A478" s="11"/>
      <c r="B478" s="11"/>
      <c r="C478" s="11"/>
      <c r="D478" s="11"/>
      <c r="E478" s="11"/>
      <c r="F478" s="11"/>
      <c r="G478" s="11"/>
      <c r="H478" s="11"/>
      <c r="I478" s="11"/>
      <c r="J478" s="11"/>
      <c r="K478" s="11"/>
      <c r="L478" s="11"/>
      <c r="M478" s="11"/>
      <c r="N478" s="11"/>
    </row>
    <row r="479" customFormat="false" ht="12.75" hidden="false" customHeight="true" outlineLevel="0" collapsed="false">
      <c r="A479" s="11"/>
      <c r="B479" s="11"/>
      <c r="C479" s="11"/>
      <c r="D479" s="11"/>
      <c r="E479" s="11"/>
      <c r="F479" s="11"/>
      <c r="G479" s="11"/>
      <c r="H479" s="11"/>
      <c r="I479" s="11"/>
      <c r="J479" s="11"/>
      <c r="K479" s="11"/>
      <c r="L479" s="11"/>
      <c r="M479" s="11"/>
      <c r="N479" s="11"/>
    </row>
    <row r="480" customFormat="false" ht="12.75" hidden="false" customHeight="true" outlineLevel="0" collapsed="false">
      <c r="A480" s="11"/>
      <c r="B480" s="11"/>
      <c r="C480" s="11"/>
      <c r="D480" s="11"/>
      <c r="E480" s="11"/>
      <c r="F480" s="11"/>
      <c r="G480" s="11"/>
      <c r="H480" s="11"/>
      <c r="I480" s="11"/>
      <c r="J480" s="11"/>
      <c r="K480" s="11"/>
      <c r="L480" s="11"/>
      <c r="M480" s="11"/>
      <c r="N480" s="11"/>
    </row>
    <row r="481" customFormat="false" ht="12.75" hidden="false" customHeight="true" outlineLevel="0" collapsed="false">
      <c r="A481" s="11"/>
      <c r="B481" s="11"/>
      <c r="C481" s="11"/>
      <c r="D481" s="11"/>
      <c r="E481" s="11"/>
      <c r="F481" s="11"/>
      <c r="G481" s="11"/>
      <c r="H481" s="11"/>
      <c r="I481" s="11"/>
      <c r="J481" s="11"/>
      <c r="K481" s="11"/>
      <c r="L481" s="11"/>
      <c r="M481" s="11"/>
      <c r="N481" s="11"/>
    </row>
    <row r="482" customFormat="false" ht="12.75" hidden="false" customHeight="true" outlineLevel="0" collapsed="false">
      <c r="A482" s="11"/>
      <c r="B482" s="11"/>
      <c r="C482" s="11"/>
      <c r="D482" s="11"/>
      <c r="E482" s="11"/>
      <c r="F482" s="11"/>
      <c r="G482" s="11"/>
      <c r="H482" s="11"/>
      <c r="I482" s="11"/>
      <c r="J482" s="11"/>
      <c r="K482" s="11"/>
      <c r="L482" s="11"/>
      <c r="M482" s="11"/>
      <c r="N482" s="11"/>
    </row>
    <row r="483" customFormat="false" ht="12.75" hidden="false" customHeight="true" outlineLevel="0" collapsed="false">
      <c r="A483" s="11"/>
      <c r="B483" s="11"/>
      <c r="C483" s="11"/>
      <c r="D483" s="11"/>
      <c r="E483" s="11"/>
      <c r="F483" s="11"/>
      <c r="G483" s="11"/>
      <c r="H483" s="11"/>
      <c r="I483" s="11"/>
      <c r="J483" s="11"/>
      <c r="K483" s="11"/>
      <c r="L483" s="11"/>
      <c r="M483" s="11"/>
      <c r="N483" s="11"/>
    </row>
    <row r="484" customFormat="false" ht="12.75" hidden="false" customHeight="true" outlineLevel="0" collapsed="false">
      <c r="A484" s="11"/>
      <c r="B484" s="11"/>
      <c r="C484" s="11"/>
      <c r="D484" s="11"/>
      <c r="E484" s="11"/>
      <c r="F484" s="11"/>
      <c r="G484" s="11"/>
      <c r="H484" s="11"/>
      <c r="I484" s="11"/>
      <c r="J484" s="11"/>
      <c r="K484" s="11"/>
      <c r="L484" s="11"/>
      <c r="M484" s="11"/>
      <c r="N484" s="11"/>
    </row>
    <row r="485" customFormat="false" ht="12.75" hidden="false" customHeight="true" outlineLevel="0" collapsed="false">
      <c r="A485" s="11"/>
      <c r="B485" s="11"/>
      <c r="C485" s="11"/>
      <c r="D485" s="11"/>
      <c r="E485" s="11"/>
      <c r="F485" s="11"/>
      <c r="G485" s="11"/>
      <c r="H485" s="11"/>
      <c r="I485" s="11"/>
      <c r="J485" s="11"/>
      <c r="K485" s="11"/>
      <c r="L485" s="11"/>
      <c r="M485" s="11"/>
      <c r="N485" s="11"/>
    </row>
    <row r="486" customFormat="false" ht="12.75" hidden="false" customHeight="true" outlineLevel="0" collapsed="false">
      <c r="A486" s="11"/>
      <c r="B486" s="11"/>
      <c r="C486" s="11"/>
      <c r="D486" s="11"/>
      <c r="E486" s="11"/>
      <c r="F486" s="11"/>
      <c r="G486" s="11"/>
      <c r="H486" s="11"/>
      <c r="I486" s="11"/>
      <c r="J486" s="11"/>
      <c r="K486" s="11"/>
      <c r="L486" s="11"/>
      <c r="M486" s="11"/>
      <c r="N486" s="11"/>
    </row>
    <row r="487" customFormat="false" ht="12.75" hidden="false" customHeight="true" outlineLevel="0" collapsed="false">
      <c r="A487" s="11"/>
      <c r="B487" s="11"/>
      <c r="C487" s="11"/>
      <c r="D487" s="11"/>
      <c r="E487" s="11"/>
      <c r="F487" s="11"/>
      <c r="G487" s="11"/>
      <c r="H487" s="11"/>
      <c r="I487" s="11"/>
      <c r="J487" s="11"/>
      <c r="K487" s="11"/>
      <c r="L487" s="11"/>
      <c r="M487" s="11"/>
      <c r="N487" s="11"/>
    </row>
    <row r="488" customFormat="false" ht="12.75" hidden="false" customHeight="true" outlineLevel="0" collapsed="false">
      <c r="A488" s="11"/>
      <c r="B488" s="11"/>
      <c r="C488" s="11"/>
      <c r="D488" s="11"/>
      <c r="E488" s="11"/>
      <c r="F488" s="11"/>
      <c r="G488" s="11"/>
      <c r="H488" s="11"/>
      <c r="I488" s="11"/>
      <c r="J488" s="11"/>
      <c r="K488" s="11"/>
      <c r="L488" s="11"/>
      <c r="M488" s="11"/>
      <c r="N488" s="11"/>
    </row>
    <row r="489" customFormat="false" ht="12.75" hidden="false" customHeight="true" outlineLevel="0" collapsed="false">
      <c r="A489" s="11"/>
      <c r="B489" s="11"/>
      <c r="C489" s="11"/>
      <c r="D489" s="11"/>
      <c r="E489" s="11"/>
      <c r="F489" s="11"/>
      <c r="G489" s="11"/>
      <c r="H489" s="11"/>
      <c r="I489" s="11"/>
      <c r="J489" s="11"/>
      <c r="K489" s="11"/>
      <c r="L489" s="11"/>
      <c r="M489" s="11"/>
      <c r="N489" s="11"/>
    </row>
    <row r="490" customFormat="false" ht="12.75" hidden="false" customHeight="true" outlineLevel="0" collapsed="false">
      <c r="A490" s="11"/>
      <c r="B490" s="11"/>
      <c r="C490" s="11"/>
      <c r="D490" s="11"/>
      <c r="E490" s="11"/>
      <c r="F490" s="11"/>
      <c r="G490" s="11"/>
      <c r="H490" s="11"/>
      <c r="I490" s="11"/>
      <c r="J490" s="11"/>
      <c r="K490" s="11"/>
      <c r="L490" s="11"/>
      <c r="M490" s="11"/>
      <c r="N490" s="11"/>
    </row>
    <row r="491" customFormat="false" ht="12.75" hidden="false" customHeight="true" outlineLevel="0" collapsed="false">
      <c r="A491" s="11"/>
      <c r="B491" s="11"/>
      <c r="C491" s="11"/>
      <c r="D491" s="11"/>
      <c r="E491" s="11"/>
      <c r="F491" s="11"/>
      <c r="G491" s="11"/>
      <c r="H491" s="11"/>
      <c r="I491" s="11"/>
      <c r="J491" s="11"/>
      <c r="K491" s="11"/>
      <c r="L491" s="11"/>
      <c r="M491" s="11"/>
      <c r="N491" s="11"/>
    </row>
    <row r="492" customFormat="false" ht="12.75" hidden="false" customHeight="true" outlineLevel="0" collapsed="false">
      <c r="A492" s="11"/>
      <c r="B492" s="11"/>
      <c r="C492" s="11"/>
      <c r="D492" s="11"/>
      <c r="E492" s="11"/>
      <c r="F492" s="11"/>
      <c r="G492" s="11"/>
      <c r="H492" s="11"/>
      <c r="I492" s="11"/>
      <c r="J492" s="11"/>
      <c r="K492" s="11"/>
      <c r="L492" s="11"/>
      <c r="M492" s="11"/>
      <c r="N492" s="11"/>
    </row>
    <row r="493" customFormat="false" ht="12.75" hidden="false" customHeight="true" outlineLevel="0" collapsed="false">
      <c r="A493" s="11"/>
      <c r="B493" s="11"/>
      <c r="C493" s="11"/>
      <c r="D493" s="11"/>
      <c r="E493" s="11"/>
      <c r="F493" s="11"/>
      <c r="G493" s="11"/>
      <c r="H493" s="11"/>
      <c r="I493" s="11"/>
      <c r="J493" s="11"/>
      <c r="K493" s="11"/>
      <c r="L493" s="11"/>
      <c r="M493" s="11"/>
      <c r="N493" s="11"/>
    </row>
    <row r="494" customFormat="false" ht="12.75" hidden="false" customHeight="true" outlineLevel="0" collapsed="false">
      <c r="A494" s="11"/>
      <c r="B494" s="11"/>
      <c r="C494" s="11"/>
      <c r="D494" s="11"/>
      <c r="E494" s="11"/>
      <c r="F494" s="11"/>
      <c r="G494" s="11"/>
      <c r="H494" s="11"/>
      <c r="I494" s="11"/>
      <c r="J494" s="11"/>
      <c r="K494" s="11"/>
      <c r="L494" s="11"/>
      <c r="M494" s="11"/>
      <c r="N494" s="11"/>
    </row>
    <row r="495" customFormat="false" ht="12.75" hidden="false" customHeight="true" outlineLevel="0" collapsed="false">
      <c r="A495" s="11"/>
      <c r="B495" s="11"/>
      <c r="C495" s="11"/>
      <c r="D495" s="11"/>
      <c r="E495" s="11"/>
      <c r="F495" s="11"/>
      <c r="G495" s="11"/>
      <c r="H495" s="11"/>
      <c r="I495" s="11"/>
      <c r="J495" s="11"/>
      <c r="K495" s="11"/>
      <c r="L495" s="11"/>
      <c r="M495" s="11"/>
      <c r="N495" s="11"/>
    </row>
    <row r="496" customFormat="false" ht="12.75" hidden="false" customHeight="true" outlineLevel="0" collapsed="false">
      <c r="A496" s="11"/>
      <c r="B496" s="11"/>
      <c r="C496" s="11"/>
      <c r="D496" s="11"/>
      <c r="E496" s="11"/>
      <c r="F496" s="11"/>
      <c r="G496" s="11"/>
      <c r="H496" s="11"/>
      <c r="I496" s="11"/>
      <c r="J496" s="11"/>
      <c r="K496" s="11"/>
      <c r="L496" s="11"/>
      <c r="M496" s="11"/>
      <c r="N496" s="11"/>
    </row>
    <row r="497" customFormat="false" ht="12.75" hidden="false" customHeight="true" outlineLevel="0" collapsed="false">
      <c r="A497" s="11"/>
      <c r="B497" s="11"/>
      <c r="C497" s="11"/>
      <c r="D497" s="11"/>
      <c r="E497" s="11"/>
      <c r="F497" s="11"/>
      <c r="G497" s="11"/>
      <c r="H497" s="11"/>
      <c r="I497" s="11"/>
      <c r="J497" s="11"/>
      <c r="K497" s="11"/>
      <c r="L497" s="11"/>
      <c r="M497" s="11"/>
      <c r="N497" s="11"/>
    </row>
    <row r="498" customFormat="false" ht="12.75" hidden="false" customHeight="true" outlineLevel="0" collapsed="false">
      <c r="A498" s="11"/>
      <c r="B498" s="11"/>
      <c r="C498" s="11"/>
      <c r="D498" s="11"/>
      <c r="E498" s="11"/>
      <c r="F498" s="11"/>
      <c r="G498" s="11"/>
      <c r="H498" s="11"/>
      <c r="I498" s="11"/>
      <c r="J498" s="11"/>
      <c r="K498" s="11"/>
      <c r="L498" s="11"/>
      <c r="M498" s="11"/>
      <c r="N498" s="11"/>
    </row>
    <row r="499" customFormat="false" ht="12.75" hidden="false" customHeight="true" outlineLevel="0" collapsed="false">
      <c r="A499" s="11"/>
      <c r="B499" s="11"/>
      <c r="C499" s="11"/>
      <c r="D499" s="11"/>
      <c r="E499" s="11"/>
      <c r="F499" s="11"/>
      <c r="G499" s="11"/>
      <c r="H499" s="11"/>
      <c r="I499" s="11"/>
      <c r="J499" s="11"/>
      <c r="K499" s="11"/>
      <c r="L499" s="11"/>
      <c r="M499" s="11"/>
      <c r="N499" s="11"/>
    </row>
    <row r="500" customFormat="false" ht="12.75" hidden="false" customHeight="true" outlineLevel="0" collapsed="false">
      <c r="A500" s="11"/>
      <c r="B500" s="11"/>
      <c r="C500" s="11"/>
      <c r="D500" s="11"/>
      <c r="E500" s="11"/>
      <c r="F500" s="11"/>
      <c r="G500" s="11"/>
      <c r="H500" s="11"/>
      <c r="I500" s="11"/>
      <c r="J500" s="11"/>
      <c r="K500" s="11"/>
      <c r="L500" s="11"/>
      <c r="M500" s="11"/>
      <c r="N500" s="11"/>
    </row>
    <row r="501" customFormat="false" ht="12.75" hidden="false" customHeight="true" outlineLevel="0" collapsed="false">
      <c r="A501" s="11"/>
      <c r="B501" s="11"/>
      <c r="C501" s="11"/>
      <c r="D501" s="11"/>
      <c r="E501" s="11"/>
      <c r="F501" s="11"/>
      <c r="G501" s="11"/>
      <c r="H501" s="11"/>
      <c r="I501" s="11"/>
      <c r="J501" s="11"/>
      <c r="K501" s="11"/>
      <c r="L501" s="11"/>
      <c r="M501" s="11"/>
      <c r="N501" s="11"/>
    </row>
    <row r="502" customFormat="false" ht="12.75" hidden="false" customHeight="true" outlineLevel="0" collapsed="false">
      <c r="A502" s="11"/>
      <c r="B502" s="11"/>
      <c r="C502" s="11"/>
      <c r="D502" s="11"/>
      <c r="E502" s="11"/>
      <c r="F502" s="11"/>
      <c r="G502" s="11"/>
      <c r="H502" s="11"/>
      <c r="I502" s="11"/>
      <c r="J502" s="11"/>
      <c r="K502" s="11"/>
      <c r="L502" s="11"/>
      <c r="M502" s="11"/>
      <c r="N502" s="11"/>
    </row>
    <row r="503" customFormat="false" ht="12.75" hidden="false" customHeight="true" outlineLevel="0" collapsed="false">
      <c r="A503" s="11"/>
      <c r="B503" s="11"/>
      <c r="C503" s="11"/>
      <c r="D503" s="11"/>
      <c r="E503" s="11"/>
      <c r="F503" s="11"/>
      <c r="G503" s="11"/>
      <c r="H503" s="11"/>
      <c r="I503" s="11"/>
      <c r="J503" s="11"/>
      <c r="K503" s="11"/>
      <c r="L503" s="11"/>
      <c r="M503" s="11"/>
      <c r="N503" s="11"/>
    </row>
    <row r="504" customFormat="false" ht="12.75" hidden="false" customHeight="true" outlineLevel="0" collapsed="false">
      <c r="A504" s="11"/>
      <c r="B504" s="11"/>
      <c r="C504" s="11"/>
      <c r="D504" s="11"/>
      <c r="E504" s="11"/>
      <c r="F504" s="11"/>
      <c r="G504" s="11"/>
      <c r="H504" s="11"/>
      <c r="I504" s="11"/>
      <c r="J504" s="11"/>
      <c r="K504" s="11"/>
      <c r="L504" s="11"/>
      <c r="M504" s="11"/>
      <c r="N504" s="11"/>
    </row>
    <row r="505" customFormat="false" ht="12.75" hidden="false" customHeight="true" outlineLevel="0" collapsed="false">
      <c r="A505" s="11"/>
      <c r="B505" s="11"/>
      <c r="C505" s="11"/>
      <c r="D505" s="11"/>
      <c r="E505" s="11"/>
      <c r="F505" s="11"/>
      <c r="G505" s="11"/>
      <c r="H505" s="11"/>
      <c r="I505" s="11"/>
      <c r="J505" s="11"/>
      <c r="K505" s="11"/>
      <c r="L505" s="11"/>
      <c r="M505" s="11"/>
      <c r="N505" s="11"/>
    </row>
    <row r="506" customFormat="false" ht="12.75" hidden="false" customHeight="true" outlineLevel="0" collapsed="false">
      <c r="A506" s="11"/>
      <c r="B506" s="11"/>
      <c r="C506" s="11"/>
      <c r="D506" s="11"/>
      <c r="E506" s="11"/>
      <c r="F506" s="11"/>
      <c r="G506" s="11"/>
      <c r="H506" s="11"/>
      <c r="I506" s="11"/>
      <c r="J506" s="11"/>
      <c r="K506" s="11"/>
      <c r="L506" s="11"/>
      <c r="M506" s="11"/>
      <c r="N506" s="11"/>
    </row>
    <row r="507" customFormat="false" ht="12.75" hidden="false" customHeight="true" outlineLevel="0" collapsed="false">
      <c r="A507" s="11"/>
      <c r="B507" s="11"/>
      <c r="C507" s="11"/>
      <c r="D507" s="11"/>
      <c r="E507" s="11"/>
      <c r="F507" s="11"/>
      <c r="G507" s="11"/>
      <c r="H507" s="11"/>
      <c r="I507" s="11"/>
      <c r="J507" s="11"/>
      <c r="K507" s="11"/>
      <c r="L507" s="11"/>
      <c r="M507" s="11"/>
      <c r="N507" s="11"/>
    </row>
    <row r="508" customFormat="false" ht="12.75" hidden="false" customHeight="true" outlineLevel="0" collapsed="false">
      <c r="A508" s="11"/>
      <c r="B508" s="11"/>
      <c r="C508" s="11"/>
      <c r="D508" s="11"/>
      <c r="E508" s="11"/>
      <c r="F508" s="11"/>
      <c r="G508" s="11"/>
      <c r="H508" s="11"/>
      <c r="I508" s="11"/>
      <c r="J508" s="11"/>
      <c r="K508" s="11"/>
      <c r="L508" s="11"/>
      <c r="M508" s="11"/>
      <c r="N508" s="11"/>
    </row>
    <row r="509" customFormat="false" ht="12.75" hidden="false" customHeight="true" outlineLevel="0" collapsed="false">
      <c r="A509" s="11"/>
      <c r="B509" s="11"/>
      <c r="C509" s="11"/>
      <c r="D509" s="11"/>
      <c r="E509" s="11"/>
      <c r="F509" s="11"/>
      <c r="G509" s="11"/>
      <c r="H509" s="11"/>
      <c r="I509" s="11"/>
      <c r="J509" s="11"/>
      <c r="K509" s="11"/>
      <c r="L509" s="11"/>
      <c r="M509" s="11"/>
      <c r="N509" s="11"/>
    </row>
    <row r="510" customFormat="false" ht="12.75" hidden="false" customHeight="true" outlineLevel="0" collapsed="false">
      <c r="A510" s="11"/>
      <c r="B510" s="11"/>
      <c r="C510" s="11"/>
      <c r="D510" s="11"/>
      <c r="E510" s="11"/>
      <c r="F510" s="11"/>
      <c r="G510" s="11"/>
      <c r="H510" s="11"/>
      <c r="I510" s="11"/>
      <c r="J510" s="11"/>
      <c r="K510" s="11"/>
      <c r="L510" s="11"/>
      <c r="M510" s="11"/>
      <c r="N510" s="11"/>
    </row>
    <row r="511" customFormat="false" ht="12.75" hidden="false" customHeight="true" outlineLevel="0" collapsed="false">
      <c r="A511" s="11"/>
      <c r="B511" s="11"/>
      <c r="C511" s="11"/>
      <c r="D511" s="11"/>
      <c r="E511" s="11"/>
      <c r="F511" s="11"/>
      <c r="G511" s="11"/>
      <c r="H511" s="11"/>
      <c r="I511" s="11"/>
      <c r="J511" s="11"/>
      <c r="K511" s="11"/>
      <c r="L511" s="11"/>
      <c r="M511" s="11"/>
      <c r="N511" s="11"/>
    </row>
    <row r="512" customFormat="false" ht="12.75" hidden="false" customHeight="true" outlineLevel="0" collapsed="false">
      <c r="A512" s="11"/>
      <c r="B512" s="11"/>
      <c r="C512" s="11"/>
      <c r="D512" s="11"/>
      <c r="E512" s="11"/>
      <c r="F512" s="11"/>
      <c r="G512" s="11"/>
      <c r="H512" s="11"/>
      <c r="I512" s="11"/>
      <c r="J512" s="11"/>
      <c r="K512" s="11"/>
      <c r="L512" s="11"/>
      <c r="M512" s="11"/>
      <c r="N512" s="11"/>
    </row>
    <row r="513" customFormat="false" ht="12.75" hidden="false" customHeight="true" outlineLevel="0" collapsed="false">
      <c r="A513" s="11"/>
      <c r="B513" s="11"/>
      <c r="C513" s="11"/>
      <c r="D513" s="11"/>
      <c r="E513" s="11"/>
      <c r="F513" s="11"/>
      <c r="G513" s="11"/>
      <c r="H513" s="11"/>
      <c r="I513" s="11"/>
      <c r="J513" s="11"/>
      <c r="K513" s="11"/>
      <c r="L513" s="11"/>
      <c r="M513" s="11"/>
      <c r="N513" s="11"/>
    </row>
    <row r="514" customFormat="false" ht="12.75" hidden="false" customHeight="true" outlineLevel="0" collapsed="false">
      <c r="A514" s="11"/>
      <c r="B514" s="11"/>
      <c r="C514" s="11"/>
      <c r="D514" s="11"/>
      <c r="E514" s="11"/>
      <c r="F514" s="11"/>
      <c r="G514" s="11"/>
      <c r="H514" s="11"/>
      <c r="I514" s="11"/>
      <c r="J514" s="11"/>
      <c r="K514" s="11"/>
      <c r="L514" s="11"/>
      <c r="M514" s="11"/>
      <c r="N514" s="11"/>
    </row>
    <row r="515" customFormat="false" ht="12.75" hidden="false" customHeight="true" outlineLevel="0" collapsed="false">
      <c r="A515" s="11"/>
      <c r="B515" s="11"/>
      <c r="C515" s="11"/>
      <c r="D515" s="11"/>
      <c r="E515" s="11"/>
      <c r="F515" s="11"/>
      <c r="G515" s="11"/>
      <c r="H515" s="11"/>
      <c r="I515" s="11"/>
      <c r="J515" s="11"/>
      <c r="K515" s="11"/>
      <c r="L515" s="11"/>
      <c r="M515" s="11"/>
      <c r="N515" s="11"/>
    </row>
    <row r="516" customFormat="false" ht="12.75" hidden="false" customHeight="true" outlineLevel="0" collapsed="false">
      <c r="A516" s="11"/>
      <c r="B516" s="11"/>
      <c r="C516" s="11"/>
      <c r="D516" s="11"/>
      <c r="E516" s="11"/>
      <c r="F516" s="11"/>
      <c r="G516" s="11"/>
      <c r="H516" s="11"/>
      <c r="I516" s="11"/>
      <c r="J516" s="11"/>
      <c r="K516" s="11"/>
      <c r="L516" s="11"/>
      <c r="M516" s="11"/>
      <c r="N516" s="11"/>
    </row>
    <row r="517" customFormat="false" ht="12.75" hidden="false" customHeight="true" outlineLevel="0" collapsed="false">
      <c r="A517" s="11"/>
      <c r="B517" s="11"/>
      <c r="C517" s="11"/>
      <c r="D517" s="11"/>
      <c r="E517" s="11"/>
      <c r="F517" s="11"/>
      <c r="G517" s="11"/>
      <c r="H517" s="11"/>
      <c r="I517" s="11"/>
      <c r="J517" s="11"/>
      <c r="K517" s="11"/>
      <c r="L517" s="11"/>
      <c r="M517" s="11"/>
      <c r="N517" s="11"/>
    </row>
    <row r="518" customFormat="false" ht="12.75" hidden="false" customHeight="true" outlineLevel="0" collapsed="false">
      <c r="A518" s="11"/>
      <c r="B518" s="11"/>
      <c r="C518" s="11"/>
      <c r="D518" s="11"/>
      <c r="E518" s="11"/>
      <c r="F518" s="11"/>
      <c r="G518" s="11"/>
      <c r="H518" s="11"/>
      <c r="I518" s="11"/>
      <c r="J518" s="11"/>
      <c r="K518" s="11"/>
      <c r="L518" s="11"/>
      <c r="M518" s="11"/>
      <c r="N518" s="11"/>
    </row>
    <row r="519" customFormat="false" ht="12.75" hidden="false" customHeight="true" outlineLevel="0" collapsed="false">
      <c r="A519" s="11"/>
      <c r="B519" s="11"/>
      <c r="C519" s="11"/>
      <c r="D519" s="11"/>
      <c r="E519" s="11"/>
      <c r="F519" s="11"/>
      <c r="G519" s="11"/>
      <c r="H519" s="11"/>
      <c r="I519" s="11"/>
      <c r="J519" s="11"/>
      <c r="K519" s="11"/>
      <c r="L519" s="11"/>
      <c r="M519" s="11"/>
      <c r="N519" s="11"/>
    </row>
    <row r="520" customFormat="false" ht="12.75" hidden="false" customHeight="true" outlineLevel="0" collapsed="false">
      <c r="A520" s="11"/>
      <c r="B520" s="11"/>
      <c r="C520" s="11"/>
      <c r="D520" s="11"/>
      <c r="E520" s="11"/>
      <c r="F520" s="11"/>
      <c r="G520" s="11"/>
      <c r="H520" s="11"/>
      <c r="I520" s="11"/>
      <c r="J520" s="11"/>
      <c r="K520" s="11"/>
      <c r="L520" s="11"/>
      <c r="M520" s="11"/>
      <c r="N520" s="11"/>
    </row>
    <row r="521" customFormat="false" ht="12.75" hidden="false" customHeight="true" outlineLevel="0" collapsed="false">
      <c r="A521" s="11"/>
      <c r="B521" s="11"/>
      <c r="C521" s="11"/>
      <c r="D521" s="11"/>
      <c r="E521" s="11"/>
      <c r="F521" s="11"/>
      <c r="G521" s="11"/>
      <c r="H521" s="11"/>
      <c r="I521" s="11"/>
      <c r="J521" s="11"/>
      <c r="K521" s="11"/>
      <c r="L521" s="11"/>
      <c r="M521" s="11"/>
      <c r="N521" s="11"/>
    </row>
    <row r="522" customFormat="false" ht="12.75" hidden="false" customHeight="true" outlineLevel="0" collapsed="false">
      <c r="A522" s="11"/>
      <c r="B522" s="11"/>
      <c r="C522" s="11"/>
      <c r="D522" s="11"/>
      <c r="E522" s="11"/>
      <c r="F522" s="11"/>
      <c r="G522" s="11"/>
      <c r="H522" s="11"/>
      <c r="I522" s="11"/>
      <c r="J522" s="11"/>
      <c r="K522" s="11"/>
      <c r="L522" s="11"/>
      <c r="M522" s="11"/>
      <c r="N522" s="11"/>
    </row>
    <row r="523" customFormat="false" ht="12.75" hidden="false" customHeight="true" outlineLevel="0" collapsed="false">
      <c r="A523" s="11"/>
      <c r="B523" s="11"/>
      <c r="C523" s="11"/>
      <c r="D523" s="11"/>
      <c r="E523" s="11"/>
      <c r="F523" s="11"/>
      <c r="G523" s="11"/>
      <c r="H523" s="11"/>
      <c r="I523" s="11"/>
      <c r="J523" s="11"/>
      <c r="K523" s="11"/>
      <c r="L523" s="11"/>
      <c r="M523" s="11"/>
      <c r="N523" s="11"/>
    </row>
    <row r="524" customFormat="false" ht="12.75" hidden="false" customHeight="true" outlineLevel="0" collapsed="false">
      <c r="A524" s="11"/>
      <c r="B524" s="11"/>
      <c r="C524" s="11"/>
      <c r="D524" s="11"/>
      <c r="E524" s="11"/>
      <c r="F524" s="11"/>
      <c r="G524" s="11"/>
      <c r="H524" s="11"/>
      <c r="I524" s="11"/>
      <c r="J524" s="11"/>
      <c r="K524" s="11"/>
      <c r="L524" s="11"/>
      <c r="M524" s="11"/>
      <c r="N524" s="11"/>
    </row>
    <row r="525" customFormat="false" ht="12.75" hidden="false" customHeight="true" outlineLevel="0" collapsed="false">
      <c r="A525" s="11"/>
      <c r="B525" s="11"/>
      <c r="C525" s="11"/>
      <c r="D525" s="11"/>
      <c r="E525" s="11"/>
      <c r="F525" s="11"/>
      <c r="G525" s="11"/>
      <c r="H525" s="11"/>
      <c r="I525" s="11"/>
      <c r="J525" s="11"/>
      <c r="K525" s="11"/>
      <c r="L525" s="11"/>
      <c r="M525" s="11"/>
      <c r="N525" s="11"/>
    </row>
    <row r="526" customFormat="false" ht="12.75" hidden="false" customHeight="true" outlineLevel="0" collapsed="false">
      <c r="A526" s="11"/>
      <c r="B526" s="11"/>
      <c r="C526" s="11"/>
      <c r="D526" s="11"/>
      <c r="E526" s="11"/>
      <c r="F526" s="11"/>
      <c r="G526" s="11"/>
      <c r="H526" s="11"/>
      <c r="I526" s="11"/>
      <c r="J526" s="11"/>
      <c r="K526" s="11"/>
      <c r="L526" s="11"/>
      <c r="M526" s="11"/>
      <c r="N526" s="11"/>
    </row>
    <row r="527" customFormat="false" ht="12.75" hidden="false" customHeight="true" outlineLevel="0" collapsed="false">
      <c r="A527" s="11"/>
      <c r="B527" s="11"/>
      <c r="C527" s="11"/>
      <c r="D527" s="11"/>
      <c r="E527" s="11"/>
      <c r="F527" s="11"/>
      <c r="G527" s="11"/>
      <c r="H527" s="11"/>
      <c r="I527" s="11"/>
      <c r="J527" s="11"/>
      <c r="K527" s="11"/>
      <c r="L527" s="11"/>
      <c r="M527" s="11"/>
      <c r="N527" s="11"/>
    </row>
    <row r="528" customFormat="false" ht="12.75" hidden="false" customHeight="true" outlineLevel="0" collapsed="false">
      <c r="A528" s="11"/>
      <c r="B528" s="11"/>
      <c r="C528" s="11"/>
      <c r="D528" s="11"/>
      <c r="E528" s="11"/>
      <c r="F528" s="11"/>
      <c r="G528" s="11"/>
      <c r="H528" s="11"/>
      <c r="I528" s="11"/>
      <c r="J528" s="11"/>
      <c r="K528" s="11"/>
      <c r="L528" s="11"/>
      <c r="M528" s="11"/>
      <c r="N528" s="11"/>
    </row>
    <row r="529" customFormat="false" ht="12.75" hidden="false" customHeight="true" outlineLevel="0" collapsed="false">
      <c r="A529" s="11"/>
      <c r="B529" s="11"/>
      <c r="C529" s="11"/>
      <c r="D529" s="11"/>
      <c r="E529" s="11"/>
      <c r="F529" s="11"/>
      <c r="G529" s="11"/>
      <c r="H529" s="11"/>
      <c r="I529" s="11"/>
      <c r="J529" s="11"/>
      <c r="K529" s="11"/>
      <c r="L529" s="11"/>
      <c r="M529" s="11"/>
      <c r="N529" s="11"/>
    </row>
    <row r="530" customFormat="false" ht="12.75" hidden="false" customHeight="true" outlineLevel="0" collapsed="false">
      <c r="A530" s="11"/>
      <c r="B530" s="11"/>
      <c r="C530" s="11"/>
      <c r="D530" s="11"/>
      <c r="E530" s="11"/>
      <c r="F530" s="11"/>
      <c r="G530" s="11"/>
      <c r="H530" s="11"/>
      <c r="I530" s="11"/>
      <c r="J530" s="11"/>
      <c r="K530" s="11"/>
      <c r="L530" s="11"/>
      <c r="M530" s="11"/>
      <c r="N530" s="11"/>
    </row>
    <row r="531" customFormat="false" ht="12.75" hidden="false" customHeight="true" outlineLevel="0" collapsed="false">
      <c r="A531" s="11"/>
      <c r="B531" s="11"/>
      <c r="C531" s="11"/>
      <c r="D531" s="11"/>
      <c r="E531" s="11"/>
      <c r="F531" s="11"/>
      <c r="G531" s="11"/>
      <c r="H531" s="11"/>
      <c r="I531" s="11"/>
      <c r="J531" s="11"/>
      <c r="K531" s="11"/>
      <c r="L531" s="11"/>
      <c r="M531" s="11"/>
      <c r="N531" s="11"/>
    </row>
    <row r="532" customFormat="false" ht="12.75" hidden="false" customHeight="true" outlineLevel="0" collapsed="false">
      <c r="A532" s="11"/>
      <c r="B532" s="11"/>
      <c r="C532" s="11"/>
      <c r="D532" s="11"/>
      <c r="E532" s="11"/>
      <c r="F532" s="11"/>
      <c r="G532" s="11"/>
      <c r="H532" s="11"/>
      <c r="I532" s="11"/>
      <c r="J532" s="11"/>
      <c r="K532" s="11"/>
      <c r="L532" s="11"/>
      <c r="M532" s="11"/>
      <c r="N532" s="11"/>
    </row>
    <row r="533" customFormat="false" ht="12.75" hidden="false" customHeight="true" outlineLevel="0" collapsed="false">
      <c r="A533" s="11"/>
      <c r="B533" s="11"/>
      <c r="C533" s="11"/>
      <c r="D533" s="11"/>
      <c r="E533" s="11"/>
      <c r="F533" s="11"/>
      <c r="G533" s="11"/>
      <c r="H533" s="11"/>
      <c r="I533" s="11"/>
      <c r="J533" s="11"/>
      <c r="K533" s="11"/>
      <c r="L533" s="11"/>
      <c r="M533" s="11"/>
      <c r="N533" s="11"/>
    </row>
    <row r="534" customFormat="false" ht="12.75" hidden="false" customHeight="true" outlineLevel="0" collapsed="false">
      <c r="A534" s="11"/>
      <c r="B534" s="11"/>
      <c r="C534" s="11"/>
      <c r="D534" s="11"/>
      <c r="E534" s="11"/>
      <c r="F534" s="11"/>
      <c r="G534" s="11"/>
      <c r="H534" s="11"/>
      <c r="I534" s="11"/>
      <c r="J534" s="11"/>
      <c r="K534" s="11"/>
      <c r="L534" s="11"/>
      <c r="M534" s="11"/>
      <c r="N534" s="11"/>
    </row>
    <row r="535" customFormat="false" ht="12.75" hidden="false" customHeight="true" outlineLevel="0" collapsed="false">
      <c r="A535" s="11"/>
      <c r="B535" s="11"/>
      <c r="C535" s="11"/>
      <c r="D535" s="11"/>
      <c r="E535" s="11"/>
      <c r="F535" s="11"/>
      <c r="G535" s="11"/>
      <c r="H535" s="11"/>
      <c r="I535" s="11"/>
      <c r="J535" s="11"/>
      <c r="K535" s="11"/>
      <c r="L535" s="11"/>
      <c r="M535" s="11"/>
      <c r="N535" s="11"/>
    </row>
    <row r="536" customFormat="false" ht="12.75" hidden="false" customHeight="true" outlineLevel="0" collapsed="false">
      <c r="A536" s="11"/>
      <c r="B536" s="11"/>
      <c r="C536" s="11"/>
      <c r="D536" s="11"/>
      <c r="E536" s="11"/>
      <c r="F536" s="11"/>
      <c r="G536" s="11"/>
      <c r="H536" s="11"/>
      <c r="I536" s="11"/>
      <c r="J536" s="11"/>
      <c r="K536" s="11"/>
      <c r="L536" s="11"/>
      <c r="M536" s="11"/>
      <c r="N536" s="11"/>
    </row>
    <row r="537" customFormat="false" ht="12.75" hidden="false" customHeight="true" outlineLevel="0" collapsed="false">
      <c r="A537" s="11"/>
      <c r="B537" s="11"/>
      <c r="C537" s="11"/>
      <c r="D537" s="11"/>
      <c r="E537" s="11"/>
      <c r="F537" s="11"/>
      <c r="G537" s="11"/>
      <c r="H537" s="11"/>
      <c r="I537" s="11"/>
      <c r="J537" s="11"/>
      <c r="K537" s="11"/>
      <c r="L537" s="11"/>
      <c r="M537" s="11"/>
      <c r="N537" s="11"/>
    </row>
    <row r="538" customFormat="false" ht="12.75" hidden="false" customHeight="true" outlineLevel="0" collapsed="false">
      <c r="A538" s="11"/>
      <c r="B538" s="11"/>
      <c r="C538" s="11"/>
      <c r="D538" s="11"/>
      <c r="E538" s="11"/>
      <c r="F538" s="11"/>
      <c r="G538" s="11"/>
      <c r="H538" s="11"/>
      <c r="I538" s="11"/>
      <c r="J538" s="11"/>
      <c r="K538" s="11"/>
      <c r="L538" s="11"/>
      <c r="M538" s="11"/>
      <c r="N538" s="11"/>
    </row>
    <row r="539" customFormat="false" ht="12.75" hidden="false" customHeight="true" outlineLevel="0" collapsed="false">
      <c r="A539" s="11"/>
      <c r="B539" s="11"/>
      <c r="C539" s="11"/>
      <c r="D539" s="11"/>
      <c r="E539" s="11"/>
      <c r="F539" s="11"/>
      <c r="G539" s="11"/>
      <c r="H539" s="11"/>
      <c r="I539" s="11"/>
      <c r="J539" s="11"/>
      <c r="K539" s="11"/>
      <c r="L539" s="11"/>
      <c r="M539" s="11"/>
      <c r="N539" s="11"/>
    </row>
    <row r="540" customFormat="false" ht="12.75" hidden="false" customHeight="true" outlineLevel="0" collapsed="false">
      <c r="A540" s="11"/>
      <c r="B540" s="11"/>
      <c r="C540" s="11"/>
      <c r="D540" s="11"/>
      <c r="E540" s="11"/>
      <c r="F540" s="11"/>
      <c r="G540" s="11"/>
      <c r="H540" s="11"/>
      <c r="I540" s="11"/>
      <c r="J540" s="11"/>
      <c r="K540" s="11"/>
      <c r="L540" s="11"/>
      <c r="M540" s="11"/>
      <c r="N540" s="11"/>
    </row>
    <row r="541" customFormat="false" ht="12.75" hidden="false" customHeight="true" outlineLevel="0" collapsed="false">
      <c r="A541" s="11"/>
      <c r="B541" s="11"/>
      <c r="C541" s="11"/>
      <c r="D541" s="11"/>
      <c r="E541" s="11"/>
      <c r="F541" s="11"/>
      <c r="G541" s="11"/>
      <c r="H541" s="11"/>
      <c r="I541" s="11"/>
      <c r="J541" s="11"/>
      <c r="K541" s="11"/>
      <c r="L541" s="11"/>
      <c r="M541" s="11"/>
      <c r="N541" s="11"/>
    </row>
    <row r="542" customFormat="false" ht="12.75" hidden="false" customHeight="true" outlineLevel="0" collapsed="false">
      <c r="A542" s="11"/>
      <c r="B542" s="11"/>
      <c r="C542" s="11"/>
      <c r="D542" s="11"/>
      <c r="E542" s="11"/>
      <c r="F542" s="11"/>
      <c r="G542" s="11"/>
      <c r="H542" s="11"/>
      <c r="I542" s="11"/>
      <c r="J542" s="11"/>
      <c r="K542" s="11"/>
      <c r="L542" s="11"/>
      <c r="M542" s="11"/>
      <c r="N542" s="11"/>
    </row>
    <row r="543" customFormat="false" ht="12.75" hidden="false" customHeight="true" outlineLevel="0" collapsed="false">
      <c r="A543" s="11"/>
      <c r="B543" s="11"/>
      <c r="C543" s="11"/>
      <c r="D543" s="11"/>
      <c r="E543" s="11"/>
      <c r="F543" s="11"/>
      <c r="G543" s="11"/>
      <c r="H543" s="11"/>
      <c r="I543" s="11"/>
      <c r="J543" s="11"/>
      <c r="K543" s="11"/>
      <c r="L543" s="11"/>
      <c r="M543" s="11"/>
      <c r="N543" s="11"/>
    </row>
    <row r="544" customFormat="false" ht="12.75" hidden="false" customHeight="true" outlineLevel="0" collapsed="false">
      <c r="A544" s="11"/>
      <c r="B544" s="11"/>
      <c r="C544" s="11"/>
      <c r="D544" s="11"/>
      <c r="E544" s="11"/>
      <c r="F544" s="11"/>
      <c r="G544" s="11"/>
      <c r="H544" s="11"/>
      <c r="I544" s="11"/>
      <c r="J544" s="11"/>
      <c r="K544" s="11"/>
      <c r="L544" s="11"/>
      <c r="M544" s="11"/>
      <c r="N544" s="11"/>
    </row>
    <row r="545" customFormat="false" ht="12.75" hidden="false" customHeight="true" outlineLevel="0" collapsed="false">
      <c r="A545" s="11"/>
      <c r="B545" s="11"/>
      <c r="C545" s="11"/>
      <c r="D545" s="11"/>
      <c r="E545" s="11"/>
      <c r="F545" s="11"/>
      <c r="G545" s="11"/>
      <c r="H545" s="11"/>
      <c r="I545" s="11"/>
      <c r="J545" s="11"/>
      <c r="K545" s="11"/>
      <c r="L545" s="11"/>
      <c r="M545" s="11"/>
      <c r="N545" s="11"/>
    </row>
    <row r="546" customFormat="false" ht="12.75" hidden="false" customHeight="true" outlineLevel="0" collapsed="false">
      <c r="A546" s="11"/>
      <c r="B546" s="11"/>
      <c r="C546" s="11"/>
      <c r="D546" s="11"/>
      <c r="E546" s="11"/>
      <c r="F546" s="11"/>
      <c r="G546" s="11"/>
      <c r="H546" s="11"/>
      <c r="I546" s="11"/>
      <c r="J546" s="11"/>
      <c r="K546" s="11"/>
      <c r="L546" s="11"/>
      <c r="M546" s="11"/>
      <c r="N546" s="11"/>
    </row>
    <row r="547" customFormat="false" ht="12.75" hidden="false" customHeight="true" outlineLevel="0" collapsed="false">
      <c r="A547" s="11"/>
      <c r="B547" s="11"/>
      <c r="C547" s="11"/>
      <c r="D547" s="11"/>
      <c r="E547" s="11"/>
      <c r="F547" s="11"/>
      <c r="G547" s="11"/>
      <c r="H547" s="11"/>
      <c r="I547" s="11"/>
      <c r="J547" s="11"/>
      <c r="K547" s="11"/>
      <c r="L547" s="11"/>
      <c r="M547" s="11"/>
      <c r="N547" s="11"/>
    </row>
    <row r="548" customFormat="false" ht="12.75" hidden="false" customHeight="true" outlineLevel="0" collapsed="false">
      <c r="A548" s="11"/>
      <c r="B548" s="11"/>
      <c r="C548" s="11"/>
      <c r="D548" s="11"/>
      <c r="E548" s="11"/>
      <c r="F548" s="11"/>
      <c r="G548" s="11"/>
      <c r="H548" s="11"/>
      <c r="I548" s="11"/>
      <c r="J548" s="11"/>
      <c r="K548" s="11"/>
      <c r="L548" s="11"/>
      <c r="M548" s="11"/>
      <c r="N548" s="11"/>
    </row>
    <row r="549" customFormat="false" ht="12.75" hidden="false" customHeight="true" outlineLevel="0" collapsed="false">
      <c r="A549" s="11"/>
      <c r="B549" s="11"/>
      <c r="C549" s="11"/>
      <c r="D549" s="11"/>
      <c r="E549" s="11"/>
      <c r="F549" s="11"/>
      <c r="G549" s="11"/>
      <c r="H549" s="11"/>
      <c r="I549" s="11"/>
      <c r="J549" s="11"/>
      <c r="K549" s="11"/>
      <c r="L549" s="11"/>
      <c r="M549" s="11"/>
      <c r="N549" s="11"/>
    </row>
    <row r="550" customFormat="false" ht="12.75" hidden="false" customHeight="true" outlineLevel="0" collapsed="false">
      <c r="A550" s="11"/>
      <c r="B550" s="11"/>
      <c r="C550" s="11"/>
      <c r="D550" s="11"/>
      <c r="E550" s="11"/>
      <c r="F550" s="11"/>
      <c r="G550" s="11"/>
      <c r="H550" s="11"/>
      <c r="I550" s="11"/>
      <c r="J550" s="11"/>
      <c r="K550" s="11"/>
      <c r="L550" s="11"/>
      <c r="M550" s="11"/>
      <c r="N550" s="11"/>
    </row>
    <row r="551" customFormat="false" ht="12.75" hidden="false" customHeight="true" outlineLevel="0" collapsed="false">
      <c r="A551" s="11"/>
      <c r="B551" s="11"/>
      <c r="C551" s="11"/>
      <c r="D551" s="11"/>
      <c r="E551" s="11"/>
      <c r="F551" s="11"/>
      <c r="G551" s="11"/>
      <c r="H551" s="11"/>
      <c r="I551" s="11"/>
      <c r="J551" s="11"/>
      <c r="K551" s="11"/>
      <c r="L551" s="11"/>
      <c r="M551" s="11"/>
      <c r="N551" s="11"/>
    </row>
    <row r="552" customFormat="false" ht="12.75" hidden="false" customHeight="true" outlineLevel="0" collapsed="false">
      <c r="A552" s="11"/>
      <c r="B552" s="11"/>
      <c r="C552" s="11"/>
      <c r="D552" s="11"/>
      <c r="E552" s="11"/>
      <c r="F552" s="11"/>
      <c r="G552" s="11"/>
      <c r="H552" s="11"/>
      <c r="I552" s="11"/>
      <c r="J552" s="11"/>
      <c r="K552" s="11"/>
      <c r="L552" s="11"/>
      <c r="M552" s="11"/>
      <c r="N552" s="11"/>
    </row>
    <row r="553" customFormat="false" ht="12.75" hidden="false" customHeight="true" outlineLevel="0" collapsed="false">
      <c r="A553" s="11"/>
      <c r="B553" s="11"/>
      <c r="C553" s="11"/>
      <c r="D553" s="11"/>
      <c r="E553" s="11"/>
      <c r="F553" s="11"/>
      <c r="G553" s="11"/>
      <c r="H553" s="11"/>
      <c r="I553" s="11"/>
      <c r="J553" s="11"/>
      <c r="K553" s="11"/>
      <c r="L553" s="11"/>
      <c r="M553" s="11"/>
      <c r="N553" s="11"/>
    </row>
    <row r="554" customFormat="false" ht="12.75" hidden="false" customHeight="true" outlineLevel="0" collapsed="false">
      <c r="A554" s="11"/>
      <c r="B554" s="11"/>
      <c r="C554" s="11"/>
      <c r="D554" s="11"/>
      <c r="E554" s="11"/>
      <c r="F554" s="11"/>
      <c r="G554" s="11"/>
      <c r="H554" s="11"/>
      <c r="I554" s="11"/>
      <c r="J554" s="11"/>
      <c r="K554" s="11"/>
      <c r="L554" s="11"/>
      <c r="M554" s="11"/>
      <c r="N554" s="11"/>
    </row>
    <row r="555" customFormat="false" ht="12.75" hidden="false" customHeight="true" outlineLevel="0" collapsed="false">
      <c r="A555" s="11"/>
      <c r="B555" s="11"/>
      <c r="C555" s="11"/>
      <c r="D555" s="11"/>
      <c r="E555" s="11"/>
      <c r="F555" s="11"/>
      <c r="G555" s="11"/>
      <c r="H555" s="11"/>
      <c r="I555" s="11"/>
      <c r="J555" s="11"/>
      <c r="K555" s="11"/>
      <c r="L555" s="11"/>
      <c r="M555" s="11"/>
      <c r="N555" s="11"/>
    </row>
    <row r="556" customFormat="false" ht="12.75" hidden="false" customHeight="true" outlineLevel="0" collapsed="false">
      <c r="A556" s="11"/>
      <c r="B556" s="11"/>
      <c r="C556" s="11"/>
      <c r="D556" s="11"/>
      <c r="E556" s="11"/>
      <c r="F556" s="11"/>
      <c r="G556" s="11"/>
      <c r="H556" s="11"/>
      <c r="I556" s="11"/>
      <c r="J556" s="11"/>
      <c r="K556" s="11"/>
      <c r="L556" s="11"/>
      <c r="M556" s="11"/>
      <c r="N556" s="11"/>
    </row>
    <row r="557" customFormat="false" ht="12.75" hidden="false" customHeight="true" outlineLevel="0" collapsed="false">
      <c r="A557" s="11"/>
      <c r="B557" s="11"/>
      <c r="C557" s="11"/>
      <c r="D557" s="11"/>
      <c r="E557" s="11"/>
      <c r="F557" s="11"/>
      <c r="G557" s="11"/>
      <c r="H557" s="11"/>
      <c r="I557" s="11"/>
      <c r="J557" s="11"/>
      <c r="K557" s="11"/>
      <c r="L557" s="11"/>
      <c r="M557" s="11"/>
      <c r="N557" s="11"/>
    </row>
    <row r="558" customFormat="false" ht="12.75" hidden="false" customHeight="true" outlineLevel="0" collapsed="false">
      <c r="A558" s="11"/>
      <c r="B558" s="11"/>
      <c r="C558" s="11"/>
      <c r="D558" s="11"/>
      <c r="E558" s="11"/>
      <c r="F558" s="11"/>
      <c r="G558" s="11"/>
      <c r="H558" s="11"/>
      <c r="I558" s="11"/>
      <c r="J558" s="11"/>
      <c r="K558" s="11"/>
      <c r="L558" s="11"/>
      <c r="M558" s="11"/>
      <c r="N558" s="11"/>
    </row>
    <row r="559" customFormat="false" ht="12.75" hidden="false" customHeight="true" outlineLevel="0" collapsed="false">
      <c r="A559" s="11"/>
      <c r="B559" s="11"/>
      <c r="C559" s="11"/>
      <c r="D559" s="11"/>
      <c r="E559" s="11"/>
      <c r="F559" s="11"/>
      <c r="G559" s="11"/>
      <c r="H559" s="11"/>
      <c r="I559" s="11"/>
      <c r="J559" s="11"/>
      <c r="K559" s="11"/>
      <c r="L559" s="11"/>
      <c r="M559" s="11"/>
      <c r="N559" s="11"/>
    </row>
    <row r="560" customFormat="false" ht="12.75" hidden="false" customHeight="true" outlineLevel="0" collapsed="false">
      <c r="A560" s="11"/>
      <c r="B560" s="11"/>
      <c r="C560" s="11"/>
      <c r="D560" s="11"/>
      <c r="E560" s="11"/>
      <c r="F560" s="11"/>
      <c r="G560" s="11"/>
      <c r="H560" s="11"/>
      <c r="I560" s="11"/>
      <c r="J560" s="11"/>
      <c r="K560" s="11"/>
      <c r="L560" s="11"/>
      <c r="M560" s="11"/>
      <c r="N560" s="11"/>
    </row>
    <row r="561" customFormat="false" ht="12.75" hidden="false" customHeight="true" outlineLevel="0" collapsed="false">
      <c r="A561" s="11"/>
      <c r="B561" s="11"/>
      <c r="C561" s="11"/>
      <c r="D561" s="11"/>
      <c r="E561" s="11"/>
      <c r="F561" s="11"/>
      <c r="G561" s="11"/>
      <c r="H561" s="11"/>
      <c r="I561" s="11"/>
      <c r="J561" s="11"/>
      <c r="K561" s="11"/>
      <c r="L561" s="11"/>
      <c r="M561" s="11"/>
      <c r="N561" s="11"/>
    </row>
    <row r="562" customFormat="false" ht="12.75" hidden="false" customHeight="true" outlineLevel="0" collapsed="false">
      <c r="A562" s="11"/>
      <c r="B562" s="11"/>
      <c r="C562" s="11"/>
      <c r="D562" s="11"/>
      <c r="E562" s="11"/>
      <c r="F562" s="11"/>
      <c r="G562" s="11"/>
      <c r="H562" s="11"/>
      <c r="I562" s="11"/>
      <c r="J562" s="11"/>
      <c r="K562" s="11"/>
      <c r="L562" s="11"/>
      <c r="M562" s="11"/>
      <c r="N562" s="11"/>
    </row>
    <row r="563" customFormat="false" ht="12.75" hidden="false" customHeight="true" outlineLevel="0" collapsed="false">
      <c r="A563" s="11"/>
      <c r="B563" s="11"/>
      <c r="C563" s="11"/>
      <c r="D563" s="11"/>
      <c r="E563" s="11"/>
      <c r="F563" s="11"/>
      <c r="G563" s="11"/>
      <c r="H563" s="11"/>
      <c r="I563" s="11"/>
      <c r="J563" s="11"/>
      <c r="K563" s="11"/>
      <c r="L563" s="11"/>
      <c r="M563" s="11"/>
      <c r="N563" s="11"/>
    </row>
    <row r="564" customFormat="false" ht="12.75" hidden="false" customHeight="true" outlineLevel="0" collapsed="false">
      <c r="A564" s="11"/>
      <c r="B564" s="11"/>
      <c r="C564" s="11"/>
      <c r="D564" s="11"/>
      <c r="E564" s="11"/>
      <c r="F564" s="11"/>
      <c r="G564" s="11"/>
      <c r="H564" s="11"/>
      <c r="I564" s="11"/>
      <c r="J564" s="11"/>
      <c r="K564" s="11"/>
      <c r="L564" s="11"/>
      <c r="M564" s="11"/>
      <c r="N564" s="11"/>
    </row>
    <row r="565" customFormat="false" ht="12.75" hidden="false" customHeight="true" outlineLevel="0" collapsed="false">
      <c r="A565" s="11"/>
      <c r="B565" s="11"/>
      <c r="C565" s="11"/>
      <c r="D565" s="11"/>
      <c r="E565" s="11"/>
      <c r="F565" s="11"/>
      <c r="G565" s="11"/>
      <c r="H565" s="11"/>
      <c r="I565" s="11"/>
      <c r="J565" s="11"/>
      <c r="K565" s="11"/>
      <c r="L565" s="11"/>
      <c r="M565" s="11"/>
      <c r="N565" s="11"/>
    </row>
    <row r="566" customFormat="false" ht="12.75" hidden="false" customHeight="true" outlineLevel="0" collapsed="false">
      <c r="A566" s="11"/>
      <c r="B566" s="11"/>
      <c r="C566" s="11"/>
      <c r="D566" s="11"/>
      <c r="E566" s="11"/>
      <c r="F566" s="11"/>
      <c r="G566" s="11"/>
      <c r="H566" s="11"/>
      <c r="I566" s="11"/>
      <c r="J566" s="11"/>
      <c r="K566" s="11"/>
      <c r="L566" s="11"/>
      <c r="M566" s="11"/>
      <c r="N566" s="11"/>
    </row>
    <row r="567" customFormat="false" ht="12.75" hidden="false" customHeight="true" outlineLevel="0" collapsed="false">
      <c r="A567" s="11"/>
      <c r="B567" s="11"/>
      <c r="C567" s="11"/>
      <c r="D567" s="11"/>
      <c r="E567" s="11"/>
      <c r="F567" s="11"/>
      <c r="G567" s="11"/>
      <c r="H567" s="11"/>
      <c r="I567" s="11"/>
      <c r="J567" s="11"/>
      <c r="K567" s="11"/>
      <c r="L567" s="11"/>
      <c r="M567" s="11"/>
      <c r="N567" s="11"/>
    </row>
    <row r="568" customFormat="false" ht="12.75" hidden="false" customHeight="true" outlineLevel="0" collapsed="false">
      <c r="A568" s="11"/>
      <c r="B568" s="11"/>
      <c r="C568" s="11"/>
      <c r="D568" s="11"/>
      <c r="E568" s="11"/>
      <c r="F568" s="11"/>
      <c r="G568" s="11"/>
      <c r="H568" s="11"/>
      <c r="I568" s="11"/>
      <c r="J568" s="11"/>
      <c r="K568" s="11"/>
      <c r="L568" s="11"/>
      <c r="M568" s="11"/>
      <c r="N568" s="11"/>
    </row>
    <row r="569" customFormat="false" ht="12.75" hidden="false" customHeight="true" outlineLevel="0" collapsed="false">
      <c r="A569" s="11"/>
      <c r="B569" s="11"/>
      <c r="C569" s="11"/>
      <c r="D569" s="11"/>
      <c r="E569" s="11"/>
      <c r="F569" s="11"/>
      <c r="G569" s="11"/>
      <c r="H569" s="11"/>
      <c r="I569" s="11"/>
      <c r="J569" s="11"/>
      <c r="K569" s="11"/>
      <c r="L569" s="11"/>
      <c r="M569" s="11"/>
      <c r="N569" s="11"/>
    </row>
    <row r="570" customFormat="false" ht="12.75" hidden="false" customHeight="true" outlineLevel="0" collapsed="false">
      <c r="A570" s="11"/>
      <c r="B570" s="11"/>
      <c r="C570" s="11"/>
      <c r="D570" s="11"/>
      <c r="E570" s="11"/>
      <c r="F570" s="11"/>
      <c r="G570" s="11"/>
      <c r="H570" s="11"/>
      <c r="I570" s="11"/>
      <c r="J570" s="11"/>
      <c r="K570" s="11"/>
      <c r="L570" s="11"/>
      <c r="M570" s="11"/>
      <c r="N570" s="11"/>
    </row>
    <row r="571" customFormat="false" ht="12.75" hidden="false" customHeight="true" outlineLevel="0" collapsed="false">
      <c r="A571" s="11"/>
      <c r="B571" s="11"/>
      <c r="C571" s="11"/>
      <c r="D571" s="11"/>
      <c r="E571" s="11"/>
      <c r="F571" s="11"/>
      <c r="G571" s="11"/>
      <c r="H571" s="11"/>
      <c r="I571" s="11"/>
      <c r="J571" s="11"/>
      <c r="K571" s="11"/>
      <c r="L571" s="11"/>
      <c r="M571" s="11"/>
      <c r="N571" s="11"/>
    </row>
    <row r="572" customFormat="false" ht="12.75" hidden="false" customHeight="true" outlineLevel="0" collapsed="false">
      <c r="A572" s="11"/>
      <c r="B572" s="11"/>
      <c r="C572" s="11"/>
      <c r="D572" s="11"/>
      <c r="E572" s="11"/>
      <c r="F572" s="11"/>
      <c r="G572" s="11"/>
      <c r="H572" s="11"/>
      <c r="I572" s="11"/>
      <c r="J572" s="11"/>
      <c r="K572" s="11"/>
      <c r="L572" s="11"/>
      <c r="M572" s="11"/>
      <c r="N572" s="11"/>
    </row>
    <row r="573" customFormat="false" ht="12.75" hidden="false" customHeight="true" outlineLevel="0" collapsed="false">
      <c r="A573" s="11"/>
      <c r="B573" s="11"/>
      <c r="C573" s="11"/>
      <c r="D573" s="11"/>
      <c r="E573" s="11"/>
      <c r="F573" s="11"/>
      <c r="G573" s="11"/>
      <c r="H573" s="11"/>
      <c r="I573" s="11"/>
      <c r="J573" s="11"/>
      <c r="K573" s="11"/>
      <c r="L573" s="11"/>
      <c r="M573" s="11"/>
      <c r="N573" s="11"/>
    </row>
    <row r="574" customFormat="false" ht="12.75" hidden="false" customHeight="true" outlineLevel="0" collapsed="false">
      <c r="A574" s="11"/>
      <c r="B574" s="11"/>
      <c r="C574" s="11"/>
      <c r="D574" s="11"/>
      <c r="E574" s="11"/>
      <c r="F574" s="11"/>
      <c r="G574" s="11"/>
      <c r="H574" s="11"/>
      <c r="I574" s="11"/>
      <c r="J574" s="11"/>
      <c r="K574" s="11"/>
      <c r="L574" s="11"/>
      <c r="M574" s="11"/>
      <c r="N574" s="11"/>
    </row>
    <row r="575" customFormat="false" ht="12.75" hidden="false" customHeight="true" outlineLevel="0" collapsed="false">
      <c r="A575" s="11"/>
      <c r="B575" s="11"/>
      <c r="C575" s="11"/>
      <c r="D575" s="11"/>
      <c r="E575" s="11"/>
      <c r="F575" s="11"/>
      <c r="G575" s="11"/>
      <c r="H575" s="11"/>
      <c r="I575" s="11"/>
      <c r="J575" s="11"/>
      <c r="K575" s="11"/>
      <c r="L575" s="11"/>
      <c r="M575" s="11"/>
      <c r="N575" s="11"/>
    </row>
    <row r="576" customFormat="false" ht="12.75" hidden="false" customHeight="true" outlineLevel="0" collapsed="false">
      <c r="A576" s="11"/>
      <c r="B576" s="11"/>
      <c r="C576" s="11"/>
      <c r="D576" s="11"/>
      <c r="E576" s="11"/>
      <c r="F576" s="11"/>
      <c r="G576" s="11"/>
      <c r="H576" s="11"/>
      <c r="I576" s="11"/>
      <c r="J576" s="11"/>
      <c r="K576" s="11"/>
      <c r="L576" s="11"/>
      <c r="M576" s="11"/>
      <c r="N576" s="11"/>
    </row>
    <row r="577" customFormat="false" ht="12.75" hidden="false" customHeight="true" outlineLevel="0" collapsed="false">
      <c r="A577" s="11"/>
      <c r="B577" s="11"/>
      <c r="C577" s="11"/>
      <c r="D577" s="11"/>
      <c r="E577" s="11"/>
      <c r="F577" s="11"/>
      <c r="G577" s="11"/>
      <c r="H577" s="11"/>
      <c r="I577" s="11"/>
      <c r="J577" s="11"/>
      <c r="K577" s="11"/>
      <c r="L577" s="11"/>
      <c r="M577" s="11"/>
      <c r="N577" s="11"/>
    </row>
    <row r="578" customFormat="false" ht="12.75" hidden="false" customHeight="true" outlineLevel="0" collapsed="false">
      <c r="A578" s="11"/>
      <c r="B578" s="11"/>
      <c r="C578" s="11"/>
      <c r="D578" s="11"/>
      <c r="E578" s="11"/>
      <c r="F578" s="11"/>
      <c r="G578" s="11"/>
      <c r="H578" s="11"/>
      <c r="I578" s="11"/>
      <c r="J578" s="11"/>
      <c r="K578" s="11"/>
      <c r="L578" s="11"/>
      <c r="M578" s="11"/>
      <c r="N578" s="11"/>
    </row>
    <row r="579" customFormat="false" ht="12.75" hidden="false" customHeight="true" outlineLevel="0" collapsed="false">
      <c r="A579" s="11"/>
      <c r="B579" s="11"/>
      <c r="C579" s="11"/>
      <c r="D579" s="11"/>
      <c r="E579" s="11"/>
      <c r="F579" s="11"/>
      <c r="G579" s="11"/>
      <c r="H579" s="11"/>
      <c r="I579" s="11"/>
      <c r="J579" s="11"/>
      <c r="K579" s="11"/>
      <c r="L579" s="11"/>
      <c r="M579" s="11"/>
      <c r="N579" s="11"/>
    </row>
    <row r="580" customFormat="false" ht="12.75" hidden="false" customHeight="true" outlineLevel="0" collapsed="false">
      <c r="A580" s="11"/>
      <c r="B580" s="11"/>
      <c r="C580" s="11"/>
      <c r="D580" s="11"/>
      <c r="E580" s="11"/>
      <c r="F580" s="11"/>
      <c r="G580" s="11"/>
      <c r="H580" s="11"/>
      <c r="I580" s="11"/>
      <c r="J580" s="11"/>
      <c r="K580" s="11"/>
      <c r="L580" s="11"/>
      <c r="M580" s="11"/>
      <c r="N580" s="11"/>
    </row>
    <row r="581" customFormat="false" ht="12.75" hidden="false" customHeight="true" outlineLevel="0" collapsed="false">
      <c r="A581" s="11"/>
      <c r="B581" s="11"/>
      <c r="C581" s="11"/>
      <c r="D581" s="11"/>
      <c r="E581" s="11"/>
      <c r="F581" s="11"/>
      <c r="G581" s="11"/>
      <c r="H581" s="11"/>
      <c r="I581" s="11"/>
      <c r="J581" s="11"/>
      <c r="K581" s="11"/>
      <c r="L581" s="11"/>
      <c r="M581" s="11"/>
      <c r="N581" s="11"/>
    </row>
    <row r="582" customFormat="false" ht="12.75" hidden="false" customHeight="true" outlineLevel="0" collapsed="false">
      <c r="A582" s="11"/>
      <c r="B582" s="11"/>
      <c r="C582" s="11"/>
      <c r="D582" s="11"/>
      <c r="E582" s="11"/>
      <c r="F582" s="11"/>
      <c r="G582" s="11"/>
      <c r="H582" s="11"/>
      <c r="I582" s="11"/>
      <c r="J582" s="11"/>
      <c r="K582" s="11"/>
      <c r="L582" s="11"/>
      <c r="M582" s="11"/>
      <c r="N582" s="11"/>
    </row>
    <row r="583" customFormat="false" ht="12.75" hidden="false" customHeight="true" outlineLevel="0" collapsed="false">
      <c r="A583" s="11"/>
      <c r="B583" s="11"/>
      <c r="C583" s="11"/>
      <c r="D583" s="11"/>
      <c r="E583" s="11"/>
      <c r="F583" s="11"/>
      <c r="G583" s="11"/>
      <c r="H583" s="11"/>
      <c r="I583" s="11"/>
      <c r="J583" s="11"/>
      <c r="K583" s="11"/>
      <c r="L583" s="11"/>
      <c r="M583" s="11"/>
      <c r="N583" s="11"/>
    </row>
    <row r="584" customFormat="false" ht="12.75" hidden="false" customHeight="true" outlineLevel="0" collapsed="false">
      <c r="A584" s="11"/>
      <c r="B584" s="11"/>
      <c r="C584" s="11"/>
      <c r="D584" s="11"/>
      <c r="E584" s="11"/>
      <c r="F584" s="11"/>
      <c r="G584" s="11"/>
      <c r="H584" s="11"/>
      <c r="I584" s="11"/>
      <c r="J584" s="11"/>
      <c r="K584" s="11"/>
      <c r="L584" s="11"/>
      <c r="M584" s="11"/>
      <c r="N584" s="11"/>
    </row>
    <row r="585" customFormat="false" ht="12.75" hidden="false" customHeight="true" outlineLevel="0" collapsed="false">
      <c r="A585" s="11"/>
      <c r="B585" s="11"/>
      <c r="C585" s="11"/>
      <c r="D585" s="11"/>
      <c r="E585" s="11"/>
      <c r="F585" s="11"/>
      <c r="G585" s="11"/>
      <c r="H585" s="11"/>
      <c r="I585" s="11"/>
      <c r="J585" s="11"/>
      <c r="K585" s="11"/>
      <c r="L585" s="11"/>
      <c r="M585" s="11"/>
      <c r="N585" s="11"/>
    </row>
    <row r="586" customFormat="false" ht="12.75" hidden="false" customHeight="true" outlineLevel="0" collapsed="false">
      <c r="A586" s="11"/>
      <c r="B586" s="11"/>
      <c r="C586" s="11"/>
      <c r="D586" s="11"/>
      <c r="E586" s="11"/>
      <c r="F586" s="11"/>
      <c r="G586" s="11"/>
      <c r="H586" s="11"/>
      <c r="I586" s="11"/>
      <c r="J586" s="11"/>
      <c r="K586" s="11"/>
      <c r="L586" s="11"/>
      <c r="M586" s="11"/>
      <c r="N586" s="11"/>
    </row>
    <row r="587" customFormat="false" ht="12.75" hidden="false" customHeight="true" outlineLevel="0" collapsed="false">
      <c r="A587" s="11"/>
      <c r="B587" s="11"/>
      <c r="C587" s="11"/>
      <c r="D587" s="11"/>
      <c r="E587" s="11"/>
      <c r="F587" s="11"/>
      <c r="G587" s="11"/>
      <c r="H587" s="11"/>
      <c r="I587" s="11"/>
      <c r="J587" s="11"/>
      <c r="K587" s="11"/>
      <c r="L587" s="11"/>
      <c r="M587" s="11"/>
      <c r="N587" s="11"/>
    </row>
    <row r="588" customFormat="false" ht="12.75" hidden="false" customHeight="true" outlineLevel="0" collapsed="false">
      <c r="A588" s="11"/>
      <c r="B588" s="11"/>
      <c r="C588" s="11"/>
      <c r="D588" s="11"/>
      <c r="E588" s="11"/>
      <c r="F588" s="11"/>
      <c r="G588" s="11"/>
      <c r="H588" s="11"/>
      <c r="I588" s="11"/>
      <c r="J588" s="11"/>
      <c r="K588" s="11"/>
      <c r="L588" s="11"/>
      <c r="M588" s="11"/>
      <c r="N588" s="11"/>
    </row>
    <row r="589" customFormat="false" ht="12.75" hidden="false" customHeight="true" outlineLevel="0" collapsed="false">
      <c r="A589" s="11"/>
      <c r="B589" s="11"/>
      <c r="C589" s="11"/>
      <c r="D589" s="11"/>
      <c r="E589" s="11"/>
      <c r="F589" s="11"/>
      <c r="G589" s="11"/>
      <c r="H589" s="11"/>
      <c r="I589" s="11"/>
      <c r="J589" s="11"/>
      <c r="K589" s="11"/>
      <c r="L589" s="11"/>
      <c r="M589" s="11"/>
      <c r="N589" s="11"/>
    </row>
    <row r="590" customFormat="false" ht="12.75" hidden="false" customHeight="true" outlineLevel="0" collapsed="false">
      <c r="A590" s="11"/>
      <c r="B590" s="11"/>
      <c r="C590" s="11"/>
      <c r="D590" s="11"/>
      <c r="E590" s="11"/>
      <c r="F590" s="11"/>
      <c r="G590" s="11"/>
      <c r="H590" s="11"/>
      <c r="I590" s="11"/>
      <c r="J590" s="11"/>
      <c r="K590" s="11"/>
      <c r="L590" s="11"/>
      <c r="M590" s="11"/>
      <c r="N590" s="11"/>
    </row>
    <row r="591" customFormat="false" ht="12.75" hidden="false" customHeight="true" outlineLevel="0" collapsed="false">
      <c r="A591" s="11"/>
      <c r="B591" s="11"/>
      <c r="C591" s="11"/>
      <c r="D591" s="11"/>
      <c r="E591" s="11"/>
      <c r="F591" s="11"/>
      <c r="G591" s="11"/>
      <c r="H591" s="11"/>
      <c r="I591" s="11"/>
      <c r="J591" s="11"/>
      <c r="K591" s="11"/>
      <c r="L591" s="11"/>
      <c r="M591" s="11"/>
      <c r="N591" s="11"/>
    </row>
    <row r="592" customFormat="false" ht="12.75" hidden="false" customHeight="true" outlineLevel="0" collapsed="false">
      <c r="A592" s="11"/>
      <c r="B592" s="11"/>
      <c r="C592" s="11"/>
      <c r="D592" s="11"/>
      <c r="E592" s="11"/>
      <c r="F592" s="11"/>
      <c r="G592" s="11"/>
      <c r="H592" s="11"/>
      <c r="I592" s="11"/>
      <c r="J592" s="11"/>
      <c r="K592" s="11"/>
      <c r="L592" s="11"/>
      <c r="M592" s="11"/>
      <c r="N592" s="11"/>
    </row>
    <row r="593" customFormat="false" ht="12.75" hidden="false" customHeight="true" outlineLevel="0" collapsed="false">
      <c r="A593" s="11"/>
      <c r="B593" s="11"/>
      <c r="C593" s="11"/>
      <c r="D593" s="11"/>
      <c r="E593" s="11"/>
      <c r="F593" s="11"/>
      <c r="G593" s="11"/>
      <c r="H593" s="11"/>
      <c r="I593" s="11"/>
      <c r="J593" s="11"/>
      <c r="K593" s="11"/>
      <c r="L593" s="11"/>
      <c r="M593" s="11"/>
      <c r="N593" s="11"/>
    </row>
    <row r="594" customFormat="false" ht="12.75" hidden="false" customHeight="true" outlineLevel="0" collapsed="false">
      <c r="A594" s="11"/>
      <c r="B594" s="11"/>
      <c r="C594" s="11"/>
      <c r="D594" s="11"/>
      <c r="E594" s="11"/>
      <c r="F594" s="11"/>
      <c r="G594" s="11"/>
      <c r="H594" s="11"/>
      <c r="I594" s="11"/>
      <c r="J594" s="11"/>
      <c r="K594" s="11"/>
      <c r="L594" s="11"/>
      <c r="M594" s="11"/>
      <c r="N594" s="11"/>
    </row>
    <row r="595" customFormat="false" ht="12.75" hidden="false" customHeight="true" outlineLevel="0" collapsed="false">
      <c r="A595" s="11"/>
      <c r="B595" s="11"/>
      <c r="C595" s="11"/>
      <c r="D595" s="11"/>
      <c r="E595" s="11"/>
      <c r="F595" s="11"/>
      <c r="G595" s="11"/>
      <c r="H595" s="11"/>
      <c r="I595" s="11"/>
      <c r="J595" s="11"/>
      <c r="K595" s="11"/>
      <c r="L595" s="11"/>
      <c r="M595" s="11"/>
      <c r="N595" s="11"/>
    </row>
    <row r="596" customFormat="false" ht="12.75" hidden="false" customHeight="true" outlineLevel="0" collapsed="false">
      <c r="A596" s="11"/>
      <c r="B596" s="11"/>
      <c r="C596" s="11"/>
      <c r="D596" s="11"/>
      <c r="E596" s="11"/>
      <c r="F596" s="11"/>
      <c r="G596" s="11"/>
      <c r="H596" s="11"/>
      <c r="I596" s="11"/>
      <c r="J596" s="11"/>
      <c r="K596" s="11"/>
      <c r="L596" s="11"/>
      <c r="M596" s="11"/>
      <c r="N596" s="11"/>
    </row>
    <row r="597" customFormat="false" ht="12.75" hidden="false" customHeight="true" outlineLevel="0" collapsed="false">
      <c r="A597" s="11"/>
      <c r="B597" s="11"/>
      <c r="C597" s="11"/>
      <c r="D597" s="11"/>
      <c r="E597" s="11"/>
      <c r="F597" s="11"/>
      <c r="G597" s="11"/>
      <c r="H597" s="11"/>
      <c r="I597" s="11"/>
      <c r="J597" s="11"/>
      <c r="K597" s="11"/>
      <c r="L597" s="11"/>
      <c r="M597" s="11"/>
      <c r="N597" s="11"/>
    </row>
    <row r="598" customFormat="false" ht="12.75" hidden="false" customHeight="true" outlineLevel="0" collapsed="false">
      <c r="A598" s="11"/>
      <c r="B598" s="11"/>
      <c r="C598" s="11"/>
      <c r="D598" s="11"/>
      <c r="E598" s="11"/>
      <c r="F598" s="11"/>
      <c r="G598" s="11"/>
      <c r="H598" s="11"/>
      <c r="I598" s="11"/>
      <c r="J598" s="11"/>
      <c r="K598" s="11"/>
      <c r="L598" s="11"/>
      <c r="M598" s="11"/>
      <c r="N598" s="11"/>
    </row>
    <row r="599" customFormat="false" ht="12.75" hidden="false" customHeight="true" outlineLevel="0" collapsed="false">
      <c r="A599" s="11"/>
      <c r="B599" s="11"/>
      <c r="C599" s="11"/>
      <c r="D599" s="11"/>
      <c r="E599" s="11"/>
      <c r="F599" s="11"/>
      <c r="G599" s="11"/>
      <c r="H599" s="11"/>
      <c r="I599" s="11"/>
      <c r="J599" s="11"/>
      <c r="K599" s="11"/>
      <c r="L599" s="11"/>
      <c r="M599" s="11"/>
      <c r="N599" s="11"/>
    </row>
    <row r="600" customFormat="false" ht="12.75" hidden="false" customHeight="true" outlineLevel="0" collapsed="false">
      <c r="A600" s="11"/>
      <c r="B600" s="11"/>
      <c r="C600" s="11"/>
      <c r="D600" s="11"/>
      <c r="E600" s="11"/>
      <c r="F600" s="11"/>
      <c r="G600" s="11"/>
      <c r="H600" s="11"/>
      <c r="I600" s="11"/>
      <c r="J600" s="11"/>
      <c r="K600" s="11"/>
      <c r="L600" s="11"/>
      <c r="M600" s="11"/>
      <c r="N600" s="11"/>
    </row>
    <row r="601" customFormat="false" ht="12.75" hidden="false" customHeight="true" outlineLevel="0" collapsed="false">
      <c r="A601" s="11"/>
      <c r="B601" s="11"/>
      <c r="C601" s="11"/>
      <c r="D601" s="11"/>
      <c r="E601" s="11"/>
      <c r="F601" s="11"/>
      <c r="G601" s="11"/>
      <c r="H601" s="11"/>
      <c r="I601" s="11"/>
      <c r="J601" s="11"/>
      <c r="K601" s="11"/>
      <c r="L601" s="11"/>
      <c r="M601" s="11"/>
      <c r="N601" s="11"/>
    </row>
    <row r="602" customFormat="false" ht="12.75" hidden="false" customHeight="true" outlineLevel="0" collapsed="false">
      <c r="A602" s="11"/>
      <c r="B602" s="11"/>
      <c r="C602" s="11"/>
      <c r="D602" s="11"/>
      <c r="E602" s="11"/>
      <c r="F602" s="11"/>
      <c r="G602" s="11"/>
      <c r="H602" s="11"/>
      <c r="I602" s="11"/>
      <c r="J602" s="11"/>
      <c r="K602" s="11"/>
      <c r="L602" s="11"/>
      <c r="M602" s="11"/>
      <c r="N602" s="11"/>
    </row>
    <row r="603" customFormat="false" ht="12.75" hidden="false" customHeight="true" outlineLevel="0" collapsed="false">
      <c r="A603" s="11"/>
      <c r="B603" s="11"/>
      <c r="C603" s="11"/>
      <c r="D603" s="11"/>
      <c r="E603" s="11"/>
      <c r="F603" s="11"/>
      <c r="G603" s="11"/>
      <c r="H603" s="11"/>
      <c r="I603" s="11"/>
      <c r="J603" s="11"/>
      <c r="K603" s="11"/>
      <c r="L603" s="11"/>
      <c r="M603" s="11"/>
      <c r="N603" s="11"/>
    </row>
    <row r="604" customFormat="false" ht="12.75" hidden="false" customHeight="true" outlineLevel="0" collapsed="false">
      <c r="A604" s="11"/>
      <c r="B604" s="11"/>
      <c r="C604" s="11"/>
      <c r="D604" s="11"/>
      <c r="E604" s="11"/>
      <c r="F604" s="11"/>
      <c r="G604" s="11"/>
      <c r="H604" s="11"/>
      <c r="I604" s="11"/>
      <c r="J604" s="11"/>
      <c r="K604" s="11"/>
      <c r="L604" s="11"/>
      <c r="M604" s="11"/>
      <c r="N604" s="11"/>
    </row>
    <row r="605" customFormat="false" ht="12.75" hidden="false" customHeight="true" outlineLevel="0" collapsed="false">
      <c r="A605" s="11"/>
      <c r="B605" s="11"/>
      <c r="C605" s="11"/>
      <c r="D605" s="11"/>
      <c r="E605" s="11"/>
      <c r="F605" s="11"/>
      <c r="G605" s="11"/>
      <c r="H605" s="11"/>
      <c r="I605" s="11"/>
      <c r="J605" s="11"/>
      <c r="K605" s="11"/>
      <c r="L605" s="11"/>
      <c r="M605" s="11"/>
      <c r="N605" s="11"/>
    </row>
    <row r="606" customFormat="false" ht="12.75" hidden="false" customHeight="true" outlineLevel="0" collapsed="false">
      <c r="A606" s="11"/>
      <c r="B606" s="11"/>
      <c r="C606" s="11"/>
      <c r="D606" s="11"/>
      <c r="E606" s="11"/>
      <c r="F606" s="11"/>
      <c r="G606" s="11"/>
      <c r="H606" s="11"/>
      <c r="I606" s="11"/>
      <c r="J606" s="11"/>
      <c r="K606" s="11"/>
      <c r="L606" s="11"/>
      <c r="M606" s="11"/>
      <c r="N606" s="11"/>
    </row>
    <row r="607" customFormat="false" ht="12.75" hidden="false" customHeight="true" outlineLevel="0" collapsed="false">
      <c r="A607" s="11"/>
      <c r="B607" s="11"/>
      <c r="C607" s="11"/>
      <c r="D607" s="11"/>
      <c r="E607" s="11"/>
      <c r="F607" s="11"/>
      <c r="G607" s="11"/>
      <c r="H607" s="11"/>
      <c r="I607" s="11"/>
      <c r="J607" s="11"/>
      <c r="K607" s="11"/>
      <c r="L607" s="11"/>
      <c r="M607" s="11"/>
      <c r="N607" s="11"/>
    </row>
    <row r="608" customFormat="false" ht="12.75" hidden="false" customHeight="true" outlineLevel="0" collapsed="false">
      <c r="A608" s="11"/>
      <c r="B608" s="11"/>
      <c r="C608" s="11"/>
      <c r="D608" s="11"/>
      <c r="E608" s="11"/>
      <c r="F608" s="11"/>
      <c r="G608" s="11"/>
      <c r="H608" s="11"/>
      <c r="I608" s="11"/>
      <c r="J608" s="11"/>
      <c r="K608" s="11"/>
      <c r="L608" s="11"/>
      <c r="M608" s="11"/>
      <c r="N608" s="11"/>
    </row>
    <row r="609" customFormat="false" ht="12.75" hidden="false" customHeight="true" outlineLevel="0" collapsed="false">
      <c r="A609" s="11"/>
      <c r="B609" s="11"/>
      <c r="C609" s="11"/>
      <c r="D609" s="11"/>
      <c r="E609" s="11"/>
      <c r="F609" s="11"/>
      <c r="G609" s="11"/>
      <c r="H609" s="11"/>
      <c r="I609" s="11"/>
      <c r="J609" s="11"/>
      <c r="K609" s="11"/>
      <c r="L609" s="11"/>
      <c r="M609" s="11"/>
      <c r="N609" s="11"/>
    </row>
    <row r="610" customFormat="false" ht="12.75" hidden="false" customHeight="true" outlineLevel="0" collapsed="false">
      <c r="A610" s="11"/>
      <c r="B610" s="11"/>
      <c r="C610" s="11"/>
      <c r="D610" s="11"/>
      <c r="E610" s="11"/>
      <c r="F610" s="11"/>
      <c r="G610" s="11"/>
      <c r="H610" s="11"/>
      <c r="I610" s="11"/>
      <c r="J610" s="11"/>
      <c r="K610" s="11"/>
      <c r="L610" s="11"/>
      <c r="M610" s="11"/>
      <c r="N610" s="11"/>
    </row>
    <row r="611" customFormat="false" ht="12.75" hidden="false" customHeight="true" outlineLevel="0" collapsed="false">
      <c r="A611" s="11"/>
      <c r="B611" s="11"/>
      <c r="C611" s="11"/>
      <c r="D611" s="11"/>
      <c r="E611" s="11"/>
      <c r="F611" s="11"/>
      <c r="G611" s="11"/>
      <c r="H611" s="11"/>
      <c r="I611" s="11"/>
      <c r="J611" s="11"/>
      <c r="K611" s="11"/>
      <c r="L611" s="11"/>
      <c r="M611" s="11"/>
      <c r="N611" s="11"/>
    </row>
    <row r="612" customFormat="false" ht="12.75" hidden="false" customHeight="true" outlineLevel="0" collapsed="false">
      <c r="A612" s="11"/>
      <c r="B612" s="11"/>
      <c r="C612" s="11"/>
      <c r="D612" s="11"/>
      <c r="E612" s="11"/>
      <c r="F612" s="11"/>
      <c r="G612" s="11"/>
      <c r="H612" s="11"/>
      <c r="I612" s="11"/>
      <c r="J612" s="11"/>
      <c r="K612" s="11"/>
      <c r="L612" s="11"/>
      <c r="M612" s="11"/>
      <c r="N612" s="11"/>
    </row>
    <row r="613" customFormat="false" ht="12.75" hidden="false" customHeight="true" outlineLevel="0" collapsed="false">
      <c r="A613" s="11"/>
      <c r="B613" s="11"/>
      <c r="C613" s="11"/>
      <c r="D613" s="11"/>
      <c r="E613" s="11"/>
      <c r="F613" s="11"/>
      <c r="G613" s="11"/>
      <c r="H613" s="11"/>
      <c r="I613" s="11"/>
      <c r="J613" s="11"/>
      <c r="K613" s="11"/>
      <c r="L613" s="11"/>
      <c r="M613" s="11"/>
      <c r="N613" s="11"/>
    </row>
    <row r="614" customFormat="false" ht="12.75" hidden="false" customHeight="true" outlineLevel="0" collapsed="false">
      <c r="A614" s="11"/>
      <c r="B614" s="11"/>
      <c r="C614" s="11"/>
      <c r="D614" s="11"/>
      <c r="E614" s="11"/>
      <c r="F614" s="11"/>
      <c r="G614" s="11"/>
      <c r="H614" s="11"/>
      <c r="I614" s="11"/>
      <c r="J614" s="11"/>
      <c r="K614" s="11"/>
      <c r="L614" s="11"/>
      <c r="M614" s="11"/>
      <c r="N614" s="11"/>
    </row>
    <row r="615" customFormat="false" ht="12.75" hidden="false" customHeight="true" outlineLevel="0" collapsed="false">
      <c r="A615" s="11"/>
      <c r="B615" s="11"/>
      <c r="C615" s="11"/>
      <c r="D615" s="11"/>
      <c r="E615" s="11"/>
      <c r="F615" s="11"/>
      <c r="G615" s="11"/>
      <c r="H615" s="11"/>
      <c r="I615" s="11"/>
      <c r="J615" s="11"/>
      <c r="K615" s="11"/>
      <c r="L615" s="11"/>
      <c r="M615" s="11"/>
      <c r="N615" s="11"/>
    </row>
    <row r="616" customFormat="false" ht="12.75" hidden="false" customHeight="true" outlineLevel="0" collapsed="false">
      <c r="A616" s="11"/>
      <c r="B616" s="11"/>
      <c r="C616" s="11"/>
      <c r="D616" s="11"/>
      <c r="E616" s="11"/>
      <c r="F616" s="11"/>
      <c r="G616" s="11"/>
      <c r="H616" s="11"/>
      <c r="I616" s="11"/>
      <c r="J616" s="11"/>
      <c r="K616" s="11"/>
      <c r="L616" s="11"/>
      <c r="M616" s="11"/>
      <c r="N616" s="11"/>
    </row>
    <row r="617" customFormat="false" ht="12.75" hidden="false" customHeight="true" outlineLevel="0" collapsed="false">
      <c r="A617" s="11"/>
      <c r="B617" s="11"/>
      <c r="C617" s="11"/>
      <c r="D617" s="11"/>
      <c r="E617" s="11"/>
      <c r="F617" s="11"/>
      <c r="G617" s="11"/>
      <c r="H617" s="11"/>
      <c r="I617" s="11"/>
      <c r="J617" s="11"/>
      <c r="K617" s="11"/>
      <c r="L617" s="11"/>
      <c r="M617" s="11"/>
      <c r="N617" s="11"/>
    </row>
    <row r="618" customFormat="false" ht="12.75" hidden="false" customHeight="true" outlineLevel="0" collapsed="false">
      <c r="A618" s="11"/>
      <c r="B618" s="11"/>
      <c r="C618" s="11"/>
      <c r="D618" s="11"/>
      <c r="E618" s="11"/>
      <c r="F618" s="11"/>
      <c r="G618" s="11"/>
      <c r="H618" s="11"/>
      <c r="I618" s="11"/>
      <c r="J618" s="11"/>
      <c r="K618" s="11"/>
      <c r="L618" s="11"/>
      <c r="M618" s="11"/>
      <c r="N618" s="11"/>
    </row>
    <row r="619" customFormat="false" ht="12.75" hidden="false" customHeight="true" outlineLevel="0" collapsed="false">
      <c r="A619" s="11"/>
      <c r="B619" s="11"/>
      <c r="C619" s="11"/>
      <c r="D619" s="11"/>
      <c r="E619" s="11"/>
      <c r="F619" s="11"/>
      <c r="G619" s="11"/>
      <c r="H619" s="11"/>
      <c r="I619" s="11"/>
      <c r="J619" s="11"/>
      <c r="K619" s="11"/>
      <c r="L619" s="11"/>
      <c r="M619" s="11"/>
      <c r="N619" s="11"/>
    </row>
    <row r="620" customFormat="false" ht="12.75" hidden="false" customHeight="true" outlineLevel="0" collapsed="false">
      <c r="A620" s="11"/>
      <c r="B620" s="11"/>
      <c r="C620" s="11"/>
      <c r="D620" s="11"/>
      <c r="E620" s="11"/>
      <c r="F620" s="11"/>
      <c r="G620" s="11"/>
      <c r="H620" s="11"/>
      <c r="I620" s="11"/>
      <c r="J620" s="11"/>
      <c r="K620" s="11"/>
      <c r="L620" s="11"/>
      <c r="M620" s="11"/>
      <c r="N620" s="11"/>
    </row>
    <row r="621" customFormat="false" ht="12.75" hidden="false" customHeight="true" outlineLevel="0" collapsed="false">
      <c r="A621" s="11"/>
      <c r="B621" s="11"/>
      <c r="C621" s="11"/>
      <c r="D621" s="11"/>
      <c r="E621" s="11"/>
      <c r="F621" s="11"/>
      <c r="G621" s="11"/>
      <c r="H621" s="11"/>
      <c r="I621" s="11"/>
      <c r="J621" s="11"/>
      <c r="K621" s="11"/>
      <c r="L621" s="11"/>
      <c r="M621" s="11"/>
      <c r="N621" s="11"/>
    </row>
    <row r="622" customFormat="false" ht="12.75" hidden="false" customHeight="true" outlineLevel="0" collapsed="false">
      <c r="A622" s="11"/>
      <c r="B622" s="11"/>
      <c r="C622" s="11"/>
      <c r="D622" s="11"/>
      <c r="E622" s="11"/>
      <c r="F622" s="11"/>
      <c r="G622" s="11"/>
      <c r="H622" s="11"/>
      <c r="I622" s="11"/>
      <c r="J622" s="11"/>
      <c r="K622" s="11"/>
      <c r="L622" s="11"/>
      <c r="M622" s="11"/>
      <c r="N622" s="11"/>
    </row>
    <row r="623" customFormat="false" ht="12.75" hidden="false" customHeight="true" outlineLevel="0" collapsed="false">
      <c r="A623" s="11"/>
      <c r="B623" s="11"/>
      <c r="C623" s="11"/>
      <c r="D623" s="11"/>
      <c r="E623" s="11"/>
      <c r="F623" s="11"/>
      <c r="G623" s="11"/>
      <c r="H623" s="11"/>
      <c r="I623" s="11"/>
      <c r="J623" s="11"/>
      <c r="K623" s="11"/>
      <c r="L623" s="11"/>
      <c r="M623" s="11"/>
      <c r="N623" s="11"/>
    </row>
    <row r="624" customFormat="false" ht="12.75" hidden="false" customHeight="true" outlineLevel="0" collapsed="false">
      <c r="A624" s="11"/>
      <c r="B624" s="11"/>
      <c r="C624" s="11"/>
      <c r="D624" s="11"/>
      <c r="E624" s="11"/>
      <c r="F624" s="11"/>
      <c r="G624" s="11"/>
      <c r="H624" s="11"/>
      <c r="I624" s="11"/>
      <c r="J624" s="11"/>
      <c r="K624" s="11"/>
      <c r="L624" s="11"/>
      <c r="M624" s="11"/>
      <c r="N624" s="11"/>
    </row>
    <row r="625" customFormat="false" ht="12.75" hidden="false" customHeight="true" outlineLevel="0" collapsed="false">
      <c r="A625" s="11"/>
      <c r="B625" s="11"/>
      <c r="C625" s="11"/>
      <c r="D625" s="11"/>
      <c r="E625" s="11"/>
      <c r="F625" s="11"/>
      <c r="G625" s="11"/>
      <c r="H625" s="11"/>
      <c r="I625" s="11"/>
      <c r="J625" s="11"/>
      <c r="K625" s="11"/>
      <c r="L625" s="11"/>
      <c r="M625" s="11"/>
      <c r="N625" s="11"/>
    </row>
    <row r="626" customFormat="false" ht="12.75" hidden="false" customHeight="true" outlineLevel="0" collapsed="false">
      <c r="A626" s="11"/>
      <c r="B626" s="11"/>
      <c r="C626" s="11"/>
      <c r="D626" s="11"/>
      <c r="E626" s="11"/>
      <c r="F626" s="11"/>
      <c r="G626" s="11"/>
      <c r="H626" s="11"/>
      <c r="I626" s="11"/>
      <c r="J626" s="11"/>
      <c r="K626" s="11"/>
      <c r="L626" s="11"/>
      <c r="M626" s="11"/>
      <c r="N626" s="11"/>
    </row>
    <row r="627" customFormat="false" ht="12.75" hidden="false" customHeight="true" outlineLevel="0" collapsed="false">
      <c r="A627" s="11"/>
      <c r="B627" s="11"/>
      <c r="C627" s="11"/>
      <c r="D627" s="11"/>
      <c r="E627" s="11"/>
      <c r="F627" s="11"/>
      <c r="G627" s="11"/>
      <c r="H627" s="11"/>
      <c r="I627" s="11"/>
      <c r="J627" s="11"/>
      <c r="K627" s="11"/>
      <c r="L627" s="11"/>
      <c r="M627" s="11"/>
      <c r="N627" s="11"/>
    </row>
    <row r="628" customFormat="false" ht="12.75" hidden="false" customHeight="true" outlineLevel="0" collapsed="false">
      <c r="A628" s="11"/>
      <c r="B628" s="11"/>
      <c r="C628" s="11"/>
      <c r="D628" s="11"/>
      <c r="E628" s="11"/>
      <c r="F628" s="11"/>
      <c r="G628" s="11"/>
      <c r="H628" s="11"/>
      <c r="I628" s="11"/>
      <c r="J628" s="11"/>
      <c r="K628" s="11"/>
      <c r="L628" s="11"/>
      <c r="M628" s="11"/>
      <c r="N628" s="11"/>
    </row>
    <row r="629" customFormat="false" ht="12.75" hidden="false" customHeight="true" outlineLevel="0" collapsed="false">
      <c r="A629" s="11"/>
      <c r="B629" s="11"/>
      <c r="C629" s="11"/>
      <c r="D629" s="11"/>
      <c r="E629" s="11"/>
      <c r="F629" s="11"/>
      <c r="G629" s="11"/>
      <c r="H629" s="11"/>
      <c r="I629" s="11"/>
      <c r="J629" s="11"/>
      <c r="K629" s="11"/>
      <c r="L629" s="11"/>
      <c r="M629" s="11"/>
      <c r="N629" s="11"/>
    </row>
    <row r="630" customFormat="false" ht="12.75" hidden="false" customHeight="true" outlineLevel="0" collapsed="false">
      <c r="A630" s="11"/>
      <c r="B630" s="11"/>
      <c r="C630" s="11"/>
      <c r="D630" s="11"/>
      <c r="E630" s="11"/>
      <c r="F630" s="11"/>
      <c r="G630" s="11"/>
      <c r="H630" s="11"/>
      <c r="I630" s="11"/>
      <c r="J630" s="11"/>
      <c r="K630" s="11"/>
      <c r="L630" s="11"/>
      <c r="M630" s="11"/>
      <c r="N630" s="11"/>
    </row>
    <row r="631" customFormat="false" ht="12.75" hidden="false" customHeight="true" outlineLevel="0" collapsed="false">
      <c r="A631" s="11"/>
      <c r="B631" s="11"/>
      <c r="C631" s="11"/>
      <c r="D631" s="11"/>
      <c r="E631" s="11"/>
      <c r="F631" s="11"/>
      <c r="G631" s="11"/>
      <c r="H631" s="11"/>
      <c r="I631" s="11"/>
      <c r="J631" s="11"/>
      <c r="K631" s="11"/>
      <c r="L631" s="11"/>
      <c r="M631" s="11"/>
      <c r="N631" s="11"/>
    </row>
    <row r="632" customFormat="false" ht="12.75" hidden="false" customHeight="true" outlineLevel="0" collapsed="false">
      <c r="A632" s="11"/>
      <c r="B632" s="11"/>
      <c r="C632" s="11"/>
      <c r="D632" s="11"/>
      <c r="E632" s="11"/>
      <c r="F632" s="11"/>
      <c r="G632" s="11"/>
      <c r="H632" s="11"/>
      <c r="I632" s="11"/>
      <c r="J632" s="11"/>
      <c r="K632" s="11"/>
      <c r="L632" s="11"/>
      <c r="M632" s="11"/>
      <c r="N632" s="11"/>
    </row>
    <row r="633" customFormat="false" ht="12.75" hidden="false" customHeight="true" outlineLevel="0" collapsed="false">
      <c r="A633" s="11"/>
      <c r="B633" s="11"/>
      <c r="C633" s="11"/>
      <c r="D633" s="11"/>
      <c r="E633" s="11"/>
      <c r="F633" s="11"/>
      <c r="G633" s="11"/>
      <c r="H633" s="11"/>
      <c r="I633" s="11"/>
      <c r="J633" s="11"/>
      <c r="K633" s="11"/>
      <c r="L633" s="11"/>
      <c r="M633" s="11"/>
      <c r="N633" s="11"/>
    </row>
    <row r="634" customFormat="false" ht="12.75" hidden="false" customHeight="true" outlineLevel="0" collapsed="false">
      <c r="A634" s="11"/>
      <c r="B634" s="11"/>
      <c r="C634" s="11"/>
      <c r="D634" s="11"/>
      <c r="E634" s="11"/>
      <c r="F634" s="11"/>
      <c r="G634" s="11"/>
      <c r="H634" s="11"/>
      <c r="I634" s="11"/>
      <c r="J634" s="11"/>
      <c r="K634" s="11"/>
      <c r="L634" s="11"/>
      <c r="M634" s="11"/>
      <c r="N634" s="11"/>
    </row>
    <row r="635" customFormat="false" ht="12.75" hidden="false" customHeight="true" outlineLevel="0" collapsed="false">
      <c r="A635" s="11"/>
      <c r="B635" s="11"/>
      <c r="C635" s="11"/>
      <c r="D635" s="11"/>
      <c r="E635" s="11"/>
      <c r="F635" s="11"/>
      <c r="G635" s="11"/>
      <c r="H635" s="11"/>
      <c r="I635" s="11"/>
      <c r="J635" s="11"/>
      <c r="K635" s="11"/>
      <c r="L635" s="11"/>
      <c r="M635" s="11"/>
      <c r="N635" s="11"/>
    </row>
    <row r="636" customFormat="false" ht="12.75" hidden="false" customHeight="true" outlineLevel="0" collapsed="false">
      <c r="A636" s="11"/>
      <c r="B636" s="11"/>
      <c r="C636" s="11"/>
      <c r="D636" s="11"/>
      <c r="E636" s="11"/>
      <c r="F636" s="11"/>
      <c r="G636" s="11"/>
      <c r="H636" s="11"/>
      <c r="I636" s="11"/>
      <c r="J636" s="11"/>
      <c r="K636" s="11"/>
      <c r="L636" s="11"/>
      <c r="M636" s="11"/>
      <c r="N636" s="11"/>
    </row>
    <row r="637" customFormat="false" ht="12.75" hidden="false" customHeight="true" outlineLevel="0" collapsed="false">
      <c r="A637" s="11"/>
      <c r="B637" s="11"/>
      <c r="C637" s="11"/>
      <c r="D637" s="11"/>
      <c r="E637" s="11"/>
      <c r="F637" s="11"/>
      <c r="G637" s="11"/>
      <c r="H637" s="11"/>
      <c r="I637" s="11"/>
      <c r="J637" s="11"/>
      <c r="K637" s="11"/>
      <c r="L637" s="11"/>
      <c r="M637" s="11"/>
      <c r="N637" s="11"/>
    </row>
    <row r="638" customFormat="false" ht="12.75" hidden="false" customHeight="true" outlineLevel="0" collapsed="false">
      <c r="A638" s="11"/>
      <c r="B638" s="11"/>
      <c r="C638" s="11"/>
      <c r="D638" s="11"/>
      <c r="E638" s="11"/>
      <c r="F638" s="11"/>
      <c r="G638" s="11"/>
      <c r="H638" s="11"/>
      <c r="I638" s="11"/>
      <c r="J638" s="11"/>
      <c r="K638" s="11"/>
      <c r="L638" s="11"/>
      <c r="M638" s="11"/>
      <c r="N638" s="11"/>
    </row>
    <row r="639" customFormat="false" ht="12.75" hidden="false" customHeight="true" outlineLevel="0" collapsed="false">
      <c r="A639" s="11"/>
      <c r="B639" s="11"/>
      <c r="C639" s="11"/>
      <c r="D639" s="11"/>
      <c r="E639" s="11"/>
      <c r="F639" s="11"/>
      <c r="G639" s="11"/>
      <c r="H639" s="11"/>
      <c r="I639" s="11"/>
      <c r="J639" s="11"/>
      <c r="K639" s="11"/>
      <c r="L639" s="11"/>
      <c r="M639" s="11"/>
      <c r="N639" s="11"/>
    </row>
    <row r="640" customFormat="false" ht="12.75" hidden="false" customHeight="true" outlineLevel="0" collapsed="false">
      <c r="A640" s="11"/>
      <c r="B640" s="11"/>
      <c r="C640" s="11"/>
      <c r="D640" s="11"/>
      <c r="E640" s="11"/>
      <c r="F640" s="11"/>
      <c r="G640" s="11"/>
      <c r="H640" s="11"/>
      <c r="I640" s="11"/>
      <c r="J640" s="11"/>
      <c r="K640" s="11"/>
      <c r="L640" s="11"/>
      <c r="M640" s="11"/>
      <c r="N640" s="11"/>
    </row>
    <row r="641" customFormat="false" ht="12.75" hidden="false" customHeight="true" outlineLevel="0" collapsed="false">
      <c r="A641" s="11"/>
      <c r="B641" s="11"/>
      <c r="C641" s="11"/>
      <c r="D641" s="11"/>
      <c r="E641" s="11"/>
      <c r="F641" s="11"/>
      <c r="G641" s="11"/>
      <c r="H641" s="11"/>
      <c r="I641" s="11"/>
      <c r="J641" s="11"/>
      <c r="K641" s="11"/>
      <c r="L641" s="11"/>
      <c r="M641" s="11"/>
      <c r="N641" s="11"/>
    </row>
    <row r="642" customFormat="false" ht="12.75" hidden="false" customHeight="true" outlineLevel="0" collapsed="false">
      <c r="A642" s="11"/>
      <c r="B642" s="11"/>
      <c r="C642" s="11"/>
      <c r="D642" s="11"/>
      <c r="E642" s="11"/>
      <c r="F642" s="11"/>
      <c r="G642" s="11"/>
      <c r="H642" s="11"/>
      <c r="I642" s="11"/>
      <c r="J642" s="11"/>
      <c r="K642" s="11"/>
      <c r="L642" s="11"/>
      <c r="M642" s="11"/>
      <c r="N642" s="11"/>
    </row>
    <row r="643" customFormat="false" ht="12.75" hidden="false" customHeight="true" outlineLevel="0" collapsed="false">
      <c r="A643" s="11"/>
      <c r="B643" s="11"/>
      <c r="C643" s="11"/>
      <c r="D643" s="11"/>
      <c r="E643" s="11"/>
      <c r="F643" s="11"/>
      <c r="G643" s="11"/>
      <c r="H643" s="11"/>
      <c r="I643" s="11"/>
      <c r="J643" s="11"/>
      <c r="K643" s="11"/>
      <c r="L643" s="11"/>
      <c r="M643" s="11"/>
      <c r="N643" s="11"/>
    </row>
    <row r="644" customFormat="false" ht="12.75" hidden="false" customHeight="true" outlineLevel="0" collapsed="false">
      <c r="A644" s="11"/>
      <c r="B644" s="11"/>
      <c r="C644" s="11"/>
      <c r="D644" s="11"/>
      <c r="E644" s="11"/>
      <c r="F644" s="11"/>
      <c r="G644" s="11"/>
      <c r="H644" s="11"/>
      <c r="I644" s="11"/>
      <c r="J644" s="11"/>
      <c r="K644" s="11"/>
      <c r="L644" s="11"/>
      <c r="M644" s="11"/>
      <c r="N644" s="11"/>
    </row>
    <row r="645" customFormat="false" ht="12.75" hidden="false" customHeight="true" outlineLevel="0" collapsed="false">
      <c r="A645" s="11"/>
      <c r="B645" s="11"/>
      <c r="C645" s="11"/>
      <c r="D645" s="11"/>
      <c r="E645" s="11"/>
      <c r="F645" s="11"/>
      <c r="G645" s="11"/>
      <c r="H645" s="11"/>
      <c r="I645" s="11"/>
      <c r="J645" s="11"/>
      <c r="K645" s="11"/>
      <c r="L645" s="11"/>
      <c r="M645" s="11"/>
      <c r="N645" s="11"/>
    </row>
    <row r="646" customFormat="false" ht="12.75" hidden="false" customHeight="true" outlineLevel="0" collapsed="false">
      <c r="A646" s="11"/>
      <c r="B646" s="11"/>
      <c r="C646" s="11"/>
      <c r="D646" s="11"/>
      <c r="E646" s="11"/>
      <c r="F646" s="11"/>
      <c r="G646" s="11"/>
      <c r="H646" s="11"/>
      <c r="I646" s="11"/>
      <c r="J646" s="11"/>
      <c r="K646" s="11"/>
      <c r="L646" s="11"/>
      <c r="M646" s="11"/>
      <c r="N646" s="11"/>
    </row>
    <row r="647" customFormat="false" ht="12.75" hidden="false" customHeight="true" outlineLevel="0" collapsed="false">
      <c r="A647" s="11"/>
      <c r="B647" s="11"/>
      <c r="C647" s="11"/>
      <c r="D647" s="11"/>
      <c r="E647" s="11"/>
      <c r="F647" s="11"/>
      <c r="G647" s="11"/>
      <c r="H647" s="11"/>
      <c r="I647" s="11"/>
      <c r="J647" s="11"/>
      <c r="K647" s="11"/>
      <c r="L647" s="11"/>
      <c r="M647" s="11"/>
      <c r="N647" s="11"/>
    </row>
    <row r="648" customFormat="false" ht="12.75" hidden="false" customHeight="true" outlineLevel="0" collapsed="false">
      <c r="A648" s="11"/>
      <c r="B648" s="11"/>
      <c r="C648" s="11"/>
      <c r="D648" s="11"/>
      <c r="E648" s="11"/>
      <c r="F648" s="11"/>
      <c r="G648" s="11"/>
      <c r="H648" s="11"/>
      <c r="I648" s="11"/>
      <c r="J648" s="11"/>
      <c r="K648" s="11"/>
      <c r="L648" s="11"/>
      <c r="M648" s="11"/>
      <c r="N648" s="11"/>
    </row>
    <row r="649" customFormat="false" ht="12.75" hidden="false" customHeight="true" outlineLevel="0" collapsed="false">
      <c r="A649" s="11"/>
      <c r="B649" s="11"/>
      <c r="C649" s="11"/>
      <c r="D649" s="11"/>
      <c r="E649" s="11"/>
      <c r="F649" s="11"/>
      <c r="G649" s="11"/>
      <c r="H649" s="11"/>
      <c r="I649" s="11"/>
      <c r="J649" s="11"/>
      <c r="K649" s="11"/>
      <c r="L649" s="11"/>
      <c r="M649" s="11"/>
      <c r="N649" s="11"/>
    </row>
    <row r="650" customFormat="false" ht="12.75" hidden="false" customHeight="true" outlineLevel="0" collapsed="false">
      <c r="A650" s="11"/>
      <c r="B650" s="11"/>
      <c r="C650" s="11"/>
      <c r="D650" s="11"/>
      <c r="E650" s="11"/>
      <c r="F650" s="11"/>
      <c r="G650" s="11"/>
      <c r="H650" s="11"/>
      <c r="I650" s="11"/>
      <c r="J650" s="11"/>
      <c r="K650" s="11"/>
      <c r="L650" s="11"/>
      <c r="M650" s="11"/>
      <c r="N650" s="11"/>
    </row>
    <row r="651" customFormat="false" ht="12.75" hidden="false" customHeight="true" outlineLevel="0" collapsed="false">
      <c r="A651" s="11"/>
      <c r="B651" s="11"/>
      <c r="C651" s="11"/>
      <c r="D651" s="11"/>
      <c r="E651" s="11"/>
      <c r="F651" s="11"/>
      <c r="G651" s="11"/>
      <c r="H651" s="11"/>
      <c r="I651" s="11"/>
      <c r="J651" s="11"/>
      <c r="K651" s="11"/>
      <c r="L651" s="11"/>
      <c r="M651" s="11"/>
      <c r="N651" s="11"/>
    </row>
    <row r="652" customFormat="false" ht="12.75" hidden="false" customHeight="true" outlineLevel="0" collapsed="false">
      <c r="A652" s="11"/>
      <c r="B652" s="11"/>
      <c r="C652" s="11"/>
      <c r="D652" s="11"/>
      <c r="E652" s="11"/>
      <c r="F652" s="11"/>
      <c r="G652" s="11"/>
      <c r="H652" s="11"/>
      <c r="I652" s="11"/>
      <c r="J652" s="11"/>
      <c r="K652" s="11"/>
      <c r="L652" s="11"/>
      <c r="M652" s="11"/>
      <c r="N652" s="11"/>
    </row>
    <row r="653" customFormat="false" ht="12.75" hidden="false" customHeight="true" outlineLevel="0" collapsed="false">
      <c r="A653" s="11"/>
      <c r="B653" s="11"/>
      <c r="C653" s="11"/>
      <c r="D653" s="11"/>
      <c r="E653" s="11"/>
      <c r="F653" s="11"/>
      <c r="G653" s="11"/>
      <c r="H653" s="11"/>
      <c r="I653" s="11"/>
      <c r="J653" s="11"/>
      <c r="K653" s="11"/>
      <c r="L653" s="11"/>
      <c r="M653" s="11"/>
      <c r="N653" s="11"/>
    </row>
    <row r="654" customFormat="false" ht="12.75" hidden="false" customHeight="true" outlineLevel="0" collapsed="false">
      <c r="A654" s="11"/>
      <c r="B654" s="11"/>
      <c r="C654" s="11"/>
      <c r="D654" s="11"/>
      <c r="E654" s="11"/>
      <c r="F654" s="11"/>
      <c r="G654" s="11"/>
      <c r="H654" s="11"/>
      <c r="I654" s="11"/>
      <c r="J654" s="11"/>
      <c r="K654" s="11"/>
      <c r="L654" s="11"/>
      <c r="M654" s="11"/>
      <c r="N654" s="11"/>
    </row>
    <row r="655" customFormat="false" ht="12.75" hidden="false" customHeight="true" outlineLevel="0" collapsed="false">
      <c r="A655" s="11"/>
      <c r="B655" s="11"/>
      <c r="C655" s="11"/>
      <c r="D655" s="11"/>
      <c r="E655" s="11"/>
      <c r="F655" s="11"/>
      <c r="G655" s="11"/>
      <c r="H655" s="11"/>
      <c r="I655" s="11"/>
      <c r="J655" s="11"/>
      <c r="K655" s="11"/>
      <c r="L655" s="11"/>
      <c r="M655" s="11"/>
      <c r="N655" s="11"/>
    </row>
    <row r="656" customFormat="false" ht="12.75" hidden="false" customHeight="true" outlineLevel="0" collapsed="false">
      <c r="A656" s="11"/>
      <c r="B656" s="11"/>
      <c r="C656" s="11"/>
      <c r="D656" s="11"/>
      <c r="E656" s="11"/>
      <c r="F656" s="11"/>
      <c r="G656" s="11"/>
      <c r="H656" s="11"/>
      <c r="I656" s="11"/>
      <c r="J656" s="11"/>
      <c r="K656" s="11"/>
      <c r="L656" s="11"/>
      <c r="M656" s="11"/>
      <c r="N656" s="11"/>
    </row>
    <row r="657" customFormat="false" ht="12.75" hidden="false" customHeight="true" outlineLevel="0" collapsed="false">
      <c r="A657" s="11"/>
      <c r="B657" s="11"/>
      <c r="C657" s="11"/>
      <c r="D657" s="11"/>
      <c r="E657" s="11"/>
      <c r="F657" s="11"/>
      <c r="G657" s="11"/>
      <c r="H657" s="11"/>
      <c r="I657" s="11"/>
      <c r="J657" s="11"/>
      <c r="K657" s="11"/>
      <c r="L657" s="11"/>
      <c r="M657" s="11"/>
      <c r="N657" s="11"/>
    </row>
    <row r="658" customFormat="false" ht="12.75" hidden="false" customHeight="true" outlineLevel="0" collapsed="false">
      <c r="A658" s="11"/>
      <c r="B658" s="11"/>
      <c r="C658" s="11"/>
      <c r="D658" s="11"/>
      <c r="E658" s="11"/>
      <c r="F658" s="11"/>
      <c r="G658" s="11"/>
      <c r="H658" s="11"/>
      <c r="I658" s="11"/>
      <c r="J658" s="11"/>
      <c r="K658" s="11"/>
      <c r="L658" s="11"/>
      <c r="M658" s="11"/>
      <c r="N658" s="11"/>
    </row>
    <row r="659" customFormat="false" ht="12.75" hidden="false" customHeight="true" outlineLevel="0" collapsed="false">
      <c r="A659" s="11"/>
      <c r="B659" s="11"/>
      <c r="C659" s="11"/>
      <c r="D659" s="11"/>
      <c r="E659" s="11"/>
      <c r="F659" s="11"/>
      <c r="G659" s="11"/>
      <c r="H659" s="11"/>
      <c r="I659" s="11"/>
      <c r="J659" s="11"/>
      <c r="K659" s="11"/>
      <c r="L659" s="11"/>
      <c r="M659" s="11"/>
      <c r="N659" s="11"/>
    </row>
    <row r="660" customFormat="false" ht="12.75" hidden="false" customHeight="true" outlineLevel="0" collapsed="false">
      <c r="A660" s="11"/>
      <c r="B660" s="11"/>
      <c r="C660" s="11"/>
      <c r="D660" s="11"/>
      <c r="E660" s="11"/>
      <c r="F660" s="11"/>
      <c r="G660" s="11"/>
      <c r="H660" s="11"/>
      <c r="I660" s="11"/>
      <c r="J660" s="11"/>
      <c r="K660" s="11"/>
      <c r="L660" s="11"/>
      <c r="M660" s="11"/>
      <c r="N660" s="11"/>
    </row>
    <row r="661" customFormat="false" ht="12.75" hidden="false" customHeight="true" outlineLevel="0" collapsed="false">
      <c r="A661" s="11"/>
      <c r="B661" s="11"/>
      <c r="C661" s="11"/>
      <c r="D661" s="11"/>
      <c r="E661" s="11"/>
      <c r="F661" s="11"/>
      <c r="G661" s="11"/>
      <c r="H661" s="11"/>
      <c r="I661" s="11"/>
      <c r="J661" s="11"/>
      <c r="K661" s="11"/>
      <c r="L661" s="11"/>
      <c r="M661" s="11"/>
      <c r="N661" s="11"/>
    </row>
    <row r="662" customFormat="false" ht="12.75" hidden="false" customHeight="true" outlineLevel="0" collapsed="false">
      <c r="A662" s="11"/>
      <c r="B662" s="11"/>
      <c r="C662" s="11"/>
      <c r="D662" s="11"/>
      <c r="E662" s="11"/>
      <c r="F662" s="11"/>
      <c r="G662" s="11"/>
      <c r="H662" s="11"/>
      <c r="I662" s="11"/>
      <c r="J662" s="11"/>
      <c r="K662" s="11"/>
      <c r="L662" s="11"/>
      <c r="M662" s="11"/>
      <c r="N662" s="11"/>
    </row>
    <row r="663" customFormat="false" ht="12.75" hidden="false" customHeight="true" outlineLevel="0" collapsed="false">
      <c r="A663" s="11"/>
      <c r="B663" s="11"/>
      <c r="C663" s="11"/>
      <c r="D663" s="11"/>
      <c r="E663" s="11"/>
      <c r="F663" s="11"/>
      <c r="G663" s="11"/>
      <c r="H663" s="11"/>
      <c r="I663" s="11"/>
      <c r="J663" s="11"/>
      <c r="K663" s="11"/>
      <c r="L663" s="11"/>
      <c r="M663" s="11"/>
      <c r="N663" s="11"/>
    </row>
    <row r="664" customFormat="false" ht="12.75" hidden="false" customHeight="true" outlineLevel="0" collapsed="false">
      <c r="A664" s="11"/>
      <c r="B664" s="11"/>
      <c r="C664" s="11"/>
      <c r="D664" s="11"/>
      <c r="E664" s="11"/>
      <c r="F664" s="11"/>
      <c r="G664" s="11"/>
      <c r="H664" s="11"/>
      <c r="I664" s="11"/>
      <c r="J664" s="11"/>
      <c r="K664" s="11"/>
      <c r="L664" s="11"/>
      <c r="M664" s="11"/>
      <c r="N664" s="11"/>
    </row>
    <row r="665" customFormat="false" ht="12.75" hidden="false" customHeight="true" outlineLevel="0" collapsed="false">
      <c r="A665" s="11"/>
      <c r="B665" s="11"/>
      <c r="C665" s="11"/>
      <c r="D665" s="11"/>
      <c r="E665" s="11"/>
      <c r="F665" s="11"/>
      <c r="G665" s="11"/>
      <c r="H665" s="11"/>
      <c r="I665" s="11"/>
      <c r="J665" s="11"/>
      <c r="K665" s="11"/>
      <c r="L665" s="11"/>
      <c r="M665" s="11"/>
      <c r="N665" s="11"/>
    </row>
    <row r="666" customFormat="false" ht="12.75" hidden="false" customHeight="true" outlineLevel="0" collapsed="false">
      <c r="A666" s="11"/>
      <c r="B666" s="11"/>
      <c r="C666" s="11"/>
      <c r="D666" s="11"/>
      <c r="E666" s="11"/>
      <c r="F666" s="11"/>
      <c r="G666" s="11"/>
      <c r="H666" s="11"/>
      <c r="I666" s="11"/>
      <c r="J666" s="11"/>
      <c r="K666" s="11"/>
      <c r="L666" s="11"/>
      <c r="M666" s="11"/>
      <c r="N666" s="11"/>
    </row>
    <row r="667" customFormat="false" ht="12.75" hidden="false" customHeight="true" outlineLevel="0" collapsed="false">
      <c r="A667" s="11"/>
      <c r="B667" s="11"/>
      <c r="C667" s="11"/>
      <c r="D667" s="11"/>
      <c r="E667" s="11"/>
      <c r="F667" s="11"/>
      <c r="G667" s="11"/>
      <c r="H667" s="11"/>
      <c r="I667" s="11"/>
      <c r="J667" s="11"/>
      <c r="K667" s="11"/>
      <c r="L667" s="11"/>
      <c r="M667" s="11"/>
      <c r="N667" s="11"/>
    </row>
    <row r="668" customFormat="false" ht="12.75" hidden="false" customHeight="true" outlineLevel="0" collapsed="false">
      <c r="A668" s="11"/>
      <c r="B668" s="11"/>
      <c r="C668" s="11"/>
      <c r="D668" s="11"/>
      <c r="E668" s="11"/>
      <c r="F668" s="11"/>
      <c r="G668" s="11"/>
      <c r="H668" s="11"/>
      <c r="I668" s="11"/>
      <c r="J668" s="11"/>
      <c r="K668" s="11"/>
      <c r="L668" s="11"/>
      <c r="M668" s="11"/>
      <c r="N668" s="11"/>
    </row>
    <row r="669" customFormat="false" ht="12.75" hidden="false" customHeight="true" outlineLevel="0" collapsed="false">
      <c r="A669" s="11"/>
      <c r="B669" s="11"/>
      <c r="C669" s="11"/>
      <c r="D669" s="11"/>
      <c r="E669" s="11"/>
      <c r="F669" s="11"/>
      <c r="G669" s="11"/>
      <c r="H669" s="11"/>
      <c r="I669" s="11"/>
      <c r="J669" s="11"/>
      <c r="K669" s="11"/>
      <c r="L669" s="11"/>
      <c r="M669" s="11"/>
      <c r="N669" s="11"/>
    </row>
    <row r="670" customFormat="false" ht="12.75" hidden="false" customHeight="true" outlineLevel="0" collapsed="false">
      <c r="A670" s="11"/>
      <c r="B670" s="11"/>
      <c r="C670" s="11"/>
      <c r="D670" s="11"/>
      <c r="E670" s="11"/>
      <c r="F670" s="11"/>
      <c r="G670" s="11"/>
      <c r="H670" s="11"/>
      <c r="I670" s="11"/>
      <c r="J670" s="11"/>
      <c r="K670" s="11"/>
      <c r="L670" s="11"/>
      <c r="M670" s="11"/>
      <c r="N670" s="11"/>
    </row>
    <row r="671" customFormat="false" ht="12.75" hidden="false" customHeight="true" outlineLevel="0" collapsed="false">
      <c r="A671" s="11"/>
      <c r="B671" s="11"/>
      <c r="C671" s="11"/>
      <c r="D671" s="11"/>
      <c r="E671" s="11"/>
      <c r="F671" s="11"/>
      <c r="G671" s="11"/>
      <c r="H671" s="11"/>
      <c r="I671" s="11"/>
      <c r="J671" s="11"/>
      <c r="K671" s="11"/>
      <c r="L671" s="11"/>
      <c r="M671" s="11"/>
      <c r="N671" s="11"/>
    </row>
    <row r="672" customFormat="false" ht="12.75" hidden="false" customHeight="true" outlineLevel="0" collapsed="false">
      <c r="A672" s="11"/>
      <c r="B672" s="11"/>
      <c r="C672" s="11"/>
      <c r="D672" s="11"/>
      <c r="E672" s="11"/>
      <c r="F672" s="11"/>
      <c r="G672" s="11"/>
      <c r="H672" s="11"/>
      <c r="I672" s="11"/>
      <c r="J672" s="11"/>
      <c r="K672" s="11"/>
      <c r="L672" s="11"/>
      <c r="M672" s="11"/>
      <c r="N672" s="11"/>
    </row>
    <row r="673" customFormat="false" ht="12.75" hidden="false" customHeight="true" outlineLevel="0" collapsed="false">
      <c r="A673" s="11"/>
      <c r="B673" s="11"/>
      <c r="C673" s="11"/>
      <c r="D673" s="11"/>
      <c r="E673" s="11"/>
      <c r="F673" s="11"/>
      <c r="G673" s="11"/>
      <c r="H673" s="11"/>
      <c r="I673" s="11"/>
      <c r="J673" s="11"/>
      <c r="K673" s="11"/>
      <c r="L673" s="11"/>
      <c r="M673" s="11"/>
      <c r="N673" s="11"/>
    </row>
    <row r="674" customFormat="false" ht="12.75" hidden="false" customHeight="true" outlineLevel="0" collapsed="false">
      <c r="A674" s="11"/>
      <c r="B674" s="11"/>
      <c r="C674" s="11"/>
      <c r="D674" s="11"/>
      <c r="E674" s="11"/>
      <c r="F674" s="11"/>
      <c r="G674" s="11"/>
      <c r="H674" s="11"/>
      <c r="I674" s="11"/>
      <c r="J674" s="11"/>
      <c r="K674" s="11"/>
      <c r="L674" s="11"/>
      <c r="M674" s="11"/>
      <c r="N674" s="11"/>
    </row>
    <row r="675" customFormat="false" ht="12.75" hidden="false" customHeight="true" outlineLevel="0" collapsed="false">
      <c r="A675" s="11"/>
      <c r="B675" s="11"/>
      <c r="C675" s="11"/>
      <c r="D675" s="11"/>
      <c r="E675" s="11"/>
      <c r="F675" s="11"/>
      <c r="G675" s="11"/>
      <c r="H675" s="11"/>
      <c r="I675" s="11"/>
      <c r="J675" s="11"/>
      <c r="K675" s="11"/>
      <c r="L675" s="11"/>
      <c r="M675" s="11"/>
      <c r="N675" s="11"/>
    </row>
    <row r="676" customFormat="false" ht="12.75" hidden="false" customHeight="true" outlineLevel="0" collapsed="false">
      <c r="A676" s="11"/>
      <c r="B676" s="11"/>
      <c r="C676" s="11"/>
      <c r="D676" s="11"/>
      <c r="E676" s="11"/>
      <c r="F676" s="11"/>
      <c r="G676" s="11"/>
      <c r="H676" s="11"/>
      <c r="I676" s="11"/>
      <c r="J676" s="11"/>
      <c r="K676" s="11"/>
      <c r="L676" s="11"/>
      <c r="M676" s="11"/>
      <c r="N676" s="11"/>
    </row>
    <row r="677" customFormat="false" ht="12.75" hidden="false" customHeight="true" outlineLevel="0" collapsed="false">
      <c r="A677" s="11"/>
      <c r="B677" s="11"/>
      <c r="C677" s="11"/>
      <c r="D677" s="11"/>
      <c r="E677" s="11"/>
      <c r="F677" s="11"/>
      <c r="G677" s="11"/>
      <c r="H677" s="11"/>
      <c r="I677" s="11"/>
      <c r="J677" s="11"/>
      <c r="K677" s="11"/>
      <c r="L677" s="11"/>
      <c r="M677" s="11"/>
      <c r="N677" s="11"/>
    </row>
    <row r="678" customFormat="false" ht="12.75" hidden="false" customHeight="true" outlineLevel="0" collapsed="false">
      <c r="A678" s="11"/>
      <c r="B678" s="11"/>
      <c r="C678" s="11"/>
      <c r="D678" s="11"/>
      <c r="E678" s="11"/>
      <c r="F678" s="11"/>
      <c r="G678" s="11"/>
      <c r="H678" s="11"/>
      <c r="I678" s="11"/>
      <c r="J678" s="11"/>
      <c r="K678" s="11"/>
      <c r="L678" s="11"/>
      <c r="M678" s="11"/>
      <c r="N678" s="11"/>
    </row>
    <row r="679" customFormat="false" ht="12.75" hidden="false" customHeight="true" outlineLevel="0" collapsed="false">
      <c r="A679" s="11"/>
      <c r="B679" s="11"/>
      <c r="C679" s="11"/>
      <c r="D679" s="11"/>
      <c r="E679" s="11"/>
      <c r="F679" s="11"/>
      <c r="G679" s="11"/>
      <c r="H679" s="11"/>
      <c r="I679" s="11"/>
      <c r="J679" s="11"/>
      <c r="K679" s="11"/>
      <c r="L679" s="11"/>
      <c r="M679" s="11"/>
      <c r="N679" s="11"/>
    </row>
    <row r="680" customFormat="false" ht="12.75" hidden="false" customHeight="true" outlineLevel="0" collapsed="false">
      <c r="A680" s="11"/>
      <c r="B680" s="11"/>
      <c r="C680" s="11"/>
      <c r="D680" s="11"/>
      <c r="E680" s="11"/>
      <c r="F680" s="11"/>
      <c r="G680" s="11"/>
      <c r="H680" s="11"/>
      <c r="I680" s="11"/>
      <c r="J680" s="11"/>
      <c r="K680" s="11"/>
      <c r="L680" s="11"/>
      <c r="M680" s="11"/>
      <c r="N680" s="11"/>
    </row>
    <row r="681" customFormat="false" ht="12.75" hidden="false" customHeight="true" outlineLevel="0" collapsed="false">
      <c r="A681" s="11"/>
      <c r="B681" s="11"/>
      <c r="C681" s="11"/>
      <c r="D681" s="11"/>
      <c r="E681" s="11"/>
      <c r="F681" s="11"/>
      <c r="G681" s="11"/>
      <c r="H681" s="11"/>
      <c r="I681" s="11"/>
      <c r="J681" s="11"/>
      <c r="K681" s="11"/>
      <c r="L681" s="11"/>
      <c r="M681" s="11"/>
      <c r="N681" s="11"/>
    </row>
    <row r="682" customFormat="false" ht="12.75" hidden="false" customHeight="true" outlineLevel="0" collapsed="false">
      <c r="A682" s="11"/>
      <c r="B682" s="11"/>
      <c r="C682" s="11"/>
      <c r="D682" s="11"/>
      <c r="E682" s="11"/>
      <c r="F682" s="11"/>
      <c r="G682" s="11"/>
      <c r="H682" s="11"/>
      <c r="I682" s="11"/>
      <c r="J682" s="11"/>
      <c r="K682" s="11"/>
      <c r="L682" s="11"/>
      <c r="M682" s="11"/>
      <c r="N682" s="11"/>
    </row>
    <row r="683" customFormat="false" ht="12.75" hidden="false" customHeight="true" outlineLevel="0" collapsed="false">
      <c r="A683" s="11"/>
      <c r="B683" s="11"/>
      <c r="C683" s="11"/>
      <c r="D683" s="11"/>
      <c r="E683" s="11"/>
      <c r="F683" s="11"/>
      <c r="G683" s="11"/>
      <c r="H683" s="11"/>
      <c r="I683" s="11"/>
      <c r="J683" s="11"/>
      <c r="K683" s="11"/>
      <c r="L683" s="11"/>
      <c r="M683" s="11"/>
      <c r="N683" s="11"/>
    </row>
    <row r="684" customFormat="false" ht="12.75" hidden="false" customHeight="true" outlineLevel="0" collapsed="false">
      <c r="A684" s="11"/>
      <c r="B684" s="11"/>
      <c r="C684" s="11"/>
      <c r="D684" s="11"/>
      <c r="E684" s="11"/>
      <c r="F684" s="11"/>
      <c r="G684" s="11"/>
      <c r="H684" s="11"/>
      <c r="I684" s="11"/>
      <c r="J684" s="11"/>
      <c r="K684" s="11"/>
      <c r="L684" s="11"/>
      <c r="M684" s="11"/>
      <c r="N684" s="11"/>
    </row>
    <row r="685" customFormat="false" ht="12.75" hidden="false" customHeight="true" outlineLevel="0" collapsed="false">
      <c r="A685" s="11"/>
      <c r="B685" s="11"/>
      <c r="C685" s="11"/>
      <c r="D685" s="11"/>
      <c r="E685" s="11"/>
      <c r="F685" s="11"/>
      <c r="G685" s="11"/>
      <c r="H685" s="11"/>
      <c r="I685" s="11"/>
      <c r="J685" s="11"/>
      <c r="K685" s="11"/>
      <c r="L685" s="11"/>
      <c r="M685" s="11"/>
      <c r="N685" s="11"/>
    </row>
    <row r="686" customFormat="false" ht="12.75" hidden="false" customHeight="true" outlineLevel="0" collapsed="false">
      <c r="A686" s="11"/>
      <c r="B686" s="11"/>
      <c r="C686" s="11"/>
      <c r="D686" s="11"/>
      <c r="E686" s="11"/>
      <c r="F686" s="11"/>
      <c r="G686" s="11"/>
      <c r="H686" s="11"/>
      <c r="I686" s="11"/>
      <c r="J686" s="11"/>
      <c r="K686" s="11"/>
      <c r="L686" s="11"/>
      <c r="M686" s="11"/>
      <c r="N686" s="11"/>
    </row>
    <row r="687" customFormat="false" ht="12.75" hidden="false" customHeight="true" outlineLevel="0" collapsed="false">
      <c r="A687" s="11"/>
      <c r="B687" s="11"/>
      <c r="C687" s="11"/>
      <c r="D687" s="11"/>
      <c r="E687" s="11"/>
      <c r="F687" s="11"/>
      <c r="G687" s="11"/>
      <c r="H687" s="11"/>
      <c r="I687" s="11"/>
      <c r="J687" s="11"/>
      <c r="K687" s="11"/>
      <c r="L687" s="11"/>
      <c r="M687" s="11"/>
      <c r="N687" s="11"/>
    </row>
    <row r="688" customFormat="false" ht="12.75" hidden="false" customHeight="true" outlineLevel="0" collapsed="false">
      <c r="A688" s="11"/>
      <c r="B688" s="11"/>
      <c r="C688" s="11"/>
      <c r="D688" s="11"/>
      <c r="E688" s="11"/>
      <c r="F688" s="11"/>
      <c r="G688" s="11"/>
      <c r="H688" s="11"/>
      <c r="I688" s="11"/>
      <c r="J688" s="11"/>
      <c r="K688" s="11"/>
      <c r="L688" s="11"/>
      <c r="M688" s="11"/>
      <c r="N688" s="11"/>
    </row>
    <row r="689" customFormat="false" ht="12.75" hidden="false" customHeight="true" outlineLevel="0" collapsed="false">
      <c r="A689" s="11"/>
      <c r="B689" s="11"/>
      <c r="C689" s="11"/>
      <c r="D689" s="11"/>
      <c r="E689" s="11"/>
      <c r="F689" s="11"/>
      <c r="G689" s="11"/>
      <c r="H689" s="11"/>
      <c r="I689" s="11"/>
      <c r="J689" s="11"/>
      <c r="K689" s="11"/>
      <c r="L689" s="11"/>
      <c r="M689" s="11"/>
      <c r="N689" s="11"/>
    </row>
    <row r="690" customFormat="false" ht="12.75" hidden="false" customHeight="true" outlineLevel="0" collapsed="false">
      <c r="A690" s="11"/>
      <c r="B690" s="11"/>
      <c r="C690" s="11"/>
      <c r="D690" s="11"/>
      <c r="E690" s="11"/>
      <c r="F690" s="11"/>
      <c r="G690" s="11"/>
      <c r="H690" s="11"/>
      <c r="I690" s="11"/>
      <c r="J690" s="11"/>
      <c r="K690" s="11"/>
      <c r="L690" s="11"/>
      <c r="M690" s="11"/>
      <c r="N690" s="11"/>
    </row>
    <row r="691" customFormat="false" ht="12.75" hidden="false" customHeight="true" outlineLevel="0" collapsed="false">
      <c r="A691" s="11"/>
      <c r="B691" s="11"/>
      <c r="C691" s="11"/>
      <c r="D691" s="11"/>
      <c r="E691" s="11"/>
      <c r="F691" s="11"/>
      <c r="G691" s="11"/>
      <c r="H691" s="11"/>
      <c r="I691" s="11"/>
      <c r="J691" s="11"/>
      <c r="K691" s="11"/>
      <c r="L691" s="11"/>
      <c r="M691" s="11"/>
      <c r="N691" s="11"/>
    </row>
    <row r="692" customFormat="false" ht="12.75" hidden="false" customHeight="true" outlineLevel="0" collapsed="false">
      <c r="A692" s="11"/>
      <c r="B692" s="11"/>
      <c r="C692" s="11"/>
      <c r="D692" s="11"/>
      <c r="E692" s="11"/>
      <c r="F692" s="11"/>
      <c r="G692" s="11"/>
      <c r="H692" s="11"/>
      <c r="I692" s="11"/>
      <c r="J692" s="11"/>
      <c r="K692" s="11"/>
      <c r="L692" s="11"/>
      <c r="M692" s="11"/>
      <c r="N692" s="11"/>
    </row>
    <row r="693" customFormat="false" ht="12.75" hidden="false" customHeight="true" outlineLevel="0" collapsed="false">
      <c r="A693" s="11"/>
      <c r="B693" s="11"/>
      <c r="C693" s="11"/>
      <c r="D693" s="11"/>
      <c r="E693" s="11"/>
      <c r="F693" s="11"/>
      <c r="G693" s="11"/>
      <c r="H693" s="11"/>
      <c r="I693" s="11"/>
      <c r="J693" s="11"/>
      <c r="K693" s="11"/>
      <c r="L693" s="11"/>
      <c r="M693" s="11"/>
      <c r="N693" s="11"/>
    </row>
    <row r="694" customFormat="false" ht="12.75" hidden="false" customHeight="true" outlineLevel="0" collapsed="false">
      <c r="A694" s="11"/>
      <c r="B694" s="11"/>
      <c r="C694" s="11"/>
      <c r="D694" s="11"/>
      <c r="E694" s="11"/>
      <c r="F694" s="11"/>
      <c r="G694" s="11"/>
      <c r="H694" s="11"/>
      <c r="I694" s="11"/>
      <c r="J694" s="11"/>
      <c r="K694" s="11"/>
      <c r="L694" s="11"/>
      <c r="M694" s="11"/>
      <c r="N694" s="11"/>
    </row>
    <row r="695" customFormat="false" ht="12.75" hidden="false" customHeight="true" outlineLevel="0" collapsed="false">
      <c r="A695" s="11"/>
      <c r="B695" s="11"/>
      <c r="C695" s="11"/>
      <c r="D695" s="11"/>
      <c r="E695" s="11"/>
      <c r="F695" s="11"/>
      <c r="G695" s="11"/>
      <c r="H695" s="11"/>
      <c r="I695" s="11"/>
      <c r="J695" s="11"/>
      <c r="K695" s="11"/>
      <c r="L695" s="11"/>
      <c r="M695" s="11"/>
      <c r="N695" s="11"/>
    </row>
    <row r="696" customFormat="false" ht="12.75" hidden="false" customHeight="true" outlineLevel="0" collapsed="false">
      <c r="A696" s="11"/>
      <c r="B696" s="11"/>
      <c r="C696" s="11"/>
      <c r="D696" s="11"/>
      <c r="E696" s="11"/>
      <c r="F696" s="11"/>
      <c r="G696" s="11"/>
      <c r="H696" s="11"/>
      <c r="I696" s="11"/>
      <c r="J696" s="11"/>
      <c r="K696" s="11"/>
      <c r="L696" s="11"/>
      <c r="M696" s="11"/>
      <c r="N696" s="11"/>
    </row>
    <row r="697" customFormat="false" ht="12.75" hidden="false" customHeight="true" outlineLevel="0" collapsed="false">
      <c r="A697" s="11"/>
      <c r="B697" s="11"/>
      <c r="C697" s="11"/>
      <c r="D697" s="11"/>
      <c r="E697" s="11"/>
      <c r="F697" s="11"/>
      <c r="G697" s="11"/>
      <c r="H697" s="11"/>
      <c r="I697" s="11"/>
      <c r="J697" s="11"/>
      <c r="K697" s="11"/>
      <c r="L697" s="11"/>
      <c r="M697" s="11"/>
      <c r="N697" s="11"/>
    </row>
    <row r="698" customFormat="false" ht="12.75" hidden="false" customHeight="true" outlineLevel="0" collapsed="false">
      <c r="A698" s="11"/>
      <c r="B698" s="11"/>
      <c r="C698" s="11"/>
      <c r="D698" s="11"/>
      <c r="E698" s="11"/>
      <c r="F698" s="11"/>
      <c r="G698" s="11"/>
      <c r="H698" s="11"/>
      <c r="I698" s="11"/>
      <c r="J698" s="11"/>
      <c r="K698" s="11"/>
      <c r="L698" s="11"/>
      <c r="M698" s="11"/>
      <c r="N698" s="11"/>
    </row>
    <row r="699" customFormat="false" ht="12.75" hidden="false" customHeight="true" outlineLevel="0" collapsed="false">
      <c r="A699" s="11"/>
      <c r="B699" s="11"/>
      <c r="C699" s="11"/>
      <c r="D699" s="11"/>
      <c r="E699" s="11"/>
      <c r="F699" s="11"/>
      <c r="G699" s="11"/>
      <c r="H699" s="11"/>
      <c r="I699" s="11"/>
      <c r="J699" s="11"/>
      <c r="K699" s="11"/>
      <c r="L699" s="11"/>
      <c r="M699" s="11"/>
      <c r="N699" s="11"/>
    </row>
    <row r="700" customFormat="false" ht="12.75" hidden="false" customHeight="true" outlineLevel="0" collapsed="false">
      <c r="A700" s="11"/>
      <c r="B700" s="11"/>
      <c r="C700" s="11"/>
      <c r="D700" s="11"/>
      <c r="E700" s="11"/>
      <c r="F700" s="11"/>
      <c r="G700" s="11"/>
      <c r="H700" s="11"/>
      <c r="I700" s="11"/>
      <c r="J700" s="11"/>
      <c r="K700" s="11"/>
      <c r="L700" s="11"/>
      <c r="M700" s="11"/>
      <c r="N700" s="11"/>
    </row>
    <row r="701" customFormat="false" ht="12.75" hidden="false" customHeight="true" outlineLevel="0" collapsed="false">
      <c r="A701" s="11"/>
      <c r="B701" s="11"/>
      <c r="C701" s="11"/>
      <c r="D701" s="11"/>
      <c r="E701" s="11"/>
      <c r="F701" s="11"/>
      <c r="G701" s="11"/>
      <c r="H701" s="11"/>
      <c r="I701" s="11"/>
      <c r="J701" s="11"/>
      <c r="K701" s="11"/>
      <c r="L701" s="11"/>
      <c r="M701" s="11"/>
      <c r="N701" s="11"/>
    </row>
    <row r="702" customFormat="false" ht="12.75" hidden="false" customHeight="true" outlineLevel="0" collapsed="false">
      <c r="A702" s="11"/>
      <c r="B702" s="11"/>
      <c r="C702" s="11"/>
      <c r="D702" s="11"/>
      <c r="E702" s="11"/>
      <c r="F702" s="11"/>
      <c r="G702" s="11"/>
      <c r="H702" s="11"/>
      <c r="I702" s="11"/>
      <c r="J702" s="11"/>
      <c r="K702" s="11"/>
      <c r="L702" s="11"/>
      <c r="M702" s="11"/>
      <c r="N702" s="11"/>
    </row>
    <row r="703" customFormat="false" ht="12.75" hidden="false" customHeight="true" outlineLevel="0" collapsed="false">
      <c r="A703" s="11"/>
      <c r="B703" s="11"/>
      <c r="C703" s="11"/>
      <c r="D703" s="11"/>
      <c r="E703" s="11"/>
      <c r="F703" s="11"/>
      <c r="G703" s="11"/>
      <c r="H703" s="11"/>
      <c r="I703" s="11"/>
      <c r="J703" s="11"/>
      <c r="K703" s="11"/>
      <c r="L703" s="11"/>
      <c r="M703" s="11"/>
      <c r="N703" s="11"/>
    </row>
    <row r="704" customFormat="false" ht="12.75" hidden="false" customHeight="true" outlineLevel="0" collapsed="false">
      <c r="A704" s="11"/>
      <c r="B704" s="11"/>
      <c r="C704" s="11"/>
      <c r="D704" s="11"/>
      <c r="E704" s="11"/>
      <c r="F704" s="11"/>
      <c r="G704" s="11"/>
      <c r="H704" s="11"/>
      <c r="I704" s="11"/>
      <c r="J704" s="11"/>
      <c r="K704" s="11"/>
      <c r="L704" s="11"/>
      <c r="M704" s="11"/>
      <c r="N704" s="11"/>
    </row>
    <row r="705" customFormat="false" ht="12.75" hidden="false" customHeight="true" outlineLevel="0" collapsed="false">
      <c r="A705" s="11"/>
      <c r="B705" s="11"/>
      <c r="C705" s="11"/>
      <c r="D705" s="11"/>
      <c r="E705" s="11"/>
      <c r="F705" s="11"/>
      <c r="G705" s="11"/>
      <c r="H705" s="11"/>
      <c r="I705" s="11"/>
      <c r="J705" s="11"/>
      <c r="K705" s="11"/>
      <c r="L705" s="11"/>
      <c r="M705" s="11"/>
      <c r="N705" s="11"/>
    </row>
    <row r="706" customFormat="false" ht="12.75" hidden="false" customHeight="true" outlineLevel="0" collapsed="false">
      <c r="A706" s="11"/>
      <c r="B706" s="11"/>
      <c r="C706" s="11"/>
      <c r="D706" s="11"/>
      <c r="E706" s="11"/>
      <c r="F706" s="11"/>
      <c r="G706" s="11"/>
      <c r="H706" s="11"/>
      <c r="I706" s="11"/>
      <c r="J706" s="11"/>
      <c r="K706" s="11"/>
      <c r="L706" s="11"/>
      <c r="M706" s="11"/>
      <c r="N706" s="11"/>
    </row>
    <row r="707" customFormat="false" ht="12.75" hidden="false" customHeight="true" outlineLevel="0" collapsed="false">
      <c r="A707" s="11"/>
      <c r="B707" s="11"/>
      <c r="C707" s="11"/>
      <c r="D707" s="11"/>
      <c r="E707" s="11"/>
      <c r="F707" s="11"/>
      <c r="G707" s="11"/>
      <c r="H707" s="11"/>
      <c r="I707" s="11"/>
      <c r="J707" s="11"/>
      <c r="K707" s="11"/>
      <c r="L707" s="11"/>
      <c r="M707" s="11"/>
      <c r="N707" s="11"/>
    </row>
    <row r="708" customFormat="false" ht="12.75" hidden="false" customHeight="true" outlineLevel="0" collapsed="false">
      <c r="A708" s="11"/>
      <c r="B708" s="11"/>
      <c r="C708" s="11"/>
      <c r="D708" s="11"/>
      <c r="E708" s="11"/>
      <c r="F708" s="11"/>
      <c r="G708" s="11"/>
      <c r="H708" s="11"/>
      <c r="I708" s="11"/>
      <c r="J708" s="11"/>
      <c r="K708" s="11"/>
      <c r="L708" s="11"/>
      <c r="M708" s="11"/>
      <c r="N708" s="11"/>
    </row>
    <row r="709" customFormat="false" ht="12.75" hidden="false" customHeight="true" outlineLevel="0" collapsed="false">
      <c r="A709" s="11"/>
      <c r="B709" s="11"/>
      <c r="C709" s="11"/>
      <c r="D709" s="11"/>
      <c r="E709" s="11"/>
      <c r="F709" s="11"/>
      <c r="G709" s="11"/>
      <c r="H709" s="11"/>
      <c r="I709" s="11"/>
      <c r="J709" s="11"/>
      <c r="K709" s="11"/>
      <c r="L709" s="11"/>
      <c r="M709" s="11"/>
      <c r="N709" s="11"/>
    </row>
    <row r="710" customFormat="false" ht="12.75" hidden="false" customHeight="true" outlineLevel="0" collapsed="false">
      <c r="A710" s="11"/>
      <c r="B710" s="11"/>
      <c r="C710" s="11"/>
      <c r="D710" s="11"/>
      <c r="E710" s="11"/>
      <c r="F710" s="11"/>
      <c r="G710" s="11"/>
      <c r="H710" s="11"/>
      <c r="I710" s="11"/>
      <c r="J710" s="11"/>
      <c r="K710" s="11"/>
      <c r="L710" s="11"/>
      <c r="M710" s="11"/>
      <c r="N710" s="11"/>
    </row>
    <row r="711" customFormat="false" ht="12.75" hidden="false" customHeight="true" outlineLevel="0" collapsed="false">
      <c r="A711" s="11"/>
      <c r="B711" s="11"/>
      <c r="C711" s="11"/>
      <c r="D711" s="11"/>
      <c r="E711" s="11"/>
      <c r="F711" s="11"/>
      <c r="G711" s="11"/>
      <c r="H711" s="11"/>
      <c r="I711" s="11"/>
      <c r="J711" s="11"/>
      <c r="K711" s="11"/>
      <c r="L711" s="11"/>
      <c r="M711" s="11"/>
      <c r="N711" s="11"/>
    </row>
    <row r="712" customFormat="false" ht="12.75" hidden="false" customHeight="true" outlineLevel="0" collapsed="false">
      <c r="A712" s="11"/>
      <c r="B712" s="11"/>
      <c r="C712" s="11"/>
      <c r="D712" s="11"/>
      <c r="E712" s="11"/>
      <c r="F712" s="11"/>
      <c r="G712" s="11"/>
      <c r="H712" s="11"/>
      <c r="I712" s="11"/>
      <c r="J712" s="11"/>
      <c r="K712" s="11"/>
      <c r="L712" s="11"/>
      <c r="M712" s="11"/>
      <c r="N712" s="11"/>
    </row>
    <row r="713" customFormat="false" ht="12.75" hidden="false" customHeight="true" outlineLevel="0" collapsed="false">
      <c r="A713" s="11"/>
      <c r="B713" s="11"/>
      <c r="C713" s="11"/>
      <c r="D713" s="11"/>
      <c r="E713" s="11"/>
      <c r="F713" s="11"/>
      <c r="G713" s="11"/>
      <c r="H713" s="11"/>
      <c r="I713" s="11"/>
      <c r="J713" s="11"/>
      <c r="K713" s="11"/>
      <c r="L713" s="11"/>
      <c r="M713" s="11"/>
      <c r="N713" s="11"/>
    </row>
    <row r="714" customFormat="false" ht="12.75" hidden="false" customHeight="true" outlineLevel="0" collapsed="false">
      <c r="A714" s="11"/>
      <c r="B714" s="11"/>
      <c r="C714" s="11"/>
      <c r="D714" s="11"/>
      <c r="E714" s="11"/>
      <c r="F714" s="11"/>
      <c r="G714" s="11"/>
      <c r="H714" s="11"/>
      <c r="I714" s="11"/>
      <c r="J714" s="11"/>
      <c r="K714" s="11"/>
      <c r="L714" s="11"/>
      <c r="M714" s="11"/>
      <c r="N714" s="11"/>
    </row>
    <row r="715" customFormat="false" ht="12.75" hidden="false" customHeight="true" outlineLevel="0" collapsed="false">
      <c r="A715" s="11"/>
      <c r="B715" s="11"/>
      <c r="C715" s="11"/>
      <c r="D715" s="11"/>
      <c r="E715" s="11"/>
      <c r="F715" s="11"/>
      <c r="G715" s="11"/>
      <c r="H715" s="11"/>
      <c r="I715" s="11"/>
      <c r="J715" s="11"/>
      <c r="K715" s="11"/>
      <c r="L715" s="11"/>
      <c r="M715" s="11"/>
      <c r="N715" s="11"/>
    </row>
    <row r="716" customFormat="false" ht="12.75" hidden="false" customHeight="true" outlineLevel="0" collapsed="false">
      <c r="A716" s="11"/>
      <c r="B716" s="11"/>
      <c r="C716" s="11"/>
      <c r="D716" s="11"/>
      <c r="E716" s="11"/>
      <c r="F716" s="11"/>
      <c r="G716" s="11"/>
      <c r="H716" s="11"/>
      <c r="I716" s="11"/>
      <c r="J716" s="11"/>
      <c r="K716" s="11"/>
      <c r="L716" s="11"/>
      <c r="M716" s="11"/>
      <c r="N716" s="11"/>
    </row>
    <row r="717" customFormat="false" ht="12.75" hidden="false" customHeight="true" outlineLevel="0" collapsed="false">
      <c r="A717" s="11"/>
      <c r="B717" s="11"/>
      <c r="C717" s="11"/>
      <c r="D717" s="11"/>
      <c r="E717" s="11"/>
      <c r="F717" s="11"/>
      <c r="G717" s="11"/>
      <c r="H717" s="11"/>
      <c r="I717" s="11"/>
      <c r="J717" s="11"/>
      <c r="K717" s="11"/>
      <c r="L717" s="11"/>
      <c r="M717" s="11"/>
      <c r="N717" s="11"/>
    </row>
    <row r="718" customFormat="false" ht="12.75" hidden="false" customHeight="true" outlineLevel="0" collapsed="false">
      <c r="A718" s="11"/>
      <c r="B718" s="11"/>
      <c r="C718" s="11"/>
      <c r="D718" s="11"/>
      <c r="E718" s="11"/>
      <c r="F718" s="11"/>
      <c r="G718" s="11"/>
      <c r="H718" s="11"/>
      <c r="I718" s="11"/>
      <c r="J718" s="11"/>
      <c r="K718" s="11"/>
      <c r="L718" s="11"/>
      <c r="M718" s="11"/>
      <c r="N718" s="11"/>
    </row>
    <row r="719" customFormat="false" ht="12.75" hidden="false" customHeight="true" outlineLevel="0" collapsed="false">
      <c r="A719" s="11"/>
      <c r="B719" s="11"/>
      <c r="C719" s="11"/>
      <c r="D719" s="11"/>
      <c r="E719" s="11"/>
      <c r="F719" s="11"/>
      <c r="G719" s="11"/>
      <c r="H719" s="11"/>
      <c r="I719" s="11"/>
      <c r="J719" s="11"/>
      <c r="K719" s="11"/>
      <c r="L719" s="11"/>
      <c r="M719" s="11"/>
      <c r="N719" s="11"/>
    </row>
    <row r="720" customFormat="false" ht="12.75" hidden="false" customHeight="true" outlineLevel="0" collapsed="false">
      <c r="A720" s="11"/>
      <c r="B720" s="11"/>
      <c r="C720" s="11"/>
      <c r="D720" s="11"/>
      <c r="E720" s="11"/>
      <c r="F720" s="11"/>
      <c r="G720" s="11"/>
      <c r="H720" s="11"/>
      <c r="I720" s="11"/>
      <c r="J720" s="11"/>
      <c r="K720" s="11"/>
      <c r="L720" s="11"/>
      <c r="M720" s="11"/>
      <c r="N720" s="11"/>
    </row>
    <row r="721" customFormat="false" ht="12.75" hidden="false" customHeight="true" outlineLevel="0" collapsed="false">
      <c r="A721" s="11"/>
      <c r="B721" s="11"/>
      <c r="C721" s="11"/>
      <c r="D721" s="11"/>
      <c r="E721" s="11"/>
      <c r="F721" s="11"/>
      <c r="G721" s="11"/>
      <c r="H721" s="11"/>
      <c r="I721" s="11"/>
      <c r="J721" s="11"/>
      <c r="K721" s="11"/>
      <c r="L721" s="11"/>
      <c r="M721" s="11"/>
      <c r="N721" s="11"/>
    </row>
    <row r="722" customFormat="false" ht="12.75" hidden="false" customHeight="true" outlineLevel="0" collapsed="false">
      <c r="A722" s="11"/>
      <c r="B722" s="11"/>
      <c r="C722" s="11"/>
      <c r="D722" s="11"/>
      <c r="E722" s="11"/>
      <c r="F722" s="11"/>
      <c r="G722" s="11"/>
      <c r="H722" s="11"/>
      <c r="I722" s="11"/>
      <c r="J722" s="11"/>
      <c r="K722" s="11"/>
      <c r="L722" s="11"/>
      <c r="M722" s="11"/>
      <c r="N722" s="11"/>
    </row>
    <row r="723" customFormat="false" ht="12.75" hidden="false" customHeight="true" outlineLevel="0" collapsed="false">
      <c r="A723" s="11"/>
      <c r="B723" s="11"/>
      <c r="C723" s="11"/>
      <c r="D723" s="11"/>
      <c r="E723" s="11"/>
      <c r="F723" s="11"/>
      <c r="G723" s="11"/>
      <c r="H723" s="11"/>
      <c r="I723" s="11"/>
      <c r="J723" s="11"/>
      <c r="K723" s="11"/>
      <c r="L723" s="11"/>
      <c r="M723" s="11"/>
      <c r="N723" s="11"/>
    </row>
    <row r="724" customFormat="false" ht="12.75" hidden="false" customHeight="true" outlineLevel="0" collapsed="false">
      <c r="A724" s="11"/>
      <c r="B724" s="11"/>
      <c r="C724" s="11"/>
      <c r="D724" s="11"/>
      <c r="E724" s="11"/>
      <c r="F724" s="11"/>
      <c r="G724" s="11"/>
      <c r="H724" s="11"/>
      <c r="I724" s="11"/>
      <c r="J724" s="11"/>
      <c r="K724" s="11"/>
      <c r="L724" s="11"/>
      <c r="M724" s="11"/>
      <c r="N724" s="11"/>
    </row>
    <row r="725" customFormat="false" ht="12.75" hidden="false" customHeight="true" outlineLevel="0" collapsed="false">
      <c r="A725" s="11"/>
      <c r="B725" s="11"/>
      <c r="C725" s="11"/>
      <c r="D725" s="11"/>
      <c r="E725" s="11"/>
      <c r="F725" s="11"/>
      <c r="G725" s="11"/>
      <c r="H725" s="11"/>
      <c r="I725" s="11"/>
      <c r="J725" s="11"/>
      <c r="K725" s="11"/>
      <c r="L725" s="11"/>
      <c r="M725" s="11"/>
      <c r="N725" s="11"/>
    </row>
    <row r="726" customFormat="false" ht="12.75" hidden="false" customHeight="true" outlineLevel="0" collapsed="false">
      <c r="A726" s="11"/>
      <c r="B726" s="11"/>
      <c r="C726" s="11"/>
      <c r="D726" s="11"/>
      <c r="E726" s="11"/>
      <c r="F726" s="11"/>
      <c r="G726" s="11"/>
      <c r="H726" s="11"/>
      <c r="I726" s="11"/>
      <c r="J726" s="11"/>
      <c r="K726" s="11"/>
      <c r="L726" s="11"/>
      <c r="M726" s="11"/>
      <c r="N726" s="11"/>
    </row>
    <row r="727" customFormat="false" ht="12.75" hidden="false" customHeight="true" outlineLevel="0" collapsed="false">
      <c r="A727" s="11"/>
      <c r="B727" s="11"/>
      <c r="C727" s="11"/>
      <c r="D727" s="11"/>
      <c r="E727" s="11"/>
      <c r="F727" s="11"/>
      <c r="G727" s="11"/>
      <c r="H727" s="11"/>
      <c r="I727" s="11"/>
      <c r="J727" s="11"/>
      <c r="K727" s="11"/>
      <c r="L727" s="11"/>
      <c r="M727" s="11"/>
      <c r="N727" s="11"/>
    </row>
    <row r="728" customFormat="false" ht="12.75" hidden="false" customHeight="true" outlineLevel="0" collapsed="false">
      <c r="A728" s="11"/>
      <c r="B728" s="11"/>
      <c r="C728" s="11"/>
      <c r="D728" s="11"/>
      <c r="E728" s="11"/>
      <c r="F728" s="11"/>
      <c r="G728" s="11"/>
      <c r="H728" s="11"/>
      <c r="I728" s="11"/>
      <c r="J728" s="11"/>
      <c r="K728" s="11"/>
      <c r="L728" s="11"/>
      <c r="M728" s="11"/>
      <c r="N728" s="11"/>
    </row>
    <row r="729" customFormat="false" ht="12.75" hidden="false" customHeight="true" outlineLevel="0" collapsed="false">
      <c r="A729" s="11"/>
      <c r="B729" s="11"/>
      <c r="C729" s="11"/>
      <c r="D729" s="11"/>
      <c r="E729" s="11"/>
      <c r="F729" s="11"/>
      <c r="G729" s="11"/>
      <c r="H729" s="11"/>
      <c r="I729" s="11"/>
      <c r="J729" s="11"/>
      <c r="K729" s="11"/>
      <c r="L729" s="11"/>
      <c r="M729" s="11"/>
      <c r="N729" s="11"/>
    </row>
    <row r="730" customFormat="false" ht="12.75" hidden="false" customHeight="true" outlineLevel="0" collapsed="false">
      <c r="A730" s="11"/>
      <c r="B730" s="11"/>
      <c r="C730" s="11"/>
      <c r="D730" s="11"/>
      <c r="E730" s="11"/>
      <c r="F730" s="11"/>
      <c r="G730" s="11"/>
      <c r="H730" s="11"/>
      <c r="I730" s="11"/>
      <c r="J730" s="11"/>
      <c r="K730" s="11"/>
      <c r="L730" s="11"/>
      <c r="M730" s="11"/>
      <c r="N730" s="11"/>
    </row>
    <row r="731" customFormat="false" ht="12.75" hidden="false" customHeight="true" outlineLevel="0" collapsed="false">
      <c r="A731" s="11"/>
      <c r="B731" s="11"/>
      <c r="C731" s="11"/>
      <c r="D731" s="11"/>
      <c r="E731" s="11"/>
      <c r="F731" s="11"/>
      <c r="G731" s="11"/>
      <c r="H731" s="11"/>
      <c r="I731" s="11"/>
      <c r="J731" s="11"/>
      <c r="K731" s="11"/>
      <c r="L731" s="11"/>
      <c r="M731" s="11"/>
      <c r="N731" s="11"/>
    </row>
    <row r="732" customFormat="false" ht="12.75" hidden="false" customHeight="true" outlineLevel="0" collapsed="false">
      <c r="A732" s="11"/>
      <c r="B732" s="11"/>
      <c r="C732" s="11"/>
      <c r="D732" s="11"/>
      <c r="E732" s="11"/>
      <c r="F732" s="11"/>
      <c r="G732" s="11"/>
      <c r="H732" s="11"/>
      <c r="I732" s="11"/>
      <c r="J732" s="11"/>
      <c r="K732" s="11"/>
      <c r="L732" s="11"/>
      <c r="M732" s="11"/>
      <c r="N732" s="11"/>
    </row>
    <row r="733" customFormat="false" ht="12.75" hidden="false" customHeight="true" outlineLevel="0" collapsed="false">
      <c r="A733" s="11"/>
      <c r="B733" s="11"/>
      <c r="C733" s="11"/>
      <c r="D733" s="11"/>
      <c r="E733" s="11"/>
      <c r="F733" s="11"/>
      <c r="G733" s="11"/>
      <c r="H733" s="11"/>
      <c r="I733" s="11"/>
      <c r="J733" s="11"/>
      <c r="K733" s="11"/>
      <c r="L733" s="11"/>
      <c r="M733" s="11"/>
      <c r="N733" s="11"/>
    </row>
    <row r="734" customFormat="false" ht="12.75" hidden="false" customHeight="true" outlineLevel="0" collapsed="false">
      <c r="A734" s="11"/>
      <c r="B734" s="11"/>
      <c r="C734" s="11"/>
      <c r="D734" s="11"/>
      <c r="E734" s="11"/>
      <c r="F734" s="11"/>
      <c r="G734" s="11"/>
      <c r="H734" s="11"/>
      <c r="I734" s="11"/>
      <c r="J734" s="11"/>
      <c r="K734" s="11"/>
      <c r="L734" s="11"/>
      <c r="M734" s="11"/>
      <c r="N734" s="11"/>
    </row>
    <row r="735" customFormat="false" ht="12.75" hidden="false" customHeight="true" outlineLevel="0" collapsed="false">
      <c r="A735" s="11"/>
      <c r="B735" s="11"/>
      <c r="C735" s="11"/>
      <c r="D735" s="11"/>
      <c r="E735" s="11"/>
      <c r="F735" s="11"/>
      <c r="G735" s="11"/>
      <c r="H735" s="11"/>
      <c r="I735" s="11"/>
      <c r="J735" s="11"/>
      <c r="K735" s="11"/>
      <c r="L735" s="11"/>
      <c r="M735" s="11"/>
      <c r="N735" s="11"/>
    </row>
    <row r="736" customFormat="false" ht="12.75" hidden="false" customHeight="true" outlineLevel="0" collapsed="false">
      <c r="A736" s="11"/>
      <c r="B736" s="11"/>
      <c r="C736" s="11"/>
      <c r="D736" s="11"/>
      <c r="E736" s="11"/>
      <c r="F736" s="11"/>
      <c r="G736" s="11"/>
      <c r="H736" s="11"/>
      <c r="I736" s="11"/>
      <c r="J736" s="11"/>
      <c r="K736" s="11"/>
      <c r="L736" s="11"/>
      <c r="M736" s="11"/>
      <c r="N736" s="11"/>
    </row>
    <row r="737" customFormat="false" ht="12.75" hidden="false" customHeight="true" outlineLevel="0" collapsed="false">
      <c r="A737" s="11"/>
      <c r="B737" s="11"/>
      <c r="C737" s="11"/>
      <c r="D737" s="11"/>
      <c r="E737" s="11"/>
      <c r="F737" s="11"/>
      <c r="G737" s="11"/>
      <c r="H737" s="11"/>
      <c r="I737" s="11"/>
      <c r="J737" s="11"/>
      <c r="K737" s="11"/>
      <c r="L737" s="11"/>
      <c r="M737" s="11"/>
      <c r="N737" s="11"/>
    </row>
    <row r="738" customFormat="false" ht="12.75" hidden="false" customHeight="true" outlineLevel="0" collapsed="false">
      <c r="A738" s="11"/>
      <c r="B738" s="11"/>
      <c r="C738" s="11"/>
      <c r="D738" s="11"/>
      <c r="E738" s="11"/>
      <c r="F738" s="11"/>
      <c r="G738" s="11"/>
      <c r="H738" s="11"/>
      <c r="I738" s="11"/>
      <c r="J738" s="11"/>
      <c r="K738" s="11"/>
      <c r="L738" s="11"/>
      <c r="M738" s="11"/>
      <c r="N738" s="11"/>
    </row>
    <row r="739" customFormat="false" ht="12.75" hidden="false" customHeight="true" outlineLevel="0" collapsed="false">
      <c r="A739" s="11"/>
      <c r="B739" s="11"/>
      <c r="C739" s="11"/>
      <c r="D739" s="11"/>
      <c r="E739" s="11"/>
      <c r="F739" s="11"/>
      <c r="G739" s="11"/>
      <c r="H739" s="11"/>
      <c r="I739" s="11"/>
      <c r="J739" s="11"/>
      <c r="K739" s="11"/>
      <c r="L739" s="11"/>
      <c r="M739" s="11"/>
      <c r="N739" s="11"/>
    </row>
    <row r="740" customFormat="false" ht="12.75" hidden="false" customHeight="true" outlineLevel="0" collapsed="false">
      <c r="A740" s="11"/>
      <c r="B740" s="11"/>
      <c r="C740" s="11"/>
      <c r="D740" s="11"/>
      <c r="E740" s="11"/>
      <c r="F740" s="11"/>
      <c r="G740" s="11"/>
      <c r="H740" s="11"/>
      <c r="I740" s="11"/>
      <c r="J740" s="11"/>
      <c r="K740" s="11"/>
      <c r="L740" s="11"/>
      <c r="M740" s="11"/>
      <c r="N740" s="11"/>
    </row>
    <row r="741" customFormat="false" ht="12.75" hidden="false" customHeight="true" outlineLevel="0" collapsed="false">
      <c r="A741" s="11"/>
      <c r="B741" s="11"/>
      <c r="C741" s="11"/>
      <c r="D741" s="11"/>
      <c r="E741" s="11"/>
      <c r="F741" s="11"/>
      <c r="G741" s="11"/>
      <c r="H741" s="11"/>
      <c r="I741" s="11"/>
      <c r="J741" s="11"/>
      <c r="K741" s="11"/>
      <c r="L741" s="11"/>
      <c r="M741" s="11"/>
      <c r="N741" s="11"/>
    </row>
    <row r="742" customFormat="false" ht="12.75" hidden="false" customHeight="true" outlineLevel="0" collapsed="false">
      <c r="A742" s="11"/>
      <c r="B742" s="11"/>
      <c r="C742" s="11"/>
      <c r="D742" s="11"/>
      <c r="E742" s="11"/>
      <c r="F742" s="11"/>
      <c r="G742" s="11"/>
      <c r="H742" s="11"/>
      <c r="I742" s="11"/>
      <c r="J742" s="11"/>
      <c r="K742" s="11"/>
      <c r="L742" s="11"/>
      <c r="M742" s="11"/>
      <c r="N742" s="11"/>
    </row>
    <row r="743" customFormat="false" ht="12.75" hidden="false" customHeight="true" outlineLevel="0" collapsed="false">
      <c r="A743" s="11"/>
      <c r="B743" s="11"/>
      <c r="C743" s="11"/>
      <c r="D743" s="11"/>
      <c r="E743" s="11"/>
      <c r="F743" s="11"/>
      <c r="G743" s="11"/>
      <c r="H743" s="11"/>
      <c r="I743" s="11"/>
      <c r="J743" s="11"/>
      <c r="K743" s="11"/>
      <c r="L743" s="11"/>
      <c r="M743" s="11"/>
      <c r="N743" s="11"/>
    </row>
    <row r="744" customFormat="false" ht="12.75" hidden="false" customHeight="true" outlineLevel="0" collapsed="false">
      <c r="A744" s="11"/>
      <c r="B744" s="11"/>
      <c r="C744" s="11"/>
      <c r="D744" s="11"/>
      <c r="E744" s="11"/>
      <c r="F744" s="11"/>
      <c r="G744" s="11"/>
      <c r="H744" s="11"/>
      <c r="I744" s="11"/>
      <c r="J744" s="11"/>
      <c r="K744" s="11"/>
      <c r="L744" s="11"/>
      <c r="M744" s="11"/>
      <c r="N744" s="11"/>
    </row>
    <row r="745" customFormat="false" ht="12.75" hidden="false" customHeight="true" outlineLevel="0" collapsed="false">
      <c r="A745" s="11"/>
      <c r="B745" s="11"/>
      <c r="C745" s="11"/>
      <c r="D745" s="11"/>
      <c r="E745" s="11"/>
      <c r="F745" s="11"/>
      <c r="G745" s="11"/>
      <c r="H745" s="11"/>
      <c r="I745" s="11"/>
      <c r="J745" s="11"/>
      <c r="K745" s="11"/>
      <c r="L745" s="11"/>
      <c r="M745" s="11"/>
      <c r="N745" s="11"/>
    </row>
    <row r="746" customFormat="false" ht="12.75" hidden="false" customHeight="true" outlineLevel="0" collapsed="false">
      <c r="A746" s="11"/>
      <c r="B746" s="11"/>
      <c r="C746" s="11"/>
      <c r="D746" s="11"/>
      <c r="E746" s="11"/>
      <c r="F746" s="11"/>
      <c r="G746" s="11"/>
      <c r="H746" s="11"/>
      <c r="I746" s="11"/>
      <c r="J746" s="11"/>
      <c r="K746" s="11"/>
      <c r="L746" s="11"/>
      <c r="M746" s="11"/>
      <c r="N746" s="11"/>
    </row>
    <row r="747" customFormat="false" ht="12.75" hidden="false" customHeight="true" outlineLevel="0" collapsed="false">
      <c r="A747" s="11"/>
      <c r="B747" s="11"/>
      <c r="C747" s="11"/>
      <c r="D747" s="11"/>
      <c r="E747" s="11"/>
      <c r="F747" s="11"/>
      <c r="G747" s="11"/>
      <c r="H747" s="11"/>
      <c r="I747" s="11"/>
      <c r="J747" s="11"/>
      <c r="K747" s="11"/>
      <c r="L747" s="11"/>
      <c r="M747" s="11"/>
      <c r="N747" s="11"/>
    </row>
    <row r="748" customFormat="false" ht="12.75" hidden="false" customHeight="true" outlineLevel="0" collapsed="false">
      <c r="A748" s="11"/>
      <c r="B748" s="11"/>
      <c r="C748" s="11"/>
      <c r="D748" s="11"/>
      <c r="E748" s="11"/>
      <c r="F748" s="11"/>
      <c r="G748" s="11"/>
      <c r="H748" s="11"/>
      <c r="I748" s="11"/>
      <c r="J748" s="11"/>
      <c r="K748" s="11"/>
      <c r="L748" s="11"/>
      <c r="M748" s="11"/>
      <c r="N748" s="11"/>
    </row>
    <row r="749" customFormat="false" ht="12.75" hidden="false" customHeight="true" outlineLevel="0" collapsed="false">
      <c r="A749" s="11"/>
      <c r="B749" s="11"/>
      <c r="C749" s="11"/>
      <c r="D749" s="11"/>
      <c r="E749" s="11"/>
      <c r="F749" s="11"/>
      <c r="G749" s="11"/>
      <c r="H749" s="11"/>
      <c r="I749" s="11"/>
      <c r="J749" s="11"/>
      <c r="K749" s="11"/>
      <c r="L749" s="11"/>
      <c r="M749" s="11"/>
      <c r="N749" s="11"/>
    </row>
    <row r="750" customFormat="false" ht="12.75" hidden="false" customHeight="true" outlineLevel="0" collapsed="false">
      <c r="A750" s="11"/>
      <c r="B750" s="11"/>
      <c r="C750" s="11"/>
      <c r="D750" s="11"/>
      <c r="E750" s="11"/>
      <c r="F750" s="11"/>
      <c r="G750" s="11"/>
      <c r="H750" s="11"/>
      <c r="I750" s="11"/>
      <c r="J750" s="11"/>
      <c r="K750" s="11"/>
      <c r="L750" s="11"/>
      <c r="M750" s="11"/>
      <c r="N750" s="11"/>
    </row>
    <row r="751" customFormat="false" ht="12.75" hidden="false" customHeight="true" outlineLevel="0" collapsed="false">
      <c r="A751" s="11"/>
      <c r="B751" s="11"/>
      <c r="C751" s="11"/>
      <c r="D751" s="11"/>
      <c r="E751" s="11"/>
      <c r="F751" s="11"/>
      <c r="G751" s="11"/>
      <c r="H751" s="11"/>
      <c r="I751" s="11"/>
      <c r="J751" s="11"/>
      <c r="K751" s="11"/>
      <c r="L751" s="11"/>
      <c r="M751" s="11"/>
      <c r="N751" s="11"/>
    </row>
    <row r="752" customFormat="false" ht="12.75" hidden="false" customHeight="true" outlineLevel="0" collapsed="false">
      <c r="A752" s="11"/>
      <c r="B752" s="11"/>
      <c r="C752" s="11"/>
      <c r="D752" s="11"/>
      <c r="E752" s="11"/>
      <c r="F752" s="11"/>
      <c r="G752" s="11"/>
      <c r="H752" s="11"/>
      <c r="I752" s="11"/>
      <c r="J752" s="11"/>
      <c r="K752" s="11"/>
      <c r="L752" s="11"/>
      <c r="M752" s="11"/>
      <c r="N752" s="11"/>
    </row>
    <row r="753" customFormat="false" ht="12.75" hidden="false" customHeight="true" outlineLevel="0" collapsed="false">
      <c r="A753" s="11"/>
      <c r="B753" s="11"/>
      <c r="C753" s="11"/>
      <c r="D753" s="11"/>
      <c r="E753" s="11"/>
      <c r="F753" s="11"/>
      <c r="G753" s="11"/>
      <c r="H753" s="11"/>
      <c r="I753" s="11"/>
      <c r="J753" s="11"/>
      <c r="K753" s="11"/>
      <c r="L753" s="11"/>
      <c r="M753" s="11"/>
      <c r="N753" s="11"/>
    </row>
    <row r="754" customFormat="false" ht="12.75" hidden="false" customHeight="true" outlineLevel="0" collapsed="false">
      <c r="A754" s="11"/>
      <c r="B754" s="11"/>
      <c r="C754" s="11"/>
      <c r="D754" s="11"/>
      <c r="E754" s="11"/>
      <c r="F754" s="11"/>
      <c r="G754" s="11"/>
      <c r="H754" s="11"/>
      <c r="I754" s="11"/>
      <c r="J754" s="11"/>
      <c r="K754" s="11"/>
      <c r="L754" s="11"/>
      <c r="M754" s="11"/>
      <c r="N754" s="11"/>
    </row>
    <row r="755" customFormat="false" ht="12.75" hidden="false" customHeight="true" outlineLevel="0" collapsed="false">
      <c r="A755" s="11"/>
      <c r="B755" s="11"/>
      <c r="C755" s="11"/>
      <c r="D755" s="11"/>
      <c r="E755" s="11"/>
      <c r="F755" s="11"/>
      <c r="G755" s="11"/>
      <c r="H755" s="11"/>
      <c r="I755" s="11"/>
      <c r="J755" s="11"/>
      <c r="K755" s="11"/>
      <c r="L755" s="11"/>
      <c r="M755" s="11"/>
      <c r="N755" s="11"/>
    </row>
    <row r="756" customFormat="false" ht="12.75" hidden="false" customHeight="true" outlineLevel="0" collapsed="false">
      <c r="A756" s="11"/>
      <c r="B756" s="11"/>
      <c r="C756" s="11"/>
      <c r="D756" s="11"/>
      <c r="E756" s="11"/>
      <c r="F756" s="11"/>
      <c r="G756" s="11"/>
      <c r="H756" s="11"/>
      <c r="I756" s="11"/>
      <c r="J756" s="11"/>
      <c r="K756" s="11"/>
      <c r="L756" s="11"/>
      <c r="M756" s="11"/>
      <c r="N756" s="11"/>
    </row>
    <row r="757" customFormat="false" ht="12.75" hidden="false" customHeight="true" outlineLevel="0" collapsed="false">
      <c r="A757" s="11"/>
      <c r="B757" s="11"/>
      <c r="C757" s="11"/>
      <c r="D757" s="11"/>
      <c r="E757" s="11"/>
      <c r="F757" s="11"/>
      <c r="G757" s="11"/>
      <c r="H757" s="11"/>
      <c r="I757" s="11"/>
      <c r="J757" s="11"/>
      <c r="K757" s="11"/>
      <c r="L757" s="11"/>
      <c r="M757" s="11"/>
      <c r="N757" s="11"/>
    </row>
    <row r="758" customFormat="false" ht="12.75" hidden="false" customHeight="true" outlineLevel="0" collapsed="false">
      <c r="A758" s="11"/>
      <c r="B758" s="11"/>
      <c r="C758" s="11"/>
      <c r="D758" s="11"/>
      <c r="E758" s="11"/>
      <c r="F758" s="11"/>
      <c r="G758" s="11"/>
      <c r="H758" s="11"/>
      <c r="I758" s="11"/>
      <c r="J758" s="11"/>
      <c r="K758" s="11"/>
      <c r="L758" s="11"/>
      <c r="M758" s="11"/>
      <c r="N758" s="11"/>
    </row>
    <row r="759" customFormat="false" ht="12.75" hidden="false" customHeight="true" outlineLevel="0" collapsed="false">
      <c r="A759" s="11"/>
      <c r="B759" s="11"/>
      <c r="C759" s="11"/>
      <c r="D759" s="11"/>
      <c r="E759" s="11"/>
      <c r="F759" s="11"/>
      <c r="G759" s="11"/>
      <c r="H759" s="11"/>
      <c r="I759" s="11"/>
      <c r="J759" s="11"/>
      <c r="K759" s="11"/>
      <c r="L759" s="11"/>
      <c r="M759" s="11"/>
      <c r="N759" s="11"/>
    </row>
    <row r="760" customFormat="false" ht="12.75" hidden="false" customHeight="true" outlineLevel="0" collapsed="false">
      <c r="A760" s="11"/>
      <c r="B760" s="11"/>
      <c r="C760" s="11"/>
      <c r="D760" s="11"/>
      <c r="E760" s="11"/>
      <c r="F760" s="11"/>
      <c r="G760" s="11"/>
      <c r="H760" s="11"/>
      <c r="I760" s="11"/>
      <c r="J760" s="11"/>
      <c r="K760" s="11"/>
      <c r="L760" s="11"/>
      <c r="M760" s="11"/>
      <c r="N760" s="11"/>
    </row>
    <row r="761" customFormat="false" ht="12.75" hidden="false" customHeight="true" outlineLevel="0" collapsed="false">
      <c r="A761" s="11"/>
      <c r="B761" s="11"/>
      <c r="C761" s="11"/>
      <c r="D761" s="11"/>
      <c r="E761" s="11"/>
      <c r="F761" s="11"/>
      <c r="G761" s="11"/>
      <c r="H761" s="11"/>
      <c r="I761" s="11"/>
      <c r="J761" s="11"/>
      <c r="K761" s="11"/>
      <c r="L761" s="11"/>
      <c r="M761" s="11"/>
      <c r="N761" s="11"/>
    </row>
    <row r="762" customFormat="false" ht="12.75" hidden="false" customHeight="true" outlineLevel="0" collapsed="false">
      <c r="A762" s="11"/>
      <c r="B762" s="11"/>
      <c r="C762" s="11"/>
      <c r="D762" s="11"/>
      <c r="E762" s="11"/>
      <c r="F762" s="11"/>
      <c r="G762" s="11"/>
      <c r="H762" s="11"/>
      <c r="I762" s="11"/>
      <c r="J762" s="11"/>
      <c r="K762" s="11"/>
      <c r="L762" s="11"/>
      <c r="M762" s="11"/>
      <c r="N762" s="11"/>
    </row>
    <row r="763" customFormat="false" ht="12.75" hidden="false" customHeight="true" outlineLevel="0" collapsed="false">
      <c r="A763" s="11"/>
      <c r="B763" s="11"/>
      <c r="C763" s="11"/>
      <c r="D763" s="11"/>
      <c r="E763" s="11"/>
      <c r="F763" s="11"/>
      <c r="G763" s="11"/>
      <c r="H763" s="11"/>
      <c r="I763" s="11"/>
      <c r="J763" s="11"/>
      <c r="K763" s="11"/>
      <c r="L763" s="11"/>
      <c r="M763" s="11"/>
      <c r="N763" s="11"/>
    </row>
    <row r="764" customFormat="false" ht="12.75" hidden="false" customHeight="true" outlineLevel="0" collapsed="false">
      <c r="A764" s="11"/>
      <c r="B764" s="11"/>
      <c r="C764" s="11"/>
      <c r="D764" s="11"/>
      <c r="E764" s="11"/>
      <c r="F764" s="11"/>
      <c r="G764" s="11"/>
      <c r="H764" s="11"/>
      <c r="I764" s="11"/>
      <c r="J764" s="11"/>
      <c r="K764" s="11"/>
      <c r="L764" s="11"/>
      <c r="M764" s="11"/>
      <c r="N764" s="11"/>
    </row>
    <row r="765" customFormat="false" ht="12.75" hidden="false" customHeight="true" outlineLevel="0" collapsed="false">
      <c r="A765" s="11"/>
      <c r="B765" s="11"/>
      <c r="C765" s="11"/>
      <c r="D765" s="11"/>
      <c r="E765" s="11"/>
      <c r="F765" s="11"/>
      <c r="G765" s="11"/>
      <c r="H765" s="11"/>
      <c r="I765" s="11"/>
      <c r="J765" s="11"/>
      <c r="K765" s="11"/>
      <c r="L765" s="11"/>
      <c r="M765" s="11"/>
      <c r="N765" s="11"/>
    </row>
    <row r="766" customFormat="false" ht="12.75" hidden="false" customHeight="true" outlineLevel="0" collapsed="false">
      <c r="A766" s="11"/>
      <c r="B766" s="11"/>
      <c r="C766" s="11"/>
      <c r="D766" s="11"/>
      <c r="E766" s="11"/>
      <c r="F766" s="11"/>
      <c r="G766" s="11"/>
      <c r="H766" s="11"/>
      <c r="I766" s="11"/>
      <c r="J766" s="11"/>
      <c r="K766" s="11"/>
      <c r="L766" s="11"/>
      <c r="M766" s="11"/>
      <c r="N766" s="11"/>
    </row>
    <row r="767" customFormat="false" ht="12.75" hidden="false" customHeight="true" outlineLevel="0" collapsed="false">
      <c r="A767" s="11"/>
      <c r="B767" s="11"/>
      <c r="C767" s="11"/>
      <c r="D767" s="11"/>
      <c r="E767" s="11"/>
      <c r="F767" s="11"/>
      <c r="G767" s="11"/>
      <c r="H767" s="11"/>
      <c r="I767" s="11"/>
      <c r="J767" s="11"/>
      <c r="K767" s="11"/>
      <c r="L767" s="11"/>
      <c r="M767" s="11"/>
      <c r="N767" s="11"/>
    </row>
    <row r="768" customFormat="false" ht="12.75" hidden="false" customHeight="true" outlineLevel="0" collapsed="false">
      <c r="A768" s="11"/>
      <c r="B768" s="11"/>
      <c r="C768" s="11"/>
      <c r="D768" s="11"/>
      <c r="E768" s="11"/>
      <c r="F768" s="11"/>
      <c r="G768" s="11"/>
      <c r="H768" s="11"/>
      <c r="I768" s="11"/>
      <c r="J768" s="11"/>
      <c r="K768" s="11"/>
      <c r="L768" s="11"/>
      <c r="M768" s="11"/>
      <c r="N768" s="11"/>
    </row>
    <row r="769" customFormat="false" ht="12.75" hidden="false" customHeight="true" outlineLevel="0" collapsed="false">
      <c r="A769" s="11"/>
      <c r="B769" s="11"/>
      <c r="C769" s="11"/>
      <c r="D769" s="11"/>
      <c r="E769" s="11"/>
      <c r="F769" s="11"/>
      <c r="G769" s="11"/>
      <c r="H769" s="11"/>
      <c r="I769" s="11"/>
      <c r="J769" s="11"/>
      <c r="K769" s="11"/>
      <c r="L769" s="11"/>
      <c r="M769" s="11"/>
      <c r="N769" s="11"/>
    </row>
    <row r="770" customFormat="false" ht="12.75" hidden="false" customHeight="true" outlineLevel="0" collapsed="false">
      <c r="A770" s="11"/>
      <c r="B770" s="11"/>
      <c r="C770" s="11"/>
      <c r="D770" s="11"/>
      <c r="E770" s="11"/>
      <c r="F770" s="11"/>
      <c r="G770" s="11"/>
      <c r="H770" s="11"/>
      <c r="I770" s="11"/>
      <c r="J770" s="11"/>
      <c r="K770" s="11"/>
      <c r="L770" s="11"/>
      <c r="M770" s="11"/>
      <c r="N770" s="11"/>
    </row>
    <row r="771" customFormat="false" ht="12.75" hidden="false" customHeight="true" outlineLevel="0" collapsed="false">
      <c r="A771" s="11"/>
      <c r="B771" s="11"/>
      <c r="C771" s="11"/>
      <c r="D771" s="11"/>
      <c r="E771" s="11"/>
      <c r="F771" s="11"/>
      <c r="G771" s="11"/>
      <c r="H771" s="11"/>
      <c r="I771" s="11"/>
      <c r="J771" s="11"/>
      <c r="K771" s="11"/>
      <c r="L771" s="11"/>
      <c r="M771" s="11"/>
      <c r="N771" s="11"/>
    </row>
    <row r="772" customFormat="false" ht="12.75" hidden="false" customHeight="true" outlineLevel="0" collapsed="false">
      <c r="A772" s="11"/>
      <c r="B772" s="11"/>
      <c r="C772" s="11"/>
      <c r="D772" s="11"/>
      <c r="E772" s="11"/>
      <c r="F772" s="11"/>
      <c r="G772" s="11"/>
      <c r="H772" s="11"/>
      <c r="I772" s="11"/>
      <c r="J772" s="11"/>
      <c r="K772" s="11"/>
      <c r="L772" s="11"/>
      <c r="M772" s="11"/>
      <c r="N772" s="11"/>
    </row>
    <row r="773" customFormat="false" ht="12.75" hidden="false" customHeight="true" outlineLevel="0" collapsed="false">
      <c r="A773" s="11"/>
      <c r="B773" s="11"/>
      <c r="C773" s="11"/>
      <c r="D773" s="11"/>
      <c r="E773" s="11"/>
      <c r="F773" s="11"/>
      <c r="G773" s="11"/>
      <c r="H773" s="11"/>
      <c r="I773" s="11"/>
      <c r="J773" s="11"/>
      <c r="K773" s="11"/>
      <c r="L773" s="11"/>
      <c r="M773" s="11"/>
      <c r="N773" s="11"/>
    </row>
    <row r="774" customFormat="false" ht="12.75" hidden="false" customHeight="true" outlineLevel="0" collapsed="false">
      <c r="A774" s="11"/>
      <c r="B774" s="11"/>
      <c r="C774" s="11"/>
      <c r="D774" s="11"/>
      <c r="E774" s="11"/>
      <c r="F774" s="11"/>
      <c r="G774" s="11"/>
      <c r="H774" s="11"/>
      <c r="I774" s="11"/>
      <c r="J774" s="11"/>
      <c r="K774" s="11"/>
      <c r="L774" s="11"/>
      <c r="M774" s="11"/>
      <c r="N774" s="11"/>
    </row>
    <row r="775" customFormat="false" ht="12.75" hidden="false" customHeight="true" outlineLevel="0" collapsed="false">
      <c r="A775" s="11"/>
      <c r="B775" s="11"/>
      <c r="C775" s="11"/>
      <c r="D775" s="11"/>
      <c r="E775" s="11"/>
      <c r="F775" s="11"/>
      <c r="G775" s="11"/>
      <c r="H775" s="11"/>
      <c r="I775" s="11"/>
      <c r="J775" s="11"/>
      <c r="K775" s="11"/>
      <c r="L775" s="11"/>
      <c r="M775" s="11"/>
      <c r="N775" s="11"/>
    </row>
    <row r="776" customFormat="false" ht="12.75" hidden="false" customHeight="true" outlineLevel="0" collapsed="false">
      <c r="A776" s="11"/>
      <c r="B776" s="11"/>
      <c r="C776" s="11"/>
      <c r="D776" s="11"/>
      <c r="E776" s="11"/>
      <c r="F776" s="11"/>
      <c r="G776" s="11"/>
      <c r="H776" s="11"/>
      <c r="I776" s="11"/>
      <c r="J776" s="11"/>
      <c r="K776" s="11"/>
      <c r="L776" s="11"/>
      <c r="M776" s="11"/>
      <c r="N776" s="11"/>
    </row>
    <row r="777" customFormat="false" ht="12.75" hidden="false" customHeight="true" outlineLevel="0" collapsed="false">
      <c r="A777" s="11"/>
      <c r="B777" s="11"/>
      <c r="C777" s="11"/>
      <c r="D777" s="11"/>
      <c r="E777" s="11"/>
      <c r="F777" s="11"/>
      <c r="G777" s="11"/>
      <c r="H777" s="11"/>
      <c r="I777" s="11"/>
      <c r="J777" s="11"/>
      <c r="K777" s="11"/>
      <c r="L777" s="11"/>
      <c r="M777" s="11"/>
      <c r="N777" s="11"/>
    </row>
    <row r="778" customFormat="false" ht="12.75" hidden="false" customHeight="true" outlineLevel="0" collapsed="false">
      <c r="A778" s="11"/>
      <c r="B778" s="11"/>
      <c r="C778" s="11"/>
      <c r="D778" s="11"/>
      <c r="E778" s="11"/>
      <c r="F778" s="11"/>
      <c r="G778" s="11"/>
      <c r="H778" s="11"/>
      <c r="I778" s="11"/>
      <c r="J778" s="11"/>
      <c r="K778" s="11"/>
      <c r="L778" s="11"/>
      <c r="M778" s="11"/>
      <c r="N778" s="11"/>
    </row>
    <row r="779" customFormat="false" ht="12.75" hidden="false" customHeight="true" outlineLevel="0" collapsed="false">
      <c r="A779" s="11"/>
      <c r="B779" s="11"/>
      <c r="C779" s="11"/>
      <c r="D779" s="11"/>
      <c r="E779" s="11"/>
      <c r="F779" s="11"/>
      <c r="G779" s="11"/>
      <c r="H779" s="11"/>
      <c r="I779" s="11"/>
      <c r="J779" s="11"/>
      <c r="K779" s="11"/>
      <c r="L779" s="11"/>
      <c r="M779" s="11"/>
      <c r="N779" s="11"/>
    </row>
    <row r="780" customFormat="false" ht="12.75" hidden="false" customHeight="true" outlineLevel="0" collapsed="false">
      <c r="A780" s="11"/>
      <c r="B780" s="11"/>
      <c r="C780" s="11"/>
      <c r="D780" s="11"/>
      <c r="E780" s="11"/>
      <c r="F780" s="11"/>
      <c r="G780" s="11"/>
      <c r="H780" s="11"/>
      <c r="I780" s="11"/>
      <c r="J780" s="11"/>
      <c r="K780" s="11"/>
      <c r="L780" s="11"/>
      <c r="M780" s="11"/>
      <c r="N780" s="11"/>
    </row>
    <row r="781" customFormat="false" ht="12.75" hidden="false" customHeight="true" outlineLevel="0" collapsed="false">
      <c r="A781" s="11"/>
      <c r="B781" s="11"/>
      <c r="C781" s="11"/>
      <c r="D781" s="11"/>
      <c r="E781" s="11"/>
      <c r="F781" s="11"/>
      <c r="G781" s="11"/>
      <c r="H781" s="11"/>
      <c r="I781" s="11"/>
      <c r="J781" s="11"/>
      <c r="K781" s="11"/>
      <c r="L781" s="11"/>
      <c r="M781" s="11"/>
      <c r="N781" s="11"/>
    </row>
    <row r="782" customFormat="false" ht="12.75" hidden="false" customHeight="true" outlineLevel="0" collapsed="false">
      <c r="A782" s="11"/>
      <c r="B782" s="11"/>
      <c r="C782" s="11"/>
      <c r="D782" s="11"/>
      <c r="E782" s="11"/>
      <c r="F782" s="11"/>
      <c r="G782" s="11"/>
      <c r="H782" s="11"/>
      <c r="I782" s="11"/>
      <c r="J782" s="11"/>
      <c r="K782" s="11"/>
      <c r="L782" s="11"/>
      <c r="M782" s="11"/>
      <c r="N782" s="11"/>
    </row>
    <row r="783" customFormat="false" ht="12.75" hidden="false" customHeight="true" outlineLevel="0" collapsed="false">
      <c r="A783" s="11"/>
      <c r="B783" s="11"/>
      <c r="C783" s="11"/>
      <c r="D783" s="11"/>
      <c r="E783" s="11"/>
      <c r="F783" s="11"/>
      <c r="G783" s="11"/>
      <c r="H783" s="11"/>
      <c r="I783" s="11"/>
      <c r="J783" s="11"/>
      <c r="K783" s="11"/>
      <c r="L783" s="11"/>
      <c r="M783" s="11"/>
      <c r="N783" s="11"/>
    </row>
    <row r="784" customFormat="false" ht="12.75" hidden="false" customHeight="true" outlineLevel="0" collapsed="false">
      <c r="A784" s="11"/>
      <c r="B784" s="11"/>
      <c r="C784" s="11"/>
      <c r="D784" s="11"/>
      <c r="E784" s="11"/>
      <c r="F784" s="11"/>
      <c r="G784" s="11"/>
      <c r="H784" s="11"/>
      <c r="I784" s="11"/>
      <c r="J784" s="11"/>
      <c r="K784" s="11"/>
      <c r="L784" s="11"/>
      <c r="M784" s="11"/>
      <c r="N784" s="11"/>
    </row>
    <row r="785" customFormat="false" ht="12.75" hidden="false" customHeight="true" outlineLevel="0" collapsed="false">
      <c r="A785" s="11"/>
      <c r="B785" s="11"/>
      <c r="C785" s="11"/>
      <c r="D785" s="11"/>
      <c r="E785" s="11"/>
      <c r="F785" s="11"/>
      <c r="G785" s="11"/>
      <c r="H785" s="11"/>
      <c r="I785" s="11"/>
      <c r="J785" s="11"/>
      <c r="K785" s="11"/>
      <c r="L785" s="11"/>
      <c r="M785" s="11"/>
      <c r="N785" s="11"/>
    </row>
    <row r="786" customFormat="false" ht="12.75" hidden="false" customHeight="true" outlineLevel="0" collapsed="false">
      <c r="A786" s="11"/>
      <c r="B786" s="11"/>
      <c r="C786" s="11"/>
      <c r="D786" s="11"/>
      <c r="E786" s="11"/>
      <c r="F786" s="11"/>
      <c r="G786" s="11"/>
      <c r="H786" s="11"/>
      <c r="I786" s="11"/>
      <c r="J786" s="11"/>
      <c r="K786" s="11"/>
      <c r="L786" s="11"/>
      <c r="M786" s="11"/>
      <c r="N786" s="11"/>
    </row>
    <row r="787" customFormat="false" ht="12.75" hidden="false" customHeight="true" outlineLevel="0" collapsed="false">
      <c r="A787" s="11"/>
      <c r="B787" s="11"/>
      <c r="C787" s="11"/>
      <c r="D787" s="11"/>
      <c r="E787" s="11"/>
      <c r="F787" s="11"/>
      <c r="G787" s="11"/>
      <c r="H787" s="11"/>
      <c r="I787" s="11"/>
      <c r="J787" s="11"/>
      <c r="K787" s="11"/>
      <c r="L787" s="11"/>
      <c r="M787" s="11"/>
      <c r="N787" s="11"/>
    </row>
    <row r="788" customFormat="false" ht="12.75" hidden="false" customHeight="true" outlineLevel="0" collapsed="false">
      <c r="A788" s="11"/>
      <c r="B788" s="11"/>
      <c r="C788" s="11"/>
      <c r="D788" s="11"/>
      <c r="E788" s="11"/>
      <c r="F788" s="11"/>
      <c r="G788" s="11"/>
      <c r="H788" s="11"/>
      <c r="I788" s="11"/>
      <c r="J788" s="11"/>
      <c r="K788" s="11"/>
      <c r="L788" s="11"/>
      <c r="M788" s="11"/>
      <c r="N788" s="11"/>
    </row>
    <row r="789" customFormat="false" ht="12.75" hidden="false" customHeight="true" outlineLevel="0" collapsed="false">
      <c r="A789" s="11"/>
      <c r="B789" s="11"/>
      <c r="C789" s="11"/>
      <c r="D789" s="11"/>
      <c r="E789" s="11"/>
      <c r="F789" s="11"/>
      <c r="G789" s="11"/>
      <c r="H789" s="11"/>
      <c r="I789" s="11"/>
      <c r="J789" s="11"/>
      <c r="K789" s="11"/>
      <c r="L789" s="11"/>
      <c r="M789" s="11"/>
      <c r="N789" s="11"/>
    </row>
    <row r="790" customFormat="false" ht="12.75" hidden="false" customHeight="true" outlineLevel="0" collapsed="false">
      <c r="A790" s="11"/>
      <c r="B790" s="11"/>
      <c r="C790" s="11"/>
      <c r="D790" s="11"/>
      <c r="E790" s="11"/>
      <c r="F790" s="11"/>
      <c r="G790" s="11"/>
      <c r="H790" s="11"/>
      <c r="I790" s="11"/>
      <c r="J790" s="11"/>
      <c r="K790" s="11"/>
      <c r="L790" s="11"/>
      <c r="M790" s="11"/>
      <c r="N790" s="11"/>
    </row>
    <row r="791" customFormat="false" ht="12.75" hidden="false" customHeight="true" outlineLevel="0" collapsed="false">
      <c r="A791" s="11"/>
      <c r="B791" s="11"/>
      <c r="C791" s="11"/>
      <c r="D791" s="11"/>
      <c r="E791" s="11"/>
      <c r="F791" s="11"/>
      <c r="G791" s="11"/>
      <c r="H791" s="11"/>
      <c r="I791" s="11"/>
      <c r="J791" s="11"/>
      <c r="K791" s="11"/>
      <c r="L791" s="11"/>
      <c r="M791" s="11"/>
      <c r="N791" s="11"/>
    </row>
    <row r="792" customFormat="false" ht="12.75" hidden="false" customHeight="true" outlineLevel="0" collapsed="false">
      <c r="A792" s="11"/>
      <c r="B792" s="11"/>
      <c r="C792" s="11"/>
      <c r="D792" s="11"/>
      <c r="E792" s="11"/>
      <c r="F792" s="11"/>
      <c r="G792" s="11"/>
      <c r="H792" s="11"/>
      <c r="I792" s="11"/>
      <c r="J792" s="11"/>
      <c r="K792" s="11"/>
      <c r="L792" s="11"/>
      <c r="M792" s="11"/>
      <c r="N792" s="11"/>
    </row>
    <row r="793" customFormat="false" ht="12.75" hidden="false" customHeight="true" outlineLevel="0" collapsed="false">
      <c r="A793" s="11"/>
      <c r="B793" s="11"/>
      <c r="C793" s="11"/>
      <c r="D793" s="11"/>
      <c r="E793" s="11"/>
      <c r="F793" s="11"/>
      <c r="G793" s="11"/>
      <c r="H793" s="11"/>
      <c r="I793" s="11"/>
      <c r="J793" s="11"/>
      <c r="K793" s="11"/>
      <c r="L793" s="11"/>
      <c r="M793" s="11"/>
      <c r="N793" s="11"/>
    </row>
    <row r="794" customFormat="false" ht="12.75" hidden="false" customHeight="true" outlineLevel="0" collapsed="false">
      <c r="A794" s="11"/>
      <c r="B794" s="11"/>
      <c r="C794" s="11"/>
      <c r="D794" s="11"/>
      <c r="E794" s="11"/>
      <c r="F794" s="11"/>
      <c r="G794" s="11"/>
      <c r="H794" s="11"/>
      <c r="I794" s="11"/>
      <c r="J794" s="11"/>
      <c r="K794" s="11"/>
      <c r="L794" s="11"/>
      <c r="M794" s="11"/>
      <c r="N794" s="11"/>
    </row>
    <row r="795" customFormat="false" ht="12.75" hidden="false" customHeight="true" outlineLevel="0" collapsed="false">
      <c r="A795" s="11"/>
      <c r="B795" s="11"/>
      <c r="C795" s="11"/>
      <c r="D795" s="11"/>
      <c r="E795" s="11"/>
      <c r="F795" s="11"/>
      <c r="G795" s="11"/>
      <c r="H795" s="11"/>
      <c r="I795" s="11"/>
      <c r="J795" s="11"/>
      <c r="K795" s="11"/>
      <c r="L795" s="11"/>
      <c r="M795" s="11"/>
      <c r="N795" s="11"/>
    </row>
    <row r="796" customFormat="false" ht="12.75" hidden="false" customHeight="true" outlineLevel="0" collapsed="false">
      <c r="A796" s="11"/>
      <c r="B796" s="11"/>
      <c r="C796" s="11"/>
      <c r="D796" s="11"/>
      <c r="E796" s="11"/>
      <c r="F796" s="11"/>
      <c r="G796" s="11"/>
      <c r="H796" s="11"/>
      <c r="I796" s="11"/>
      <c r="J796" s="11"/>
      <c r="K796" s="11"/>
      <c r="L796" s="11"/>
      <c r="M796" s="11"/>
      <c r="N796" s="11"/>
    </row>
    <row r="797" customFormat="false" ht="12.75" hidden="false" customHeight="true" outlineLevel="0" collapsed="false">
      <c r="A797" s="11"/>
      <c r="B797" s="11"/>
      <c r="C797" s="11"/>
      <c r="D797" s="11"/>
      <c r="E797" s="11"/>
      <c r="F797" s="11"/>
      <c r="G797" s="11"/>
      <c r="H797" s="11"/>
      <c r="I797" s="11"/>
      <c r="J797" s="11"/>
      <c r="K797" s="11"/>
      <c r="L797" s="11"/>
      <c r="M797" s="11"/>
      <c r="N797" s="11"/>
    </row>
    <row r="798" customFormat="false" ht="12.75" hidden="false" customHeight="true" outlineLevel="0" collapsed="false">
      <c r="A798" s="11"/>
      <c r="B798" s="11"/>
      <c r="C798" s="11"/>
      <c r="D798" s="11"/>
      <c r="E798" s="11"/>
      <c r="F798" s="11"/>
      <c r="G798" s="11"/>
      <c r="H798" s="11"/>
      <c r="I798" s="11"/>
      <c r="J798" s="11"/>
      <c r="K798" s="11"/>
      <c r="L798" s="11"/>
      <c r="M798" s="11"/>
      <c r="N798" s="11"/>
    </row>
    <row r="799" customFormat="false" ht="12.75" hidden="false" customHeight="true" outlineLevel="0" collapsed="false">
      <c r="A799" s="11"/>
      <c r="B799" s="11"/>
      <c r="C799" s="11"/>
      <c r="D799" s="11"/>
      <c r="E799" s="11"/>
      <c r="F799" s="11"/>
      <c r="G799" s="11"/>
      <c r="H799" s="11"/>
      <c r="I799" s="11"/>
      <c r="J799" s="11"/>
      <c r="K799" s="11"/>
      <c r="L799" s="11"/>
      <c r="M799" s="11"/>
      <c r="N799" s="11"/>
    </row>
    <row r="800" customFormat="false" ht="12.75" hidden="false" customHeight="true" outlineLevel="0" collapsed="false">
      <c r="A800" s="11"/>
      <c r="B800" s="11"/>
      <c r="C800" s="11"/>
      <c r="D800" s="11"/>
      <c r="E800" s="11"/>
      <c r="F800" s="11"/>
      <c r="G800" s="11"/>
      <c r="H800" s="11"/>
      <c r="I800" s="11"/>
      <c r="J800" s="11"/>
      <c r="K800" s="11"/>
      <c r="L800" s="11"/>
      <c r="M800" s="11"/>
      <c r="N800" s="11"/>
    </row>
    <row r="801" customFormat="false" ht="12.75" hidden="false" customHeight="true" outlineLevel="0" collapsed="false">
      <c r="A801" s="11"/>
      <c r="B801" s="11"/>
      <c r="C801" s="11"/>
      <c r="D801" s="11"/>
      <c r="E801" s="11"/>
      <c r="F801" s="11"/>
      <c r="G801" s="11"/>
      <c r="H801" s="11"/>
      <c r="I801" s="11"/>
      <c r="J801" s="11"/>
      <c r="K801" s="11"/>
      <c r="L801" s="11"/>
      <c r="M801" s="11"/>
      <c r="N801" s="11"/>
    </row>
    <row r="802" customFormat="false" ht="12.75" hidden="false" customHeight="true" outlineLevel="0" collapsed="false">
      <c r="A802" s="11"/>
      <c r="B802" s="11"/>
      <c r="C802" s="11"/>
      <c r="D802" s="11"/>
      <c r="E802" s="11"/>
      <c r="F802" s="11"/>
      <c r="G802" s="11"/>
      <c r="H802" s="11"/>
      <c r="I802" s="11"/>
      <c r="J802" s="11"/>
      <c r="K802" s="11"/>
      <c r="L802" s="11"/>
      <c r="M802" s="11"/>
      <c r="N802" s="11"/>
    </row>
    <row r="803" customFormat="false" ht="12.75" hidden="false" customHeight="true" outlineLevel="0" collapsed="false">
      <c r="A803" s="11"/>
      <c r="B803" s="11"/>
      <c r="C803" s="11"/>
      <c r="D803" s="11"/>
      <c r="E803" s="11"/>
      <c r="F803" s="11"/>
      <c r="G803" s="11"/>
      <c r="H803" s="11"/>
      <c r="I803" s="11"/>
      <c r="J803" s="11"/>
      <c r="K803" s="11"/>
      <c r="L803" s="11"/>
      <c r="M803" s="11"/>
      <c r="N803" s="11"/>
    </row>
    <row r="804" customFormat="false" ht="12.75" hidden="false" customHeight="true" outlineLevel="0" collapsed="false">
      <c r="A804" s="11"/>
      <c r="B804" s="11"/>
      <c r="C804" s="11"/>
      <c r="D804" s="11"/>
      <c r="E804" s="11"/>
      <c r="F804" s="11"/>
      <c r="G804" s="11"/>
      <c r="H804" s="11"/>
      <c r="I804" s="11"/>
      <c r="J804" s="11"/>
      <c r="K804" s="11"/>
      <c r="L804" s="11"/>
      <c r="M804" s="11"/>
      <c r="N804" s="11"/>
    </row>
    <row r="805" customFormat="false" ht="12.75" hidden="false" customHeight="true" outlineLevel="0" collapsed="false">
      <c r="A805" s="11"/>
      <c r="B805" s="11"/>
      <c r="C805" s="11"/>
      <c r="D805" s="11"/>
      <c r="E805" s="11"/>
      <c r="F805" s="11"/>
      <c r="G805" s="11"/>
      <c r="H805" s="11"/>
      <c r="I805" s="11"/>
      <c r="J805" s="11"/>
      <c r="K805" s="11"/>
      <c r="L805" s="11"/>
      <c r="M805" s="11"/>
      <c r="N805" s="11"/>
    </row>
    <row r="806" customFormat="false" ht="12.75" hidden="false" customHeight="true" outlineLevel="0" collapsed="false">
      <c r="A806" s="11"/>
      <c r="B806" s="11"/>
      <c r="C806" s="11"/>
      <c r="D806" s="11"/>
      <c r="E806" s="11"/>
      <c r="F806" s="11"/>
      <c r="G806" s="11"/>
      <c r="H806" s="11"/>
      <c r="I806" s="11"/>
      <c r="J806" s="11"/>
      <c r="K806" s="11"/>
      <c r="L806" s="11"/>
      <c r="M806" s="11"/>
      <c r="N806" s="11"/>
    </row>
    <row r="807" customFormat="false" ht="12.75" hidden="false" customHeight="true" outlineLevel="0" collapsed="false">
      <c r="A807" s="11"/>
      <c r="B807" s="11"/>
      <c r="C807" s="11"/>
      <c r="D807" s="11"/>
      <c r="E807" s="11"/>
      <c r="F807" s="11"/>
      <c r="G807" s="11"/>
      <c r="H807" s="11"/>
      <c r="I807" s="11"/>
      <c r="J807" s="11"/>
      <c r="K807" s="11"/>
      <c r="L807" s="11"/>
      <c r="M807" s="11"/>
      <c r="N807" s="11"/>
    </row>
    <row r="808" customFormat="false" ht="12.75" hidden="false" customHeight="true" outlineLevel="0" collapsed="false">
      <c r="A808" s="11"/>
      <c r="B808" s="11"/>
      <c r="C808" s="11"/>
      <c r="D808" s="11"/>
      <c r="E808" s="11"/>
      <c r="F808" s="11"/>
      <c r="G808" s="11"/>
      <c r="H808" s="11"/>
      <c r="I808" s="11"/>
      <c r="J808" s="11"/>
      <c r="K808" s="11"/>
      <c r="L808" s="11"/>
      <c r="M808" s="11"/>
      <c r="N808" s="11"/>
    </row>
    <row r="809" customFormat="false" ht="12.75" hidden="false" customHeight="true" outlineLevel="0" collapsed="false">
      <c r="A809" s="11"/>
      <c r="B809" s="11"/>
      <c r="C809" s="11"/>
      <c r="D809" s="11"/>
      <c r="E809" s="11"/>
      <c r="F809" s="11"/>
      <c r="G809" s="11"/>
      <c r="H809" s="11"/>
      <c r="I809" s="11"/>
      <c r="J809" s="11"/>
      <c r="K809" s="11"/>
      <c r="L809" s="11"/>
      <c r="M809" s="11"/>
      <c r="N809" s="11"/>
    </row>
    <row r="810" customFormat="false" ht="12.75" hidden="false" customHeight="true" outlineLevel="0" collapsed="false">
      <c r="A810" s="11"/>
      <c r="B810" s="11"/>
      <c r="C810" s="11"/>
      <c r="D810" s="11"/>
      <c r="E810" s="11"/>
      <c r="F810" s="11"/>
      <c r="G810" s="11"/>
      <c r="H810" s="11"/>
      <c r="I810" s="11"/>
      <c r="J810" s="11"/>
      <c r="K810" s="11"/>
      <c r="L810" s="11"/>
      <c r="M810" s="11"/>
      <c r="N810" s="11"/>
    </row>
    <row r="811" customFormat="false" ht="12.75" hidden="false" customHeight="true" outlineLevel="0" collapsed="false">
      <c r="A811" s="11"/>
      <c r="B811" s="11"/>
      <c r="C811" s="11"/>
      <c r="D811" s="11"/>
      <c r="E811" s="11"/>
      <c r="F811" s="11"/>
      <c r="G811" s="11"/>
      <c r="H811" s="11"/>
      <c r="I811" s="11"/>
      <c r="J811" s="11"/>
      <c r="K811" s="11"/>
      <c r="L811" s="11"/>
      <c r="M811" s="11"/>
      <c r="N811" s="11"/>
    </row>
    <row r="812" customFormat="false" ht="12.75" hidden="false" customHeight="true" outlineLevel="0" collapsed="false">
      <c r="A812" s="11"/>
      <c r="B812" s="11"/>
      <c r="C812" s="11"/>
      <c r="D812" s="11"/>
      <c r="E812" s="11"/>
      <c r="F812" s="11"/>
      <c r="G812" s="11"/>
      <c r="H812" s="11"/>
      <c r="I812" s="11"/>
      <c r="J812" s="11"/>
      <c r="K812" s="11"/>
      <c r="L812" s="11"/>
      <c r="M812" s="11"/>
      <c r="N812" s="11"/>
    </row>
    <row r="813" customFormat="false" ht="12.75" hidden="false" customHeight="true" outlineLevel="0" collapsed="false">
      <c r="A813" s="11"/>
      <c r="B813" s="11"/>
      <c r="C813" s="11"/>
      <c r="D813" s="11"/>
      <c r="E813" s="11"/>
      <c r="F813" s="11"/>
      <c r="G813" s="11"/>
      <c r="H813" s="11"/>
      <c r="I813" s="11"/>
      <c r="J813" s="11"/>
      <c r="K813" s="11"/>
      <c r="L813" s="11"/>
      <c r="M813" s="11"/>
      <c r="N813" s="11"/>
    </row>
    <row r="814" customFormat="false" ht="12.75" hidden="false" customHeight="true" outlineLevel="0" collapsed="false">
      <c r="A814" s="11"/>
      <c r="B814" s="11"/>
      <c r="C814" s="11"/>
      <c r="D814" s="11"/>
      <c r="E814" s="11"/>
      <c r="F814" s="11"/>
      <c r="G814" s="11"/>
      <c r="H814" s="11"/>
      <c r="I814" s="11"/>
      <c r="J814" s="11"/>
      <c r="K814" s="11"/>
      <c r="L814" s="11"/>
      <c r="M814" s="11"/>
      <c r="N814" s="11"/>
    </row>
    <row r="815" customFormat="false" ht="12.75" hidden="false" customHeight="true" outlineLevel="0" collapsed="false">
      <c r="A815" s="11"/>
      <c r="B815" s="11"/>
      <c r="C815" s="11"/>
      <c r="D815" s="11"/>
      <c r="E815" s="11"/>
      <c r="F815" s="11"/>
      <c r="G815" s="11"/>
      <c r="H815" s="11"/>
      <c r="I815" s="11"/>
      <c r="J815" s="11"/>
      <c r="K815" s="11"/>
      <c r="L815" s="11"/>
      <c r="M815" s="11"/>
      <c r="N815" s="11"/>
    </row>
    <row r="816" customFormat="false" ht="12.75" hidden="false" customHeight="true" outlineLevel="0" collapsed="false">
      <c r="A816" s="11"/>
      <c r="B816" s="11"/>
      <c r="C816" s="11"/>
      <c r="D816" s="11"/>
      <c r="E816" s="11"/>
      <c r="F816" s="11"/>
      <c r="G816" s="11"/>
      <c r="H816" s="11"/>
      <c r="I816" s="11"/>
      <c r="J816" s="11"/>
      <c r="K816" s="11"/>
      <c r="L816" s="11"/>
      <c r="M816" s="11"/>
      <c r="N816" s="11"/>
    </row>
    <row r="817" customFormat="false" ht="12.75" hidden="false" customHeight="true" outlineLevel="0" collapsed="false">
      <c r="A817" s="11"/>
      <c r="B817" s="11"/>
      <c r="C817" s="11"/>
      <c r="D817" s="11"/>
      <c r="E817" s="11"/>
      <c r="F817" s="11"/>
      <c r="G817" s="11"/>
      <c r="H817" s="11"/>
      <c r="I817" s="11"/>
      <c r="J817" s="11"/>
      <c r="K817" s="11"/>
      <c r="L817" s="11"/>
      <c r="M817" s="11"/>
      <c r="N817" s="11"/>
    </row>
    <row r="818" customFormat="false" ht="12.75" hidden="false" customHeight="true" outlineLevel="0" collapsed="false">
      <c r="A818" s="11"/>
      <c r="B818" s="11"/>
      <c r="C818" s="11"/>
      <c r="D818" s="11"/>
      <c r="E818" s="11"/>
      <c r="F818" s="11"/>
      <c r="G818" s="11"/>
      <c r="H818" s="11"/>
      <c r="I818" s="11"/>
      <c r="J818" s="11"/>
      <c r="K818" s="11"/>
      <c r="L818" s="11"/>
      <c r="M818" s="11"/>
      <c r="N818" s="11"/>
    </row>
    <row r="819" customFormat="false" ht="12.75" hidden="false" customHeight="true" outlineLevel="0" collapsed="false">
      <c r="A819" s="11"/>
      <c r="B819" s="11"/>
      <c r="C819" s="11"/>
      <c r="D819" s="11"/>
      <c r="E819" s="11"/>
      <c r="F819" s="11"/>
      <c r="G819" s="11"/>
      <c r="H819" s="11"/>
      <c r="I819" s="11"/>
      <c r="J819" s="11"/>
      <c r="K819" s="11"/>
      <c r="L819" s="11"/>
      <c r="M819" s="11"/>
      <c r="N819" s="11"/>
    </row>
    <row r="820" customFormat="false" ht="12.75" hidden="false" customHeight="true" outlineLevel="0" collapsed="false">
      <c r="A820" s="11"/>
      <c r="B820" s="11"/>
      <c r="C820" s="11"/>
      <c r="D820" s="11"/>
      <c r="E820" s="11"/>
      <c r="F820" s="11"/>
      <c r="G820" s="11"/>
      <c r="H820" s="11"/>
      <c r="I820" s="11"/>
      <c r="J820" s="11"/>
      <c r="K820" s="11"/>
      <c r="L820" s="11"/>
      <c r="M820" s="11"/>
      <c r="N820" s="11"/>
    </row>
    <row r="821" customFormat="false" ht="12.75" hidden="false" customHeight="true" outlineLevel="0" collapsed="false">
      <c r="A821" s="11"/>
      <c r="B821" s="11"/>
      <c r="C821" s="11"/>
      <c r="D821" s="11"/>
      <c r="E821" s="11"/>
      <c r="F821" s="11"/>
      <c r="G821" s="11"/>
      <c r="H821" s="11"/>
      <c r="I821" s="11"/>
      <c r="J821" s="11"/>
      <c r="K821" s="11"/>
      <c r="L821" s="11"/>
      <c r="M821" s="11"/>
      <c r="N821" s="11"/>
    </row>
    <row r="822" customFormat="false" ht="12.75" hidden="false" customHeight="true" outlineLevel="0" collapsed="false">
      <c r="A822" s="11"/>
      <c r="B822" s="11"/>
      <c r="C822" s="11"/>
      <c r="D822" s="11"/>
      <c r="E822" s="11"/>
      <c r="F822" s="11"/>
      <c r="G822" s="11"/>
      <c r="H822" s="11"/>
      <c r="I822" s="11"/>
      <c r="J822" s="11"/>
      <c r="K822" s="11"/>
      <c r="L822" s="11"/>
      <c r="M822" s="11"/>
      <c r="N822" s="11"/>
    </row>
    <row r="823" customFormat="false" ht="12.75" hidden="false" customHeight="true" outlineLevel="0" collapsed="false">
      <c r="A823" s="11"/>
      <c r="B823" s="11"/>
      <c r="C823" s="11"/>
      <c r="D823" s="11"/>
      <c r="E823" s="11"/>
      <c r="F823" s="11"/>
      <c r="G823" s="11"/>
      <c r="H823" s="11"/>
      <c r="I823" s="11"/>
      <c r="J823" s="11"/>
      <c r="K823" s="11"/>
      <c r="L823" s="11"/>
      <c r="M823" s="11"/>
      <c r="N823" s="11"/>
    </row>
    <row r="824" customFormat="false" ht="12.75" hidden="false" customHeight="true" outlineLevel="0" collapsed="false">
      <c r="A824" s="11"/>
      <c r="B824" s="11"/>
      <c r="C824" s="11"/>
      <c r="D824" s="11"/>
      <c r="E824" s="11"/>
      <c r="F824" s="11"/>
      <c r="G824" s="11"/>
      <c r="H824" s="11"/>
      <c r="I824" s="11"/>
      <c r="J824" s="11"/>
      <c r="K824" s="11"/>
      <c r="L824" s="11"/>
      <c r="M824" s="11"/>
      <c r="N824" s="11"/>
    </row>
    <row r="825" customFormat="false" ht="12.75" hidden="false" customHeight="true" outlineLevel="0" collapsed="false">
      <c r="A825" s="11"/>
      <c r="B825" s="11"/>
      <c r="C825" s="11"/>
      <c r="D825" s="11"/>
      <c r="E825" s="11"/>
      <c r="F825" s="11"/>
      <c r="G825" s="11"/>
      <c r="H825" s="11"/>
      <c r="I825" s="11"/>
      <c r="J825" s="11"/>
      <c r="K825" s="11"/>
      <c r="L825" s="11"/>
      <c r="M825" s="11"/>
      <c r="N825" s="11"/>
    </row>
    <row r="826" customFormat="false" ht="12.75" hidden="false" customHeight="true" outlineLevel="0" collapsed="false">
      <c r="A826" s="11"/>
      <c r="B826" s="11"/>
      <c r="C826" s="11"/>
      <c r="D826" s="11"/>
      <c r="E826" s="11"/>
      <c r="F826" s="11"/>
      <c r="G826" s="11"/>
      <c r="H826" s="11"/>
      <c r="I826" s="11"/>
      <c r="J826" s="11"/>
      <c r="K826" s="11"/>
      <c r="L826" s="11"/>
      <c r="M826" s="11"/>
      <c r="N826" s="11"/>
    </row>
    <row r="827" customFormat="false" ht="12.75" hidden="false" customHeight="true" outlineLevel="0" collapsed="false">
      <c r="A827" s="11"/>
      <c r="B827" s="11"/>
      <c r="C827" s="11"/>
      <c r="D827" s="11"/>
      <c r="E827" s="11"/>
      <c r="F827" s="11"/>
      <c r="G827" s="11"/>
      <c r="H827" s="11"/>
      <c r="I827" s="11"/>
      <c r="J827" s="11"/>
      <c r="K827" s="11"/>
      <c r="L827" s="11"/>
      <c r="M827" s="11"/>
      <c r="N827" s="11"/>
    </row>
    <row r="828" customFormat="false" ht="12.75" hidden="false" customHeight="true" outlineLevel="0" collapsed="false">
      <c r="A828" s="11"/>
      <c r="B828" s="11"/>
      <c r="C828" s="11"/>
      <c r="D828" s="11"/>
      <c r="E828" s="11"/>
      <c r="F828" s="11"/>
      <c r="G828" s="11"/>
      <c r="H828" s="11"/>
      <c r="I828" s="11"/>
      <c r="J828" s="11"/>
      <c r="K828" s="11"/>
      <c r="L828" s="11"/>
      <c r="M828" s="11"/>
      <c r="N828" s="11"/>
    </row>
    <row r="829" customFormat="false" ht="12.75" hidden="false" customHeight="true" outlineLevel="0" collapsed="false">
      <c r="A829" s="11"/>
      <c r="B829" s="11"/>
      <c r="C829" s="11"/>
      <c r="D829" s="11"/>
      <c r="E829" s="11"/>
      <c r="F829" s="11"/>
      <c r="G829" s="11"/>
      <c r="H829" s="11"/>
      <c r="I829" s="11"/>
      <c r="J829" s="11"/>
      <c r="K829" s="11"/>
      <c r="L829" s="11"/>
      <c r="M829" s="11"/>
      <c r="N829" s="11"/>
    </row>
    <row r="830" customFormat="false" ht="12.75" hidden="false" customHeight="true" outlineLevel="0" collapsed="false">
      <c r="A830" s="11"/>
      <c r="B830" s="11"/>
      <c r="C830" s="11"/>
      <c r="D830" s="11"/>
      <c r="E830" s="11"/>
      <c r="F830" s="11"/>
      <c r="G830" s="11"/>
      <c r="H830" s="11"/>
      <c r="I830" s="11"/>
      <c r="J830" s="11"/>
      <c r="K830" s="11"/>
      <c r="L830" s="11"/>
      <c r="M830" s="11"/>
      <c r="N830" s="11"/>
    </row>
    <row r="831" customFormat="false" ht="12.75" hidden="false" customHeight="true" outlineLevel="0" collapsed="false">
      <c r="A831" s="11"/>
      <c r="B831" s="11"/>
      <c r="C831" s="11"/>
      <c r="D831" s="11"/>
      <c r="E831" s="11"/>
      <c r="F831" s="11"/>
      <c r="G831" s="11"/>
      <c r="H831" s="11"/>
      <c r="I831" s="11"/>
      <c r="J831" s="11"/>
      <c r="K831" s="11"/>
      <c r="L831" s="11"/>
      <c r="M831" s="11"/>
      <c r="N831" s="11"/>
    </row>
    <row r="832" customFormat="false" ht="12.75" hidden="false" customHeight="true" outlineLevel="0" collapsed="false">
      <c r="A832" s="11"/>
      <c r="B832" s="11"/>
      <c r="C832" s="11"/>
      <c r="D832" s="11"/>
      <c r="E832" s="11"/>
      <c r="F832" s="11"/>
      <c r="G832" s="11"/>
      <c r="H832" s="11"/>
      <c r="I832" s="11"/>
      <c r="J832" s="11"/>
      <c r="K832" s="11"/>
      <c r="L832" s="11"/>
      <c r="M832" s="11"/>
      <c r="N832" s="11"/>
    </row>
    <row r="833" customFormat="false" ht="12.75" hidden="false" customHeight="true" outlineLevel="0" collapsed="false">
      <c r="A833" s="11"/>
      <c r="B833" s="11"/>
      <c r="C833" s="11"/>
      <c r="D833" s="11"/>
      <c r="E833" s="11"/>
      <c r="F833" s="11"/>
      <c r="G833" s="11"/>
      <c r="H833" s="11"/>
      <c r="I833" s="11"/>
      <c r="J833" s="11"/>
      <c r="K833" s="11"/>
      <c r="L833" s="11"/>
      <c r="M833" s="11"/>
      <c r="N833" s="11"/>
    </row>
    <row r="834" customFormat="false" ht="12.75" hidden="false" customHeight="true" outlineLevel="0" collapsed="false">
      <c r="A834" s="11"/>
      <c r="B834" s="11"/>
      <c r="C834" s="11"/>
      <c r="D834" s="11"/>
      <c r="E834" s="11"/>
      <c r="F834" s="11"/>
      <c r="G834" s="11"/>
      <c r="H834" s="11"/>
      <c r="I834" s="11"/>
      <c r="J834" s="11"/>
      <c r="K834" s="11"/>
      <c r="L834" s="11"/>
      <c r="M834" s="11"/>
      <c r="N834" s="11"/>
    </row>
    <row r="835" customFormat="false" ht="12.75" hidden="false" customHeight="true" outlineLevel="0" collapsed="false">
      <c r="A835" s="11"/>
      <c r="B835" s="11"/>
      <c r="C835" s="11"/>
      <c r="D835" s="11"/>
      <c r="E835" s="11"/>
      <c r="F835" s="11"/>
      <c r="G835" s="11"/>
      <c r="H835" s="11"/>
      <c r="I835" s="11"/>
      <c r="J835" s="11"/>
      <c r="K835" s="11"/>
      <c r="L835" s="11"/>
      <c r="M835" s="11"/>
      <c r="N835" s="11"/>
    </row>
    <row r="836" customFormat="false" ht="12.75" hidden="false" customHeight="true" outlineLevel="0" collapsed="false">
      <c r="A836" s="11"/>
      <c r="B836" s="11"/>
      <c r="C836" s="11"/>
      <c r="D836" s="11"/>
      <c r="E836" s="11"/>
      <c r="F836" s="11"/>
      <c r="G836" s="11"/>
      <c r="H836" s="11"/>
      <c r="I836" s="11"/>
      <c r="J836" s="11"/>
      <c r="K836" s="11"/>
      <c r="L836" s="11"/>
      <c r="M836" s="11"/>
      <c r="N836" s="11"/>
    </row>
    <row r="837" customFormat="false" ht="12.75" hidden="false" customHeight="true" outlineLevel="0" collapsed="false">
      <c r="A837" s="11"/>
      <c r="B837" s="11"/>
      <c r="C837" s="11"/>
      <c r="D837" s="11"/>
      <c r="E837" s="11"/>
      <c r="F837" s="11"/>
      <c r="G837" s="11"/>
      <c r="H837" s="11"/>
      <c r="I837" s="11"/>
      <c r="J837" s="11"/>
      <c r="K837" s="11"/>
      <c r="L837" s="11"/>
      <c r="M837" s="11"/>
      <c r="N837" s="11"/>
    </row>
    <row r="838" customFormat="false" ht="12.75" hidden="false" customHeight="true" outlineLevel="0" collapsed="false">
      <c r="A838" s="11"/>
      <c r="B838" s="11"/>
      <c r="C838" s="11"/>
      <c r="D838" s="11"/>
      <c r="E838" s="11"/>
      <c r="F838" s="11"/>
      <c r="G838" s="11"/>
      <c r="H838" s="11"/>
      <c r="I838" s="11"/>
      <c r="J838" s="11"/>
      <c r="K838" s="11"/>
      <c r="L838" s="11"/>
      <c r="M838" s="11"/>
      <c r="N838" s="11"/>
    </row>
    <row r="839" customFormat="false" ht="12.75" hidden="false" customHeight="true" outlineLevel="0" collapsed="false">
      <c r="A839" s="11"/>
      <c r="B839" s="11"/>
      <c r="C839" s="11"/>
      <c r="D839" s="11"/>
      <c r="E839" s="11"/>
      <c r="F839" s="11"/>
      <c r="G839" s="11"/>
      <c r="H839" s="11"/>
      <c r="I839" s="11"/>
      <c r="J839" s="11"/>
      <c r="K839" s="11"/>
      <c r="L839" s="11"/>
      <c r="M839" s="11"/>
      <c r="N839" s="11"/>
    </row>
    <row r="840" customFormat="false" ht="12.75" hidden="false" customHeight="true" outlineLevel="0" collapsed="false">
      <c r="A840" s="11"/>
      <c r="B840" s="11"/>
      <c r="C840" s="11"/>
      <c r="D840" s="11"/>
      <c r="E840" s="11"/>
      <c r="F840" s="11"/>
      <c r="G840" s="11"/>
      <c r="H840" s="11"/>
      <c r="I840" s="11"/>
      <c r="J840" s="11"/>
      <c r="K840" s="11"/>
      <c r="L840" s="11"/>
      <c r="M840" s="11"/>
      <c r="N840" s="11"/>
    </row>
    <row r="841" customFormat="false" ht="12.75" hidden="false" customHeight="true" outlineLevel="0" collapsed="false">
      <c r="A841" s="11"/>
      <c r="B841" s="11"/>
      <c r="C841" s="11"/>
      <c r="D841" s="11"/>
      <c r="E841" s="11"/>
      <c r="F841" s="11"/>
      <c r="G841" s="11"/>
      <c r="H841" s="11"/>
      <c r="I841" s="11"/>
      <c r="J841" s="11"/>
      <c r="K841" s="11"/>
      <c r="L841" s="11"/>
      <c r="M841" s="11"/>
      <c r="N841" s="11"/>
    </row>
    <row r="842" customFormat="false" ht="12.75" hidden="false" customHeight="true" outlineLevel="0" collapsed="false">
      <c r="A842" s="11"/>
      <c r="B842" s="11"/>
      <c r="C842" s="11"/>
      <c r="D842" s="11"/>
      <c r="E842" s="11"/>
      <c r="F842" s="11"/>
      <c r="G842" s="11"/>
      <c r="H842" s="11"/>
      <c r="I842" s="11"/>
      <c r="J842" s="11"/>
      <c r="K842" s="11"/>
      <c r="L842" s="11"/>
      <c r="M842" s="11"/>
      <c r="N842" s="11"/>
    </row>
    <row r="843" customFormat="false" ht="12.75" hidden="false" customHeight="true" outlineLevel="0" collapsed="false">
      <c r="A843" s="11"/>
      <c r="B843" s="11"/>
      <c r="C843" s="11"/>
      <c r="D843" s="11"/>
      <c r="E843" s="11"/>
      <c r="F843" s="11"/>
      <c r="G843" s="11"/>
      <c r="H843" s="11"/>
      <c r="I843" s="11"/>
      <c r="J843" s="11"/>
      <c r="K843" s="11"/>
      <c r="L843" s="11"/>
      <c r="M843" s="11"/>
      <c r="N843" s="11"/>
    </row>
    <row r="844" customFormat="false" ht="12.75" hidden="false" customHeight="true" outlineLevel="0" collapsed="false">
      <c r="A844" s="11"/>
      <c r="B844" s="11"/>
      <c r="C844" s="11"/>
      <c r="D844" s="11"/>
      <c r="E844" s="11"/>
      <c r="F844" s="11"/>
      <c r="G844" s="11"/>
      <c r="H844" s="11"/>
      <c r="I844" s="11"/>
      <c r="J844" s="11"/>
      <c r="K844" s="11"/>
      <c r="L844" s="11"/>
      <c r="M844" s="11"/>
      <c r="N844" s="11"/>
    </row>
    <row r="845" customFormat="false" ht="12.75" hidden="false" customHeight="true" outlineLevel="0" collapsed="false">
      <c r="A845" s="11"/>
      <c r="B845" s="11"/>
      <c r="C845" s="11"/>
      <c r="D845" s="11"/>
      <c r="E845" s="11"/>
      <c r="F845" s="11"/>
      <c r="G845" s="11"/>
      <c r="H845" s="11"/>
      <c r="I845" s="11"/>
      <c r="J845" s="11"/>
      <c r="K845" s="11"/>
      <c r="L845" s="11"/>
      <c r="M845" s="11"/>
      <c r="N845" s="11"/>
    </row>
    <row r="846" customFormat="false" ht="12.75" hidden="false" customHeight="true" outlineLevel="0" collapsed="false">
      <c r="A846" s="11"/>
      <c r="B846" s="11"/>
      <c r="C846" s="11"/>
      <c r="D846" s="11"/>
      <c r="E846" s="11"/>
      <c r="F846" s="11"/>
      <c r="G846" s="11"/>
      <c r="H846" s="11"/>
      <c r="I846" s="11"/>
      <c r="J846" s="11"/>
      <c r="K846" s="11"/>
      <c r="L846" s="11"/>
      <c r="M846" s="11"/>
      <c r="N846" s="11"/>
    </row>
    <row r="847" customFormat="false" ht="12.75" hidden="false" customHeight="true" outlineLevel="0" collapsed="false">
      <c r="A847" s="11"/>
      <c r="B847" s="11"/>
      <c r="C847" s="11"/>
      <c r="D847" s="11"/>
      <c r="E847" s="11"/>
      <c r="F847" s="11"/>
      <c r="G847" s="11"/>
      <c r="H847" s="11"/>
      <c r="I847" s="11"/>
      <c r="J847" s="11"/>
      <c r="K847" s="11"/>
      <c r="L847" s="11"/>
      <c r="M847" s="11"/>
      <c r="N847" s="11"/>
    </row>
    <row r="848" customFormat="false" ht="12.75" hidden="false" customHeight="true" outlineLevel="0" collapsed="false">
      <c r="A848" s="11"/>
      <c r="B848" s="11"/>
      <c r="C848" s="11"/>
      <c r="D848" s="11"/>
      <c r="E848" s="11"/>
      <c r="F848" s="11"/>
      <c r="G848" s="11"/>
      <c r="H848" s="11"/>
      <c r="I848" s="11"/>
      <c r="J848" s="11"/>
      <c r="K848" s="11"/>
      <c r="L848" s="11"/>
      <c r="M848" s="11"/>
      <c r="N848" s="11"/>
    </row>
    <row r="849" customFormat="false" ht="12.75" hidden="false" customHeight="true" outlineLevel="0" collapsed="false">
      <c r="A849" s="11"/>
      <c r="B849" s="11"/>
      <c r="C849" s="11"/>
      <c r="D849" s="11"/>
      <c r="E849" s="11"/>
      <c r="F849" s="11"/>
      <c r="G849" s="11"/>
      <c r="H849" s="11"/>
      <c r="I849" s="11"/>
      <c r="J849" s="11"/>
      <c r="K849" s="11"/>
      <c r="L849" s="11"/>
      <c r="M849" s="11"/>
      <c r="N849" s="11"/>
    </row>
    <row r="850" customFormat="false" ht="12.75" hidden="false" customHeight="true" outlineLevel="0" collapsed="false">
      <c r="A850" s="11"/>
      <c r="B850" s="11"/>
      <c r="C850" s="11"/>
      <c r="D850" s="11"/>
      <c r="E850" s="11"/>
      <c r="F850" s="11"/>
      <c r="G850" s="11"/>
      <c r="H850" s="11"/>
      <c r="I850" s="11"/>
      <c r="J850" s="11"/>
      <c r="K850" s="11"/>
      <c r="L850" s="11"/>
      <c r="M850" s="11"/>
      <c r="N850" s="11"/>
    </row>
    <row r="851" customFormat="false" ht="12.75" hidden="false" customHeight="true" outlineLevel="0" collapsed="false">
      <c r="A851" s="11"/>
      <c r="B851" s="11"/>
      <c r="C851" s="11"/>
      <c r="D851" s="11"/>
      <c r="E851" s="11"/>
      <c r="F851" s="11"/>
      <c r="G851" s="11"/>
      <c r="H851" s="11"/>
      <c r="I851" s="11"/>
      <c r="J851" s="11"/>
      <c r="K851" s="11"/>
      <c r="L851" s="11"/>
      <c r="M851" s="11"/>
      <c r="N851" s="11"/>
    </row>
    <row r="852" customFormat="false" ht="12.75" hidden="false" customHeight="true" outlineLevel="0" collapsed="false">
      <c r="A852" s="11"/>
      <c r="B852" s="11"/>
      <c r="C852" s="11"/>
      <c r="D852" s="11"/>
      <c r="E852" s="11"/>
      <c r="F852" s="11"/>
      <c r="G852" s="11"/>
      <c r="H852" s="11"/>
      <c r="I852" s="11"/>
      <c r="J852" s="11"/>
      <c r="K852" s="11"/>
      <c r="L852" s="11"/>
      <c r="M852" s="11"/>
      <c r="N852" s="11"/>
    </row>
    <row r="853" customFormat="false" ht="12.75" hidden="false" customHeight="true" outlineLevel="0" collapsed="false">
      <c r="A853" s="11"/>
      <c r="B853" s="11"/>
      <c r="C853" s="11"/>
      <c r="D853" s="11"/>
      <c r="E853" s="11"/>
      <c r="F853" s="11"/>
      <c r="G853" s="11"/>
      <c r="H853" s="11"/>
      <c r="I853" s="11"/>
      <c r="J853" s="11"/>
      <c r="K853" s="11"/>
      <c r="L853" s="11"/>
      <c r="M853" s="11"/>
      <c r="N853" s="11"/>
    </row>
    <row r="854" customFormat="false" ht="12.75" hidden="false" customHeight="true" outlineLevel="0" collapsed="false">
      <c r="A854" s="11"/>
      <c r="B854" s="11"/>
      <c r="C854" s="11"/>
      <c r="D854" s="11"/>
      <c r="E854" s="11"/>
      <c r="F854" s="11"/>
      <c r="G854" s="11"/>
      <c r="H854" s="11"/>
      <c r="I854" s="11"/>
      <c r="J854" s="11"/>
      <c r="K854" s="11"/>
      <c r="L854" s="11"/>
      <c r="M854" s="11"/>
      <c r="N854" s="11"/>
    </row>
    <row r="855" customFormat="false" ht="12.75" hidden="false" customHeight="true" outlineLevel="0" collapsed="false">
      <c r="A855" s="11"/>
      <c r="B855" s="11"/>
      <c r="C855" s="11"/>
      <c r="D855" s="11"/>
      <c r="E855" s="11"/>
      <c r="F855" s="11"/>
      <c r="G855" s="11"/>
      <c r="H855" s="11"/>
      <c r="I855" s="11"/>
      <c r="J855" s="11"/>
      <c r="K855" s="11"/>
      <c r="L855" s="11"/>
      <c r="M855" s="11"/>
      <c r="N855" s="11"/>
    </row>
    <row r="856" customFormat="false" ht="12.75" hidden="false" customHeight="true" outlineLevel="0" collapsed="false">
      <c r="A856" s="11"/>
      <c r="B856" s="11"/>
      <c r="C856" s="11"/>
      <c r="D856" s="11"/>
      <c r="E856" s="11"/>
      <c r="F856" s="11"/>
      <c r="G856" s="11"/>
      <c r="H856" s="11"/>
      <c r="I856" s="11"/>
      <c r="J856" s="11"/>
      <c r="K856" s="11"/>
      <c r="L856" s="11"/>
      <c r="M856" s="11"/>
      <c r="N856" s="11"/>
    </row>
    <row r="857" customFormat="false" ht="12.75" hidden="false" customHeight="true" outlineLevel="0" collapsed="false">
      <c r="A857" s="11"/>
      <c r="B857" s="11"/>
      <c r="C857" s="11"/>
      <c r="D857" s="11"/>
      <c r="E857" s="11"/>
      <c r="F857" s="11"/>
      <c r="G857" s="11"/>
      <c r="H857" s="11"/>
      <c r="I857" s="11"/>
      <c r="J857" s="11"/>
      <c r="K857" s="11"/>
      <c r="L857" s="11"/>
      <c r="M857" s="11"/>
      <c r="N857" s="11"/>
    </row>
    <row r="858" customFormat="false" ht="12.75" hidden="false" customHeight="true" outlineLevel="0" collapsed="false">
      <c r="A858" s="11"/>
      <c r="B858" s="11"/>
      <c r="C858" s="11"/>
      <c r="D858" s="11"/>
      <c r="E858" s="11"/>
      <c r="F858" s="11"/>
      <c r="G858" s="11"/>
      <c r="H858" s="11"/>
      <c r="I858" s="11"/>
      <c r="J858" s="11"/>
      <c r="K858" s="11"/>
      <c r="L858" s="11"/>
      <c r="M858" s="11"/>
      <c r="N858" s="11"/>
    </row>
    <row r="859" customFormat="false" ht="12.75" hidden="false" customHeight="true" outlineLevel="0" collapsed="false">
      <c r="A859" s="11"/>
      <c r="B859" s="11"/>
      <c r="C859" s="11"/>
      <c r="D859" s="11"/>
      <c r="E859" s="11"/>
      <c r="F859" s="11"/>
      <c r="G859" s="11"/>
      <c r="H859" s="11"/>
      <c r="I859" s="11"/>
      <c r="J859" s="11"/>
      <c r="K859" s="11"/>
      <c r="L859" s="11"/>
      <c r="M859" s="11"/>
      <c r="N859" s="11"/>
    </row>
    <row r="860" customFormat="false" ht="12.75" hidden="false" customHeight="true" outlineLevel="0" collapsed="false">
      <c r="A860" s="11"/>
      <c r="B860" s="11"/>
      <c r="C860" s="11"/>
      <c r="D860" s="11"/>
      <c r="E860" s="11"/>
      <c r="F860" s="11"/>
      <c r="G860" s="11"/>
      <c r="H860" s="11"/>
      <c r="I860" s="11"/>
      <c r="J860" s="11"/>
      <c r="K860" s="11"/>
      <c r="L860" s="11"/>
      <c r="M860" s="11"/>
      <c r="N860" s="11"/>
    </row>
    <row r="861" customFormat="false" ht="12.75" hidden="false" customHeight="true" outlineLevel="0" collapsed="false">
      <c r="A861" s="11"/>
      <c r="B861" s="11"/>
      <c r="C861" s="11"/>
      <c r="D861" s="11"/>
      <c r="E861" s="11"/>
      <c r="F861" s="11"/>
      <c r="G861" s="11"/>
      <c r="H861" s="11"/>
      <c r="I861" s="11"/>
      <c r="J861" s="11"/>
      <c r="K861" s="11"/>
      <c r="L861" s="11"/>
      <c r="M861" s="11"/>
      <c r="N861" s="11"/>
    </row>
    <row r="862" customFormat="false" ht="12.75" hidden="false" customHeight="true" outlineLevel="0" collapsed="false">
      <c r="A862" s="11"/>
      <c r="B862" s="11"/>
      <c r="C862" s="11"/>
      <c r="D862" s="11"/>
      <c r="E862" s="11"/>
      <c r="F862" s="11"/>
      <c r="G862" s="11"/>
      <c r="H862" s="11"/>
      <c r="I862" s="11"/>
      <c r="J862" s="11"/>
      <c r="K862" s="11"/>
      <c r="L862" s="11"/>
      <c r="M862" s="11"/>
      <c r="N862" s="11"/>
    </row>
    <row r="863" customFormat="false" ht="12.75" hidden="false" customHeight="true" outlineLevel="0" collapsed="false">
      <c r="A863" s="11"/>
      <c r="B863" s="11"/>
      <c r="C863" s="11"/>
      <c r="D863" s="11"/>
      <c r="E863" s="11"/>
      <c r="F863" s="11"/>
      <c r="G863" s="11"/>
      <c r="H863" s="11"/>
      <c r="I863" s="11"/>
      <c r="J863" s="11"/>
      <c r="K863" s="11"/>
      <c r="L863" s="11"/>
      <c r="M863" s="11"/>
      <c r="N863" s="11"/>
    </row>
    <row r="864" customFormat="false" ht="12.75" hidden="false" customHeight="true" outlineLevel="0" collapsed="false">
      <c r="A864" s="11"/>
      <c r="B864" s="11"/>
      <c r="C864" s="11"/>
      <c r="D864" s="11"/>
      <c r="E864" s="11"/>
      <c r="F864" s="11"/>
      <c r="G864" s="11"/>
      <c r="H864" s="11"/>
      <c r="I864" s="11"/>
      <c r="J864" s="11"/>
      <c r="K864" s="11"/>
      <c r="L864" s="11"/>
      <c r="M864" s="11"/>
      <c r="N864" s="11"/>
    </row>
    <row r="865" customFormat="false" ht="12.75" hidden="false" customHeight="true" outlineLevel="0" collapsed="false">
      <c r="A865" s="11"/>
      <c r="B865" s="11"/>
      <c r="C865" s="11"/>
      <c r="D865" s="11"/>
      <c r="E865" s="11"/>
      <c r="F865" s="11"/>
      <c r="G865" s="11"/>
      <c r="H865" s="11"/>
      <c r="I865" s="11"/>
      <c r="J865" s="11"/>
      <c r="K865" s="11"/>
      <c r="L865" s="11"/>
      <c r="M865" s="11"/>
      <c r="N865" s="11"/>
    </row>
    <row r="866" customFormat="false" ht="12.75" hidden="false" customHeight="true" outlineLevel="0" collapsed="false">
      <c r="A866" s="11"/>
      <c r="B866" s="11"/>
      <c r="C866" s="11"/>
      <c r="D866" s="11"/>
      <c r="E866" s="11"/>
      <c r="F866" s="11"/>
      <c r="G866" s="11"/>
      <c r="H866" s="11"/>
      <c r="I866" s="11"/>
      <c r="J866" s="11"/>
      <c r="K866" s="11"/>
      <c r="L866" s="11"/>
      <c r="M866" s="11"/>
      <c r="N866" s="11"/>
    </row>
    <row r="867" customFormat="false" ht="12.75" hidden="false" customHeight="true" outlineLevel="0" collapsed="false">
      <c r="A867" s="11"/>
      <c r="B867" s="11"/>
      <c r="C867" s="11"/>
      <c r="D867" s="11"/>
      <c r="E867" s="11"/>
      <c r="F867" s="11"/>
      <c r="G867" s="11"/>
      <c r="H867" s="11"/>
      <c r="I867" s="11"/>
      <c r="J867" s="11"/>
      <c r="K867" s="11"/>
      <c r="L867" s="11"/>
      <c r="M867" s="11"/>
      <c r="N867" s="11"/>
    </row>
    <row r="868" customFormat="false" ht="12.75" hidden="false" customHeight="true" outlineLevel="0" collapsed="false">
      <c r="A868" s="11"/>
      <c r="B868" s="11"/>
      <c r="C868" s="11"/>
      <c r="D868" s="11"/>
      <c r="E868" s="11"/>
      <c r="F868" s="11"/>
      <c r="G868" s="11"/>
      <c r="H868" s="11"/>
      <c r="I868" s="11"/>
      <c r="J868" s="11"/>
      <c r="K868" s="11"/>
      <c r="L868" s="11"/>
      <c r="M868" s="11"/>
      <c r="N868" s="11"/>
    </row>
    <row r="869" customFormat="false" ht="12.75" hidden="false" customHeight="true" outlineLevel="0" collapsed="false">
      <c r="A869" s="11"/>
      <c r="B869" s="11"/>
      <c r="C869" s="11"/>
      <c r="D869" s="11"/>
      <c r="E869" s="11"/>
      <c r="F869" s="11"/>
      <c r="G869" s="11"/>
      <c r="H869" s="11"/>
      <c r="I869" s="11"/>
      <c r="J869" s="11"/>
      <c r="K869" s="11"/>
      <c r="L869" s="11"/>
      <c r="M869" s="11"/>
      <c r="N869" s="11"/>
    </row>
    <row r="870" customFormat="false" ht="12.75" hidden="false" customHeight="true" outlineLevel="0" collapsed="false">
      <c r="A870" s="11"/>
      <c r="B870" s="11"/>
      <c r="C870" s="11"/>
      <c r="D870" s="11"/>
      <c r="E870" s="11"/>
      <c r="F870" s="11"/>
      <c r="G870" s="11"/>
      <c r="H870" s="11"/>
      <c r="I870" s="11"/>
      <c r="J870" s="11"/>
      <c r="K870" s="11"/>
      <c r="L870" s="11"/>
      <c r="M870" s="11"/>
      <c r="N870" s="11"/>
    </row>
    <row r="871" customFormat="false" ht="12.75" hidden="false" customHeight="true" outlineLevel="0" collapsed="false">
      <c r="A871" s="11"/>
      <c r="B871" s="11"/>
      <c r="C871" s="11"/>
      <c r="D871" s="11"/>
      <c r="E871" s="11"/>
      <c r="F871" s="11"/>
      <c r="G871" s="11"/>
      <c r="H871" s="11"/>
      <c r="I871" s="11"/>
      <c r="J871" s="11"/>
      <c r="K871" s="11"/>
      <c r="L871" s="11"/>
      <c r="M871" s="11"/>
      <c r="N871" s="11"/>
    </row>
    <row r="872" customFormat="false" ht="12.75" hidden="false" customHeight="true" outlineLevel="0" collapsed="false">
      <c r="A872" s="11"/>
      <c r="B872" s="11"/>
      <c r="C872" s="11"/>
      <c r="D872" s="11"/>
      <c r="E872" s="11"/>
      <c r="F872" s="11"/>
      <c r="G872" s="11"/>
      <c r="H872" s="11"/>
      <c r="I872" s="11"/>
      <c r="J872" s="11"/>
      <c r="K872" s="11"/>
      <c r="L872" s="11"/>
      <c r="M872" s="11"/>
      <c r="N872" s="11"/>
    </row>
    <row r="873" customFormat="false" ht="12.75" hidden="false" customHeight="true" outlineLevel="0" collapsed="false">
      <c r="A873" s="11"/>
      <c r="B873" s="11"/>
      <c r="C873" s="11"/>
      <c r="D873" s="11"/>
      <c r="E873" s="11"/>
      <c r="F873" s="11"/>
      <c r="G873" s="11"/>
      <c r="H873" s="11"/>
      <c r="I873" s="11"/>
      <c r="J873" s="11"/>
      <c r="K873" s="11"/>
      <c r="L873" s="11"/>
      <c r="M873" s="11"/>
      <c r="N873" s="11"/>
    </row>
    <row r="874" customFormat="false" ht="12.75" hidden="false" customHeight="true" outlineLevel="0" collapsed="false">
      <c r="A874" s="11"/>
      <c r="B874" s="11"/>
      <c r="C874" s="11"/>
      <c r="D874" s="11"/>
      <c r="E874" s="11"/>
      <c r="F874" s="11"/>
      <c r="G874" s="11"/>
      <c r="H874" s="11"/>
      <c r="I874" s="11"/>
      <c r="J874" s="11"/>
      <c r="K874" s="11"/>
      <c r="L874" s="11"/>
      <c r="M874" s="11"/>
      <c r="N874" s="11"/>
    </row>
    <row r="875" customFormat="false" ht="12.75" hidden="false" customHeight="true" outlineLevel="0" collapsed="false">
      <c r="A875" s="11"/>
      <c r="B875" s="11"/>
      <c r="C875" s="11"/>
      <c r="D875" s="11"/>
      <c r="E875" s="11"/>
      <c r="F875" s="11"/>
      <c r="G875" s="11"/>
      <c r="H875" s="11"/>
      <c r="I875" s="11"/>
      <c r="J875" s="11"/>
      <c r="K875" s="11"/>
      <c r="L875" s="11"/>
      <c r="M875" s="11"/>
      <c r="N875" s="11"/>
    </row>
    <row r="876" customFormat="false" ht="12.75" hidden="false" customHeight="true" outlineLevel="0" collapsed="false">
      <c r="A876" s="11"/>
      <c r="B876" s="11"/>
      <c r="C876" s="11"/>
      <c r="D876" s="11"/>
      <c r="E876" s="11"/>
      <c r="F876" s="11"/>
      <c r="G876" s="11"/>
      <c r="H876" s="11"/>
      <c r="I876" s="11"/>
      <c r="J876" s="11"/>
      <c r="K876" s="11"/>
      <c r="L876" s="11"/>
      <c r="M876" s="11"/>
      <c r="N876" s="11"/>
    </row>
    <row r="877" customFormat="false" ht="12.75" hidden="false" customHeight="true" outlineLevel="0" collapsed="false">
      <c r="A877" s="11"/>
      <c r="B877" s="11"/>
      <c r="C877" s="11"/>
      <c r="D877" s="11"/>
      <c r="E877" s="11"/>
      <c r="F877" s="11"/>
      <c r="G877" s="11"/>
      <c r="H877" s="11"/>
      <c r="I877" s="11"/>
      <c r="J877" s="11"/>
      <c r="K877" s="11"/>
      <c r="L877" s="11"/>
      <c r="M877" s="11"/>
      <c r="N877" s="11"/>
    </row>
    <row r="878" customFormat="false" ht="12.75" hidden="false" customHeight="true" outlineLevel="0" collapsed="false">
      <c r="A878" s="11"/>
      <c r="B878" s="11"/>
      <c r="C878" s="11"/>
      <c r="D878" s="11"/>
      <c r="E878" s="11"/>
      <c r="F878" s="11"/>
      <c r="G878" s="11"/>
      <c r="H878" s="11"/>
      <c r="I878" s="11"/>
      <c r="J878" s="11"/>
      <c r="K878" s="11"/>
      <c r="L878" s="11"/>
      <c r="M878" s="11"/>
      <c r="N878" s="11"/>
    </row>
    <row r="879" customFormat="false" ht="12.75" hidden="false" customHeight="true" outlineLevel="0" collapsed="false">
      <c r="A879" s="11"/>
      <c r="B879" s="11"/>
      <c r="C879" s="11"/>
      <c r="D879" s="11"/>
      <c r="E879" s="11"/>
      <c r="F879" s="11"/>
      <c r="G879" s="11"/>
      <c r="H879" s="11"/>
      <c r="I879" s="11"/>
      <c r="J879" s="11"/>
      <c r="K879" s="11"/>
      <c r="L879" s="11"/>
      <c r="M879" s="11"/>
      <c r="N879" s="11"/>
    </row>
    <row r="880" customFormat="false" ht="12.75" hidden="false" customHeight="true" outlineLevel="0" collapsed="false">
      <c r="A880" s="11"/>
      <c r="B880" s="11"/>
      <c r="C880" s="11"/>
      <c r="D880" s="11"/>
      <c r="E880" s="11"/>
      <c r="F880" s="11"/>
      <c r="G880" s="11"/>
      <c r="H880" s="11"/>
      <c r="I880" s="11"/>
      <c r="J880" s="11"/>
      <c r="K880" s="11"/>
      <c r="L880" s="11"/>
      <c r="M880" s="11"/>
      <c r="N880" s="11"/>
    </row>
    <row r="881" customFormat="false" ht="12.75" hidden="false" customHeight="true" outlineLevel="0" collapsed="false">
      <c r="A881" s="11"/>
      <c r="B881" s="11"/>
      <c r="C881" s="11"/>
      <c r="D881" s="11"/>
      <c r="E881" s="11"/>
      <c r="F881" s="11"/>
      <c r="G881" s="11"/>
      <c r="H881" s="11"/>
      <c r="I881" s="11"/>
      <c r="J881" s="11"/>
      <c r="K881" s="11"/>
      <c r="L881" s="11"/>
      <c r="M881" s="11"/>
      <c r="N881" s="11"/>
    </row>
    <row r="882" customFormat="false" ht="12.75" hidden="false" customHeight="true" outlineLevel="0" collapsed="false">
      <c r="A882" s="11"/>
      <c r="B882" s="11"/>
      <c r="C882" s="11"/>
      <c r="D882" s="11"/>
      <c r="E882" s="11"/>
      <c r="F882" s="11"/>
      <c r="G882" s="11"/>
      <c r="H882" s="11"/>
      <c r="I882" s="11"/>
      <c r="J882" s="11"/>
      <c r="K882" s="11"/>
      <c r="L882" s="11"/>
      <c r="M882" s="11"/>
      <c r="N882" s="11"/>
    </row>
    <row r="883" customFormat="false" ht="12.75" hidden="false" customHeight="true" outlineLevel="0" collapsed="false">
      <c r="A883" s="11"/>
      <c r="B883" s="11"/>
      <c r="C883" s="11"/>
      <c r="D883" s="11"/>
      <c r="E883" s="11"/>
      <c r="F883" s="11"/>
      <c r="G883" s="11"/>
      <c r="H883" s="11"/>
      <c r="I883" s="11"/>
      <c r="J883" s="11"/>
      <c r="K883" s="11"/>
      <c r="L883" s="11"/>
      <c r="M883" s="11"/>
      <c r="N883" s="11"/>
    </row>
    <row r="884" customFormat="false" ht="12.75" hidden="false" customHeight="true" outlineLevel="0" collapsed="false">
      <c r="A884" s="11"/>
      <c r="B884" s="11"/>
      <c r="C884" s="11"/>
      <c r="D884" s="11"/>
      <c r="E884" s="11"/>
      <c r="F884" s="11"/>
      <c r="G884" s="11"/>
      <c r="H884" s="11"/>
      <c r="I884" s="11"/>
      <c r="J884" s="11"/>
      <c r="K884" s="11"/>
      <c r="L884" s="11"/>
      <c r="M884" s="11"/>
      <c r="N884" s="11"/>
    </row>
    <row r="885" customFormat="false" ht="12.75" hidden="false" customHeight="true" outlineLevel="0" collapsed="false">
      <c r="A885" s="11"/>
      <c r="B885" s="11"/>
      <c r="C885" s="11"/>
      <c r="D885" s="11"/>
      <c r="E885" s="11"/>
      <c r="F885" s="11"/>
      <c r="G885" s="11"/>
      <c r="H885" s="11"/>
      <c r="I885" s="11"/>
      <c r="J885" s="11"/>
      <c r="K885" s="11"/>
      <c r="L885" s="11"/>
      <c r="M885" s="11"/>
      <c r="N885" s="11"/>
    </row>
    <row r="886" customFormat="false" ht="12.75" hidden="false" customHeight="true" outlineLevel="0" collapsed="false">
      <c r="A886" s="11"/>
      <c r="B886" s="11"/>
      <c r="C886" s="11"/>
      <c r="D886" s="11"/>
      <c r="E886" s="11"/>
      <c r="F886" s="11"/>
      <c r="G886" s="11"/>
      <c r="H886" s="11"/>
      <c r="I886" s="11"/>
      <c r="J886" s="11"/>
      <c r="K886" s="11"/>
      <c r="L886" s="11"/>
      <c r="M886" s="11"/>
      <c r="N886" s="11"/>
    </row>
    <row r="887" customFormat="false" ht="12.75" hidden="false" customHeight="true" outlineLevel="0" collapsed="false">
      <c r="A887" s="11"/>
      <c r="B887" s="11"/>
      <c r="C887" s="11"/>
      <c r="D887" s="11"/>
      <c r="E887" s="11"/>
      <c r="F887" s="11"/>
      <c r="G887" s="11"/>
      <c r="H887" s="11"/>
      <c r="I887" s="11"/>
      <c r="J887" s="11"/>
      <c r="K887" s="11"/>
      <c r="L887" s="11"/>
      <c r="M887" s="11"/>
      <c r="N887" s="11"/>
    </row>
    <row r="888" customFormat="false" ht="12.75" hidden="false" customHeight="true" outlineLevel="0" collapsed="false">
      <c r="A888" s="11"/>
      <c r="B888" s="11"/>
      <c r="C888" s="11"/>
      <c r="D888" s="11"/>
      <c r="E888" s="11"/>
      <c r="F888" s="11"/>
      <c r="G888" s="11"/>
      <c r="H888" s="11"/>
      <c r="I888" s="11"/>
      <c r="J888" s="11"/>
      <c r="K888" s="11"/>
      <c r="L888" s="11"/>
      <c r="M888" s="11"/>
      <c r="N888" s="11"/>
    </row>
    <row r="889" customFormat="false" ht="12.75" hidden="false" customHeight="true" outlineLevel="0" collapsed="false">
      <c r="A889" s="11"/>
      <c r="B889" s="11"/>
      <c r="C889" s="11"/>
      <c r="D889" s="11"/>
      <c r="E889" s="11"/>
      <c r="F889" s="11"/>
      <c r="G889" s="11"/>
      <c r="H889" s="11"/>
      <c r="I889" s="11"/>
      <c r="J889" s="11"/>
      <c r="K889" s="11"/>
      <c r="L889" s="11"/>
      <c r="M889" s="11"/>
      <c r="N889" s="11"/>
    </row>
    <row r="890" customFormat="false" ht="12.75" hidden="false" customHeight="true" outlineLevel="0" collapsed="false">
      <c r="A890" s="11"/>
      <c r="B890" s="11"/>
      <c r="C890" s="11"/>
      <c r="D890" s="11"/>
      <c r="E890" s="11"/>
      <c r="F890" s="11"/>
      <c r="G890" s="11"/>
      <c r="H890" s="11"/>
      <c r="I890" s="11"/>
      <c r="J890" s="11"/>
      <c r="K890" s="11"/>
      <c r="L890" s="11"/>
      <c r="M890" s="11"/>
      <c r="N890" s="11"/>
    </row>
    <row r="891" customFormat="false" ht="12.75" hidden="false" customHeight="true" outlineLevel="0" collapsed="false">
      <c r="A891" s="11"/>
      <c r="B891" s="11"/>
      <c r="C891" s="11"/>
      <c r="D891" s="11"/>
      <c r="E891" s="11"/>
      <c r="F891" s="11"/>
      <c r="G891" s="11"/>
      <c r="H891" s="11"/>
      <c r="I891" s="11"/>
      <c r="J891" s="11"/>
      <c r="K891" s="11"/>
      <c r="L891" s="11"/>
      <c r="M891" s="11"/>
      <c r="N891" s="11"/>
    </row>
    <row r="892" customFormat="false" ht="12.75" hidden="false" customHeight="true" outlineLevel="0" collapsed="false">
      <c r="A892" s="11"/>
      <c r="B892" s="11"/>
      <c r="C892" s="11"/>
      <c r="D892" s="11"/>
      <c r="E892" s="11"/>
      <c r="F892" s="11"/>
      <c r="G892" s="11"/>
      <c r="H892" s="11"/>
      <c r="I892" s="11"/>
      <c r="J892" s="11"/>
      <c r="K892" s="11"/>
      <c r="L892" s="11"/>
      <c r="M892" s="11"/>
      <c r="N892" s="11"/>
    </row>
    <row r="893" customFormat="false" ht="12.75" hidden="false" customHeight="true" outlineLevel="0" collapsed="false">
      <c r="A893" s="11"/>
      <c r="B893" s="11"/>
      <c r="C893" s="11"/>
      <c r="D893" s="11"/>
      <c r="E893" s="11"/>
      <c r="F893" s="11"/>
      <c r="G893" s="11"/>
      <c r="H893" s="11"/>
      <c r="I893" s="11"/>
      <c r="J893" s="11"/>
      <c r="K893" s="11"/>
      <c r="L893" s="11"/>
      <c r="M893" s="11"/>
      <c r="N893" s="11"/>
    </row>
    <row r="894" customFormat="false" ht="12.75" hidden="false" customHeight="true" outlineLevel="0" collapsed="false">
      <c r="A894" s="11"/>
      <c r="B894" s="11"/>
      <c r="C894" s="11"/>
      <c r="D894" s="11"/>
      <c r="E894" s="11"/>
      <c r="F894" s="11"/>
      <c r="G894" s="11"/>
      <c r="H894" s="11"/>
      <c r="I894" s="11"/>
      <c r="J894" s="11"/>
      <c r="K894" s="11"/>
      <c r="L894" s="11"/>
      <c r="M894" s="11"/>
      <c r="N894" s="11"/>
    </row>
    <row r="895" customFormat="false" ht="12.75" hidden="false" customHeight="true" outlineLevel="0" collapsed="false">
      <c r="A895" s="11"/>
      <c r="B895" s="11"/>
      <c r="C895" s="11"/>
      <c r="D895" s="11"/>
      <c r="E895" s="11"/>
      <c r="F895" s="11"/>
      <c r="G895" s="11"/>
      <c r="H895" s="11"/>
      <c r="I895" s="11"/>
      <c r="J895" s="11"/>
      <c r="K895" s="11"/>
      <c r="L895" s="11"/>
      <c r="M895" s="11"/>
      <c r="N895" s="11"/>
    </row>
    <row r="896" customFormat="false" ht="12.75" hidden="false" customHeight="true" outlineLevel="0" collapsed="false">
      <c r="A896" s="11"/>
      <c r="B896" s="11"/>
      <c r="C896" s="11"/>
      <c r="D896" s="11"/>
      <c r="E896" s="11"/>
      <c r="F896" s="11"/>
      <c r="G896" s="11"/>
      <c r="H896" s="11"/>
      <c r="I896" s="11"/>
      <c r="J896" s="11"/>
      <c r="K896" s="11"/>
      <c r="L896" s="11"/>
      <c r="M896" s="11"/>
      <c r="N896" s="11"/>
    </row>
    <row r="897" customFormat="false" ht="12.75" hidden="false" customHeight="true" outlineLevel="0" collapsed="false">
      <c r="A897" s="11"/>
      <c r="B897" s="11"/>
      <c r="C897" s="11"/>
      <c r="D897" s="11"/>
      <c r="E897" s="11"/>
      <c r="F897" s="11"/>
      <c r="G897" s="11"/>
      <c r="H897" s="11"/>
      <c r="I897" s="11"/>
      <c r="J897" s="11"/>
      <c r="K897" s="11"/>
      <c r="L897" s="11"/>
      <c r="M897" s="11"/>
      <c r="N897" s="11"/>
    </row>
    <row r="898" customFormat="false" ht="12.75" hidden="false" customHeight="true" outlineLevel="0" collapsed="false">
      <c r="A898" s="11"/>
      <c r="B898" s="11"/>
      <c r="C898" s="11"/>
      <c r="D898" s="11"/>
      <c r="E898" s="11"/>
      <c r="F898" s="11"/>
      <c r="G898" s="11"/>
      <c r="H898" s="11"/>
      <c r="I898" s="11"/>
      <c r="J898" s="11"/>
      <c r="K898" s="11"/>
      <c r="L898" s="11"/>
      <c r="M898" s="11"/>
      <c r="N898" s="11"/>
    </row>
    <row r="899" customFormat="false" ht="12.75" hidden="false" customHeight="true" outlineLevel="0" collapsed="false">
      <c r="A899" s="11"/>
      <c r="B899" s="11"/>
      <c r="C899" s="11"/>
      <c r="D899" s="11"/>
      <c r="E899" s="11"/>
      <c r="F899" s="11"/>
      <c r="G899" s="11"/>
      <c r="H899" s="11"/>
      <c r="I899" s="11"/>
      <c r="J899" s="11"/>
      <c r="K899" s="11"/>
      <c r="L899" s="11"/>
      <c r="M899" s="11"/>
      <c r="N899" s="11"/>
    </row>
    <row r="900" customFormat="false" ht="12.75" hidden="false" customHeight="true" outlineLevel="0" collapsed="false">
      <c r="A900" s="11"/>
      <c r="B900" s="11"/>
      <c r="C900" s="11"/>
      <c r="D900" s="11"/>
      <c r="E900" s="11"/>
      <c r="F900" s="11"/>
      <c r="G900" s="11"/>
      <c r="H900" s="11"/>
      <c r="I900" s="11"/>
      <c r="J900" s="11"/>
      <c r="K900" s="11"/>
      <c r="L900" s="11"/>
      <c r="M900" s="11"/>
      <c r="N900" s="11"/>
    </row>
    <row r="901" customFormat="false" ht="12.75" hidden="false" customHeight="true" outlineLevel="0" collapsed="false">
      <c r="A901" s="11"/>
      <c r="B901" s="11"/>
      <c r="C901" s="11"/>
      <c r="D901" s="11"/>
      <c r="E901" s="11"/>
      <c r="F901" s="11"/>
      <c r="G901" s="11"/>
      <c r="H901" s="11"/>
      <c r="I901" s="11"/>
      <c r="J901" s="11"/>
      <c r="K901" s="11"/>
      <c r="L901" s="11"/>
      <c r="M901" s="11"/>
      <c r="N901" s="11"/>
    </row>
    <row r="902" customFormat="false" ht="12.75" hidden="false" customHeight="true" outlineLevel="0" collapsed="false">
      <c r="A902" s="11"/>
      <c r="B902" s="11"/>
      <c r="C902" s="11"/>
      <c r="D902" s="11"/>
      <c r="E902" s="11"/>
      <c r="F902" s="11"/>
      <c r="G902" s="11"/>
      <c r="H902" s="11"/>
      <c r="I902" s="11"/>
      <c r="J902" s="11"/>
      <c r="K902" s="11"/>
      <c r="L902" s="11"/>
      <c r="M902" s="11"/>
      <c r="N902" s="11"/>
    </row>
    <row r="903" customFormat="false" ht="12.75" hidden="false" customHeight="true" outlineLevel="0" collapsed="false">
      <c r="A903" s="11"/>
      <c r="B903" s="11"/>
      <c r="C903" s="11"/>
      <c r="D903" s="11"/>
      <c r="E903" s="11"/>
      <c r="F903" s="11"/>
      <c r="G903" s="11"/>
      <c r="H903" s="11"/>
      <c r="I903" s="11"/>
      <c r="J903" s="11"/>
      <c r="K903" s="11"/>
      <c r="L903" s="11"/>
      <c r="M903" s="11"/>
      <c r="N903" s="11"/>
    </row>
    <row r="904" customFormat="false" ht="12.75" hidden="false" customHeight="true" outlineLevel="0" collapsed="false">
      <c r="A904" s="11"/>
      <c r="B904" s="11"/>
      <c r="C904" s="11"/>
      <c r="D904" s="11"/>
      <c r="E904" s="11"/>
      <c r="F904" s="11"/>
      <c r="G904" s="11"/>
      <c r="H904" s="11"/>
      <c r="I904" s="11"/>
      <c r="J904" s="11"/>
      <c r="K904" s="11"/>
      <c r="L904" s="11"/>
      <c r="M904" s="11"/>
      <c r="N904" s="11"/>
    </row>
    <row r="905" customFormat="false" ht="12.75" hidden="false" customHeight="true" outlineLevel="0" collapsed="false">
      <c r="A905" s="11"/>
      <c r="B905" s="11"/>
      <c r="C905" s="11"/>
      <c r="D905" s="11"/>
      <c r="E905" s="11"/>
      <c r="F905" s="11"/>
      <c r="G905" s="11"/>
      <c r="H905" s="11"/>
      <c r="I905" s="11"/>
      <c r="J905" s="11"/>
      <c r="K905" s="11"/>
      <c r="L905" s="11"/>
      <c r="M905" s="11"/>
      <c r="N905" s="11"/>
    </row>
    <row r="906" customFormat="false" ht="12.75" hidden="false" customHeight="true" outlineLevel="0" collapsed="false">
      <c r="A906" s="11"/>
      <c r="B906" s="11"/>
      <c r="C906" s="11"/>
      <c r="D906" s="11"/>
      <c r="E906" s="11"/>
      <c r="F906" s="11"/>
      <c r="G906" s="11"/>
      <c r="H906" s="11"/>
      <c r="I906" s="11"/>
      <c r="J906" s="11"/>
      <c r="K906" s="11"/>
      <c r="L906" s="11"/>
      <c r="M906" s="11"/>
      <c r="N906" s="11"/>
    </row>
    <row r="907" customFormat="false" ht="12.75" hidden="false" customHeight="true" outlineLevel="0" collapsed="false">
      <c r="A907" s="11"/>
      <c r="B907" s="11"/>
      <c r="C907" s="11"/>
      <c r="D907" s="11"/>
      <c r="E907" s="11"/>
      <c r="F907" s="11"/>
      <c r="G907" s="11"/>
      <c r="H907" s="11"/>
      <c r="I907" s="11"/>
      <c r="J907" s="11"/>
      <c r="K907" s="11"/>
      <c r="L907" s="11"/>
      <c r="M907" s="11"/>
      <c r="N907" s="11"/>
    </row>
    <row r="908" customFormat="false" ht="12.75" hidden="false" customHeight="true" outlineLevel="0" collapsed="false">
      <c r="A908" s="11"/>
      <c r="B908" s="11"/>
      <c r="C908" s="11"/>
      <c r="D908" s="11"/>
      <c r="E908" s="11"/>
      <c r="F908" s="11"/>
      <c r="G908" s="11"/>
      <c r="H908" s="11"/>
      <c r="I908" s="11"/>
      <c r="J908" s="11"/>
      <c r="K908" s="11"/>
      <c r="L908" s="11"/>
      <c r="M908" s="11"/>
      <c r="N908" s="11"/>
    </row>
    <row r="909" customFormat="false" ht="12.75" hidden="false" customHeight="true" outlineLevel="0" collapsed="false">
      <c r="A909" s="11"/>
      <c r="B909" s="11"/>
      <c r="C909" s="11"/>
      <c r="D909" s="11"/>
      <c r="E909" s="11"/>
      <c r="F909" s="11"/>
      <c r="G909" s="11"/>
      <c r="H909" s="11"/>
      <c r="I909" s="11"/>
      <c r="J909" s="11"/>
      <c r="K909" s="11"/>
      <c r="L909" s="11"/>
      <c r="M909" s="11"/>
      <c r="N909" s="11"/>
    </row>
    <row r="910" customFormat="false" ht="12.75" hidden="false" customHeight="true" outlineLevel="0" collapsed="false">
      <c r="A910" s="11"/>
      <c r="B910" s="11"/>
      <c r="C910" s="11"/>
      <c r="D910" s="11"/>
      <c r="E910" s="11"/>
      <c r="F910" s="11"/>
      <c r="G910" s="11"/>
      <c r="H910" s="11"/>
      <c r="I910" s="11"/>
      <c r="J910" s="11"/>
      <c r="K910" s="11"/>
      <c r="L910" s="11"/>
      <c r="M910" s="11"/>
      <c r="N910" s="11"/>
    </row>
    <row r="911" customFormat="false" ht="12.75" hidden="false" customHeight="true" outlineLevel="0" collapsed="false">
      <c r="A911" s="11"/>
      <c r="B911" s="11"/>
      <c r="C911" s="11"/>
      <c r="D911" s="11"/>
      <c r="E911" s="11"/>
      <c r="F911" s="11"/>
      <c r="G911" s="11"/>
      <c r="H911" s="11"/>
      <c r="I911" s="11"/>
      <c r="J911" s="11"/>
      <c r="K911" s="11"/>
      <c r="L911" s="11"/>
      <c r="M911" s="11"/>
      <c r="N911" s="11"/>
    </row>
    <row r="912" customFormat="false" ht="12.75" hidden="false" customHeight="true" outlineLevel="0" collapsed="false">
      <c r="A912" s="11"/>
      <c r="B912" s="11"/>
      <c r="C912" s="11"/>
      <c r="D912" s="11"/>
      <c r="E912" s="11"/>
      <c r="F912" s="11"/>
      <c r="G912" s="11"/>
      <c r="H912" s="11"/>
      <c r="I912" s="11"/>
      <c r="J912" s="11"/>
      <c r="K912" s="11"/>
      <c r="L912" s="11"/>
      <c r="M912" s="11"/>
      <c r="N912" s="11"/>
    </row>
    <row r="913" customFormat="false" ht="12.75" hidden="false" customHeight="true" outlineLevel="0" collapsed="false">
      <c r="A913" s="11"/>
      <c r="B913" s="11"/>
      <c r="C913" s="11"/>
      <c r="D913" s="11"/>
      <c r="E913" s="11"/>
      <c r="F913" s="11"/>
      <c r="G913" s="11"/>
      <c r="H913" s="11"/>
      <c r="I913" s="11"/>
      <c r="J913" s="11"/>
      <c r="K913" s="11"/>
      <c r="L913" s="11"/>
      <c r="M913" s="11"/>
      <c r="N913" s="11"/>
    </row>
    <row r="914" customFormat="false" ht="12.75" hidden="false" customHeight="true" outlineLevel="0" collapsed="false">
      <c r="A914" s="11"/>
      <c r="B914" s="11"/>
      <c r="C914" s="11"/>
      <c r="D914" s="11"/>
      <c r="E914" s="11"/>
      <c r="F914" s="11"/>
      <c r="G914" s="11"/>
      <c r="H914" s="11"/>
      <c r="I914" s="11"/>
      <c r="J914" s="11"/>
      <c r="K914" s="11"/>
      <c r="L914" s="11"/>
      <c r="M914" s="11"/>
      <c r="N914" s="11"/>
    </row>
    <row r="915" customFormat="false" ht="12.75" hidden="false" customHeight="true" outlineLevel="0" collapsed="false">
      <c r="A915" s="11"/>
      <c r="B915" s="11"/>
      <c r="C915" s="11"/>
      <c r="D915" s="11"/>
      <c r="E915" s="11"/>
      <c r="F915" s="11"/>
      <c r="G915" s="11"/>
      <c r="H915" s="11"/>
      <c r="I915" s="11"/>
      <c r="J915" s="11"/>
      <c r="K915" s="11"/>
      <c r="L915" s="11"/>
      <c r="M915" s="11"/>
      <c r="N915" s="11"/>
    </row>
    <row r="916" customFormat="false" ht="12.75" hidden="false" customHeight="true" outlineLevel="0" collapsed="false">
      <c r="A916" s="11"/>
      <c r="B916" s="11"/>
      <c r="C916" s="11"/>
      <c r="D916" s="11"/>
      <c r="E916" s="11"/>
      <c r="F916" s="11"/>
      <c r="G916" s="11"/>
      <c r="H916" s="11"/>
      <c r="I916" s="11"/>
      <c r="J916" s="11"/>
      <c r="K916" s="11"/>
      <c r="L916" s="11"/>
      <c r="M916" s="11"/>
      <c r="N916" s="11"/>
    </row>
    <row r="917" customFormat="false" ht="12.75" hidden="false" customHeight="true" outlineLevel="0" collapsed="false">
      <c r="A917" s="11"/>
      <c r="B917" s="11"/>
      <c r="C917" s="11"/>
      <c r="D917" s="11"/>
      <c r="E917" s="11"/>
      <c r="F917" s="11"/>
      <c r="G917" s="11"/>
      <c r="H917" s="11"/>
      <c r="I917" s="11"/>
      <c r="J917" s="11"/>
      <c r="K917" s="11"/>
      <c r="L917" s="11"/>
      <c r="M917" s="11"/>
      <c r="N917" s="11"/>
    </row>
    <row r="918" customFormat="false" ht="12.75" hidden="false" customHeight="true" outlineLevel="0" collapsed="false">
      <c r="A918" s="11"/>
      <c r="B918" s="11"/>
      <c r="C918" s="11"/>
      <c r="D918" s="11"/>
      <c r="E918" s="11"/>
      <c r="F918" s="11"/>
      <c r="G918" s="11"/>
      <c r="H918" s="11"/>
      <c r="I918" s="11"/>
      <c r="J918" s="11"/>
      <c r="K918" s="11"/>
      <c r="L918" s="11"/>
      <c r="M918" s="11"/>
      <c r="N918" s="11"/>
    </row>
    <row r="919" customFormat="false" ht="12.75" hidden="false" customHeight="true" outlineLevel="0" collapsed="false">
      <c r="A919" s="11"/>
      <c r="B919" s="11"/>
      <c r="C919" s="11"/>
      <c r="D919" s="11"/>
      <c r="E919" s="11"/>
      <c r="F919" s="11"/>
      <c r="G919" s="11"/>
      <c r="H919" s="11"/>
      <c r="I919" s="11"/>
      <c r="J919" s="11"/>
      <c r="K919" s="11"/>
      <c r="L919" s="11"/>
      <c r="M919" s="11"/>
      <c r="N919" s="11"/>
    </row>
    <row r="920" customFormat="false" ht="12.75" hidden="false" customHeight="true" outlineLevel="0" collapsed="false">
      <c r="A920" s="11"/>
      <c r="B920" s="11"/>
      <c r="C920" s="11"/>
      <c r="D920" s="11"/>
      <c r="E920" s="11"/>
      <c r="F920" s="11"/>
      <c r="G920" s="11"/>
      <c r="H920" s="11"/>
      <c r="I920" s="11"/>
      <c r="J920" s="11"/>
      <c r="K920" s="11"/>
      <c r="L920" s="11"/>
      <c r="M920" s="11"/>
      <c r="N920" s="11"/>
    </row>
    <row r="921" customFormat="false" ht="12.75" hidden="false" customHeight="true" outlineLevel="0" collapsed="false">
      <c r="A921" s="11"/>
      <c r="B921" s="11"/>
      <c r="C921" s="11"/>
      <c r="D921" s="11"/>
      <c r="E921" s="11"/>
      <c r="F921" s="11"/>
      <c r="G921" s="11"/>
      <c r="H921" s="11"/>
      <c r="I921" s="11"/>
      <c r="J921" s="11"/>
      <c r="K921" s="11"/>
      <c r="L921" s="11"/>
      <c r="M921" s="11"/>
      <c r="N921" s="11"/>
    </row>
    <row r="922" customFormat="false" ht="12.75" hidden="false" customHeight="true" outlineLevel="0" collapsed="false">
      <c r="A922" s="11"/>
      <c r="B922" s="11"/>
      <c r="C922" s="11"/>
      <c r="D922" s="11"/>
      <c r="E922" s="11"/>
      <c r="F922" s="11"/>
      <c r="G922" s="11"/>
      <c r="H922" s="11"/>
      <c r="I922" s="11"/>
      <c r="J922" s="11"/>
      <c r="K922" s="11"/>
      <c r="L922" s="11"/>
      <c r="M922" s="11"/>
      <c r="N922" s="11"/>
    </row>
    <row r="923" customFormat="false" ht="12.75" hidden="false" customHeight="true" outlineLevel="0" collapsed="false">
      <c r="A923" s="11"/>
      <c r="B923" s="11"/>
      <c r="C923" s="11"/>
      <c r="D923" s="11"/>
      <c r="E923" s="11"/>
      <c r="F923" s="11"/>
      <c r="G923" s="11"/>
      <c r="H923" s="11"/>
      <c r="I923" s="11"/>
      <c r="J923" s="11"/>
      <c r="K923" s="11"/>
      <c r="L923" s="11"/>
      <c r="M923" s="11"/>
      <c r="N923" s="11"/>
    </row>
    <row r="924" customFormat="false" ht="12.75" hidden="false" customHeight="true" outlineLevel="0" collapsed="false">
      <c r="A924" s="11"/>
      <c r="B924" s="11"/>
      <c r="C924" s="11"/>
      <c r="D924" s="11"/>
      <c r="E924" s="11"/>
      <c r="F924" s="11"/>
      <c r="G924" s="11"/>
      <c r="H924" s="11"/>
      <c r="I924" s="11"/>
      <c r="J924" s="11"/>
      <c r="K924" s="11"/>
      <c r="L924" s="11"/>
      <c r="M924" s="11"/>
      <c r="N924" s="11"/>
    </row>
    <row r="925" customFormat="false" ht="12.75" hidden="false" customHeight="true" outlineLevel="0" collapsed="false">
      <c r="A925" s="11"/>
      <c r="B925" s="11"/>
      <c r="C925" s="11"/>
      <c r="D925" s="11"/>
      <c r="E925" s="11"/>
      <c r="F925" s="11"/>
      <c r="G925" s="11"/>
      <c r="H925" s="11"/>
      <c r="I925" s="11"/>
      <c r="J925" s="11"/>
      <c r="K925" s="11"/>
      <c r="L925" s="11"/>
      <c r="M925" s="11"/>
      <c r="N925" s="11"/>
    </row>
    <row r="926" customFormat="false" ht="12.75" hidden="false" customHeight="true" outlineLevel="0" collapsed="false">
      <c r="A926" s="11"/>
      <c r="B926" s="11"/>
      <c r="C926" s="11"/>
      <c r="D926" s="11"/>
      <c r="E926" s="11"/>
      <c r="F926" s="11"/>
      <c r="G926" s="11"/>
      <c r="H926" s="11"/>
      <c r="I926" s="11"/>
      <c r="J926" s="11"/>
      <c r="K926" s="11"/>
      <c r="L926" s="11"/>
      <c r="M926" s="11"/>
      <c r="N926" s="11"/>
    </row>
    <row r="927" customFormat="false" ht="12.75" hidden="false" customHeight="true" outlineLevel="0" collapsed="false">
      <c r="A927" s="11"/>
      <c r="B927" s="11"/>
      <c r="C927" s="11"/>
      <c r="D927" s="11"/>
      <c r="E927" s="11"/>
      <c r="F927" s="11"/>
      <c r="G927" s="11"/>
      <c r="H927" s="11"/>
      <c r="I927" s="11"/>
      <c r="J927" s="11"/>
      <c r="K927" s="11"/>
      <c r="L927" s="11"/>
      <c r="M927" s="11"/>
      <c r="N927" s="11"/>
    </row>
    <row r="928" customFormat="false" ht="12.75" hidden="false" customHeight="true" outlineLevel="0" collapsed="false">
      <c r="A928" s="11"/>
      <c r="B928" s="11"/>
      <c r="C928" s="11"/>
      <c r="D928" s="11"/>
      <c r="E928" s="11"/>
      <c r="F928" s="11"/>
      <c r="G928" s="11"/>
      <c r="H928" s="11"/>
      <c r="I928" s="11"/>
      <c r="J928" s="11"/>
      <c r="K928" s="11"/>
      <c r="L928" s="11"/>
      <c r="M928" s="11"/>
      <c r="N928" s="11"/>
    </row>
    <row r="929" customFormat="false" ht="12.75" hidden="false" customHeight="true" outlineLevel="0" collapsed="false">
      <c r="A929" s="11"/>
      <c r="B929" s="11"/>
      <c r="C929" s="11"/>
      <c r="D929" s="11"/>
      <c r="E929" s="11"/>
      <c r="F929" s="11"/>
      <c r="G929" s="11"/>
      <c r="H929" s="11"/>
      <c r="I929" s="11"/>
      <c r="J929" s="11"/>
      <c r="K929" s="11"/>
      <c r="L929" s="11"/>
      <c r="M929" s="11"/>
      <c r="N929" s="11"/>
    </row>
    <row r="930" customFormat="false" ht="12.75" hidden="false" customHeight="true" outlineLevel="0" collapsed="false">
      <c r="A930" s="11"/>
      <c r="B930" s="11"/>
      <c r="C930" s="11"/>
      <c r="D930" s="11"/>
      <c r="E930" s="11"/>
      <c r="F930" s="11"/>
      <c r="G930" s="11"/>
      <c r="H930" s="11"/>
      <c r="I930" s="11"/>
      <c r="J930" s="11"/>
      <c r="K930" s="11"/>
      <c r="L930" s="11"/>
      <c r="M930" s="11"/>
      <c r="N930" s="11"/>
    </row>
    <row r="931" customFormat="false" ht="12.75" hidden="false" customHeight="true" outlineLevel="0" collapsed="false">
      <c r="A931" s="11"/>
      <c r="B931" s="11"/>
      <c r="C931" s="11"/>
      <c r="D931" s="11"/>
      <c r="E931" s="11"/>
      <c r="F931" s="11"/>
      <c r="G931" s="11"/>
      <c r="H931" s="11"/>
      <c r="I931" s="11"/>
      <c r="J931" s="11"/>
      <c r="K931" s="11"/>
      <c r="L931" s="11"/>
      <c r="M931" s="11"/>
      <c r="N931" s="11"/>
    </row>
    <row r="932" customFormat="false" ht="12.75" hidden="false" customHeight="true" outlineLevel="0" collapsed="false">
      <c r="A932" s="11"/>
      <c r="B932" s="11"/>
      <c r="C932" s="11"/>
      <c r="D932" s="11"/>
      <c r="E932" s="11"/>
      <c r="F932" s="11"/>
      <c r="G932" s="11"/>
      <c r="H932" s="11"/>
      <c r="I932" s="11"/>
      <c r="J932" s="11"/>
      <c r="K932" s="11"/>
      <c r="L932" s="11"/>
      <c r="M932" s="11"/>
      <c r="N932" s="11"/>
    </row>
    <row r="933" customFormat="false" ht="12.75" hidden="false" customHeight="true" outlineLevel="0" collapsed="false">
      <c r="A933" s="11"/>
      <c r="B933" s="11"/>
      <c r="C933" s="11"/>
      <c r="D933" s="11"/>
      <c r="E933" s="11"/>
      <c r="F933" s="11"/>
      <c r="G933" s="11"/>
      <c r="H933" s="11"/>
      <c r="I933" s="11"/>
      <c r="J933" s="11"/>
      <c r="K933" s="11"/>
      <c r="L933" s="11"/>
      <c r="M933" s="11"/>
      <c r="N933" s="11"/>
    </row>
    <row r="934" customFormat="false" ht="12.75" hidden="false" customHeight="true" outlineLevel="0" collapsed="false">
      <c r="A934" s="11"/>
      <c r="B934" s="11"/>
      <c r="C934" s="11"/>
      <c r="D934" s="11"/>
      <c r="E934" s="11"/>
      <c r="F934" s="11"/>
      <c r="G934" s="11"/>
      <c r="H934" s="11"/>
      <c r="I934" s="11"/>
      <c r="J934" s="11"/>
      <c r="K934" s="11"/>
      <c r="L934" s="11"/>
      <c r="M934" s="11"/>
      <c r="N934" s="11"/>
    </row>
    <row r="935" customFormat="false" ht="12.75" hidden="false" customHeight="true" outlineLevel="0" collapsed="false">
      <c r="A935" s="11"/>
      <c r="B935" s="11"/>
      <c r="C935" s="11"/>
      <c r="D935" s="11"/>
      <c r="E935" s="11"/>
      <c r="F935" s="11"/>
      <c r="G935" s="11"/>
      <c r="H935" s="11"/>
      <c r="I935" s="11"/>
      <c r="J935" s="11"/>
      <c r="K935" s="11"/>
      <c r="L935" s="11"/>
      <c r="M935" s="11"/>
      <c r="N935" s="11"/>
    </row>
    <row r="936" customFormat="false" ht="12.75" hidden="false" customHeight="true" outlineLevel="0" collapsed="false">
      <c r="A936" s="11"/>
      <c r="B936" s="11"/>
      <c r="C936" s="11"/>
      <c r="D936" s="11"/>
      <c r="E936" s="11"/>
      <c r="F936" s="11"/>
      <c r="G936" s="11"/>
      <c r="H936" s="11"/>
      <c r="I936" s="11"/>
      <c r="J936" s="11"/>
      <c r="K936" s="11"/>
      <c r="L936" s="11"/>
      <c r="M936" s="11"/>
      <c r="N936" s="11"/>
    </row>
    <row r="937" customFormat="false" ht="12.75" hidden="false" customHeight="true" outlineLevel="0" collapsed="false">
      <c r="A937" s="11"/>
      <c r="B937" s="11"/>
      <c r="C937" s="11"/>
      <c r="D937" s="11"/>
      <c r="E937" s="11"/>
      <c r="F937" s="11"/>
      <c r="G937" s="11"/>
      <c r="H937" s="11"/>
      <c r="I937" s="11"/>
      <c r="J937" s="11"/>
      <c r="K937" s="11"/>
      <c r="L937" s="11"/>
      <c r="M937" s="11"/>
      <c r="N937" s="11"/>
    </row>
    <row r="938" customFormat="false" ht="12.75" hidden="false" customHeight="true" outlineLevel="0" collapsed="false">
      <c r="A938" s="11"/>
      <c r="B938" s="11"/>
      <c r="C938" s="11"/>
      <c r="D938" s="11"/>
      <c r="E938" s="11"/>
      <c r="F938" s="11"/>
      <c r="G938" s="11"/>
      <c r="H938" s="11"/>
      <c r="I938" s="11"/>
      <c r="J938" s="11"/>
      <c r="K938" s="11"/>
      <c r="L938" s="11"/>
      <c r="M938" s="11"/>
      <c r="N938" s="11"/>
    </row>
    <row r="939" customFormat="false" ht="12.75" hidden="false" customHeight="true" outlineLevel="0" collapsed="false">
      <c r="A939" s="11"/>
      <c r="B939" s="11"/>
      <c r="C939" s="11"/>
      <c r="D939" s="11"/>
      <c r="E939" s="11"/>
      <c r="F939" s="11"/>
      <c r="G939" s="11"/>
      <c r="H939" s="11"/>
      <c r="I939" s="11"/>
      <c r="J939" s="11"/>
      <c r="K939" s="11"/>
      <c r="L939" s="11"/>
      <c r="M939" s="11"/>
      <c r="N939" s="11"/>
    </row>
    <row r="940" customFormat="false" ht="12.75" hidden="false" customHeight="true" outlineLevel="0" collapsed="false">
      <c r="A940" s="11"/>
      <c r="B940" s="11"/>
      <c r="C940" s="11"/>
      <c r="D940" s="11"/>
      <c r="E940" s="11"/>
      <c r="F940" s="11"/>
      <c r="G940" s="11"/>
      <c r="H940" s="11"/>
      <c r="I940" s="11"/>
      <c r="J940" s="11"/>
      <c r="K940" s="11"/>
      <c r="L940" s="11"/>
      <c r="M940" s="11"/>
      <c r="N940" s="11"/>
    </row>
    <row r="941" customFormat="false" ht="12.75" hidden="false" customHeight="true" outlineLevel="0" collapsed="false">
      <c r="A941" s="11"/>
      <c r="B941" s="11"/>
      <c r="C941" s="11"/>
      <c r="D941" s="11"/>
      <c r="E941" s="11"/>
      <c r="F941" s="11"/>
      <c r="G941" s="11"/>
      <c r="H941" s="11"/>
      <c r="I941" s="11"/>
      <c r="J941" s="11"/>
      <c r="K941" s="11"/>
      <c r="L941" s="11"/>
      <c r="M941" s="11"/>
      <c r="N941" s="11"/>
    </row>
    <row r="942" customFormat="false" ht="12.75" hidden="false" customHeight="true" outlineLevel="0" collapsed="false">
      <c r="A942" s="11"/>
      <c r="B942" s="11"/>
      <c r="C942" s="11"/>
      <c r="D942" s="11"/>
      <c r="E942" s="11"/>
      <c r="F942" s="11"/>
      <c r="G942" s="11"/>
      <c r="H942" s="11"/>
      <c r="I942" s="11"/>
      <c r="J942" s="11"/>
      <c r="K942" s="11"/>
      <c r="L942" s="11"/>
      <c r="M942" s="11"/>
      <c r="N942" s="11"/>
    </row>
    <row r="943" customFormat="false" ht="12.75" hidden="false" customHeight="true" outlineLevel="0" collapsed="false">
      <c r="A943" s="11"/>
      <c r="B943" s="11"/>
      <c r="C943" s="11"/>
      <c r="D943" s="11"/>
      <c r="E943" s="11"/>
      <c r="F943" s="11"/>
      <c r="G943" s="11"/>
      <c r="H943" s="11"/>
      <c r="I943" s="11"/>
      <c r="J943" s="11"/>
      <c r="K943" s="11"/>
      <c r="L943" s="11"/>
      <c r="M943" s="11"/>
      <c r="N943" s="11"/>
    </row>
    <row r="944" customFormat="false" ht="12.75" hidden="false" customHeight="true" outlineLevel="0" collapsed="false">
      <c r="A944" s="11"/>
      <c r="B944" s="11"/>
      <c r="C944" s="11"/>
      <c r="D944" s="11"/>
      <c r="E944" s="11"/>
      <c r="F944" s="11"/>
      <c r="G944" s="11"/>
      <c r="H944" s="11"/>
      <c r="I944" s="11"/>
      <c r="J944" s="11"/>
      <c r="K944" s="11"/>
      <c r="L944" s="11"/>
      <c r="M944" s="11"/>
      <c r="N944" s="11"/>
    </row>
    <row r="945" customFormat="false" ht="12.75" hidden="false" customHeight="true" outlineLevel="0" collapsed="false">
      <c r="A945" s="11"/>
      <c r="B945" s="11"/>
      <c r="C945" s="11"/>
      <c r="D945" s="11"/>
      <c r="E945" s="11"/>
      <c r="F945" s="11"/>
      <c r="G945" s="11"/>
      <c r="H945" s="11"/>
      <c r="I945" s="11"/>
      <c r="J945" s="11"/>
      <c r="K945" s="11"/>
      <c r="L945" s="11"/>
      <c r="M945" s="11"/>
      <c r="N945" s="11"/>
    </row>
    <row r="946" customFormat="false" ht="12.75" hidden="false" customHeight="true" outlineLevel="0" collapsed="false">
      <c r="A946" s="11"/>
      <c r="B946" s="11"/>
      <c r="C946" s="11"/>
      <c r="D946" s="11"/>
      <c r="E946" s="11"/>
      <c r="F946" s="11"/>
      <c r="G946" s="11"/>
      <c r="H946" s="11"/>
      <c r="I946" s="11"/>
      <c r="J946" s="11"/>
      <c r="K946" s="11"/>
      <c r="L946" s="11"/>
      <c r="M946" s="11"/>
      <c r="N946" s="11"/>
    </row>
    <row r="947" customFormat="false" ht="12.75" hidden="false" customHeight="true" outlineLevel="0" collapsed="false">
      <c r="A947" s="11"/>
      <c r="B947" s="11"/>
      <c r="C947" s="11"/>
      <c r="D947" s="11"/>
      <c r="E947" s="11"/>
      <c r="F947" s="11"/>
      <c r="G947" s="11"/>
      <c r="H947" s="11"/>
      <c r="I947" s="11"/>
      <c r="J947" s="11"/>
      <c r="K947" s="11"/>
      <c r="L947" s="11"/>
      <c r="M947" s="11"/>
      <c r="N947" s="11"/>
    </row>
    <row r="948" customFormat="false" ht="12.75" hidden="false" customHeight="true" outlineLevel="0" collapsed="false">
      <c r="A948" s="11"/>
      <c r="B948" s="11"/>
      <c r="C948" s="11"/>
      <c r="D948" s="11"/>
      <c r="E948" s="11"/>
      <c r="F948" s="11"/>
      <c r="G948" s="11"/>
      <c r="H948" s="11"/>
      <c r="I948" s="11"/>
      <c r="J948" s="11"/>
      <c r="K948" s="11"/>
      <c r="L948" s="11"/>
      <c r="M948" s="11"/>
      <c r="N948" s="11"/>
    </row>
    <row r="949" customFormat="false" ht="12.75" hidden="false" customHeight="true" outlineLevel="0" collapsed="false">
      <c r="A949" s="11"/>
      <c r="B949" s="11"/>
      <c r="C949" s="11"/>
      <c r="D949" s="11"/>
      <c r="E949" s="11"/>
      <c r="F949" s="11"/>
      <c r="G949" s="11"/>
      <c r="H949" s="11"/>
      <c r="I949" s="11"/>
      <c r="J949" s="11"/>
      <c r="K949" s="11"/>
      <c r="L949" s="11"/>
      <c r="M949" s="11"/>
      <c r="N949" s="11"/>
    </row>
    <row r="950" customFormat="false" ht="12.75" hidden="false" customHeight="true" outlineLevel="0" collapsed="false">
      <c r="A950" s="11"/>
      <c r="B950" s="11"/>
      <c r="C950" s="11"/>
      <c r="D950" s="11"/>
      <c r="E950" s="11"/>
      <c r="F950" s="11"/>
      <c r="G950" s="11"/>
      <c r="H950" s="11"/>
      <c r="I950" s="11"/>
      <c r="J950" s="11"/>
      <c r="K950" s="11"/>
      <c r="L950" s="11"/>
      <c r="M950" s="11"/>
      <c r="N950" s="11"/>
    </row>
    <row r="951" customFormat="false" ht="12.75" hidden="false" customHeight="true" outlineLevel="0" collapsed="false">
      <c r="A951" s="11"/>
      <c r="B951" s="11"/>
      <c r="C951" s="11"/>
      <c r="D951" s="11"/>
      <c r="E951" s="11"/>
      <c r="F951" s="11"/>
      <c r="G951" s="11"/>
      <c r="H951" s="11"/>
      <c r="I951" s="11"/>
      <c r="J951" s="11"/>
      <c r="K951" s="11"/>
      <c r="L951" s="11"/>
      <c r="M951" s="11"/>
      <c r="N951" s="11"/>
    </row>
    <row r="952" customFormat="false" ht="12.75" hidden="false" customHeight="true" outlineLevel="0" collapsed="false">
      <c r="A952" s="11"/>
      <c r="B952" s="11"/>
      <c r="C952" s="11"/>
      <c r="D952" s="11"/>
      <c r="E952" s="11"/>
      <c r="F952" s="11"/>
      <c r="G952" s="11"/>
      <c r="H952" s="11"/>
      <c r="I952" s="11"/>
      <c r="J952" s="11"/>
      <c r="K952" s="11"/>
      <c r="L952" s="11"/>
      <c r="M952" s="11"/>
      <c r="N952" s="11"/>
    </row>
    <row r="953" customFormat="false" ht="12.75" hidden="false" customHeight="true" outlineLevel="0" collapsed="false">
      <c r="A953" s="11"/>
      <c r="B953" s="11"/>
      <c r="C953" s="11"/>
      <c r="D953" s="11"/>
      <c r="E953" s="11"/>
      <c r="F953" s="11"/>
      <c r="G953" s="11"/>
      <c r="H953" s="11"/>
      <c r="I953" s="11"/>
      <c r="J953" s="11"/>
      <c r="K953" s="11"/>
      <c r="L953" s="11"/>
      <c r="M953" s="11"/>
      <c r="N953" s="11"/>
    </row>
    <row r="954" customFormat="false" ht="12.75" hidden="false" customHeight="true" outlineLevel="0" collapsed="false">
      <c r="A954" s="11"/>
      <c r="B954" s="11"/>
      <c r="C954" s="11"/>
      <c r="D954" s="11"/>
      <c r="E954" s="11"/>
      <c r="F954" s="11"/>
      <c r="G954" s="11"/>
      <c r="H954" s="11"/>
      <c r="I954" s="11"/>
      <c r="J954" s="11"/>
      <c r="K954" s="11"/>
      <c r="L954" s="11"/>
      <c r="M954" s="11"/>
      <c r="N954" s="11"/>
    </row>
    <row r="955" customFormat="false" ht="12.75" hidden="false" customHeight="true" outlineLevel="0" collapsed="false">
      <c r="A955" s="11"/>
      <c r="B955" s="11"/>
      <c r="C955" s="11"/>
      <c r="D955" s="11"/>
      <c r="E955" s="11"/>
      <c r="F955" s="11"/>
      <c r="G955" s="11"/>
      <c r="H955" s="11"/>
      <c r="I955" s="11"/>
      <c r="J955" s="11"/>
      <c r="K955" s="11"/>
      <c r="L955" s="11"/>
      <c r="M955" s="11"/>
      <c r="N955" s="11"/>
    </row>
    <row r="956" customFormat="false" ht="12.75" hidden="false" customHeight="true" outlineLevel="0" collapsed="false">
      <c r="A956" s="11"/>
      <c r="B956" s="11"/>
      <c r="C956" s="11"/>
      <c r="D956" s="11"/>
      <c r="E956" s="11"/>
      <c r="F956" s="11"/>
      <c r="G956" s="11"/>
      <c r="H956" s="11"/>
      <c r="I956" s="11"/>
      <c r="J956" s="11"/>
      <c r="K956" s="11"/>
      <c r="L956" s="11"/>
      <c r="M956" s="11"/>
      <c r="N956" s="11"/>
    </row>
    <row r="957" customFormat="false" ht="12.75" hidden="false" customHeight="true" outlineLevel="0" collapsed="false">
      <c r="A957" s="11"/>
      <c r="B957" s="11"/>
      <c r="C957" s="11"/>
      <c r="D957" s="11"/>
      <c r="E957" s="11"/>
      <c r="F957" s="11"/>
      <c r="G957" s="11"/>
      <c r="H957" s="11"/>
      <c r="I957" s="11"/>
      <c r="J957" s="11"/>
      <c r="K957" s="11"/>
      <c r="L957" s="11"/>
      <c r="M957" s="11"/>
      <c r="N957" s="11"/>
    </row>
    <row r="958" customFormat="false" ht="12.75" hidden="false" customHeight="true" outlineLevel="0" collapsed="false">
      <c r="A958" s="11"/>
      <c r="B958" s="11"/>
      <c r="C958" s="11"/>
      <c r="D958" s="11"/>
      <c r="E958" s="11"/>
      <c r="F958" s="11"/>
      <c r="G958" s="11"/>
      <c r="H958" s="11"/>
      <c r="I958" s="11"/>
      <c r="J958" s="11"/>
      <c r="K958" s="11"/>
      <c r="L958" s="11"/>
      <c r="M958" s="11"/>
      <c r="N958" s="11"/>
    </row>
    <row r="959" customFormat="false" ht="12.75" hidden="false" customHeight="true" outlineLevel="0" collapsed="false">
      <c r="A959" s="11"/>
      <c r="B959" s="11"/>
      <c r="C959" s="11"/>
      <c r="D959" s="11"/>
      <c r="E959" s="11"/>
      <c r="F959" s="11"/>
      <c r="G959" s="11"/>
      <c r="H959" s="11"/>
      <c r="I959" s="11"/>
      <c r="J959" s="11"/>
      <c r="K959" s="11"/>
      <c r="L959" s="11"/>
      <c r="M959" s="11"/>
      <c r="N959" s="11"/>
    </row>
    <row r="960" customFormat="false" ht="12.75" hidden="false" customHeight="true" outlineLevel="0" collapsed="false">
      <c r="A960" s="11"/>
      <c r="B960" s="11"/>
      <c r="C960" s="11"/>
      <c r="D960" s="11"/>
      <c r="E960" s="11"/>
      <c r="F960" s="11"/>
      <c r="G960" s="11"/>
      <c r="H960" s="11"/>
      <c r="I960" s="11"/>
      <c r="J960" s="11"/>
      <c r="K960" s="11"/>
      <c r="L960" s="11"/>
      <c r="M960" s="11"/>
      <c r="N960" s="11"/>
    </row>
    <row r="961" customFormat="false" ht="12.75" hidden="false" customHeight="true" outlineLevel="0" collapsed="false">
      <c r="A961" s="11"/>
      <c r="B961" s="11"/>
      <c r="C961" s="11"/>
      <c r="D961" s="11"/>
      <c r="E961" s="11"/>
      <c r="F961" s="11"/>
      <c r="G961" s="11"/>
      <c r="H961" s="11"/>
      <c r="I961" s="11"/>
      <c r="J961" s="11"/>
      <c r="K961" s="11"/>
      <c r="L961" s="11"/>
      <c r="M961" s="11"/>
      <c r="N961" s="11"/>
    </row>
    <row r="962" customFormat="false" ht="12.75" hidden="false" customHeight="true" outlineLevel="0" collapsed="false">
      <c r="A962" s="11"/>
      <c r="B962" s="11"/>
      <c r="C962" s="11"/>
      <c r="D962" s="11"/>
      <c r="E962" s="11"/>
      <c r="F962" s="11"/>
      <c r="G962" s="11"/>
      <c r="H962" s="11"/>
      <c r="I962" s="11"/>
      <c r="J962" s="11"/>
      <c r="K962" s="11"/>
      <c r="L962" s="11"/>
      <c r="M962" s="11"/>
      <c r="N962" s="11"/>
    </row>
    <row r="963" customFormat="false" ht="12.75" hidden="false" customHeight="true" outlineLevel="0" collapsed="false">
      <c r="A963" s="11"/>
      <c r="B963" s="11"/>
      <c r="C963" s="11"/>
      <c r="D963" s="11"/>
      <c r="E963" s="11"/>
      <c r="F963" s="11"/>
      <c r="G963" s="11"/>
      <c r="H963" s="11"/>
      <c r="I963" s="11"/>
      <c r="J963" s="11"/>
      <c r="K963" s="11"/>
      <c r="L963" s="11"/>
      <c r="M963" s="11"/>
      <c r="N963" s="11"/>
    </row>
    <row r="964" customFormat="false" ht="12.75" hidden="false" customHeight="true" outlineLevel="0" collapsed="false">
      <c r="A964" s="11"/>
      <c r="B964" s="11"/>
      <c r="C964" s="11"/>
      <c r="D964" s="11"/>
      <c r="E964" s="11"/>
      <c r="F964" s="11"/>
      <c r="G964" s="11"/>
      <c r="H964" s="11"/>
      <c r="I964" s="11"/>
      <c r="J964" s="11"/>
      <c r="K964" s="11"/>
      <c r="L964" s="11"/>
      <c r="M964" s="11"/>
      <c r="N964" s="11"/>
    </row>
    <row r="965" customFormat="false" ht="12.75" hidden="false" customHeight="true" outlineLevel="0" collapsed="false">
      <c r="A965" s="11"/>
      <c r="B965" s="11"/>
      <c r="C965" s="11"/>
      <c r="D965" s="11"/>
      <c r="E965" s="11"/>
      <c r="F965" s="11"/>
      <c r="G965" s="11"/>
      <c r="H965" s="11"/>
      <c r="I965" s="11"/>
      <c r="J965" s="11"/>
      <c r="K965" s="11"/>
      <c r="L965" s="11"/>
      <c r="M965" s="11"/>
      <c r="N965" s="11"/>
    </row>
    <row r="966" customFormat="false" ht="12.75" hidden="false" customHeight="true" outlineLevel="0" collapsed="false">
      <c r="A966" s="11"/>
      <c r="B966" s="11"/>
      <c r="C966" s="11"/>
      <c r="D966" s="11"/>
      <c r="E966" s="11"/>
      <c r="F966" s="11"/>
      <c r="G966" s="11"/>
      <c r="H966" s="11"/>
      <c r="I966" s="11"/>
      <c r="J966" s="11"/>
      <c r="K966" s="11"/>
      <c r="L966" s="11"/>
      <c r="M966" s="11"/>
      <c r="N966" s="11"/>
    </row>
    <row r="967" customFormat="false" ht="12.75" hidden="false" customHeight="true" outlineLevel="0" collapsed="false">
      <c r="A967" s="11"/>
      <c r="B967" s="11"/>
      <c r="C967" s="11"/>
      <c r="D967" s="11"/>
      <c r="E967" s="11"/>
      <c r="F967" s="11"/>
      <c r="G967" s="11"/>
      <c r="H967" s="11"/>
      <c r="I967" s="11"/>
      <c r="J967" s="11"/>
      <c r="K967" s="11"/>
      <c r="L967" s="11"/>
      <c r="M967" s="11"/>
      <c r="N967" s="11"/>
    </row>
    <row r="968" customFormat="false" ht="12.75" hidden="false" customHeight="true" outlineLevel="0" collapsed="false">
      <c r="A968" s="11"/>
      <c r="B968" s="11"/>
      <c r="C968" s="11"/>
      <c r="D968" s="11"/>
      <c r="E968" s="11"/>
      <c r="F968" s="11"/>
      <c r="G968" s="11"/>
      <c r="H968" s="11"/>
      <c r="I968" s="11"/>
      <c r="J968" s="11"/>
      <c r="K968" s="11"/>
      <c r="L968" s="11"/>
      <c r="M968" s="11"/>
      <c r="N968" s="11"/>
    </row>
    <row r="969" customFormat="false" ht="12.75" hidden="false" customHeight="true" outlineLevel="0" collapsed="false">
      <c r="A969" s="11"/>
      <c r="B969" s="11"/>
      <c r="C969" s="11"/>
      <c r="D969" s="11"/>
      <c r="E969" s="11"/>
      <c r="F969" s="11"/>
      <c r="G969" s="11"/>
      <c r="H969" s="11"/>
      <c r="I969" s="11"/>
      <c r="J969" s="11"/>
      <c r="K969" s="11"/>
      <c r="L969" s="11"/>
      <c r="M969" s="11"/>
      <c r="N969" s="11"/>
    </row>
    <row r="970" customFormat="false" ht="12.75" hidden="false" customHeight="true" outlineLevel="0" collapsed="false">
      <c r="A970" s="11"/>
      <c r="B970" s="11"/>
      <c r="C970" s="11"/>
      <c r="D970" s="11"/>
      <c r="E970" s="11"/>
      <c r="F970" s="11"/>
      <c r="G970" s="11"/>
      <c r="H970" s="11"/>
      <c r="I970" s="11"/>
      <c r="J970" s="11"/>
      <c r="K970" s="11"/>
      <c r="L970" s="11"/>
      <c r="M970" s="11"/>
      <c r="N970" s="11"/>
    </row>
    <row r="971" customFormat="false" ht="12.75" hidden="false" customHeight="true" outlineLevel="0" collapsed="false">
      <c r="A971" s="11"/>
      <c r="B971" s="11"/>
      <c r="C971" s="11"/>
      <c r="D971" s="11"/>
      <c r="E971" s="11"/>
      <c r="F971" s="11"/>
      <c r="G971" s="11"/>
      <c r="H971" s="11"/>
      <c r="I971" s="11"/>
      <c r="J971" s="11"/>
      <c r="K971" s="11"/>
      <c r="L971" s="11"/>
      <c r="M971" s="11"/>
      <c r="N971" s="11"/>
    </row>
    <row r="972" customFormat="false" ht="12.75" hidden="false" customHeight="true" outlineLevel="0" collapsed="false">
      <c r="A972" s="11"/>
      <c r="B972" s="11"/>
      <c r="C972" s="11"/>
      <c r="D972" s="11"/>
      <c r="E972" s="11"/>
      <c r="F972" s="11"/>
      <c r="G972" s="11"/>
      <c r="H972" s="11"/>
      <c r="I972" s="11"/>
      <c r="J972" s="11"/>
      <c r="K972" s="11"/>
      <c r="L972" s="11"/>
      <c r="M972" s="11"/>
      <c r="N972" s="11"/>
    </row>
    <row r="973" customFormat="false" ht="12.75" hidden="false" customHeight="true" outlineLevel="0" collapsed="false">
      <c r="A973" s="11"/>
      <c r="B973" s="11"/>
      <c r="C973" s="11"/>
      <c r="D973" s="11"/>
      <c r="E973" s="11"/>
      <c r="F973" s="11"/>
      <c r="G973" s="11"/>
      <c r="H973" s="11"/>
      <c r="I973" s="11"/>
      <c r="J973" s="11"/>
      <c r="K973" s="11"/>
      <c r="L973" s="11"/>
      <c r="M973" s="11"/>
      <c r="N973" s="11"/>
    </row>
    <row r="974" customFormat="false" ht="12.75" hidden="false" customHeight="true" outlineLevel="0" collapsed="false">
      <c r="A974" s="11"/>
      <c r="B974" s="11"/>
      <c r="C974" s="11"/>
      <c r="D974" s="11"/>
      <c r="E974" s="11"/>
      <c r="F974" s="11"/>
      <c r="G974" s="11"/>
      <c r="H974" s="11"/>
      <c r="I974" s="11"/>
      <c r="J974" s="11"/>
      <c r="K974" s="11"/>
      <c r="L974" s="11"/>
      <c r="M974" s="11"/>
      <c r="N974" s="11"/>
    </row>
    <row r="975" customFormat="false" ht="12.75" hidden="false" customHeight="true" outlineLevel="0" collapsed="false">
      <c r="A975" s="11"/>
      <c r="B975" s="11"/>
      <c r="C975" s="11"/>
      <c r="D975" s="11"/>
      <c r="E975" s="11"/>
      <c r="F975" s="11"/>
      <c r="G975" s="11"/>
      <c r="H975" s="11"/>
      <c r="I975" s="11"/>
      <c r="J975" s="11"/>
      <c r="K975" s="11"/>
      <c r="L975" s="11"/>
      <c r="M975" s="11"/>
      <c r="N975" s="11"/>
    </row>
    <row r="976" customFormat="false" ht="12.75" hidden="false" customHeight="true" outlineLevel="0" collapsed="false">
      <c r="A976" s="11"/>
      <c r="B976" s="11"/>
      <c r="C976" s="11"/>
      <c r="D976" s="11"/>
      <c r="E976" s="11"/>
      <c r="F976" s="11"/>
      <c r="G976" s="11"/>
      <c r="H976" s="11"/>
      <c r="I976" s="11"/>
      <c r="J976" s="11"/>
      <c r="K976" s="11"/>
      <c r="L976" s="11"/>
      <c r="M976" s="11"/>
      <c r="N976" s="11"/>
    </row>
    <row r="977" customFormat="false" ht="12.75" hidden="false" customHeight="true" outlineLevel="0" collapsed="false">
      <c r="A977" s="11"/>
      <c r="B977" s="11"/>
      <c r="C977" s="11"/>
      <c r="D977" s="11"/>
      <c r="E977" s="11"/>
      <c r="F977" s="11"/>
      <c r="G977" s="11"/>
      <c r="H977" s="11"/>
      <c r="I977" s="11"/>
      <c r="J977" s="11"/>
      <c r="K977" s="11"/>
      <c r="L977" s="11"/>
      <c r="M977" s="11"/>
      <c r="N977" s="11"/>
    </row>
    <row r="978" customFormat="false" ht="12.75" hidden="false" customHeight="true" outlineLevel="0" collapsed="false">
      <c r="A978" s="11"/>
      <c r="B978" s="11"/>
      <c r="C978" s="11"/>
      <c r="D978" s="11"/>
      <c r="E978" s="11"/>
      <c r="F978" s="11"/>
      <c r="G978" s="11"/>
      <c r="H978" s="11"/>
      <c r="I978" s="11"/>
      <c r="J978" s="11"/>
      <c r="K978" s="11"/>
      <c r="L978" s="11"/>
      <c r="M978" s="11"/>
      <c r="N978" s="11"/>
    </row>
    <row r="979" customFormat="false" ht="12.75" hidden="false" customHeight="true" outlineLevel="0" collapsed="false">
      <c r="A979" s="11"/>
      <c r="B979" s="11"/>
      <c r="C979" s="11"/>
      <c r="D979" s="11"/>
      <c r="E979" s="11"/>
      <c r="F979" s="11"/>
      <c r="G979" s="11"/>
      <c r="H979" s="11"/>
      <c r="I979" s="11"/>
      <c r="J979" s="11"/>
      <c r="K979" s="11"/>
      <c r="L979" s="11"/>
      <c r="M979" s="11"/>
      <c r="N979" s="11"/>
    </row>
    <row r="980" customFormat="false" ht="12.75" hidden="false" customHeight="true" outlineLevel="0" collapsed="false">
      <c r="A980" s="11"/>
      <c r="B980" s="11"/>
      <c r="C980" s="11"/>
      <c r="D980" s="11"/>
      <c r="E980" s="11"/>
      <c r="F980" s="11"/>
      <c r="G980" s="11"/>
      <c r="H980" s="11"/>
      <c r="I980" s="11"/>
      <c r="J980" s="11"/>
      <c r="K980" s="11"/>
      <c r="L980" s="11"/>
      <c r="M980" s="11"/>
      <c r="N980" s="11"/>
    </row>
    <row r="981" customFormat="false" ht="12.75" hidden="false" customHeight="true" outlineLevel="0" collapsed="false">
      <c r="A981" s="11"/>
      <c r="B981" s="11"/>
      <c r="C981" s="11"/>
      <c r="D981" s="11"/>
      <c r="E981" s="11"/>
      <c r="F981" s="11"/>
      <c r="G981" s="11"/>
      <c r="H981" s="11"/>
      <c r="I981" s="11"/>
      <c r="J981" s="11"/>
      <c r="K981" s="11"/>
      <c r="L981" s="11"/>
      <c r="M981" s="11"/>
      <c r="N981" s="11"/>
    </row>
    <row r="982" customFormat="false" ht="12.75" hidden="false" customHeight="true" outlineLevel="0" collapsed="false">
      <c r="A982" s="11"/>
      <c r="B982" s="11"/>
      <c r="C982" s="11"/>
      <c r="D982" s="11"/>
      <c r="E982" s="11"/>
      <c r="F982" s="11"/>
      <c r="G982" s="11"/>
      <c r="H982" s="11"/>
      <c r="I982" s="11"/>
      <c r="J982" s="11"/>
      <c r="K982" s="11"/>
      <c r="L982" s="11"/>
      <c r="M982" s="11"/>
      <c r="N982" s="11"/>
    </row>
    <row r="983" customFormat="false" ht="12.75" hidden="false" customHeight="true" outlineLevel="0" collapsed="false">
      <c r="A983" s="11"/>
      <c r="B983" s="11"/>
      <c r="C983" s="11"/>
      <c r="D983" s="11"/>
      <c r="E983" s="11"/>
      <c r="F983" s="11"/>
      <c r="G983" s="11"/>
      <c r="H983" s="11"/>
      <c r="I983" s="11"/>
      <c r="J983" s="11"/>
      <c r="K983" s="11"/>
      <c r="L983" s="11"/>
      <c r="M983" s="11"/>
      <c r="N983" s="11"/>
    </row>
    <row r="984" customFormat="false" ht="12.75" hidden="false" customHeight="true" outlineLevel="0" collapsed="false">
      <c r="A984" s="11"/>
      <c r="B984" s="11"/>
      <c r="C984" s="11"/>
      <c r="D984" s="11"/>
      <c r="E984" s="11"/>
      <c r="F984" s="11"/>
      <c r="G984" s="11"/>
      <c r="H984" s="11"/>
      <c r="I984" s="11"/>
      <c r="J984" s="11"/>
      <c r="K984" s="11"/>
      <c r="L984" s="11"/>
      <c r="M984" s="11"/>
      <c r="N984" s="11"/>
    </row>
    <row r="985" customFormat="false" ht="12.75" hidden="false" customHeight="true" outlineLevel="0" collapsed="false">
      <c r="A985" s="11"/>
      <c r="B985" s="11"/>
      <c r="C985" s="11"/>
      <c r="D985" s="11"/>
      <c r="E985" s="11"/>
      <c r="F985" s="11"/>
      <c r="G985" s="11"/>
      <c r="H985" s="11"/>
      <c r="I985" s="11"/>
      <c r="J985" s="11"/>
      <c r="K985" s="11"/>
      <c r="L985" s="11"/>
      <c r="M985" s="11"/>
      <c r="N985" s="11"/>
    </row>
    <row r="986" customFormat="false" ht="12.75" hidden="false" customHeight="true" outlineLevel="0" collapsed="false">
      <c r="A986" s="11"/>
      <c r="B986" s="11"/>
      <c r="C986" s="11"/>
      <c r="D986" s="11"/>
      <c r="E986" s="11"/>
      <c r="F986" s="11"/>
      <c r="G986" s="11"/>
      <c r="H986" s="11"/>
      <c r="I986" s="11"/>
      <c r="J986" s="11"/>
      <c r="K986" s="11"/>
      <c r="L986" s="11"/>
      <c r="M986" s="11"/>
      <c r="N986" s="11"/>
    </row>
    <row r="987" customFormat="false" ht="12.75" hidden="false" customHeight="true" outlineLevel="0" collapsed="false">
      <c r="A987" s="11"/>
      <c r="B987" s="11"/>
      <c r="C987" s="11"/>
      <c r="D987" s="11"/>
      <c r="E987" s="11"/>
      <c r="F987" s="11"/>
      <c r="G987" s="11"/>
      <c r="H987" s="11"/>
      <c r="I987" s="11"/>
      <c r="J987" s="11"/>
      <c r="K987" s="11"/>
      <c r="L987" s="11"/>
      <c r="M987" s="11"/>
      <c r="N987" s="11"/>
    </row>
    <row r="988" customFormat="false" ht="12.75" hidden="false" customHeight="true" outlineLevel="0" collapsed="false">
      <c r="A988" s="11"/>
      <c r="B988" s="11"/>
      <c r="C988" s="11"/>
      <c r="D988" s="11"/>
      <c r="E988" s="11"/>
      <c r="F988" s="11"/>
      <c r="G988" s="11"/>
      <c r="H988" s="11"/>
      <c r="I988" s="11"/>
      <c r="J988" s="11"/>
      <c r="K988" s="11"/>
      <c r="L988" s="11"/>
      <c r="M988" s="11"/>
      <c r="N988" s="11"/>
    </row>
    <row r="989" customFormat="false" ht="12.75" hidden="false" customHeight="true" outlineLevel="0" collapsed="false">
      <c r="A989" s="11"/>
      <c r="B989" s="11"/>
      <c r="C989" s="11"/>
      <c r="D989" s="11"/>
      <c r="E989" s="11"/>
      <c r="F989" s="11"/>
      <c r="G989" s="11"/>
      <c r="H989" s="11"/>
      <c r="I989" s="11"/>
      <c r="J989" s="11"/>
      <c r="K989" s="11"/>
      <c r="L989" s="11"/>
      <c r="M989" s="11"/>
      <c r="N989" s="11"/>
    </row>
    <row r="990" customFormat="false" ht="12.75" hidden="false" customHeight="true" outlineLevel="0" collapsed="false">
      <c r="A990" s="11"/>
      <c r="B990" s="11"/>
      <c r="C990" s="11"/>
      <c r="D990" s="11"/>
      <c r="E990" s="11"/>
      <c r="F990" s="11"/>
      <c r="G990" s="11"/>
      <c r="H990" s="11"/>
      <c r="I990" s="11"/>
      <c r="J990" s="11"/>
      <c r="K990" s="11"/>
      <c r="L990" s="11"/>
      <c r="M990" s="11"/>
      <c r="N990" s="11"/>
    </row>
    <row r="991" customFormat="false" ht="12.75" hidden="false" customHeight="true" outlineLevel="0" collapsed="false">
      <c r="A991" s="11"/>
      <c r="B991" s="11"/>
      <c r="C991" s="11"/>
      <c r="D991" s="11"/>
      <c r="E991" s="11"/>
      <c r="F991" s="11"/>
      <c r="G991" s="11"/>
      <c r="H991" s="11"/>
      <c r="I991" s="11"/>
      <c r="J991" s="11"/>
      <c r="K991" s="11"/>
      <c r="L991" s="11"/>
      <c r="M991" s="11"/>
      <c r="N991" s="11"/>
    </row>
    <row r="992" customFormat="false" ht="12.75" hidden="false" customHeight="true" outlineLevel="0" collapsed="false">
      <c r="A992" s="11"/>
      <c r="B992" s="11"/>
      <c r="C992" s="11"/>
      <c r="D992" s="11"/>
      <c r="E992" s="11"/>
      <c r="F992" s="11"/>
      <c r="G992" s="11"/>
      <c r="H992" s="11"/>
      <c r="I992" s="11"/>
      <c r="J992" s="11"/>
      <c r="K992" s="11"/>
      <c r="L992" s="11"/>
      <c r="M992" s="11"/>
      <c r="N992" s="11"/>
    </row>
    <row r="993" customFormat="false" ht="12.75" hidden="false" customHeight="true" outlineLevel="0" collapsed="false">
      <c r="A993" s="11"/>
      <c r="B993" s="11"/>
      <c r="C993" s="11"/>
      <c r="D993" s="11"/>
      <c r="E993" s="11"/>
      <c r="F993" s="11"/>
      <c r="G993" s="11"/>
      <c r="H993" s="11"/>
      <c r="I993" s="11"/>
      <c r="J993" s="11"/>
      <c r="K993" s="11"/>
      <c r="L993" s="11"/>
      <c r="M993" s="11"/>
      <c r="N993" s="11"/>
    </row>
    <row r="994" customFormat="false" ht="12.75" hidden="false" customHeight="true" outlineLevel="0" collapsed="false">
      <c r="A994" s="11"/>
      <c r="B994" s="11"/>
      <c r="C994" s="11"/>
      <c r="D994" s="11"/>
      <c r="E994" s="11"/>
      <c r="F994" s="11"/>
      <c r="G994" s="11"/>
      <c r="H994" s="11"/>
      <c r="I994" s="11"/>
      <c r="J994" s="11"/>
      <c r="K994" s="11"/>
      <c r="L994" s="11"/>
      <c r="M994" s="11"/>
      <c r="N994" s="11"/>
    </row>
    <row r="995" customFormat="false" ht="12.75" hidden="false" customHeight="true" outlineLevel="0" collapsed="false">
      <c r="A995" s="11"/>
      <c r="B995" s="11"/>
      <c r="C995" s="11"/>
      <c r="D995" s="11"/>
      <c r="E995" s="11"/>
      <c r="F995" s="11"/>
      <c r="G995" s="11"/>
      <c r="H995" s="11"/>
      <c r="I995" s="11"/>
      <c r="J995" s="11"/>
      <c r="K995" s="11"/>
      <c r="L995" s="11"/>
      <c r="M995" s="11"/>
      <c r="N995" s="11"/>
    </row>
    <row r="996" customFormat="false" ht="12.75" hidden="false" customHeight="true" outlineLevel="0" collapsed="false">
      <c r="A996" s="11"/>
      <c r="B996" s="11"/>
      <c r="C996" s="11"/>
      <c r="D996" s="11"/>
      <c r="E996" s="11"/>
      <c r="F996" s="11"/>
      <c r="G996" s="11"/>
      <c r="H996" s="11"/>
      <c r="I996" s="11"/>
      <c r="J996" s="11"/>
      <c r="K996" s="11"/>
      <c r="L996" s="11"/>
      <c r="M996" s="11"/>
      <c r="N996" s="11"/>
    </row>
    <row r="997" customFormat="false" ht="12.75" hidden="false" customHeight="true" outlineLevel="0" collapsed="false">
      <c r="A997" s="11"/>
      <c r="B997" s="11"/>
      <c r="C997" s="11"/>
      <c r="D997" s="11"/>
      <c r="E997" s="11"/>
      <c r="F997" s="11"/>
      <c r="G997" s="11"/>
      <c r="H997" s="11"/>
      <c r="I997" s="11"/>
      <c r="J997" s="11"/>
      <c r="K997" s="11"/>
      <c r="L997" s="11"/>
      <c r="M997" s="11"/>
      <c r="N997" s="11"/>
    </row>
    <row r="998" customFormat="false" ht="12.75" hidden="false" customHeight="true" outlineLevel="0" collapsed="false">
      <c r="A998" s="11"/>
      <c r="B998" s="11"/>
      <c r="C998" s="11"/>
      <c r="D998" s="11"/>
      <c r="E998" s="11"/>
      <c r="F998" s="11"/>
      <c r="G998" s="11"/>
      <c r="H998" s="11"/>
      <c r="I998" s="11"/>
      <c r="J998" s="11"/>
      <c r="K998" s="11"/>
      <c r="L998" s="11"/>
      <c r="M998" s="11"/>
      <c r="N998" s="11"/>
    </row>
    <row r="999" customFormat="false" ht="12.75" hidden="false" customHeight="true" outlineLevel="0" collapsed="false">
      <c r="A999" s="11"/>
      <c r="B999" s="11"/>
      <c r="C999" s="11"/>
      <c r="D999" s="11"/>
      <c r="E999" s="11"/>
      <c r="F999" s="11"/>
      <c r="G999" s="11"/>
      <c r="H999" s="11"/>
      <c r="I999" s="11"/>
      <c r="J999" s="11"/>
      <c r="K999" s="11"/>
      <c r="L999" s="11"/>
      <c r="M999" s="11"/>
      <c r="N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row>
  </sheetData>
  <mergeCells count="5">
    <mergeCell ref="K4:N4"/>
    <mergeCell ref="D6:H6"/>
    <mergeCell ref="B8:B20"/>
    <mergeCell ref="D24:H24"/>
    <mergeCell ref="B26:B38"/>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1" min="1" style="1" width="8"/>
    <col collapsed="false" customWidth="true" hidden="false" outlineLevel="0" max="26" min="12" style="1" width="12.71"/>
  </cols>
  <sheetData>
    <row r="1" customFormat="false" ht="12.75" hidden="false" customHeight="true" outlineLevel="0" collapsed="false">
      <c r="A1" s="449" t="s">
        <v>708</v>
      </c>
      <c r="B1" s="11"/>
      <c r="C1" s="11"/>
      <c r="D1" s="11"/>
      <c r="E1" s="11"/>
      <c r="F1" s="11"/>
      <c r="G1" s="11"/>
      <c r="H1" s="11"/>
      <c r="I1" s="11"/>
      <c r="J1" s="11"/>
      <c r="K1" s="11"/>
    </row>
    <row r="2" customFormat="false" ht="12.75" hidden="false" customHeight="true" outlineLevel="0" collapsed="false">
      <c r="A2" s="11"/>
      <c r="B2" s="11"/>
      <c r="C2" s="11"/>
      <c r="D2" s="11"/>
      <c r="E2" s="11"/>
      <c r="F2" s="11"/>
      <c r="G2" s="11"/>
      <c r="H2" s="11"/>
      <c r="I2" s="11"/>
      <c r="J2" s="11"/>
      <c r="K2" s="11"/>
    </row>
    <row r="3" customFormat="false" ht="15" hidden="false" customHeight="true" outlineLevel="0" collapsed="false">
      <c r="A3" s="450" t="s">
        <v>709</v>
      </c>
      <c r="B3" s="35" t="s">
        <v>710</v>
      </c>
      <c r="C3" s="11"/>
      <c r="D3" s="11"/>
      <c r="E3" s="11"/>
      <c r="F3" s="11"/>
      <c r="G3" s="11"/>
      <c r="H3" s="11"/>
      <c r="I3" s="11"/>
      <c r="J3" s="11"/>
      <c r="K3" s="11"/>
    </row>
    <row r="4" customFormat="false" ht="13.5" hidden="false" customHeight="true" outlineLevel="0" collapsed="false">
      <c r="A4" s="11"/>
      <c r="B4" s="11"/>
      <c r="C4" s="11"/>
      <c r="D4" s="11"/>
      <c r="E4" s="11"/>
      <c r="F4" s="11"/>
      <c r="G4" s="11"/>
      <c r="H4" s="11"/>
      <c r="I4" s="11"/>
      <c r="J4" s="11"/>
      <c r="K4" s="11"/>
    </row>
    <row r="5" customFormat="false" ht="16.5" hidden="false" customHeight="true" outlineLevel="0" collapsed="false">
      <c r="A5" s="11"/>
      <c r="B5" s="11"/>
      <c r="C5" s="451" t="s">
        <v>711</v>
      </c>
      <c r="D5" s="451" t="s">
        <v>712</v>
      </c>
      <c r="E5" s="11"/>
      <c r="F5" s="11"/>
      <c r="G5" s="11"/>
      <c r="H5" s="15" t="s">
        <v>17</v>
      </c>
      <c r="I5" s="15"/>
      <c r="J5" s="15"/>
      <c r="K5" s="15"/>
    </row>
    <row r="6" customFormat="false" ht="15" hidden="false" customHeight="true" outlineLevel="0" collapsed="false">
      <c r="A6" s="75" t="s">
        <v>713</v>
      </c>
      <c r="B6" s="75" t="s">
        <v>137</v>
      </c>
      <c r="C6" s="452" t="s">
        <v>714</v>
      </c>
      <c r="D6" s="452" t="s">
        <v>714</v>
      </c>
      <c r="E6" s="11"/>
      <c r="F6" s="11"/>
      <c r="G6" s="11"/>
      <c r="H6" s="17"/>
      <c r="I6" s="18"/>
      <c r="J6" s="18"/>
      <c r="K6" s="19"/>
    </row>
    <row r="7" customFormat="false" ht="15" hidden="false" customHeight="true" outlineLevel="0" collapsed="false">
      <c r="A7" s="75" t="n">
        <v>1</v>
      </c>
      <c r="B7" s="75" t="s">
        <v>715</v>
      </c>
      <c r="C7" s="453" t="n">
        <v>0.291480468913287</v>
      </c>
      <c r="D7" s="453" t="n">
        <v>0.641257031609232</v>
      </c>
      <c r="E7" s="11"/>
      <c r="F7" s="11"/>
      <c r="G7" s="11"/>
      <c r="H7" s="20"/>
      <c r="I7" s="21"/>
      <c r="J7" s="22" t="s">
        <v>19</v>
      </c>
      <c r="K7" s="23"/>
    </row>
    <row r="8" customFormat="false" ht="15" hidden="false" customHeight="true" outlineLevel="0" collapsed="false">
      <c r="A8" s="75" t="n">
        <v>2</v>
      </c>
      <c r="B8" s="75" t="s">
        <v>716</v>
      </c>
      <c r="C8" s="453" t="n">
        <v>0.28405714516058</v>
      </c>
      <c r="D8" s="453" t="n">
        <v>0.555763979662004</v>
      </c>
      <c r="E8" s="11"/>
      <c r="F8" s="11"/>
      <c r="G8" s="11"/>
      <c r="H8" s="20"/>
      <c r="I8" s="27"/>
      <c r="J8" s="22" t="s">
        <v>21</v>
      </c>
      <c r="K8" s="23"/>
    </row>
    <row r="9" customFormat="false" ht="15" hidden="false" customHeight="true" outlineLevel="0" collapsed="false">
      <c r="A9" s="75" t="n">
        <v>3</v>
      </c>
      <c r="B9" s="75" t="s">
        <v>717</v>
      </c>
      <c r="C9" s="453" t="n">
        <v>0.287375655330927</v>
      </c>
      <c r="D9" s="453" t="n">
        <v>0.487289154691573</v>
      </c>
      <c r="E9" s="11"/>
      <c r="F9" s="11"/>
      <c r="G9" s="11"/>
      <c r="H9" s="20"/>
      <c r="I9" s="28"/>
      <c r="J9" s="22" t="s">
        <v>23</v>
      </c>
      <c r="K9" s="23"/>
    </row>
    <row r="10" customFormat="false" ht="15.75" hidden="false" customHeight="true" outlineLevel="0" collapsed="false">
      <c r="A10" s="75" t="n">
        <v>4</v>
      </c>
      <c r="B10" s="75" t="s">
        <v>718</v>
      </c>
      <c r="C10" s="453" t="n">
        <v>0.271283603909818</v>
      </c>
      <c r="D10" s="453" t="n">
        <v>0.415510330039088</v>
      </c>
      <c r="E10" s="11"/>
      <c r="F10" s="11"/>
      <c r="G10" s="11"/>
      <c r="H10" s="29"/>
      <c r="I10" s="30"/>
      <c r="J10" s="30"/>
      <c r="K10" s="31"/>
    </row>
    <row r="11" customFormat="false" ht="15" hidden="false" customHeight="true" outlineLevel="0" collapsed="false">
      <c r="A11" s="75" t="n">
        <v>5</v>
      </c>
      <c r="B11" s="75" t="s">
        <v>719</v>
      </c>
      <c r="C11" s="453" t="n">
        <v>0.240736202375618</v>
      </c>
      <c r="D11" s="453" t="n">
        <v>0.351238065761148</v>
      </c>
      <c r="E11" s="11"/>
      <c r="F11" s="11"/>
      <c r="G11" s="11"/>
      <c r="H11" s="11"/>
      <c r="I11" s="11"/>
      <c r="J11" s="11"/>
      <c r="K11" s="11"/>
    </row>
    <row r="12" customFormat="false" ht="12.75" hidden="false" customHeight="true" outlineLevel="0" collapsed="false">
      <c r="A12" s="11"/>
      <c r="B12" s="11"/>
      <c r="C12" s="11"/>
      <c r="D12" s="11"/>
      <c r="E12" s="11"/>
      <c r="F12" s="11"/>
      <c r="G12" s="11"/>
      <c r="H12" s="11"/>
      <c r="I12" s="11"/>
      <c r="J12" s="11"/>
      <c r="K12" s="11"/>
    </row>
    <row r="13" customFormat="false" ht="12.75" hidden="false" customHeight="true" outlineLevel="0" collapsed="false">
      <c r="A13" s="11"/>
      <c r="B13" s="11"/>
      <c r="C13" s="11"/>
      <c r="D13" s="11"/>
      <c r="E13" s="11"/>
      <c r="F13" s="11"/>
      <c r="G13" s="11"/>
      <c r="H13" s="11"/>
      <c r="I13" s="11"/>
      <c r="J13" s="11"/>
      <c r="K13" s="11"/>
    </row>
    <row r="14" customFormat="false" ht="12.75" hidden="false" customHeight="true" outlineLevel="0" collapsed="false">
      <c r="A14" s="11"/>
      <c r="B14" s="11"/>
      <c r="C14" s="11"/>
      <c r="D14" s="11"/>
      <c r="E14" s="11"/>
      <c r="F14" s="11"/>
      <c r="G14" s="11"/>
      <c r="H14" s="11"/>
      <c r="I14" s="11"/>
      <c r="J14" s="11"/>
      <c r="K14" s="11"/>
    </row>
    <row r="15" customFormat="false" ht="12.75" hidden="false" customHeight="true" outlineLevel="0" collapsed="false">
      <c r="A15" s="11"/>
      <c r="B15" s="11"/>
      <c r="C15" s="11"/>
      <c r="D15" s="11"/>
      <c r="E15" s="11"/>
      <c r="F15" s="11"/>
      <c r="G15" s="11"/>
      <c r="H15" s="11"/>
      <c r="I15" s="11"/>
      <c r="J15" s="11"/>
      <c r="K15" s="11"/>
    </row>
    <row r="16" customFormat="false" ht="12.75" hidden="false" customHeight="true" outlineLevel="0" collapsed="false">
      <c r="A16" s="11"/>
      <c r="B16" s="11"/>
      <c r="C16" s="11"/>
      <c r="D16" s="11"/>
      <c r="E16" s="11"/>
      <c r="F16" s="11"/>
      <c r="G16" s="11"/>
      <c r="H16" s="11"/>
      <c r="I16" s="11"/>
      <c r="J16" s="11"/>
      <c r="K16" s="11"/>
    </row>
    <row r="17" customFormat="false" ht="12.75" hidden="false" customHeight="true" outlineLevel="0" collapsed="false">
      <c r="A17" s="11"/>
      <c r="B17" s="11"/>
      <c r="C17" s="11"/>
      <c r="D17" s="11"/>
      <c r="E17" s="11"/>
      <c r="F17" s="11"/>
      <c r="G17" s="11"/>
      <c r="H17" s="11"/>
      <c r="I17" s="11"/>
      <c r="J17" s="11"/>
      <c r="K17" s="11"/>
    </row>
    <row r="18" customFormat="false" ht="12.75" hidden="false" customHeight="true" outlineLevel="0" collapsed="false">
      <c r="A18" s="11"/>
      <c r="B18" s="11"/>
      <c r="C18" s="11"/>
      <c r="D18" s="11"/>
      <c r="E18" s="11"/>
      <c r="F18" s="11"/>
      <c r="G18" s="11"/>
      <c r="H18" s="11"/>
      <c r="I18" s="11"/>
      <c r="J18" s="11"/>
      <c r="K18" s="11"/>
    </row>
    <row r="19" customFormat="false" ht="12.75" hidden="false" customHeight="true" outlineLevel="0" collapsed="false">
      <c r="A19" s="11"/>
      <c r="B19" s="11"/>
      <c r="C19" s="11"/>
      <c r="D19" s="11"/>
      <c r="E19" s="11"/>
      <c r="F19" s="11"/>
      <c r="G19" s="11"/>
      <c r="H19" s="11"/>
      <c r="I19" s="11"/>
      <c r="J19" s="11"/>
      <c r="K19" s="11"/>
    </row>
    <row r="20" customFormat="false" ht="12.75" hidden="false" customHeight="true" outlineLevel="0" collapsed="false">
      <c r="A20" s="11"/>
      <c r="B20" s="11"/>
      <c r="C20" s="11"/>
      <c r="D20" s="11"/>
      <c r="E20" s="11"/>
      <c r="F20" s="11"/>
      <c r="G20" s="11"/>
      <c r="H20" s="11"/>
      <c r="I20" s="11"/>
      <c r="J20" s="11"/>
      <c r="K20" s="11"/>
    </row>
    <row r="21" customFormat="false" ht="12.75" hidden="false" customHeight="true" outlineLevel="0" collapsed="false">
      <c r="A21" s="11"/>
      <c r="B21" s="11"/>
      <c r="C21" s="11"/>
      <c r="D21" s="11"/>
      <c r="E21" s="11"/>
      <c r="F21" s="11"/>
      <c r="G21" s="11"/>
      <c r="H21" s="11"/>
      <c r="I21" s="11"/>
      <c r="J21" s="11"/>
      <c r="K21" s="11"/>
    </row>
    <row r="22" customFormat="false" ht="12.75" hidden="false" customHeight="true" outlineLevel="0" collapsed="false">
      <c r="A22" s="11"/>
      <c r="B22" s="11"/>
      <c r="C22" s="11"/>
      <c r="D22" s="11"/>
      <c r="E22" s="11"/>
      <c r="F22" s="11"/>
      <c r="G22" s="11"/>
      <c r="H22" s="11"/>
      <c r="I22" s="11"/>
      <c r="J22" s="11"/>
      <c r="K22" s="11"/>
    </row>
    <row r="23" customFormat="false" ht="12.75" hidden="false" customHeight="true" outlineLevel="0" collapsed="false">
      <c r="A23" s="11"/>
      <c r="B23" s="11"/>
      <c r="C23" s="11"/>
      <c r="D23" s="11"/>
      <c r="E23" s="11"/>
      <c r="F23" s="11"/>
      <c r="G23" s="11"/>
      <c r="H23" s="11"/>
      <c r="I23" s="11"/>
      <c r="J23" s="11"/>
      <c r="K23" s="11"/>
    </row>
    <row r="24" customFormat="false" ht="12.75" hidden="false" customHeight="true" outlineLevel="0" collapsed="false">
      <c r="A24" s="11"/>
      <c r="B24" s="11"/>
      <c r="C24" s="11"/>
      <c r="D24" s="11"/>
      <c r="E24" s="11"/>
      <c r="F24" s="11"/>
      <c r="G24" s="11"/>
      <c r="H24" s="11"/>
      <c r="I24" s="11"/>
      <c r="J24" s="11"/>
      <c r="K24" s="11"/>
    </row>
    <row r="25" customFormat="false" ht="12.75" hidden="false" customHeight="true" outlineLevel="0" collapsed="false">
      <c r="A25" s="11"/>
      <c r="B25" s="11"/>
      <c r="C25" s="11"/>
      <c r="D25" s="11"/>
      <c r="E25" s="11"/>
      <c r="F25" s="11"/>
      <c r="G25" s="11"/>
      <c r="H25" s="11"/>
      <c r="I25" s="11"/>
      <c r="J25" s="11"/>
      <c r="K25" s="11"/>
    </row>
    <row r="26" customFormat="false" ht="12.75" hidden="false" customHeight="true" outlineLevel="0" collapsed="false">
      <c r="A26" s="11"/>
      <c r="B26" s="11"/>
      <c r="C26" s="11"/>
      <c r="D26" s="11"/>
      <c r="E26" s="11"/>
      <c r="F26" s="11"/>
      <c r="G26" s="11"/>
      <c r="H26" s="11"/>
      <c r="I26" s="11"/>
      <c r="J26" s="11"/>
      <c r="K26" s="11"/>
    </row>
    <row r="27" customFormat="false" ht="12.75" hidden="false" customHeight="true" outlineLevel="0" collapsed="false">
      <c r="A27" s="11"/>
      <c r="B27" s="11"/>
      <c r="C27" s="11"/>
      <c r="D27" s="11"/>
      <c r="E27" s="11"/>
      <c r="F27" s="11"/>
      <c r="G27" s="11"/>
      <c r="H27" s="11"/>
      <c r="I27" s="11"/>
      <c r="J27" s="11"/>
      <c r="K27" s="11"/>
    </row>
    <row r="28" customFormat="false" ht="12.75" hidden="false" customHeight="true" outlineLevel="0" collapsed="false">
      <c r="A28" s="11"/>
      <c r="B28" s="11"/>
      <c r="C28" s="11"/>
      <c r="D28" s="11"/>
      <c r="E28" s="11"/>
      <c r="F28" s="11"/>
      <c r="G28" s="11"/>
      <c r="H28" s="11"/>
      <c r="I28" s="11"/>
      <c r="J28" s="11"/>
      <c r="K28" s="11"/>
    </row>
    <row r="29" customFormat="false" ht="12.75" hidden="false" customHeight="true" outlineLevel="0" collapsed="false">
      <c r="A29" s="11"/>
      <c r="B29" s="11"/>
      <c r="C29" s="11"/>
      <c r="D29" s="11"/>
      <c r="E29" s="11"/>
      <c r="F29" s="11"/>
      <c r="G29" s="11"/>
      <c r="H29" s="11"/>
      <c r="I29" s="11"/>
      <c r="J29" s="11"/>
      <c r="K29" s="11"/>
    </row>
    <row r="30" customFormat="false" ht="12.75" hidden="false" customHeight="true" outlineLevel="0" collapsed="false">
      <c r="A30" s="11"/>
      <c r="B30" s="11"/>
      <c r="C30" s="11"/>
      <c r="D30" s="11"/>
      <c r="E30" s="11"/>
      <c r="F30" s="11"/>
      <c r="G30" s="11"/>
      <c r="H30" s="11"/>
      <c r="I30" s="11"/>
      <c r="J30" s="11"/>
      <c r="K30" s="11"/>
    </row>
    <row r="31" customFormat="false" ht="12.75" hidden="false" customHeight="true" outlineLevel="0" collapsed="false">
      <c r="A31" s="11"/>
      <c r="B31" s="11"/>
      <c r="C31" s="11"/>
      <c r="D31" s="11"/>
      <c r="E31" s="11"/>
      <c r="F31" s="11"/>
      <c r="G31" s="11"/>
      <c r="H31" s="11"/>
      <c r="I31" s="11"/>
      <c r="J31" s="11"/>
      <c r="K31" s="11"/>
    </row>
    <row r="32" customFormat="false" ht="12.75" hidden="false" customHeight="true" outlineLevel="0" collapsed="false">
      <c r="A32" s="11"/>
      <c r="B32" s="11"/>
      <c r="C32" s="11"/>
      <c r="D32" s="11"/>
      <c r="E32" s="11"/>
      <c r="F32" s="11"/>
      <c r="G32" s="11"/>
      <c r="H32" s="11"/>
      <c r="I32" s="11"/>
      <c r="J32" s="11"/>
      <c r="K32" s="11"/>
    </row>
    <row r="33" customFormat="false" ht="12.75" hidden="false" customHeight="true" outlineLevel="0" collapsed="false">
      <c r="A33" s="11"/>
      <c r="B33" s="11"/>
      <c r="C33" s="11"/>
      <c r="D33" s="11"/>
      <c r="E33" s="11"/>
      <c r="F33" s="11"/>
      <c r="G33" s="11"/>
      <c r="H33" s="11"/>
      <c r="I33" s="11"/>
      <c r="J33" s="11"/>
      <c r="K33" s="11"/>
    </row>
    <row r="34" customFormat="false" ht="12.75" hidden="false" customHeight="true" outlineLevel="0" collapsed="false">
      <c r="A34" s="11"/>
      <c r="B34" s="11"/>
      <c r="C34" s="11"/>
      <c r="D34" s="11"/>
      <c r="E34" s="11"/>
      <c r="F34" s="11"/>
      <c r="G34" s="11"/>
      <c r="H34" s="11"/>
      <c r="I34" s="11"/>
      <c r="J34" s="11"/>
      <c r="K34" s="11"/>
    </row>
    <row r="35" customFormat="false" ht="12.75" hidden="false" customHeight="true" outlineLevel="0" collapsed="false">
      <c r="A35" s="11"/>
      <c r="B35" s="11"/>
      <c r="C35" s="11"/>
      <c r="D35" s="11"/>
      <c r="E35" s="11"/>
      <c r="F35" s="11"/>
      <c r="G35" s="11"/>
      <c r="H35" s="11"/>
      <c r="I35" s="11"/>
      <c r="J35" s="11"/>
      <c r="K35" s="11"/>
    </row>
    <row r="36" customFormat="false" ht="12.75" hidden="false" customHeight="true" outlineLevel="0" collapsed="false">
      <c r="A36" s="11"/>
      <c r="B36" s="11"/>
      <c r="C36" s="11"/>
      <c r="D36" s="11"/>
      <c r="E36" s="11"/>
      <c r="F36" s="11"/>
      <c r="G36" s="11"/>
      <c r="H36" s="11"/>
      <c r="I36" s="11"/>
      <c r="J36" s="11"/>
      <c r="K36" s="11"/>
    </row>
    <row r="37" customFormat="false" ht="12.75" hidden="false" customHeight="true" outlineLevel="0" collapsed="false">
      <c r="A37" s="11"/>
      <c r="B37" s="11"/>
      <c r="C37" s="11"/>
      <c r="D37" s="11"/>
      <c r="E37" s="11"/>
      <c r="F37" s="11"/>
      <c r="G37" s="11"/>
      <c r="H37" s="11"/>
      <c r="I37" s="11"/>
      <c r="J37" s="11"/>
      <c r="K37" s="11"/>
    </row>
    <row r="38" customFormat="false" ht="12.75" hidden="false" customHeight="true" outlineLevel="0" collapsed="false">
      <c r="A38" s="11"/>
      <c r="B38" s="11"/>
      <c r="C38" s="11"/>
      <c r="D38" s="11"/>
      <c r="E38" s="11"/>
      <c r="F38" s="11"/>
      <c r="G38" s="11"/>
      <c r="H38" s="11"/>
      <c r="I38" s="11"/>
      <c r="J38" s="11"/>
      <c r="K38" s="11"/>
    </row>
    <row r="39" customFormat="false" ht="12.75" hidden="false" customHeight="true" outlineLevel="0" collapsed="false">
      <c r="A39" s="11"/>
      <c r="B39" s="11"/>
      <c r="C39" s="11"/>
      <c r="D39" s="11"/>
      <c r="E39" s="11"/>
      <c r="F39" s="11"/>
      <c r="G39" s="11"/>
      <c r="H39" s="11"/>
      <c r="I39" s="11"/>
      <c r="J39" s="11"/>
      <c r="K39" s="11"/>
    </row>
    <row r="40" customFormat="false" ht="12.75" hidden="false" customHeight="true" outlineLevel="0" collapsed="false">
      <c r="A40" s="11"/>
      <c r="B40" s="11"/>
      <c r="C40" s="11"/>
      <c r="D40" s="11"/>
      <c r="E40" s="11"/>
      <c r="F40" s="11"/>
      <c r="G40" s="11"/>
      <c r="H40" s="11"/>
      <c r="I40" s="11"/>
      <c r="J40" s="11"/>
      <c r="K40" s="11"/>
    </row>
    <row r="41" customFormat="false" ht="12.75" hidden="false" customHeight="true" outlineLevel="0" collapsed="false">
      <c r="A41" s="11"/>
      <c r="B41" s="11"/>
      <c r="C41" s="11"/>
      <c r="D41" s="11"/>
      <c r="E41" s="11"/>
      <c r="F41" s="11"/>
      <c r="G41" s="11"/>
      <c r="H41" s="11"/>
      <c r="I41" s="11"/>
      <c r="J41" s="11"/>
      <c r="K41" s="11"/>
    </row>
    <row r="42" customFormat="false" ht="12.75" hidden="false" customHeight="true" outlineLevel="0" collapsed="false">
      <c r="A42" s="11"/>
      <c r="B42" s="11"/>
      <c r="C42" s="11"/>
      <c r="D42" s="11"/>
      <c r="E42" s="11"/>
      <c r="F42" s="11"/>
      <c r="G42" s="11"/>
      <c r="H42" s="11"/>
      <c r="I42" s="11"/>
      <c r="J42" s="11"/>
      <c r="K42" s="11"/>
    </row>
    <row r="43" customFormat="false" ht="12.75" hidden="false" customHeight="true" outlineLevel="0" collapsed="false">
      <c r="A43" s="11"/>
      <c r="B43" s="11"/>
      <c r="C43" s="11"/>
      <c r="D43" s="11"/>
      <c r="E43" s="11"/>
      <c r="F43" s="11"/>
      <c r="G43" s="11"/>
      <c r="H43" s="11"/>
      <c r="I43" s="11"/>
      <c r="J43" s="11"/>
      <c r="K43" s="11"/>
    </row>
    <row r="44" customFormat="false" ht="12.75" hidden="false" customHeight="true" outlineLevel="0" collapsed="false">
      <c r="A44" s="11"/>
      <c r="B44" s="11"/>
      <c r="C44" s="11"/>
      <c r="D44" s="11"/>
      <c r="E44" s="11"/>
      <c r="F44" s="11"/>
      <c r="G44" s="11"/>
      <c r="H44" s="11"/>
      <c r="I44" s="11"/>
      <c r="J44" s="11"/>
      <c r="K44" s="11"/>
    </row>
    <row r="45" customFormat="false" ht="12.75" hidden="false" customHeight="true" outlineLevel="0" collapsed="false">
      <c r="A45" s="11"/>
      <c r="B45" s="11"/>
      <c r="C45" s="11"/>
      <c r="D45" s="11"/>
      <c r="E45" s="11"/>
      <c r="F45" s="11"/>
      <c r="G45" s="11"/>
      <c r="H45" s="11"/>
      <c r="I45" s="11"/>
      <c r="J45" s="11"/>
      <c r="K45" s="11"/>
    </row>
    <row r="46" customFormat="false" ht="12.75" hidden="false" customHeight="true" outlineLevel="0" collapsed="false">
      <c r="A46" s="11"/>
      <c r="B46" s="11"/>
      <c r="C46" s="11"/>
      <c r="D46" s="11"/>
      <c r="E46" s="11"/>
      <c r="F46" s="11"/>
      <c r="G46" s="11"/>
      <c r="H46" s="11"/>
      <c r="I46" s="11"/>
      <c r="J46" s="11"/>
      <c r="K46" s="11"/>
    </row>
    <row r="47" customFormat="false" ht="12.75" hidden="false" customHeight="true" outlineLevel="0" collapsed="false">
      <c r="A47" s="11"/>
      <c r="B47" s="11"/>
      <c r="C47" s="11"/>
      <c r="D47" s="11"/>
      <c r="E47" s="11"/>
      <c r="F47" s="11"/>
      <c r="G47" s="11"/>
      <c r="H47" s="11"/>
      <c r="I47" s="11"/>
      <c r="J47" s="11"/>
      <c r="K47" s="11"/>
    </row>
    <row r="48" customFormat="false" ht="12.75" hidden="false" customHeight="true" outlineLevel="0" collapsed="false">
      <c r="A48" s="11"/>
      <c r="B48" s="11"/>
      <c r="C48" s="11"/>
      <c r="D48" s="11"/>
      <c r="E48" s="11"/>
      <c r="F48" s="11"/>
      <c r="G48" s="11"/>
      <c r="H48" s="11"/>
      <c r="I48" s="11"/>
      <c r="J48" s="11"/>
      <c r="K48" s="11"/>
    </row>
    <row r="49" customFormat="false" ht="12.75" hidden="false" customHeight="true" outlineLevel="0" collapsed="false">
      <c r="A49" s="11"/>
      <c r="B49" s="11"/>
      <c r="C49" s="11"/>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1"/>
      <c r="D53" s="11"/>
      <c r="E53" s="11"/>
      <c r="F53" s="11"/>
      <c r="G53" s="11"/>
      <c r="H53" s="11"/>
      <c r="I53" s="11"/>
      <c r="J53" s="11"/>
      <c r="K53" s="11"/>
    </row>
    <row r="54" customFormat="false" ht="12.75" hidden="false" customHeight="true" outlineLevel="0" collapsed="false">
      <c r="A54" s="11"/>
      <c r="B54" s="11"/>
      <c r="C54" s="11"/>
      <c r="D54" s="11"/>
      <c r="E54" s="11"/>
      <c r="F54" s="11"/>
      <c r="G54" s="11"/>
      <c r="H54" s="11"/>
      <c r="I54" s="11"/>
      <c r="J54" s="11"/>
      <c r="K54" s="11"/>
    </row>
    <row r="55" customFormat="false" ht="12.75" hidden="false" customHeight="true" outlineLevel="0" collapsed="false">
      <c r="A55" s="11"/>
      <c r="B55" s="11"/>
      <c r="C55" s="11"/>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1">
    <mergeCell ref="H5:K5"/>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Y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11.29"/>
    <col collapsed="false" customWidth="true" hidden="false" outlineLevel="0" max="2" min="2" style="1" width="10"/>
    <col collapsed="false" customWidth="true" hidden="false" outlineLevel="0" max="3" min="3" style="1" width="16.29"/>
    <col collapsed="false" customWidth="true" hidden="false" outlineLevel="0" max="4" min="4" style="1" width="11.71"/>
    <col collapsed="false" customWidth="true" hidden="false" outlineLevel="0" max="5" min="5" style="1" width="10"/>
    <col collapsed="false" customWidth="true" hidden="false" outlineLevel="0" max="6" min="6" style="1" width="10.72"/>
    <col collapsed="false" customWidth="true" hidden="false" outlineLevel="0" max="7" min="7" style="1" width="9.29"/>
    <col collapsed="false" customWidth="true" hidden="false" outlineLevel="0" max="8" min="8" style="1" width="11.29"/>
    <col collapsed="false" customWidth="true" hidden="false" outlineLevel="0" max="9" min="9" style="1" width="9.29"/>
    <col collapsed="false" customWidth="true" hidden="false" outlineLevel="0" max="10" min="10" style="1" width="10.72"/>
    <col collapsed="false" customWidth="true" hidden="false" outlineLevel="0" max="11" min="11" style="1" width="2.85"/>
    <col collapsed="false" customWidth="true" hidden="false" outlineLevel="0" max="12" min="12" style="1" width="8"/>
    <col collapsed="false" customWidth="true" hidden="false" outlineLevel="0" max="13" min="13" style="1" width="27.14"/>
    <col collapsed="false" customWidth="true" hidden="false" outlineLevel="0" max="14" min="14" style="1" width="10.29"/>
    <col collapsed="false" customWidth="true" hidden="false" outlineLevel="0" max="16" min="15" style="1" width="11.29"/>
    <col collapsed="false" customWidth="true" hidden="false" outlineLevel="0" max="17" min="17" style="1" width="24.71"/>
    <col collapsed="false" customWidth="true" hidden="false" outlineLevel="0" max="21" min="18" style="1" width="11.29"/>
    <col collapsed="false" customWidth="true" hidden="false" outlineLevel="0" max="22" min="22" style="1" width="9.71"/>
    <col collapsed="false" customWidth="true" hidden="false" outlineLevel="0" max="25" min="23" style="1" width="11.29"/>
    <col collapsed="false" customWidth="true" hidden="false" outlineLevel="0" max="26" min="26" style="1" width="12.71"/>
  </cols>
  <sheetData>
    <row r="1" customFormat="false" ht="12.75" hidden="false" customHeight="true" outlineLevel="0" collapsed="false">
      <c r="A1" s="449" t="s">
        <v>720</v>
      </c>
      <c r="B1" s="119"/>
      <c r="C1" s="119"/>
      <c r="D1" s="119"/>
      <c r="E1" s="119"/>
      <c r="F1" s="119"/>
      <c r="G1" s="119"/>
      <c r="H1" s="119"/>
      <c r="I1" s="119"/>
      <c r="J1" s="119"/>
      <c r="K1" s="119"/>
      <c r="L1" s="119"/>
      <c r="M1" s="119"/>
      <c r="N1" s="119"/>
      <c r="O1" s="119"/>
      <c r="P1" s="119"/>
      <c r="Q1" s="119"/>
      <c r="R1" s="119"/>
      <c r="S1" s="119"/>
      <c r="T1" s="119"/>
      <c r="U1" s="119"/>
      <c r="V1" s="119"/>
      <c r="W1" s="119"/>
      <c r="X1" s="119"/>
      <c r="Y1" s="119"/>
    </row>
    <row r="2" customFormat="false" ht="15" hidden="false" customHeight="true" outlineLevel="0" collapsed="false">
      <c r="A2" s="89" t="s">
        <v>721</v>
      </c>
      <c r="B2" s="56" t="s">
        <v>722</v>
      </c>
      <c r="C2" s="56"/>
      <c r="D2" s="56"/>
      <c r="E2" s="56"/>
      <c r="F2" s="119"/>
      <c r="G2" s="119"/>
      <c r="H2" s="119"/>
      <c r="I2" s="119"/>
      <c r="J2" s="119"/>
      <c r="K2" s="119"/>
      <c r="L2" s="119"/>
      <c r="M2" s="119"/>
      <c r="N2" s="119"/>
      <c r="O2" s="119"/>
      <c r="P2" s="119"/>
      <c r="Q2" s="119"/>
      <c r="R2" s="119"/>
      <c r="S2" s="119"/>
      <c r="T2" s="119"/>
      <c r="U2" s="119"/>
      <c r="V2" s="119"/>
      <c r="W2" s="119"/>
      <c r="X2" s="119"/>
      <c r="Y2" s="119"/>
    </row>
    <row r="3" customFormat="false" ht="12.75" hidden="false" customHeight="true" outlineLevel="0" collapsed="false">
      <c r="A3" s="454"/>
      <c r="B3" s="65" t="s">
        <v>723</v>
      </c>
      <c r="C3" s="65"/>
      <c r="D3" s="59" t="s">
        <v>45</v>
      </c>
      <c r="E3" s="56" t="s">
        <v>724</v>
      </c>
      <c r="F3" s="119"/>
      <c r="G3" s="119"/>
      <c r="H3" s="119"/>
      <c r="I3" s="119"/>
      <c r="J3" s="119"/>
      <c r="K3" s="119"/>
      <c r="L3" s="119"/>
      <c r="M3" s="119"/>
      <c r="N3" s="119"/>
      <c r="O3" s="119"/>
      <c r="P3" s="119"/>
      <c r="Q3" s="119"/>
      <c r="R3" s="119"/>
      <c r="S3" s="119"/>
      <c r="T3" s="119"/>
      <c r="U3" s="119"/>
      <c r="V3" s="119"/>
      <c r="W3" s="119"/>
      <c r="X3" s="119"/>
      <c r="Y3" s="119"/>
    </row>
    <row r="4" customFormat="false" ht="12.75" hidden="false" customHeight="true" outlineLevel="0" collapsed="false">
      <c r="A4" s="454"/>
      <c r="B4" s="455" t="s">
        <v>725</v>
      </c>
      <c r="C4" s="455"/>
      <c r="D4" s="59"/>
      <c r="E4" s="56" t="s">
        <v>726</v>
      </c>
      <c r="F4" s="119"/>
      <c r="G4" s="119"/>
      <c r="H4" s="119"/>
      <c r="I4" s="119"/>
      <c r="J4" s="119"/>
      <c r="K4" s="119"/>
      <c r="L4" s="119"/>
      <c r="M4" s="119"/>
      <c r="N4" s="119"/>
      <c r="O4" s="119"/>
      <c r="P4" s="119"/>
      <c r="Q4" s="119"/>
      <c r="R4" s="119"/>
      <c r="S4" s="119"/>
      <c r="T4" s="119"/>
      <c r="U4" s="119"/>
      <c r="V4" s="119"/>
      <c r="W4" s="119"/>
      <c r="X4" s="119"/>
      <c r="Y4" s="119"/>
    </row>
    <row r="5" customFormat="false" ht="12.75" hidden="false" customHeight="true" outlineLevel="0" collapsed="false">
      <c r="A5" s="454"/>
      <c r="B5" s="119"/>
      <c r="C5" s="119"/>
      <c r="D5" s="119"/>
      <c r="E5" s="119"/>
      <c r="F5" s="119"/>
      <c r="G5" s="119"/>
      <c r="H5" s="119"/>
      <c r="I5" s="119"/>
      <c r="J5" s="119"/>
      <c r="K5" s="119"/>
      <c r="L5" s="119"/>
      <c r="M5" s="119"/>
      <c r="N5" s="119"/>
      <c r="O5" s="119"/>
      <c r="P5" s="119"/>
      <c r="Q5" s="119"/>
      <c r="R5" s="119"/>
      <c r="S5" s="119"/>
      <c r="T5" s="119"/>
      <c r="U5" s="119"/>
      <c r="V5" s="119"/>
      <c r="W5" s="119"/>
      <c r="X5" s="119"/>
      <c r="Y5" s="119"/>
    </row>
    <row r="6" customFormat="false" ht="15" hidden="false" customHeight="true" outlineLevel="0" collapsed="false">
      <c r="A6" s="89"/>
      <c r="B6" s="47" t="s">
        <v>727</v>
      </c>
      <c r="C6" s="119"/>
      <c r="D6" s="119"/>
      <c r="E6" s="119"/>
      <c r="F6" s="119"/>
      <c r="G6" s="119"/>
      <c r="H6" s="119"/>
      <c r="I6" s="119"/>
      <c r="J6" s="119"/>
      <c r="K6" s="119"/>
      <c r="L6" s="119"/>
      <c r="M6" s="119"/>
      <c r="N6" s="119"/>
      <c r="O6" s="119"/>
      <c r="P6" s="119"/>
      <c r="Q6" s="119"/>
      <c r="R6" s="119"/>
      <c r="S6" s="119"/>
      <c r="T6" s="119"/>
      <c r="U6" s="119"/>
      <c r="V6" s="119"/>
      <c r="W6" s="119"/>
      <c r="X6" s="119"/>
      <c r="Y6" s="119"/>
    </row>
    <row r="7" customFormat="false" ht="13.5" hidden="false" customHeight="true" outlineLevel="0" collapsed="false">
      <c r="A7" s="454"/>
      <c r="B7" s="119"/>
      <c r="C7" s="119"/>
      <c r="D7" s="119"/>
      <c r="E7" s="119"/>
      <c r="F7" s="119"/>
      <c r="G7" s="119"/>
      <c r="H7" s="119"/>
      <c r="I7" s="119"/>
      <c r="J7" s="119"/>
      <c r="K7" s="119"/>
      <c r="L7" s="119"/>
      <c r="M7" s="119"/>
      <c r="N7" s="119"/>
      <c r="O7" s="119"/>
      <c r="P7" s="119"/>
      <c r="Q7" s="119"/>
      <c r="R7" s="119"/>
      <c r="S7" s="119"/>
      <c r="T7" s="119"/>
      <c r="U7" s="119"/>
      <c r="V7" s="119"/>
      <c r="W7" s="119"/>
      <c r="X7" s="119"/>
      <c r="Y7" s="119"/>
    </row>
    <row r="8" customFormat="false" ht="15.75" hidden="false" customHeight="true" outlineLevel="0" collapsed="false">
      <c r="A8" s="454"/>
      <c r="B8" s="119"/>
      <c r="C8" s="119"/>
      <c r="D8" s="119"/>
      <c r="E8" s="119"/>
      <c r="F8" s="119"/>
      <c r="G8" s="119"/>
      <c r="H8" s="119"/>
      <c r="I8" s="119"/>
      <c r="J8" s="119"/>
      <c r="K8" s="15" t="s">
        <v>17</v>
      </c>
      <c r="L8" s="15"/>
      <c r="M8" s="15"/>
      <c r="N8" s="15"/>
      <c r="O8" s="120"/>
      <c r="P8" s="119"/>
      <c r="Q8" s="119"/>
      <c r="R8" s="119"/>
      <c r="S8" s="119"/>
      <c r="T8" s="119" t="n">
        <v>1</v>
      </c>
      <c r="U8" s="119"/>
      <c r="V8" s="119"/>
      <c r="W8" s="120"/>
      <c r="X8" s="120"/>
      <c r="Y8" s="119"/>
    </row>
    <row r="9" customFormat="false" ht="15" hidden="false" customHeight="true" outlineLevel="0" collapsed="false">
      <c r="A9" s="454"/>
      <c r="B9" s="119"/>
      <c r="C9" s="119"/>
      <c r="D9" s="119"/>
      <c r="E9" s="119"/>
      <c r="F9" s="119"/>
      <c r="G9" s="119"/>
      <c r="H9" s="119"/>
      <c r="I9" s="119"/>
      <c r="J9" s="119"/>
      <c r="K9" s="17"/>
      <c r="L9" s="18"/>
      <c r="M9" s="18"/>
      <c r="N9" s="19"/>
      <c r="O9" s="120"/>
      <c r="P9" s="119"/>
      <c r="Q9" s="119"/>
      <c r="R9" s="119"/>
      <c r="S9" s="119"/>
      <c r="T9" s="119"/>
      <c r="U9" s="119"/>
      <c r="V9" s="119"/>
      <c r="W9" s="120"/>
      <c r="X9" s="120"/>
      <c r="Y9" s="119"/>
    </row>
    <row r="10" customFormat="false" ht="15" hidden="false" customHeight="true" outlineLevel="0" collapsed="false">
      <c r="A10" s="454"/>
      <c r="B10" s="119"/>
      <c r="C10" s="119"/>
      <c r="D10" s="119"/>
      <c r="E10" s="119"/>
      <c r="F10" s="164"/>
      <c r="G10" s="164"/>
      <c r="H10" s="164"/>
      <c r="I10" s="164"/>
      <c r="J10" s="164"/>
      <c r="K10" s="20"/>
      <c r="L10" s="21"/>
      <c r="M10" s="22" t="s">
        <v>19</v>
      </c>
      <c r="N10" s="23"/>
      <c r="O10" s="120"/>
      <c r="P10" s="119"/>
      <c r="Q10" s="161" t="s">
        <v>728</v>
      </c>
      <c r="R10" s="161" t="s">
        <v>729</v>
      </c>
      <c r="S10" s="161" t="s">
        <v>730</v>
      </c>
      <c r="T10" s="161" t="s">
        <v>731</v>
      </c>
      <c r="U10" s="119"/>
      <c r="V10" s="161"/>
      <c r="W10" s="120"/>
      <c r="X10" s="120"/>
      <c r="Y10" s="119"/>
    </row>
    <row r="11" customFormat="false" ht="15" hidden="false" customHeight="true" outlineLevel="0" collapsed="false">
      <c r="A11" s="454"/>
      <c r="B11" s="119"/>
      <c r="C11" s="119"/>
      <c r="D11" s="119"/>
      <c r="E11" s="119"/>
      <c r="F11" s="119"/>
      <c r="G11" s="119"/>
      <c r="H11" s="119"/>
      <c r="I11" s="119"/>
      <c r="J11" s="119"/>
      <c r="K11" s="20"/>
      <c r="L11" s="27"/>
      <c r="M11" s="22" t="s">
        <v>21</v>
      </c>
      <c r="N11" s="23"/>
      <c r="O11" s="120"/>
      <c r="P11" s="119"/>
      <c r="Q11" s="456" t="n">
        <v>0.95</v>
      </c>
      <c r="R11" s="457" t="n">
        <v>0.0502</v>
      </c>
      <c r="S11" s="457" t="n">
        <v>0.0731</v>
      </c>
      <c r="T11" s="457" t="n">
        <v>0.12</v>
      </c>
      <c r="U11" s="119"/>
      <c r="V11" s="458"/>
      <c r="W11" s="120"/>
      <c r="X11" s="120"/>
      <c r="Y11" s="119"/>
    </row>
    <row r="12" customFormat="false" ht="15" hidden="false" customHeight="true" outlineLevel="0" collapsed="false">
      <c r="A12" s="454"/>
      <c r="B12" s="119"/>
      <c r="C12" s="119"/>
      <c r="D12" s="119"/>
      <c r="E12" s="119"/>
      <c r="F12" s="119"/>
      <c r="G12" s="119"/>
      <c r="H12" s="119"/>
      <c r="I12" s="119"/>
      <c r="J12" s="119"/>
      <c r="K12" s="20"/>
      <c r="L12" s="28"/>
      <c r="M12" s="22" t="s">
        <v>23</v>
      </c>
      <c r="N12" s="23"/>
      <c r="O12" s="120"/>
      <c r="P12" s="119"/>
      <c r="Q12" s="456" t="n">
        <v>0.9</v>
      </c>
      <c r="R12" s="457" t="n">
        <v>0.0393</v>
      </c>
      <c r="S12" s="457" t="n">
        <v>0.0571</v>
      </c>
      <c r="T12" s="457" t="n">
        <v>0.0938</v>
      </c>
      <c r="U12" s="119"/>
      <c r="V12" s="458"/>
      <c r="W12" s="120"/>
      <c r="X12" s="120"/>
      <c r="Y12" s="119"/>
    </row>
    <row r="13" customFormat="false" ht="15.75" hidden="false" customHeight="true" outlineLevel="0" collapsed="false">
      <c r="A13" s="454"/>
      <c r="B13" s="119"/>
      <c r="C13" s="119"/>
      <c r="D13" s="119"/>
      <c r="E13" s="119"/>
      <c r="F13" s="119"/>
      <c r="G13" s="119"/>
      <c r="H13" s="119"/>
      <c r="I13" s="119"/>
      <c r="J13" s="119"/>
      <c r="K13" s="29"/>
      <c r="L13" s="30"/>
      <c r="M13" s="30"/>
      <c r="N13" s="31"/>
      <c r="O13" s="120"/>
      <c r="P13" s="119"/>
      <c r="Q13" s="456" t="n">
        <v>0.85</v>
      </c>
      <c r="R13" s="457" t="n">
        <v>0.0315</v>
      </c>
      <c r="S13" s="457" t="n">
        <v>0.0458</v>
      </c>
      <c r="T13" s="457" t="n">
        <v>0.0753</v>
      </c>
      <c r="U13" s="119"/>
      <c r="V13" s="458"/>
      <c r="W13" s="120"/>
      <c r="X13" s="120"/>
      <c r="Y13" s="119"/>
    </row>
    <row r="14" customFormat="false" ht="15" hidden="false" customHeight="true" outlineLevel="0" collapsed="false">
      <c r="A14" s="454"/>
      <c r="B14" s="119"/>
      <c r="C14" s="119"/>
      <c r="D14" s="119"/>
      <c r="E14" s="119"/>
      <c r="F14" s="119"/>
      <c r="G14" s="119"/>
      <c r="H14" s="119"/>
      <c r="I14" s="119"/>
      <c r="J14" s="119"/>
      <c r="K14" s="119"/>
      <c r="L14" s="119"/>
      <c r="M14" s="119"/>
      <c r="N14" s="119"/>
      <c r="O14" s="120"/>
      <c r="P14" s="119"/>
      <c r="Q14" s="456"/>
      <c r="R14" s="457"/>
      <c r="S14" s="457"/>
      <c r="T14" s="457"/>
      <c r="U14" s="119"/>
      <c r="V14" s="458"/>
      <c r="W14" s="120"/>
      <c r="X14" s="120"/>
      <c r="Y14" s="119"/>
    </row>
    <row r="15" customFormat="false" ht="15" hidden="false" customHeight="true" outlineLevel="0" collapsed="false">
      <c r="A15" s="454"/>
      <c r="B15" s="119"/>
      <c r="C15" s="119"/>
      <c r="D15" s="119"/>
      <c r="E15" s="119"/>
      <c r="F15" s="119"/>
      <c r="G15" s="119"/>
      <c r="H15" s="119"/>
      <c r="I15" s="119"/>
      <c r="J15" s="119"/>
      <c r="K15" s="119"/>
      <c r="L15" s="119"/>
      <c r="M15" s="119"/>
      <c r="N15" s="119"/>
      <c r="O15" s="120"/>
      <c r="P15" s="119"/>
      <c r="Q15" s="456"/>
      <c r="R15" s="457"/>
      <c r="S15" s="457"/>
      <c r="T15" s="457"/>
      <c r="U15" s="119"/>
      <c r="V15" s="119"/>
      <c r="W15" s="120"/>
      <c r="X15" s="120"/>
      <c r="Y15" s="119"/>
    </row>
    <row r="16" customFormat="false" ht="12.75" hidden="false" customHeight="true" outlineLevel="0" collapsed="false">
      <c r="A16" s="454"/>
      <c r="B16" s="119"/>
      <c r="C16" s="119"/>
      <c r="D16" s="119"/>
      <c r="E16" s="119"/>
      <c r="F16" s="119"/>
      <c r="G16" s="119"/>
      <c r="H16" s="119"/>
      <c r="I16" s="119"/>
      <c r="J16" s="119"/>
      <c r="K16" s="119"/>
      <c r="L16" s="119"/>
      <c r="M16" s="119"/>
      <c r="N16" s="119"/>
      <c r="O16" s="120"/>
      <c r="P16" s="119"/>
      <c r="Q16" s="119"/>
      <c r="R16" s="459" t="s">
        <v>728</v>
      </c>
      <c r="S16" s="161" t="s">
        <v>728</v>
      </c>
      <c r="T16" s="161" t="s">
        <v>732</v>
      </c>
      <c r="U16" s="119"/>
      <c r="V16" s="119"/>
      <c r="W16" s="120"/>
      <c r="X16" s="120"/>
      <c r="Y16" s="119"/>
    </row>
    <row r="17" customFormat="false" ht="12.75" hidden="false" customHeight="true" outlineLevel="0" collapsed="false">
      <c r="A17" s="454"/>
      <c r="B17" s="119"/>
      <c r="C17" s="119"/>
      <c r="D17" s="119"/>
      <c r="E17" s="119"/>
      <c r="F17" s="119"/>
      <c r="G17" s="119"/>
      <c r="H17" s="119"/>
      <c r="I17" s="119"/>
      <c r="J17" s="119"/>
      <c r="K17" s="119"/>
      <c r="L17" s="119"/>
      <c r="M17" s="119"/>
      <c r="N17" s="119"/>
      <c r="O17" s="120"/>
      <c r="P17" s="119"/>
      <c r="Q17" s="460" t="s">
        <v>733</v>
      </c>
      <c r="R17" s="161" t="s">
        <v>729</v>
      </c>
      <c r="S17" s="461" t="n">
        <f aca="false">R11</f>
        <v>0.0502</v>
      </c>
      <c r="T17" s="461" t="n">
        <f aca="false">S17</f>
        <v>0.0502</v>
      </c>
      <c r="U17" s="119"/>
      <c r="V17" s="119"/>
      <c r="W17" s="120"/>
      <c r="X17" s="120"/>
      <c r="Y17" s="119"/>
    </row>
    <row r="18" customFormat="false" ht="12.75" hidden="false" customHeight="true" outlineLevel="0" collapsed="false">
      <c r="A18" s="454"/>
      <c r="B18" s="119"/>
      <c r="C18" s="119"/>
      <c r="D18" s="119"/>
      <c r="E18" s="119"/>
      <c r="F18" s="119"/>
      <c r="G18" s="119"/>
      <c r="H18" s="119"/>
      <c r="I18" s="119"/>
      <c r="J18" s="119"/>
      <c r="K18" s="119"/>
      <c r="L18" s="119"/>
      <c r="M18" s="119"/>
      <c r="N18" s="119"/>
      <c r="O18" s="120"/>
      <c r="P18" s="119"/>
      <c r="Q18" s="460"/>
      <c r="R18" s="161" t="s">
        <v>730</v>
      </c>
      <c r="S18" s="461" t="n">
        <f aca="false">S11</f>
        <v>0.0731</v>
      </c>
      <c r="T18" s="461" t="n">
        <f aca="false">S18</f>
        <v>0.0731</v>
      </c>
      <c r="U18" s="119"/>
      <c r="V18" s="119"/>
      <c r="W18" s="120"/>
      <c r="X18" s="120"/>
      <c r="Y18" s="119"/>
    </row>
    <row r="19" customFormat="false" ht="12.75" hidden="false" customHeight="true" outlineLevel="0" collapsed="false">
      <c r="A19" s="454"/>
      <c r="B19" s="119"/>
      <c r="C19" s="119"/>
      <c r="D19" s="119"/>
      <c r="E19" s="119"/>
      <c r="F19" s="119"/>
      <c r="G19" s="119"/>
      <c r="H19" s="119"/>
      <c r="I19" s="119"/>
      <c r="J19" s="119"/>
      <c r="K19" s="119"/>
      <c r="L19" s="119"/>
      <c r="M19" s="119"/>
      <c r="N19" s="119"/>
      <c r="O19" s="120"/>
      <c r="P19" s="119"/>
      <c r="Q19" s="460"/>
      <c r="R19" s="161" t="s">
        <v>731</v>
      </c>
      <c r="S19" s="461" t="n">
        <f aca="false">T11</f>
        <v>0.12</v>
      </c>
      <c r="T19" s="461" t="n">
        <f aca="false">S19</f>
        <v>0.12</v>
      </c>
      <c r="U19" s="119"/>
      <c r="V19" s="119"/>
      <c r="W19" s="120"/>
      <c r="X19" s="120"/>
      <c r="Y19" s="119"/>
    </row>
    <row r="20" customFormat="false" ht="12.75" hidden="false" customHeight="true" outlineLevel="0" collapsed="false">
      <c r="A20" s="454"/>
      <c r="B20" s="119"/>
      <c r="C20" s="119"/>
      <c r="D20" s="119"/>
      <c r="E20" s="119"/>
      <c r="F20" s="119"/>
      <c r="G20" s="119"/>
      <c r="H20" s="119"/>
      <c r="I20" s="119"/>
      <c r="J20" s="119"/>
      <c r="K20" s="119"/>
      <c r="L20" s="119"/>
      <c r="M20" s="119"/>
      <c r="N20" s="119"/>
      <c r="O20" s="120"/>
      <c r="P20" s="119"/>
      <c r="Q20" s="460" t="s">
        <v>734</v>
      </c>
      <c r="R20" s="161" t="s">
        <v>729</v>
      </c>
      <c r="S20" s="461" t="n">
        <f aca="false">R12</f>
        <v>0.0393</v>
      </c>
      <c r="T20" s="461" t="n">
        <f aca="false">S20</f>
        <v>0.0393</v>
      </c>
      <c r="U20" s="119"/>
      <c r="V20" s="119"/>
      <c r="W20" s="120"/>
      <c r="X20" s="120"/>
      <c r="Y20" s="119"/>
    </row>
    <row r="21" customFormat="false" ht="12.75" hidden="false" customHeight="true" outlineLevel="0" collapsed="false">
      <c r="A21" s="454"/>
      <c r="B21" s="119"/>
      <c r="C21" s="119"/>
      <c r="D21" s="119"/>
      <c r="E21" s="119"/>
      <c r="F21" s="119"/>
      <c r="G21" s="119"/>
      <c r="H21" s="119"/>
      <c r="I21" s="119"/>
      <c r="J21" s="119"/>
      <c r="K21" s="119"/>
      <c r="L21" s="119"/>
      <c r="M21" s="119"/>
      <c r="N21" s="119"/>
      <c r="O21" s="120"/>
      <c r="P21" s="119"/>
      <c r="Q21" s="460"/>
      <c r="R21" s="161" t="s">
        <v>730</v>
      </c>
      <c r="S21" s="461" t="n">
        <f aca="false">S12</f>
        <v>0.0571</v>
      </c>
      <c r="T21" s="461" t="n">
        <f aca="false">S21</f>
        <v>0.0571</v>
      </c>
      <c r="U21" s="119"/>
      <c r="V21" s="119"/>
      <c r="W21" s="120"/>
      <c r="X21" s="120"/>
      <c r="Y21" s="119"/>
    </row>
    <row r="22" customFormat="false" ht="12.75" hidden="false" customHeight="true" outlineLevel="0" collapsed="false">
      <c r="A22" s="454"/>
      <c r="B22" s="119"/>
      <c r="C22" s="119"/>
      <c r="D22" s="119"/>
      <c r="E22" s="119"/>
      <c r="F22" s="119"/>
      <c r="G22" s="119"/>
      <c r="H22" s="119"/>
      <c r="I22" s="119"/>
      <c r="J22" s="119"/>
      <c r="K22" s="119"/>
      <c r="L22" s="119"/>
      <c r="M22" s="119"/>
      <c r="N22" s="119"/>
      <c r="O22" s="120"/>
      <c r="P22" s="119"/>
      <c r="Q22" s="460"/>
      <c r="R22" s="161" t="s">
        <v>731</v>
      </c>
      <c r="S22" s="461" t="n">
        <f aca="false">T12</f>
        <v>0.0938</v>
      </c>
      <c r="T22" s="461" t="n">
        <f aca="false">S22</f>
        <v>0.0938</v>
      </c>
      <c r="U22" s="119"/>
      <c r="V22" s="119"/>
      <c r="W22" s="120"/>
      <c r="X22" s="120"/>
      <c r="Y22" s="119"/>
    </row>
    <row r="23" customFormat="false" ht="12.75" hidden="false" customHeight="true" outlineLevel="0" collapsed="false">
      <c r="A23" s="454"/>
      <c r="B23" s="119"/>
      <c r="C23" s="119"/>
      <c r="D23" s="119"/>
      <c r="E23" s="119"/>
      <c r="F23" s="119"/>
      <c r="G23" s="119"/>
      <c r="H23" s="119"/>
      <c r="I23" s="119"/>
      <c r="J23" s="119"/>
      <c r="K23" s="119"/>
      <c r="L23" s="119"/>
      <c r="M23" s="119"/>
      <c r="N23" s="119"/>
      <c r="O23" s="120"/>
      <c r="P23" s="119"/>
      <c r="Q23" s="460" t="s">
        <v>735</v>
      </c>
      <c r="R23" s="161" t="s">
        <v>729</v>
      </c>
      <c r="S23" s="461" t="n">
        <f aca="false">R13</f>
        <v>0.0315</v>
      </c>
      <c r="T23" s="461" t="n">
        <f aca="false">S23</f>
        <v>0.0315</v>
      </c>
      <c r="U23" s="119"/>
      <c r="V23" s="119"/>
      <c r="W23" s="120"/>
      <c r="X23" s="120"/>
      <c r="Y23" s="119"/>
    </row>
    <row r="24" customFormat="false" ht="12.75" hidden="false" customHeight="true" outlineLevel="0" collapsed="false">
      <c r="A24" s="454"/>
      <c r="B24" s="119"/>
      <c r="C24" s="119"/>
      <c r="D24" s="119"/>
      <c r="E24" s="119"/>
      <c r="F24" s="119"/>
      <c r="G24" s="119"/>
      <c r="H24" s="119"/>
      <c r="I24" s="119"/>
      <c r="J24" s="119"/>
      <c r="K24" s="119"/>
      <c r="L24" s="119"/>
      <c r="M24" s="119"/>
      <c r="N24" s="119"/>
      <c r="O24" s="120"/>
      <c r="P24" s="119"/>
      <c r="Q24" s="460"/>
      <c r="R24" s="161" t="s">
        <v>730</v>
      </c>
      <c r="S24" s="461" t="n">
        <f aca="false">S13</f>
        <v>0.0458</v>
      </c>
      <c r="T24" s="461" t="n">
        <f aca="false">S24</f>
        <v>0.0458</v>
      </c>
      <c r="U24" s="119"/>
      <c r="V24" s="119"/>
      <c r="W24" s="120"/>
      <c r="X24" s="120"/>
      <c r="Y24" s="119"/>
    </row>
    <row r="25" customFormat="false" ht="12.75" hidden="false" customHeight="true" outlineLevel="0" collapsed="false">
      <c r="A25" s="454"/>
      <c r="B25" s="119"/>
      <c r="C25" s="119"/>
      <c r="D25" s="119"/>
      <c r="E25" s="119"/>
      <c r="F25" s="119"/>
      <c r="G25" s="119"/>
      <c r="H25" s="119"/>
      <c r="I25" s="119"/>
      <c r="J25" s="119"/>
      <c r="K25" s="119"/>
      <c r="L25" s="119"/>
      <c r="M25" s="119"/>
      <c r="N25" s="119"/>
      <c r="O25" s="120"/>
      <c r="P25" s="119"/>
      <c r="Q25" s="119"/>
      <c r="R25" s="161" t="s">
        <v>731</v>
      </c>
      <c r="S25" s="461" t="n">
        <f aca="false">T13</f>
        <v>0.0753</v>
      </c>
      <c r="T25" s="461" t="n">
        <f aca="false">S25</f>
        <v>0.0753</v>
      </c>
      <c r="U25" s="119"/>
      <c r="V25" s="119"/>
      <c r="W25" s="120"/>
      <c r="X25" s="120"/>
      <c r="Y25" s="119"/>
    </row>
    <row r="26" customFormat="false" ht="12.75" hidden="false" customHeight="true" outlineLevel="0" collapsed="false">
      <c r="A26" s="454"/>
      <c r="B26" s="119"/>
      <c r="C26" s="119"/>
      <c r="D26" s="119"/>
      <c r="E26" s="119"/>
      <c r="F26" s="119"/>
      <c r="G26" s="119"/>
      <c r="H26" s="119"/>
      <c r="I26" s="119"/>
      <c r="J26" s="119"/>
      <c r="K26" s="119"/>
      <c r="L26" s="119"/>
      <c r="M26" s="119"/>
      <c r="N26" s="119"/>
      <c r="O26" s="120"/>
      <c r="P26" s="119"/>
      <c r="Q26" s="460"/>
      <c r="R26" s="119"/>
      <c r="S26" s="461"/>
      <c r="T26" s="461"/>
      <c r="U26" s="461"/>
      <c r="V26" s="119"/>
      <c r="W26" s="120"/>
      <c r="X26" s="120"/>
      <c r="Y26" s="119"/>
    </row>
    <row r="27" customFormat="false" ht="12.75" hidden="false" customHeight="true" outlineLevel="0" collapsed="false">
      <c r="A27" s="454"/>
      <c r="B27" s="119"/>
      <c r="C27" s="119"/>
      <c r="D27" s="119"/>
      <c r="E27" s="119"/>
      <c r="F27" s="119"/>
      <c r="G27" s="119"/>
      <c r="H27" s="119"/>
      <c r="I27" s="119"/>
      <c r="J27" s="119"/>
      <c r="K27" s="119"/>
      <c r="L27" s="119"/>
      <c r="M27" s="119"/>
      <c r="N27" s="119"/>
      <c r="O27" s="120"/>
      <c r="P27" s="119"/>
      <c r="Q27" s="460"/>
      <c r="R27" s="119"/>
      <c r="S27" s="461"/>
      <c r="T27" s="461"/>
      <c r="U27" s="461"/>
      <c r="V27" s="119"/>
      <c r="W27" s="120"/>
      <c r="X27" s="120"/>
      <c r="Y27" s="119"/>
    </row>
    <row r="28" customFormat="false" ht="15" hidden="false" customHeight="true" outlineLevel="0" collapsed="false">
      <c r="A28" s="89" t="s">
        <v>736</v>
      </c>
      <c r="B28" s="47" t="s">
        <v>737</v>
      </c>
      <c r="C28" s="119"/>
      <c r="D28" s="119"/>
      <c r="E28" s="119"/>
      <c r="F28" s="119"/>
      <c r="G28" s="119"/>
      <c r="H28" s="119"/>
      <c r="I28" s="119"/>
      <c r="J28" s="119"/>
      <c r="K28" s="119"/>
      <c r="L28" s="119"/>
      <c r="M28" s="119"/>
      <c r="N28" s="119"/>
      <c r="O28" s="120"/>
      <c r="P28" s="119"/>
      <c r="Q28" s="460"/>
      <c r="R28" s="119"/>
      <c r="S28" s="461"/>
      <c r="T28" s="461"/>
      <c r="U28" s="461"/>
      <c r="V28" s="119"/>
      <c r="W28" s="120"/>
      <c r="X28" s="120"/>
      <c r="Y28" s="119"/>
    </row>
    <row r="29" customFormat="false" ht="17.25" hidden="false" customHeight="true" outlineLevel="0" collapsed="false">
      <c r="A29" s="454"/>
      <c r="B29" s="119"/>
      <c r="C29" s="119"/>
      <c r="D29" s="119"/>
      <c r="E29" s="119"/>
      <c r="F29" s="119"/>
      <c r="G29" s="119"/>
      <c r="H29" s="119"/>
      <c r="I29" s="119"/>
      <c r="J29" s="119"/>
      <c r="K29" s="119"/>
      <c r="L29" s="119"/>
      <c r="M29" s="119"/>
      <c r="N29" s="119"/>
      <c r="O29" s="120"/>
      <c r="P29" s="119"/>
      <c r="Q29" s="460"/>
      <c r="R29" s="119"/>
      <c r="S29" s="461"/>
      <c r="T29" s="461"/>
      <c r="U29" s="461"/>
      <c r="V29" s="119"/>
      <c r="W29" s="120"/>
      <c r="X29" s="120"/>
      <c r="Y29" s="119"/>
    </row>
    <row r="30" customFormat="false" ht="17.25" hidden="false" customHeight="true" outlineLevel="0" collapsed="false">
      <c r="A30" s="454"/>
      <c r="B30" s="119"/>
      <c r="C30" s="119"/>
      <c r="D30" s="119"/>
      <c r="E30" s="119"/>
      <c r="F30" s="119"/>
      <c r="G30" s="119"/>
      <c r="H30" s="119"/>
      <c r="I30" s="119"/>
      <c r="J30" s="119"/>
      <c r="K30" s="119"/>
      <c r="L30" s="119"/>
      <c r="M30" s="119"/>
      <c r="N30" s="119"/>
      <c r="O30" s="120"/>
      <c r="P30" s="119"/>
      <c r="Q30" s="460"/>
      <c r="R30" s="119"/>
      <c r="S30" s="461"/>
      <c r="T30" s="461"/>
      <c r="U30" s="461"/>
      <c r="V30" s="119"/>
      <c r="W30" s="120"/>
      <c r="X30" s="120"/>
      <c r="Y30" s="119"/>
    </row>
    <row r="31" customFormat="false" ht="12.75" hidden="false" customHeight="true" outlineLevel="0" collapsed="false">
      <c r="A31" s="454"/>
      <c r="B31" s="462" t="s">
        <v>738</v>
      </c>
      <c r="C31" s="463" t="s">
        <v>739</v>
      </c>
      <c r="D31" s="464" t="s">
        <v>740</v>
      </c>
      <c r="E31" s="119"/>
      <c r="F31" s="119"/>
      <c r="G31" s="119"/>
      <c r="H31" s="119"/>
      <c r="I31" s="119"/>
      <c r="J31" s="119"/>
      <c r="K31" s="119"/>
      <c r="L31" s="119"/>
      <c r="M31" s="119"/>
      <c r="N31" s="119"/>
      <c r="O31" s="120"/>
      <c r="P31" s="119"/>
      <c r="Q31" s="460"/>
      <c r="R31" s="119"/>
      <c r="S31" s="461"/>
      <c r="T31" s="461"/>
      <c r="U31" s="461"/>
      <c r="V31" s="119"/>
      <c r="W31" s="120"/>
      <c r="X31" s="120"/>
      <c r="Y31" s="119"/>
    </row>
    <row r="32" customFormat="false" ht="23.25" hidden="false" customHeight="true" outlineLevel="0" collapsed="false">
      <c r="A32" s="454"/>
      <c r="B32" s="465" t="n">
        <f aca="false">IF(T8=1,R11,IF(T8=2,R12,IF(T8=3,R13,IF(T8=4,R14,"ERROR"))))</f>
        <v>0.0502</v>
      </c>
      <c r="C32" s="466" t="n">
        <f aca="false">IF(T8=1,S11,IF(T8=2,S12,IF(T8=3,S13,IF(T8=4,S14,"ERROR"))))</f>
        <v>0.0731</v>
      </c>
      <c r="D32" s="467" t="n">
        <f aca="false">IF(T8=1,T11,IF(T8=2,T12,IF(T8=3,T13,IF(T8=4,T14,"ERROR"))))</f>
        <v>0.12</v>
      </c>
      <c r="E32" s="119"/>
      <c r="F32" s="119"/>
      <c r="G32" s="119"/>
      <c r="H32" s="119"/>
      <c r="I32" s="119"/>
      <c r="J32" s="119"/>
      <c r="K32" s="119"/>
      <c r="L32" s="119"/>
      <c r="M32" s="119"/>
      <c r="N32" s="119"/>
      <c r="O32" s="120"/>
      <c r="P32" s="119"/>
      <c r="Q32" s="119"/>
      <c r="R32" s="119"/>
      <c r="S32" s="119"/>
      <c r="T32" s="119"/>
      <c r="U32" s="119"/>
      <c r="V32" s="119"/>
      <c r="W32" s="120"/>
      <c r="X32" s="120"/>
      <c r="Y32" s="119"/>
    </row>
    <row r="33" customFormat="false" ht="21.75" hidden="false" customHeight="true" outlineLevel="0" collapsed="false">
      <c r="A33" s="454"/>
      <c r="B33" s="468" t="s">
        <v>741</v>
      </c>
      <c r="C33" s="468"/>
      <c r="D33" s="468"/>
      <c r="E33" s="119"/>
      <c r="F33" s="119"/>
      <c r="G33" s="119"/>
      <c r="H33" s="119"/>
      <c r="I33" s="119"/>
      <c r="J33" s="119"/>
      <c r="K33" s="119"/>
      <c r="L33" s="119"/>
      <c r="M33" s="119"/>
      <c r="N33" s="119"/>
      <c r="O33" s="120"/>
      <c r="P33" s="119"/>
      <c r="Q33" s="119"/>
      <c r="R33" s="119"/>
      <c r="S33" s="119"/>
      <c r="T33" s="119"/>
      <c r="U33" s="119"/>
      <c r="V33" s="119"/>
      <c r="W33" s="120"/>
      <c r="X33" s="120"/>
      <c r="Y33" s="119"/>
    </row>
    <row r="34" customFormat="false" ht="12.75" hidden="false" customHeight="true" outlineLevel="0" collapsed="false">
      <c r="A34" s="454"/>
      <c r="B34" s="119"/>
      <c r="C34" s="119"/>
      <c r="D34" s="119"/>
      <c r="E34" s="119"/>
      <c r="F34" s="119"/>
      <c r="G34" s="119"/>
      <c r="H34" s="119"/>
      <c r="I34" s="119"/>
      <c r="J34" s="119"/>
      <c r="K34" s="119"/>
      <c r="L34" s="119"/>
      <c r="M34" s="119"/>
      <c r="N34" s="119"/>
      <c r="O34" s="120"/>
      <c r="P34" s="119"/>
      <c r="Q34" s="119"/>
      <c r="R34" s="119"/>
      <c r="S34" s="119"/>
      <c r="T34" s="119"/>
      <c r="U34" s="119"/>
      <c r="V34" s="119"/>
      <c r="W34" s="120"/>
      <c r="X34" s="120"/>
      <c r="Y34" s="119"/>
    </row>
    <row r="35" customFormat="false" ht="15" hidden="false" customHeight="true" outlineLevel="0" collapsed="false">
      <c r="A35" s="89" t="s">
        <v>742</v>
      </c>
      <c r="B35" s="47" t="s">
        <v>743</v>
      </c>
      <c r="C35" s="119"/>
      <c r="D35" s="119"/>
      <c r="E35" s="119"/>
      <c r="F35" s="119"/>
      <c r="G35" s="119"/>
      <c r="H35" s="119"/>
      <c r="I35" s="119"/>
      <c r="J35" s="119"/>
      <c r="K35" s="119"/>
      <c r="L35" s="119"/>
      <c r="M35" s="119"/>
      <c r="N35" s="119"/>
      <c r="O35" s="120"/>
      <c r="P35" s="119"/>
      <c r="Q35" s="119"/>
      <c r="R35" s="119"/>
      <c r="S35" s="119"/>
      <c r="T35" s="119"/>
      <c r="U35" s="119"/>
      <c r="V35" s="119"/>
      <c r="W35" s="120"/>
      <c r="X35" s="120"/>
      <c r="Y35" s="119"/>
    </row>
    <row r="36" customFormat="false" ht="15" hidden="false" customHeight="true" outlineLevel="0" collapsed="false">
      <c r="A36" s="454"/>
      <c r="B36" s="442" t="s">
        <v>744</v>
      </c>
      <c r="C36" s="469" t="n">
        <v>0.0731</v>
      </c>
      <c r="D36" s="119"/>
      <c r="E36" s="119"/>
      <c r="F36" s="119"/>
      <c r="G36" s="119"/>
      <c r="H36" s="119"/>
      <c r="I36" s="119"/>
      <c r="J36" s="119"/>
      <c r="K36" s="119"/>
      <c r="L36" s="119"/>
      <c r="M36" s="119"/>
      <c r="N36" s="119"/>
      <c r="O36" s="120"/>
      <c r="P36" s="119"/>
      <c r="Q36" s="119"/>
      <c r="R36" s="119"/>
      <c r="S36" s="119"/>
      <c r="T36" s="119"/>
      <c r="U36" s="119"/>
      <c r="V36" s="119"/>
      <c r="W36" s="120"/>
      <c r="X36" s="120"/>
      <c r="Y36" s="119"/>
    </row>
    <row r="37" customFormat="false" ht="12.75" hidden="false" customHeight="true" outlineLevel="0" collapsed="false">
      <c r="A37" s="454"/>
      <c r="B37" s="119"/>
      <c r="C37" s="119"/>
      <c r="D37" s="119"/>
      <c r="E37" s="119"/>
      <c r="F37" s="119"/>
      <c r="G37" s="119"/>
      <c r="H37" s="119"/>
      <c r="I37" s="119"/>
      <c r="J37" s="119"/>
      <c r="K37" s="119"/>
      <c r="L37" s="119"/>
      <c r="M37" s="119"/>
      <c r="N37" s="119"/>
      <c r="O37" s="120"/>
      <c r="P37" s="119"/>
      <c r="Q37" s="119"/>
      <c r="R37" s="119"/>
      <c r="S37" s="119"/>
      <c r="T37" s="119"/>
      <c r="U37" s="119"/>
      <c r="V37" s="119"/>
      <c r="W37" s="120"/>
      <c r="X37" s="120"/>
      <c r="Y37" s="119"/>
    </row>
    <row r="38" customFormat="false" ht="12.75" hidden="false" customHeight="true" outlineLevel="0" collapsed="false">
      <c r="A38" s="454"/>
      <c r="B38" s="119"/>
      <c r="C38" s="119"/>
      <c r="D38" s="119"/>
      <c r="E38" s="119"/>
      <c r="F38" s="119"/>
      <c r="G38" s="119"/>
      <c r="H38" s="119"/>
      <c r="I38" s="119"/>
      <c r="J38" s="119"/>
      <c r="K38" s="119"/>
      <c r="L38" s="119"/>
      <c r="M38" s="119"/>
      <c r="N38" s="119"/>
      <c r="O38" s="120"/>
      <c r="P38" s="120"/>
      <c r="Q38" s="120"/>
      <c r="R38" s="120"/>
      <c r="S38" s="120"/>
      <c r="T38" s="120"/>
      <c r="U38" s="120"/>
      <c r="V38" s="120"/>
      <c r="W38" s="120"/>
      <c r="X38" s="120"/>
      <c r="Y38" s="119"/>
    </row>
    <row r="39" customFormat="false" ht="15" hidden="false" customHeight="true" outlineLevel="0" collapsed="false">
      <c r="A39" s="89" t="s">
        <v>745</v>
      </c>
      <c r="B39" s="47" t="s">
        <v>746</v>
      </c>
      <c r="C39" s="119"/>
      <c r="D39" s="119"/>
      <c r="E39" s="119"/>
      <c r="F39" s="119"/>
      <c r="G39" s="119"/>
      <c r="H39" s="119"/>
      <c r="I39" s="119"/>
      <c r="J39" s="119"/>
      <c r="K39" s="119"/>
      <c r="L39" s="119"/>
      <c r="M39" s="119"/>
      <c r="N39" s="119"/>
      <c r="O39" s="120"/>
      <c r="P39" s="120"/>
      <c r="Q39" s="120"/>
      <c r="R39" s="120"/>
      <c r="S39" s="120"/>
      <c r="T39" s="120"/>
      <c r="U39" s="120"/>
      <c r="V39" s="120"/>
      <c r="W39" s="120"/>
      <c r="X39" s="120"/>
      <c r="Y39" s="119"/>
    </row>
    <row r="40" customFormat="false" ht="15" hidden="false" customHeight="true" outlineLevel="0" collapsed="false">
      <c r="A40" s="454"/>
      <c r="B40" s="50" t="s">
        <v>747</v>
      </c>
      <c r="C40" s="470" t="n">
        <f aca="false">C36</f>
        <v>0.0731</v>
      </c>
      <c r="D40" s="119"/>
      <c r="E40" s="119"/>
      <c r="F40" s="119"/>
      <c r="G40" s="119"/>
      <c r="H40" s="119"/>
      <c r="I40" s="119"/>
      <c r="J40" s="119"/>
      <c r="K40" s="119"/>
      <c r="L40" s="119"/>
      <c r="M40" s="119"/>
      <c r="N40" s="119"/>
      <c r="O40" s="120"/>
      <c r="P40" s="120"/>
      <c r="Q40" s="120"/>
      <c r="R40" s="120"/>
      <c r="S40" s="120"/>
      <c r="T40" s="120"/>
      <c r="U40" s="120"/>
      <c r="V40" s="120"/>
      <c r="W40" s="120"/>
      <c r="X40" s="120"/>
      <c r="Y40" s="119"/>
    </row>
    <row r="41" customFormat="false" ht="12.75" hidden="false" customHeight="true" outlineLevel="0" collapsed="false">
      <c r="A41" s="454"/>
      <c r="B41" s="119"/>
      <c r="C41" s="119"/>
      <c r="D41" s="119"/>
      <c r="E41" s="119"/>
      <c r="F41" s="119"/>
      <c r="G41" s="119"/>
      <c r="H41" s="119"/>
      <c r="I41" s="119"/>
      <c r="J41" s="119"/>
      <c r="K41" s="119"/>
      <c r="L41" s="119"/>
      <c r="M41" s="119"/>
      <c r="N41" s="119"/>
      <c r="O41" s="120"/>
      <c r="P41" s="120"/>
      <c r="Q41" s="120"/>
      <c r="R41" s="120"/>
      <c r="S41" s="120"/>
      <c r="T41" s="120"/>
      <c r="U41" s="120"/>
      <c r="V41" s="120"/>
      <c r="W41" s="120"/>
      <c r="X41" s="120"/>
      <c r="Y41" s="119"/>
    </row>
    <row r="42" customFormat="false" ht="12.75" hidden="false" customHeight="true" outlineLevel="0" collapsed="false">
      <c r="A42" s="454"/>
      <c r="B42" s="119"/>
      <c r="C42" s="119"/>
      <c r="D42" s="119"/>
      <c r="E42" s="119"/>
      <c r="F42" s="119"/>
      <c r="G42" s="119"/>
      <c r="H42" s="119"/>
      <c r="I42" s="119"/>
      <c r="J42" s="119"/>
      <c r="K42" s="119"/>
      <c r="L42" s="119"/>
      <c r="M42" s="119"/>
      <c r="N42" s="119"/>
      <c r="O42" s="119"/>
      <c r="P42" s="119"/>
      <c r="Q42" s="119"/>
      <c r="R42" s="119"/>
      <c r="S42" s="119"/>
      <c r="T42" s="119"/>
      <c r="U42" s="119"/>
      <c r="V42" s="119"/>
      <c r="W42" s="119"/>
      <c r="X42" s="119"/>
      <c r="Y42" s="119"/>
    </row>
    <row r="43" customFormat="false" ht="12.75" hidden="false" customHeight="true" outlineLevel="0" collapsed="false">
      <c r="A43" s="454"/>
      <c r="B43" s="119"/>
      <c r="C43" s="119"/>
      <c r="D43" s="119"/>
      <c r="E43" s="119"/>
      <c r="F43" s="119"/>
      <c r="G43" s="119"/>
      <c r="H43" s="119"/>
      <c r="I43" s="119"/>
      <c r="J43" s="119"/>
      <c r="K43" s="119"/>
      <c r="L43" s="119"/>
      <c r="M43" s="119"/>
      <c r="N43" s="119"/>
      <c r="O43" s="119"/>
      <c r="P43" s="119"/>
      <c r="Q43" s="119"/>
      <c r="R43" s="119"/>
      <c r="S43" s="119"/>
      <c r="T43" s="119"/>
      <c r="U43" s="119"/>
      <c r="V43" s="119"/>
      <c r="W43" s="119"/>
      <c r="X43" s="119"/>
      <c r="Y43" s="119"/>
    </row>
    <row r="44" customFormat="false" ht="12.75" hidden="false" customHeight="true" outlineLevel="0" collapsed="false">
      <c r="A44" s="454"/>
      <c r="B44" s="119"/>
      <c r="C44" s="119"/>
      <c r="D44" s="119"/>
      <c r="E44" s="119"/>
      <c r="F44" s="119"/>
      <c r="G44" s="119"/>
      <c r="H44" s="119"/>
      <c r="I44" s="119"/>
      <c r="J44" s="119"/>
      <c r="K44" s="119"/>
      <c r="L44" s="119"/>
      <c r="M44" s="119"/>
      <c r="N44" s="119"/>
      <c r="O44" s="119"/>
      <c r="P44" s="119"/>
      <c r="Q44" s="119"/>
      <c r="R44" s="119"/>
      <c r="S44" s="119"/>
      <c r="T44" s="119"/>
      <c r="U44" s="119"/>
      <c r="V44" s="119"/>
      <c r="W44" s="119"/>
      <c r="X44" s="119"/>
      <c r="Y44" s="119"/>
    </row>
    <row r="45" customFormat="false" ht="12.75" hidden="false" customHeight="true" outlineLevel="0" collapsed="false">
      <c r="A45" s="454"/>
      <c r="B45" s="119"/>
      <c r="C45" s="119"/>
      <c r="D45" s="119"/>
      <c r="E45" s="119"/>
      <c r="F45" s="119"/>
      <c r="G45" s="119"/>
      <c r="H45" s="119"/>
      <c r="I45" s="119"/>
      <c r="J45" s="119"/>
      <c r="K45" s="119"/>
      <c r="L45" s="119"/>
      <c r="M45" s="119"/>
      <c r="N45" s="119"/>
      <c r="O45" s="119"/>
      <c r="P45" s="119"/>
      <c r="Q45" s="119"/>
      <c r="R45" s="119"/>
      <c r="S45" s="119"/>
      <c r="T45" s="119"/>
      <c r="U45" s="119"/>
      <c r="V45" s="119"/>
      <c r="W45" s="119"/>
      <c r="X45" s="119"/>
      <c r="Y45" s="119"/>
    </row>
    <row r="46" customFormat="false" ht="12.75" hidden="false" customHeight="true" outlineLevel="0" collapsed="false">
      <c r="A46" s="454"/>
      <c r="B46" s="119"/>
      <c r="C46" s="119"/>
      <c r="D46" s="119"/>
      <c r="E46" s="119"/>
      <c r="F46" s="119"/>
      <c r="G46" s="119"/>
      <c r="H46" s="119"/>
      <c r="I46" s="119"/>
      <c r="J46" s="119"/>
      <c r="K46" s="119"/>
      <c r="L46" s="119"/>
      <c r="M46" s="119"/>
      <c r="N46" s="119"/>
      <c r="O46" s="119"/>
      <c r="P46" s="119"/>
      <c r="Q46" s="119"/>
      <c r="R46" s="119"/>
      <c r="S46" s="119"/>
      <c r="T46" s="119"/>
      <c r="U46" s="119"/>
      <c r="V46" s="119"/>
      <c r="W46" s="119"/>
      <c r="X46" s="119"/>
      <c r="Y46" s="119"/>
    </row>
    <row r="47" customFormat="false" ht="12.75" hidden="false" customHeight="true" outlineLevel="0" collapsed="false">
      <c r="A47" s="454"/>
      <c r="B47" s="119"/>
      <c r="C47" s="119"/>
      <c r="D47" s="119"/>
      <c r="E47" s="119"/>
      <c r="F47" s="119"/>
      <c r="G47" s="119"/>
      <c r="H47" s="119"/>
      <c r="I47" s="119"/>
      <c r="J47" s="119"/>
      <c r="K47" s="119"/>
      <c r="L47" s="119"/>
      <c r="M47" s="119"/>
      <c r="N47" s="119"/>
      <c r="O47" s="119"/>
      <c r="P47" s="119"/>
      <c r="Q47" s="119"/>
      <c r="R47" s="119"/>
      <c r="S47" s="119"/>
      <c r="T47" s="119"/>
      <c r="U47" s="119"/>
      <c r="V47" s="119"/>
      <c r="W47" s="119"/>
      <c r="X47" s="119"/>
      <c r="Y47" s="119"/>
    </row>
    <row r="48" customFormat="false" ht="12.75" hidden="false" customHeight="true" outlineLevel="0" collapsed="false">
      <c r="A48" s="454"/>
      <c r="B48" s="119"/>
      <c r="C48" s="119"/>
      <c r="D48" s="119"/>
      <c r="E48" s="119"/>
      <c r="F48" s="119"/>
      <c r="G48" s="119"/>
      <c r="H48" s="119"/>
      <c r="I48" s="119"/>
      <c r="J48" s="119"/>
      <c r="K48" s="119"/>
      <c r="L48" s="119"/>
      <c r="M48" s="119"/>
      <c r="N48" s="119"/>
      <c r="O48" s="119"/>
      <c r="P48" s="119"/>
      <c r="Q48" s="119"/>
      <c r="R48" s="119"/>
      <c r="S48" s="119"/>
      <c r="T48" s="119"/>
      <c r="U48" s="119"/>
      <c r="V48" s="119"/>
      <c r="W48" s="119"/>
      <c r="X48" s="119"/>
      <c r="Y48" s="119"/>
    </row>
    <row r="49" customFormat="false" ht="12.75" hidden="false" customHeight="true" outlineLevel="0" collapsed="false">
      <c r="A49" s="454"/>
      <c r="B49" s="119"/>
      <c r="C49" s="119"/>
      <c r="D49" s="119"/>
      <c r="E49" s="119"/>
      <c r="F49" s="119"/>
      <c r="G49" s="119"/>
      <c r="H49" s="119"/>
      <c r="I49" s="119"/>
      <c r="J49" s="119"/>
      <c r="K49" s="119"/>
      <c r="L49" s="119"/>
      <c r="M49" s="119"/>
      <c r="N49" s="119"/>
      <c r="O49" s="119"/>
      <c r="P49" s="119"/>
      <c r="Q49" s="119"/>
      <c r="R49" s="119"/>
      <c r="S49" s="119"/>
      <c r="T49" s="119"/>
      <c r="U49" s="119"/>
      <c r="V49" s="119"/>
      <c r="W49" s="119"/>
      <c r="X49" s="119"/>
      <c r="Y49" s="119"/>
    </row>
    <row r="50" customFormat="false" ht="12.75" hidden="false" customHeight="true" outlineLevel="0" collapsed="false">
      <c r="A50" s="454"/>
      <c r="B50" s="119"/>
      <c r="C50" s="119"/>
      <c r="D50" s="119"/>
      <c r="E50" s="119"/>
      <c r="F50" s="119"/>
      <c r="G50" s="119"/>
      <c r="H50" s="119"/>
      <c r="I50" s="119"/>
      <c r="J50" s="119"/>
      <c r="K50" s="119"/>
      <c r="L50" s="119"/>
      <c r="M50" s="119"/>
      <c r="N50" s="119"/>
      <c r="O50" s="119"/>
      <c r="P50" s="119"/>
      <c r="Q50" s="119"/>
      <c r="R50" s="119"/>
      <c r="S50" s="119"/>
      <c r="T50" s="119"/>
      <c r="U50" s="119"/>
      <c r="V50" s="119"/>
      <c r="W50" s="119"/>
      <c r="X50" s="119"/>
      <c r="Y50" s="119"/>
    </row>
    <row r="51" customFormat="false" ht="12.75" hidden="false" customHeight="true" outlineLevel="0" collapsed="false">
      <c r="A51" s="454"/>
      <c r="B51" s="119"/>
      <c r="C51" s="119"/>
      <c r="D51" s="119"/>
      <c r="E51" s="119"/>
      <c r="F51" s="119"/>
      <c r="G51" s="119"/>
      <c r="H51" s="119"/>
      <c r="I51" s="119"/>
      <c r="J51" s="119"/>
      <c r="K51" s="119"/>
      <c r="L51" s="119"/>
      <c r="M51" s="119"/>
      <c r="N51" s="119"/>
      <c r="O51" s="119"/>
      <c r="P51" s="119"/>
      <c r="Q51" s="119"/>
      <c r="R51" s="119"/>
      <c r="S51" s="119"/>
      <c r="T51" s="119"/>
      <c r="U51" s="119"/>
      <c r="V51" s="119"/>
      <c r="W51" s="119"/>
      <c r="X51" s="119"/>
      <c r="Y51" s="119"/>
    </row>
    <row r="52" customFormat="false" ht="12.75" hidden="false" customHeight="true" outlineLevel="0" collapsed="false">
      <c r="A52" s="454"/>
      <c r="B52" s="119"/>
      <c r="C52" s="119"/>
      <c r="D52" s="119"/>
      <c r="E52" s="119"/>
      <c r="F52" s="119"/>
      <c r="G52" s="119"/>
      <c r="H52" s="119"/>
      <c r="I52" s="119"/>
      <c r="J52" s="119"/>
      <c r="K52" s="119"/>
      <c r="L52" s="119"/>
      <c r="M52" s="119"/>
      <c r="N52" s="119"/>
      <c r="O52" s="119"/>
      <c r="P52" s="119"/>
      <c r="Q52" s="119"/>
      <c r="R52" s="119"/>
      <c r="S52" s="119"/>
      <c r="T52" s="119"/>
      <c r="U52" s="119"/>
      <c r="V52" s="119"/>
      <c r="W52" s="119"/>
      <c r="X52" s="119"/>
      <c r="Y52" s="119"/>
    </row>
    <row r="53" customFormat="false" ht="12.75" hidden="false" customHeight="true" outlineLevel="0" collapsed="false">
      <c r="A53" s="454"/>
      <c r="B53" s="119"/>
      <c r="C53" s="119"/>
      <c r="D53" s="119"/>
      <c r="E53" s="119"/>
      <c r="F53" s="119"/>
      <c r="G53" s="119"/>
      <c r="H53" s="119"/>
      <c r="I53" s="119"/>
      <c r="J53" s="119"/>
      <c r="K53" s="119"/>
      <c r="L53" s="119"/>
      <c r="M53" s="119"/>
      <c r="N53" s="119"/>
      <c r="O53" s="119"/>
      <c r="P53" s="119"/>
      <c r="Q53" s="119"/>
      <c r="R53" s="119"/>
      <c r="S53" s="119"/>
      <c r="T53" s="119"/>
      <c r="U53" s="119"/>
      <c r="V53" s="119"/>
      <c r="W53" s="119"/>
      <c r="X53" s="119"/>
      <c r="Y53" s="119"/>
    </row>
    <row r="54" customFormat="false" ht="12.75" hidden="false" customHeight="true" outlineLevel="0" collapsed="false">
      <c r="A54" s="454"/>
      <c r="B54" s="119"/>
      <c r="C54" s="119"/>
      <c r="D54" s="119"/>
      <c r="E54" s="119"/>
      <c r="F54" s="119"/>
      <c r="G54" s="119"/>
      <c r="H54" s="119"/>
      <c r="I54" s="119"/>
      <c r="J54" s="119"/>
      <c r="K54" s="119"/>
      <c r="L54" s="119"/>
      <c r="M54" s="119"/>
      <c r="N54" s="119"/>
      <c r="O54" s="119"/>
      <c r="P54" s="119"/>
      <c r="Q54" s="119"/>
      <c r="R54" s="119"/>
      <c r="S54" s="119"/>
      <c r="T54" s="119"/>
      <c r="U54" s="119"/>
      <c r="V54" s="119"/>
      <c r="W54" s="119"/>
      <c r="X54" s="119"/>
      <c r="Y54" s="119"/>
    </row>
    <row r="55" customFormat="false" ht="12.75" hidden="false" customHeight="true" outlineLevel="0" collapsed="false">
      <c r="A55" s="454"/>
      <c r="B55" s="119"/>
      <c r="C55" s="119"/>
      <c r="D55" s="119"/>
      <c r="E55" s="119"/>
      <c r="F55" s="119"/>
      <c r="G55" s="119"/>
      <c r="H55" s="119"/>
      <c r="I55" s="119"/>
      <c r="J55" s="119"/>
      <c r="K55" s="119"/>
      <c r="L55" s="119"/>
      <c r="M55" s="119"/>
      <c r="N55" s="119"/>
      <c r="O55" s="119"/>
      <c r="P55" s="119"/>
      <c r="Q55" s="119"/>
      <c r="R55" s="119"/>
      <c r="S55" s="119"/>
      <c r="T55" s="119"/>
      <c r="U55" s="119"/>
      <c r="V55" s="119"/>
      <c r="W55" s="119"/>
      <c r="X55" s="119"/>
      <c r="Y55" s="119"/>
    </row>
    <row r="56" customFormat="false" ht="12.75" hidden="false" customHeight="true" outlineLevel="0" collapsed="false">
      <c r="A56" s="454"/>
      <c r="B56" s="119"/>
      <c r="C56" s="119"/>
      <c r="D56" s="119"/>
      <c r="E56" s="119"/>
      <c r="F56" s="119"/>
      <c r="G56" s="119"/>
      <c r="H56" s="119"/>
      <c r="I56" s="119"/>
      <c r="J56" s="119"/>
      <c r="K56" s="119"/>
      <c r="L56" s="119"/>
      <c r="M56" s="119"/>
      <c r="N56" s="119"/>
      <c r="O56" s="119"/>
      <c r="P56" s="119"/>
      <c r="Q56" s="119"/>
      <c r="R56" s="119"/>
      <c r="S56" s="119"/>
      <c r="T56" s="119"/>
      <c r="U56" s="119"/>
      <c r="V56" s="119"/>
      <c r="W56" s="119"/>
      <c r="X56" s="119"/>
      <c r="Y56" s="119"/>
    </row>
    <row r="57" customFormat="false" ht="12.75" hidden="false" customHeight="true" outlineLevel="0" collapsed="false">
      <c r="A57" s="454"/>
      <c r="B57" s="119"/>
      <c r="C57" s="119"/>
      <c r="D57" s="119"/>
      <c r="E57" s="119"/>
      <c r="F57" s="119"/>
      <c r="G57" s="119"/>
      <c r="H57" s="119"/>
      <c r="I57" s="119"/>
      <c r="J57" s="119"/>
      <c r="K57" s="119"/>
      <c r="L57" s="119"/>
      <c r="M57" s="119"/>
      <c r="N57" s="119"/>
      <c r="O57" s="119"/>
      <c r="P57" s="119"/>
      <c r="Q57" s="119"/>
      <c r="R57" s="119"/>
      <c r="S57" s="119"/>
      <c r="T57" s="119"/>
      <c r="U57" s="119"/>
      <c r="V57" s="119"/>
      <c r="W57" s="119"/>
      <c r="X57" s="119"/>
      <c r="Y57" s="119"/>
    </row>
    <row r="58" customFormat="false" ht="12.75" hidden="false" customHeight="true" outlineLevel="0" collapsed="false">
      <c r="A58" s="454"/>
      <c r="B58" s="119"/>
      <c r="C58" s="119"/>
      <c r="D58" s="119"/>
      <c r="E58" s="119"/>
      <c r="F58" s="119"/>
      <c r="G58" s="119"/>
      <c r="H58" s="119"/>
      <c r="I58" s="119"/>
      <c r="J58" s="119"/>
      <c r="K58" s="119"/>
      <c r="L58" s="119"/>
      <c r="M58" s="119"/>
      <c r="N58" s="119"/>
      <c r="O58" s="119"/>
      <c r="P58" s="119"/>
      <c r="Q58" s="119"/>
      <c r="R58" s="119"/>
      <c r="S58" s="119"/>
      <c r="T58" s="119"/>
      <c r="U58" s="119"/>
      <c r="V58" s="119"/>
      <c r="W58" s="119"/>
      <c r="X58" s="119"/>
      <c r="Y58" s="119"/>
    </row>
    <row r="59" customFormat="false" ht="12.75" hidden="false" customHeight="true" outlineLevel="0" collapsed="false">
      <c r="A59" s="454"/>
      <c r="B59" s="119"/>
      <c r="C59" s="119"/>
      <c r="D59" s="119"/>
      <c r="E59" s="119"/>
      <c r="F59" s="119"/>
      <c r="G59" s="119"/>
      <c r="H59" s="119"/>
      <c r="I59" s="119"/>
      <c r="J59" s="119"/>
      <c r="K59" s="119"/>
      <c r="L59" s="119"/>
      <c r="M59" s="119"/>
      <c r="N59" s="119"/>
      <c r="O59" s="119"/>
      <c r="P59" s="119"/>
      <c r="Q59" s="119"/>
      <c r="R59" s="119"/>
      <c r="S59" s="119"/>
      <c r="T59" s="119"/>
      <c r="U59" s="119"/>
      <c r="V59" s="119"/>
      <c r="W59" s="119"/>
      <c r="X59" s="119"/>
      <c r="Y59" s="119"/>
    </row>
    <row r="60" customFormat="false" ht="12.75" hidden="false" customHeight="true" outlineLevel="0" collapsed="false">
      <c r="A60" s="454"/>
      <c r="B60" s="119"/>
      <c r="C60" s="119"/>
      <c r="D60" s="119"/>
      <c r="E60" s="119"/>
      <c r="F60" s="119"/>
      <c r="G60" s="119"/>
      <c r="H60" s="119"/>
      <c r="I60" s="119"/>
      <c r="J60" s="119"/>
      <c r="K60" s="119"/>
      <c r="L60" s="119"/>
      <c r="M60" s="119"/>
      <c r="N60" s="119"/>
      <c r="O60" s="119"/>
      <c r="P60" s="119"/>
      <c r="Q60" s="119"/>
      <c r="R60" s="119"/>
      <c r="S60" s="119"/>
      <c r="T60" s="119"/>
      <c r="U60" s="119"/>
      <c r="V60" s="119"/>
      <c r="W60" s="119"/>
      <c r="X60" s="119"/>
      <c r="Y60" s="119"/>
    </row>
    <row r="61" customFormat="false" ht="12.75" hidden="false" customHeight="true" outlineLevel="0" collapsed="false">
      <c r="A61" s="454"/>
      <c r="B61" s="119"/>
      <c r="C61" s="119"/>
      <c r="D61" s="119"/>
      <c r="E61" s="119"/>
      <c r="F61" s="119"/>
      <c r="G61" s="119"/>
      <c r="H61" s="119"/>
      <c r="I61" s="119"/>
      <c r="J61" s="119"/>
      <c r="K61" s="119"/>
      <c r="L61" s="119"/>
      <c r="M61" s="119"/>
      <c r="N61" s="119"/>
      <c r="O61" s="119"/>
      <c r="P61" s="119"/>
      <c r="Q61" s="119"/>
      <c r="R61" s="119"/>
      <c r="S61" s="119"/>
      <c r="T61" s="119"/>
      <c r="U61" s="119"/>
      <c r="V61" s="119"/>
      <c r="W61" s="119"/>
      <c r="X61" s="119"/>
      <c r="Y61" s="119"/>
    </row>
    <row r="62" customFormat="false" ht="12.75" hidden="false" customHeight="true" outlineLevel="0" collapsed="false">
      <c r="A62" s="454"/>
      <c r="B62" s="119"/>
      <c r="C62" s="119"/>
      <c r="D62" s="119"/>
      <c r="E62" s="119"/>
      <c r="F62" s="119"/>
      <c r="G62" s="119"/>
      <c r="H62" s="119"/>
      <c r="I62" s="119"/>
      <c r="J62" s="119"/>
      <c r="K62" s="119"/>
      <c r="L62" s="119"/>
      <c r="M62" s="119"/>
      <c r="N62" s="119"/>
      <c r="O62" s="119"/>
      <c r="P62" s="119"/>
      <c r="Q62" s="119"/>
      <c r="R62" s="119"/>
      <c r="S62" s="119"/>
      <c r="T62" s="119"/>
      <c r="U62" s="119"/>
      <c r="V62" s="119"/>
      <c r="W62" s="119"/>
      <c r="X62" s="119"/>
      <c r="Y62" s="119"/>
    </row>
    <row r="63" customFormat="false" ht="12.75" hidden="false" customHeight="true" outlineLevel="0" collapsed="false">
      <c r="A63" s="454"/>
      <c r="B63" s="119"/>
      <c r="C63" s="119"/>
      <c r="D63" s="119"/>
      <c r="E63" s="119"/>
      <c r="F63" s="119"/>
      <c r="G63" s="119"/>
      <c r="H63" s="119"/>
      <c r="I63" s="119"/>
      <c r="J63" s="119"/>
      <c r="K63" s="119"/>
      <c r="L63" s="119"/>
      <c r="M63" s="119"/>
      <c r="N63" s="119"/>
      <c r="O63" s="119"/>
      <c r="P63" s="119"/>
      <c r="Q63" s="119"/>
      <c r="R63" s="119"/>
      <c r="S63" s="119"/>
      <c r="T63" s="119"/>
      <c r="U63" s="119"/>
      <c r="V63" s="119"/>
      <c r="W63" s="119"/>
      <c r="X63" s="119"/>
      <c r="Y63" s="119"/>
    </row>
    <row r="64" customFormat="false" ht="12.75" hidden="false" customHeight="true" outlineLevel="0" collapsed="false">
      <c r="A64" s="454"/>
      <c r="B64" s="119"/>
      <c r="C64" s="119"/>
      <c r="D64" s="119"/>
      <c r="E64" s="119"/>
      <c r="F64" s="119"/>
      <c r="G64" s="119"/>
      <c r="H64" s="119"/>
      <c r="I64" s="119"/>
      <c r="J64" s="119"/>
      <c r="K64" s="119"/>
      <c r="L64" s="119"/>
      <c r="M64" s="119"/>
      <c r="N64" s="119"/>
      <c r="O64" s="119"/>
      <c r="P64" s="119"/>
      <c r="Q64" s="119"/>
      <c r="R64" s="119"/>
      <c r="S64" s="119"/>
      <c r="T64" s="119"/>
      <c r="U64" s="119"/>
      <c r="V64" s="119"/>
      <c r="W64" s="119"/>
      <c r="X64" s="119"/>
      <c r="Y64" s="119"/>
    </row>
    <row r="65" customFormat="false" ht="12.75" hidden="false" customHeight="true" outlineLevel="0" collapsed="false">
      <c r="A65" s="454"/>
      <c r="B65" s="119"/>
      <c r="C65" s="119"/>
      <c r="D65" s="119"/>
      <c r="E65" s="119"/>
      <c r="F65" s="119"/>
      <c r="G65" s="119"/>
      <c r="H65" s="119"/>
      <c r="I65" s="119"/>
      <c r="J65" s="119"/>
      <c r="K65" s="119"/>
      <c r="L65" s="119"/>
      <c r="M65" s="119"/>
      <c r="N65" s="119"/>
      <c r="O65" s="119"/>
      <c r="P65" s="119"/>
      <c r="Q65" s="119"/>
      <c r="R65" s="119"/>
      <c r="S65" s="119"/>
      <c r="T65" s="119"/>
      <c r="U65" s="119"/>
      <c r="V65" s="119"/>
      <c r="W65" s="119"/>
      <c r="X65" s="119"/>
      <c r="Y65" s="119"/>
    </row>
    <row r="66" customFormat="false" ht="12.75" hidden="false" customHeight="true" outlineLevel="0" collapsed="false">
      <c r="A66" s="454"/>
      <c r="B66" s="119"/>
      <c r="C66" s="119"/>
      <c r="D66" s="119"/>
      <c r="E66" s="119"/>
      <c r="F66" s="119"/>
      <c r="G66" s="119"/>
      <c r="H66" s="119"/>
      <c r="I66" s="119"/>
      <c r="J66" s="119"/>
      <c r="K66" s="119"/>
      <c r="L66" s="119"/>
      <c r="M66" s="119"/>
      <c r="N66" s="119"/>
      <c r="O66" s="119"/>
      <c r="P66" s="119"/>
      <c r="Q66" s="119"/>
      <c r="R66" s="119"/>
      <c r="S66" s="119"/>
      <c r="T66" s="119"/>
      <c r="U66" s="119"/>
      <c r="V66" s="119"/>
      <c r="W66" s="119"/>
      <c r="X66" s="119"/>
      <c r="Y66" s="119"/>
    </row>
    <row r="67" customFormat="false" ht="12.75" hidden="false" customHeight="true" outlineLevel="0" collapsed="false">
      <c r="A67" s="454"/>
      <c r="B67" s="119"/>
      <c r="C67" s="119"/>
      <c r="D67" s="119"/>
      <c r="E67" s="119"/>
      <c r="F67" s="119"/>
      <c r="G67" s="119"/>
      <c r="H67" s="119"/>
      <c r="I67" s="119"/>
      <c r="J67" s="119"/>
      <c r="K67" s="119"/>
      <c r="L67" s="119"/>
      <c r="M67" s="119"/>
      <c r="N67" s="119"/>
      <c r="O67" s="119"/>
      <c r="P67" s="119"/>
      <c r="Q67" s="119"/>
      <c r="R67" s="119"/>
      <c r="S67" s="119"/>
      <c r="T67" s="119"/>
      <c r="U67" s="119"/>
      <c r="V67" s="119"/>
      <c r="W67" s="119"/>
      <c r="X67" s="119"/>
      <c r="Y67" s="119"/>
    </row>
    <row r="68" customFormat="false" ht="12.75" hidden="false" customHeight="true" outlineLevel="0" collapsed="false">
      <c r="A68" s="454"/>
      <c r="B68" s="119"/>
      <c r="C68" s="119"/>
      <c r="D68" s="119"/>
      <c r="E68" s="119"/>
      <c r="F68" s="119"/>
      <c r="G68" s="119"/>
      <c r="H68" s="119"/>
      <c r="I68" s="119"/>
      <c r="J68" s="119"/>
      <c r="K68" s="119"/>
      <c r="L68" s="119"/>
      <c r="M68" s="119"/>
      <c r="N68" s="119"/>
      <c r="O68" s="119"/>
      <c r="P68" s="119"/>
      <c r="Q68" s="119"/>
      <c r="R68" s="119"/>
      <c r="S68" s="119"/>
      <c r="T68" s="119"/>
      <c r="U68" s="119"/>
      <c r="V68" s="119"/>
      <c r="W68" s="119"/>
      <c r="X68" s="119"/>
      <c r="Y68" s="119"/>
    </row>
    <row r="69" customFormat="false" ht="12.75" hidden="false" customHeight="true" outlineLevel="0" collapsed="false">
      <c r="A69" s="454"/>
      <c r="B69" s="119"/>
      <c r="C69" s="119"/>
      <c r="D69" s="119"/>
      <c r="E69" s="119"/>
      <c r="F69" s="119"/>
      <c r="G69" s="119"/>
      <c r="H69" s="119"/>
      <c r="I69" s="119"/>
      <c r="J69" s="119"/>
      <c r="K69" s="119"/>
      <c r="L69" s="119"/>
      <c r="M69" s="119"/>
      <c r="N69" s="119"/>
      <c r="O69" s="119"/>
      <c r="P69" s="119"/>
      <c r="Q69" s="119"/>
      <c r="R69" s="119"/>
      <c r="S69" s="119"/>
      <c r="T69" s="119"/>
      <c r="U69" s="119"/>
      <c r="V69" s="119"/>
      <c r="W69" s="119"/>
      <c r="X69" s="119"/>
      <c r="Y69" s="119"/>
    </row>
    <row r="70" customFormat="false" ht="12.75" hidden="false" customHeight="true" outlineLevel="0" collapsed="false">
      <c r="A70" s="454"/>
      <c r="B70" s="119"/>
      <c r="C70" s="119"/>
      <c r="D70" s="119"/>
      <c r="E70" s="119"/>
      <c r="F70" s="119"/>
      <c r="G70" s="119"/>
      <c r="H70" s="119"/>
      <c r="I70" s="119"/>
      <c r="J70" s="119"/>
      <c r="K70" s="119"/>
      <c r="L70" s="119"/>
      <c r="M70" s="119"/>
      <c r="N70" s="119"/>
      <c r="O70" s="119"/>
      <c r="P70" s="119"/>
      <c r="Q70" s="119"/>
      <c r="R70" s="119"/>
      <c r="S70" s="119"/>
      <c r="T70" s="119"/>
      <c r="U70" s="119"/>
      <c r="V70" s="119"/>
      <c r="W70" s="119"/>
      <c r="X70" s="119"/>
      <c r="Y70" s="119"/>
    </row>
    <row r="71" customFormat="false" ht="12.75" hidden="false" customHeight="true" outlineLevel="0" collapsed="false">
      <c r="A71" s="454"/>
      <c r="B71" s="119"/>
      <c r="C71" s="119"/>
      <c r="D71" s="119"/>
      <c r="E71" s="119"/>
      <c r="F71" s="119"/>
      <c r="G71" s="119"/>
      <c r="H71" s="119"/>
      <c r="I71" s="119"/>
      <c r="J71" s="119"/>
      <c r="K71" s="119"/>
      <c r="L71" s="119"/>
      <c r="M71" s="119"/>
      <c r="N71" s="119"/>
      <c r="O71" s="119"/>
      <c r="P71" s="119"/>
      <c r="Q71" s="119"/>
      <c r="R71" s="119"/>
      <c r="S71" s="119"/>
      <c r="T71" s="119"/>
      <c r="U71" s="119"/>
      <c r="V71" s="119"/>
      <c r="W71" s="119"/>
      <c r="X71" s="119"/>
      <c r="Y71" s="119"/>
    </row>
    <row r="72" customFormat="false" ht="12.75" hidden="false" customHeight="true" outlineLevel="0" collapsed="false">
      <c r="A72" s="454"/>
      <c r="B72" s="119"/>
      <c r="C72" s="119"/>
      <c r="D72" s="119"/>
      <c r="E72" s="119"/>
      <c r="F72" s="119"/>
      <c r="G72" s="119"/>
      <c r="H72" s="119"/>
      <c r="I72" s="119"/>
      <c r="J72" s="119"/>
      <c r="K72" s="119"/>
      <c r="L72" s="119"/>
      <c r="M72" s="119"/>
      <c r="N72" s="119"/>
      <c r="O72" s="119"/>
      <c r="P72" s="119"/>
      <c r="Q72" s="119"/>
      <c r="R72" s="119"/>
      <c r="S72" s="119"/>
      <c r="T72" s="119"/>
      <c r="U72" s="119"/>
      <c r="V72" s="119"/>
      <c r="W72" s="119"/>
      <c r="X72" s="119"/>
      <c r="Y72" s="119"/>
    </row>
    <row r="73" customFormat="false" ht="12.75" hidden="false" customHeight="true" outlineLevel="0" collapsed="false">
      <c r="A73" s="454"/>
      <c r="B73" s="119"/>
      <c r="C73" s="119"/>
      <c r="D73" s="119"/>
      <c r="E73" s="119"/>
      <c r="F73" s="119"/>
      <c r="G73" s="119"/>
      <c r="H73" s="119"/>
      <c r="I73" s="119"/>
      <c r="J73" s="119"/>
      <c r="K73" s="119"/>
      <c r="L73" s="119"/>
      <c r="M73" s="119"/>
      <c r="N73" s="119"/>
      <c r="O73" s="119"/>
      <c r="P73" s="119"/>
      <c r="Q73" s="119"/>
      <c r="R73" s="119"/>
      <c r="S73" s="119"/>
      <c r="T73" s="119"/>
      <c r="U73" s="119"/>
      <c r="V73" s="119"/>
      <c r="W73" s="119"/>
      <c r="X73" s="119"/>
      <c r="Y73" s="119"/>
    </row>
    <row r="74" customFormat="false" ht="12.75" hidden="false" customHeight="true" outlineLevel="0" collapsed="false">
      <c r="A74" s="454"/>
      <c r="B74" s="119"/>
      <c r="C74" s="119"/>
      <c r="D74" s="119"/>
      <c r="E74" s="119"/>
      <c r="F74" s="119"/>
      <c r="G74" s="119"/>
      <c r="H74" s="119"/>
      <c r="I74" s="119"/>
      <c r="J74" s="119"/>
      <c r="K74" s="119"/>
      <c r="L74" s="119"/>
      <c r="M74" s="119"/>
      <c r="N74" s="119"/>
      <c r="O74" s="119"/>
      <c r="P74" s="119"/>
      <c r="Q74" s="119"/>
      <c r="R74" s="119"/>
      <c r="S74" s="119"/>
      <c r="T74" s="119"/>
      <c r="U74" s="119"/>
      <c r="V74" s="119"/>
      <c r="W74" s="119"/>
      <c r="X74" s="119"/>
      <c r="Y74" s="119"/>
    </row>
    <row r="75" customFormat="false" ht="12.75" hidden="false" customHeight="true" outlineLevel="0" collapsed="false">
      <c r="A75" s="454"/>
      <c r="B75" s="119"/>
      <c r="C75" s="119"/>
      <c r="D75" s="119"/>
      <c r="E75" s="119"/>
      <c r="F75" s="119"/>
      <c r="G75" s="119"/>
      <c r="H75" s="119"/>
      <c r="I75" s="119"/>
      <c r="J75" s="119"/>
      <c r="K75" s="119"/>
      <c r="L75" s="119"/>
      <c r="M75" s="119"/>
      <c r="N75" s="119"/>
      <c r="O75" s="119"/>
      <c r="P75" s="119"/>
      <c r="Q75" s="119"/>
      <c r="R75" s="119"/>
      <c r="S75" s="119"/>
      <c r="T75" s="119"/>
      <c r="U75" s="119"/>
      <c r="V75" s="119"/>
      <c r="W75" s="119"/>
      <c r="X75" s="119"/>
      <c r="Y75" s="119"/>
    </row>
    <row r="76" customFormat="false" ht="12.75" hidden="false" customHeight="true" outlineLevel="0" collapsed="false">
      <c r="A76" s="454"/>
      <c r="B76" s="119"/>
      <c r="C76" s="119"/>
      <c r="D76" s="119"/>
      <c r="E76" s="119"/>
      <c r="F76" s="119"/>
      <c r="G76" s="119"/>
      <c r="H76" s="119"/>
      <c r="I76" s="119"/>
      <c r="J76" s="119"/>
      <c r="K76" s="119"/>
      <c r="L76" s="119"/>
      <c r="M76" s="119"/>
      <c r="N76" s="119"/>
      <c r="O76" s="119"/>
      <c r="P76" s="119"/>
      <c r="Q76" s="119"/>
      <c r="R76" s="119"/>
      <c r="S76" s="119"/>
      <c r="T76" s="119"/>
      <c r="U76" s="119"/>
      <c r="V76" s="119"/>
      <c r="W76" s="119"/>
      <c r="X76" s="119"/>
      <c r="Y76" s="119"/>
    </row>
    <row r="77" customFormat="false" ht="12.75" hidden="false" customHeight="true" outlineLevel="0" collapsed="false">
      <c r="A77" s="454"/>
      <c r="B77" s="119"/>
      <c r="C77" s="119"/>
      <c r="D77" s="119"/>
      <c r="E77" s="119"/>
      <c r="F77" s="119"/>
      <c r="G77" s="119"/>
      <c r="H77" s="119"/>
      <c r="I77" s="119"/>
      <c r="J77" s="119"/>
      <c r="K77" s="119"/>
      <c r="L77" s="119"/>
      <c r="M77" s="119"/>
      <c r="N77" s="119"/>
      <c r="O77" s="119"/>
      <c r="P77" s="119"/>
      <c r="Q77" s="119"/>
      <c r="R77" s="119"/>
      <c r="S77" s="119"/>
      <c r="T77" s="119"/>
      <c r="U77" s="119"/>
      <c r="V77" s="119"/>
      <c r="W77" s="119"/>
      <c r="X77" s="119"/>
      <c r="Y77" s="119"/>
    </row>
    <row r="78" customFormat="false" ht="12.75" hidden="false" customHeight="true" outlineLevel="0" collapsed="false">
      <c r="A78" s="454"/>
      <c r="B78" s="119"/>
      <c r="C78" s="119"/>
      <c r="D78" s="119"/>
      <c r="E78" s="119"/>
      <c r="F78" s="119"/>
      <c r="G78" s="119"/>
      <c r="H78" s="119"/>
      <c r="I78" s="119"/>
      <c r="J78" s="119"/>
      <c r="K78" s="119"/>
      <c r="L78" s="119"/>
      <c r="M78" s="119"/>
      <c r="N78" s="119"/>
      <c r="O78" s="119"/>
      <c r="P78" s="119"/>
      <c r="Q78" s="119"/>
      <c r="R78" s="119"/>
      <c r="S78" s="119"/>
      <c r="T78" s="119"/>
      <c r="U78" s="119"/>
      <c r="V78" s="119"/>
      <c r="W78" s="119"/>
      <c r="X78" s="119"/>
      <c r="Y78" s="119"/>
    </row>
    <row r="79" customFormat="false" ht="12.75" hidden="false" customHeight="true" outlineLevel="0" collapsed="false">
      <c r="A79" s="454"/>
      <c r="B79" s="119"/>
      <c r="C79" s="119"/>
      <c r="D79" s="119"/>
      <c r="E79" s="119"/>
      <c r="F79" s="119"/>
      <c r="G79" s="119"/>
      <c r="H79" s="119"/>
      <c r="I79" s="119"/>
      <c r="J79" s="119"/>
      <c r="K79" s="119"/>
      <c r="L79" s="119"/>
      <c r="M79" s="119"/>
      <c r="N79" s="119"/>
      <c r="O79" s="119"/>
      <c r="P79" s="119"/>
      <c r="Q79" s="119"/>
      <c r="R79" s="119"/>
      <c r="S79" s="119"/>
      <c r="T79" s="119"/>
      <c r="U79" s="119"/>
      <c r="V79" s="119"/>
      <c r="W79" s="119"/>
      <c r="X79" s="119"/>
      <c r="Y79" s="119"/>
    </row>
    <row r="80" customFormat="false" ht="12.75" hidden="false" customHeight="true" outlineLevel="0" collapsed="false">
      <c r="A80" s="454"/>
      <c r="B80" s="119"/>
      <c r="C80" s="119"/>
      <c r="D80" s="119"/>
      <c r="E80" s="119"/>
      <c r="F80" s="119"/>
      <c r="G80" s="119"/>
      <c r="H80" s="119"/>
      <c r="I80" s="119"/>
      <c r="J80" s="119"/>
      <c r="K80" s="119"/>
      <c r="L80" s="119"/>
      <c r="M80" s="119"/>
      <c r="N80" s="119"/>
      <c r="O80" s="119"/>
      <c r="P80" s="119"/>
      <c r="Q80" s="119"/>
      <c r="R80" s="119"/>
      <c r="S80" s="119"/>
      <c r="T80" s="119"/>
      <c r="U80" s="119"/>
      <c r="V80" s="119"/>
      <c r="W80" s="119"/>
      <c r="X80" s="119"/>
      <c r="Y80" s="119"/>
    </row>
    <row r="81" customFormat="false" ht="12.75" hidden="false" customHeight="true" outlineLevel="0" collapsed="false">
      <c r="A81" s="454"/>
      <c r="B81" s="119"/>
      <c r="C81" s="119"/>
      <c r="D81" s="119"/>
      <c r="E81" s="119"/>
      <c r="F81" s="119"/>
      <c r="G81" s="119"/>
      <c r="H81" s="119"/>
      <c r="I81" s="119"/>
      <c r="J81" s="119"/>
      <c r="K81" s="119"/>
      <c r="L81" s="119"/>
      <c r="M81" s="119"/>
      <c r="N81" s="119"/>
      <c r="O81" s="119"/>
      <c r="P81" s="119"/>
      <c r="Q81" s="119"/>
      <c r="R81" s="119"/>
      <c r="S81" s="119"/>
      <c r="T81" s="119"/>
      <c r="U81" s="119"/>
      <c r="V81" s="119"/>
      <c r="W81" s="119"/>
      <c r="X81" s="119"/>
      <c r="Y81" s="119"/>
    </row>
    <row r="82" customFormat="false" ht="12.75" hidden="false" customHeight="true" outlineLevel="0" collapsed="false">
      <c r="A82" s="454"/>
      <c r="B82" s="119"/>
      <c r="C82" s="119"/>
      <c r="D82" s="119"/>
      <c r="E82" s="119"/>
      <c r="F82" s="119"/>
      <c r="G82" s="119"/>
      <c r="H82" s="119"/>
      <c r="I82" s="119"/>
      <c r="J82" s="119"/>
      <c r="K82" s="119"/>
      <c r="L82" s="119"/>
      <c r="M82" s="119"/>
      <c r="N82" s="119"/>
      <c r="O82" s="119"/>
      <c r="P82" s="119"/>
      <c r="Q82" s="119"/>
      <c r="R82" s="119"/>
      <c r="S82" s="119"/>
      <c r="T82" s="119"/>
      <c r="U82" s="119"/>
      <c r="V82" s="119"/>
      <c r="W82" s="119"/>
      <c r="X82" s="119"/>
      <c r="Y82" s="119"/>
    </row>
    <row r="83" customFormat="false" ht="12.75" hidden="false" customHeight="true" outlineLevel="0" collapsed="false">
      <c r="A83" s="454"/>
      <c r="B83" s="119"/>
      <c r="C83" s="119"/>
      <c r="D83" s="119"/>
      <c r="E83" s="119"/>
      <c r="F83" s="119"/>
      <c r="G83" s="119"/>
      <c r="H83" s="119"/>
      <c r="I83" s="119"/>
      <c r="J83" s="119"/>
      <c r="K83" s="119"/>
      <c r="L83" s="119"/>
      <c r="M83" s="119"/>
      <c r="N83" s="119"/>
      <c r="O83" s="119"/>
      <c r="P83" s="119"/>
      <c r="Q83" s="119"/>
      <c r="R83" s="119"/>
      <c r="S83" s="119"/>
      <c r="T83" s="119"/>
      <c r="U83" s="119"/>
      <c r="V83" s="119"/>
      <c r="W83" s="119"/>
      <c r="X83" s="119"/>
      <c r="Y83" s="119"/>
    </row>
    <row r="84" customFormat="false" ht="12.75" hidden="false" customHeight="true" outlineLevel="0" collapsed="false">
      <c r="A84" s="454"/>
      <c r="B84" s="119"/>
      <c r="C84" s="119"/>
      <c r="D84" s="119"/>
      <c r="E84" s="119"/>
      <c r="F84" s="119"/>
      <c r="G84" s="119"/>
      <c r="H84" s="119"/>
      <c r="I84" s="119"/>
      <c r="J84" s="119"/>
      <c r="K84" s="119"/>
      <c r="L84" s="119"/>
      <c r="M84" s="119"/>
      <c r="N84" s="119"/>
      <c r="O84" s="119"/>
      <c r="P84" s="119"/>
      <c r="Q84" s="119"/>
      <c r="R84" s="119"/>
      <c r="S84" s="119"/>
      <c r="T84" s="119"/>
      <c r="U84" s="119"/>
      <c r="V84" s="119"/>
      <c r="W84" s="119"/>
      <c r="X84" s="119"/>
      <c r="Y84" s="119"/>
    </row>
    <row r="85" customFormat="false" ht="12.75" hidden="false" customHeight="true" outlineLevel="0" collapsed="false">
      <c r="A85" s="454"/>
      <c r="B85" s="119"/>
      <c r="C85" s="119"/>
      <c r="D85" s="119"/>
      <c r="E85" s="119"/>
      <c r="F85" s="119"/>
      <c r="G85" s="119"/>
      <c r="H85" s="119"/>
      <c r="I85" s="119"/>
      <c r="J85" s="119"/>
      <c r="K85" s="119"/>
      <c r="L85" s="119"/>
      <c r="M85" s="119"/>
      <c r="N85" s="119"/>
      <c r="O85" s="119"/>
      <c r="P85" s="119"/>
      <c r="Q85" s="119"/>
      <c r="R85" s="119"/>
      <c r="S85" s="119"/>
      <c r="T85" s="119"/>
      <c r="U85" s="119"/>
      <c r="V85" s="119"/>
      <c r="W85" s="119"/>
      <c r="X85" s="119"/>
      <c r="Y85" s="119"/>
    </row>
    <row r="86" customFormat="false" ht="12.75" hidden="false" customHeight="true" outlineLevel="0" collapsed="false">
      <c r="A86" s="454"/>
      <c r="B86" s="119"/>
      <c r="C86" s="119"/>
      <c r="D86" s="119"/>
      <c r="E86" s="119"/>
      <c r="F86" s="119"/>
      <c r="G86" s="119"/>
      <c r="H86" s="119"/>
      <c r="I86" s="119"/>
      <c r="J86" s="119"/>
      <c r="K86" s="119"/>
      <c r="L86" s="119"/>
      <c r="M86" s="119"/>
      <c r="N86" s="119"/>
      <c r="O86" s="119"/>
      <c r="P86" s="119"/>
      <c r="Q86" s="119"/>
      <c r="R86" s="119"/>
      <c r="S86" s="119"/>
      <c r="T86" s="119"/>
      <c r="U86" s="119"/>
      <c r="V86" s="119"/>
      <c r="W86" s="119"/>
      <c r="X86" s="119"/>
      <c r="Y86" s="119"/>
    </row>
    <row r="87" customFormat="false" ht="12.75" hidden="false" customHeight="true" outlineLevel="0" collapsed="false">
      <c r="A87" s="454"/>
      <c r="B87" s="119"/>
      <c r="C87" s="119"/>
      <c r="D87" s="119"/>
      <c r="E87" s="119"/>
      <c r="F87" s="119"/>
      <c r="G87" s="119"/>
      <c r="H87" s="119"/>
      <c r="I87" s="119"/>
      <c r="J87" s="119"/>
      <c r="K87" s="119"/>
      <c r="L87" s="119"/>
      <c r="M87" s="119"/>
      <c r="N87" s="119"/>
      <c r="O87" s="119"/>
      <c r="P87" s="119"/>
      <c r="Q87" s="119"/>
      <c r="R87" s="119"/>
      <c r="S87" s="119"/>
      <c r="T87" s="119"/>
      <c r="U87" s="119"/>
      <c r="V87" s="119"/>
      <c r="W87" s="119"/>
      <c r="X87" s="119"/>
      <c r="Y87" s="119"/>
    </row>
    <row r="88" customFormat="false" ht="12.75" hidden="false" customHeight="true" outlineLevel="0" collapsed="false">
      <c r="A88" s="454"/>
      <c r="B88" s="119"/>
      <c r="C88" s="119"/>
      <c r="D88" s="119"/>
      <c r="E88" s="119"/>
      <c r="F88" s="119"/>
      <c r="G88" s="119"/>
      <c r="H88" s="119"/>
      <c r="I88" s="119"/>
      <c r="J88" s="119"/>
      <c r="K88" s="119"/>
      <c r="L88" s="119"/>
      <c r="M88" s="119"/>
      <c r="N88" s="119"/>
      <c r="O88" s="119"/>
      <c r="P88" s="119"/>
      <c r="Q88" s="119"/>
      <c r="R88" s="119"/>
      <c r="S88" s="119"/>
      <c r="T88" s="119"/>
      <c r="U88" s="119"/>
      <c r="V88" s="119"/>
      <c r="W88" s="119"/>
      <c r="X88" s="119"/>
      <c r="Y88" s="119"/>
    </row>
    <row r="89" customFormat="false" ht="12.75" hidden="false" customHeight="true" outlineLevel="0" collapsed="false">
      <c r="A89" s="454"/>
      <c r="B89" s="119"/>
      <c r="C89" s="119"/>
      <c r="D89" s="119"/>
      <c r="E89" s="119"/>
      <c r="F89" s="119"/>
      <c r="G89" s="119"/>
      <c r="H89" s="119"/>
      <c r="I89" s="119"/>
      <c r="J89" s="119"/>
      <c r="K89" s="119"/>
      <c r="L89" s="119"/>
      <c r="M89" s="119"/>
      <c r="N89" s="119"/>
      <c r="O89" s="119"/>
      <c r="P89" s="119"/>
      <c r="Q89" s="119"/>
      <c r="R89" s="119"/>
      <c r="S89" s="119"/>
      <c r="T89" s="119"/>
      <c r="U89" s="119"/>
      <c r="V89" s="119"/>
      <c r="W89" s="119"/>
      <c r="X89" s="119"/>
      <c r="Y89" s="119"/>
    </row>
    <row r="90" customFormat="false" ht="12.75" hidden="false" customHeight="true" outlineLevel="0" collapsed="false">
      <c r="A90" s="454"/>
      <c r="B90" s="119"/>
      <c r="C90" s="119"/>
      <c r="D90" s="119"/>
      <c r="E90" s="119"/>
      <c r="F90" s="119"/>
      <c r="G90" s="119"/>
      <c r="H90" s="119"/>
      <c r="I90" s="119"/>
      <c r="J90" s="119"/>
      <c r="K90" s="119"/>
      <c r="L90" s="119"/>
      <c r="M90" s="119"/>
      <c r="N90" s="119"/>
      <c r="O90" s="119"/>
      <c r="P90" s="119"/>
      <c r="Q90" s="119"/>
      <c r="R90" s="119"/>
      <c r="S90" s="119"/>
      <c r="T90" s="119"/>
      <c r="U90" s="119"/>
      <c r="V90" s="119"/>
      <c r="W90" s="119"/>
      <c r="X90" s="119"/>
      <c r="Y90" s="119"/>
    </row>
    <row r="91" customFormat="false" ht="12.75" hidden="false" customHeight="true" outlineLevel="0" collapsed="false">
      <c r="A91" s="454"/>
      <c r="B91" s="119"/>
      <c r="C91" s="119"/>
      <c r="D91" s="119"/>
      <c r="E91" s="119"/>
      <c r="F91" s="119"/>
      <c r="G91" s="119"/>
      <c r="H91" s="119"/>
      <c r="I91" s="119"/>
      <c r="J91" s="119"/>
      <c r="K91" s="119"/>
      <c r="L91" s="119"/>
      <c r="M91" s="119"/>
      <c r="N91" s="119"/>
      <c r="O91" s="119"/>
      <c r="P91" s="119"/>
      <c r="Q91" s="119"/>
      <c r="R91" s="119"/>
      <c r="S91" s="119"/>
      <c r="T91" s="119"/>
      <c r="U91" s="119"/>
      <c r="V91" s="119"/>
      <c r="W91" s="119"/>
      <c r="X91" s="119"/>
      <c r="Y91" s="119"/>
    </row>
    <row r="92" customFormat="false" ht="12.75" hidden="false" customHeight="true" outlineLevel="0" collapsed="false">
      <c r="A92" s="454"/>
      <c r="B92" s="119"/>
      <c r="C92" s="119"/>
      <c r="D92" s="119"/>
      <c r="E92" s="119"/>
      <c r="F92" s="119"/>
      <c r="G92" s="119"/>
      <c r="H92" s="119"/>
      <c r="I92" s="119"/>
      <c r="J92" s="119"/>
      <c r="K92" s="119"/>
      <c r="L92" s="119"/>
      <c r="M92" s="119"/>
      <c r="N92" s="119"/>
      <c r="O92" s="119"/>
      <c r="P92" s="119"/>
      <c r="Q92" s="119"/>
      <c r="R92" s="119"/>
      <c r="S92" s="119"/>
      <c r="T92" s="119"/>
      <c r="U92" s="119"/>
      <c r="V92" s="119"/>
      <c r="W92" s="119"/>
      <c r="X92" s="119"/>
      <c r="Y92" s="119"/>
    </row>
    <row r="93" customFormat="false" ht="12.75" hidden="false" customHeight="true" outlineLevel="0" collapsed="false">
      <c r="A93" s="454"/>
      <c r="B93" s="119"/>
      <c r="C93" s="119"/>
      <c r="D93" s="119"/>
      <c r="E93" s="119"/>
      <c r="F93" s="119"/>
      <c r="G93" s="119"/>
      <c r="H93" s="119"/>
      <c r="I93" s="119"/>
      <c r="J93" s="119"/>
      <c r="K93" s="119"/>
      <c r="L93" s="119"/>
      <c r="M93" s="119"/>
      <c r="N93" s="119"/>
      <c r="O93" s="119"/>
      <c r="P93" s="119"/>
      <c r="Q93" s="119"/>
      <c r="R93" s="119"/>
      <c r="S93" s="119"/>
      <c r="T93" s="119"/>
      <c r="U93" s="119"/>
      <c r="V93" s="119"/>
      <c r="W93" s="119"/>
      <c r="X93" s="119"/>
      <c r="Y93" s="119"/>
    </row>
    <row r="94" customFormat="false" ht="12.75" hidden="false" customHeight="true" outlineLevel="0" collapsed="false">
      <c r="A94" s="454"/>
      <c r="B94" s="119"/>
      <c r="C94" s="119"/>
      <c r="D94" s="119"/>
      <c r="E94" s="119"/>
      <c r="F94" s="119"/>
      <c r="G94" s="119"/>
      <c r="H94" s="119"/>
      <c r="I94" s="119"/>
      <c r="J94" s="119"/>
      <c r="K94" s="119"/>
      <c r="L94" s="119"/>
      <c r="M94" s="119"/>
      <c r="N94" s="119"/>
      <c r="O94" s="119"/>
      <c r="P94" s="119"/>
      <c r="Q94" s="119"/>
      <c r="R94" s="119"/>
      <c r="S94" s="119"/>
      <c r="T94" s="119"/>
      <c r="U94" s="119"/>
      <c r="V94" s="119"/>
      <c r="W94" s="119"/>
      <c r="X94" s="119"/>
      <c r="Y94" s="119"/>
    </row>
    <row r="95" customFormat="false" ht="12.75" hidden="false" customHeight="true" outlineLevel="0" collapsed="false">
      <c r="A95" s="454"/>
      <c r="B95" s="119"/>
      <c r="C95" s="119"/>
      <c r="D95" s="119"/>
      <c r="E95" s="119"/>
      <c r="F95" s="119"/>
      <c r="G95" s="119"/>
      <c r="H95" s="119"/>
      <c r="I95" s="119"/>
      <c r="J95" s="119"/>
      <c r="K95" s="119"/>
      <c r="L95" s="119"/>
      <c r="M95" s="119"/>
      <c r="N95" s="119"/>
      <c r="O95" s="119"/>
      <c r="P95" s="119"/>
      <c r="Q95" s="119"/>
      <c r="R95" s="119"/>
      <c r="S95" s="119"/>
      <c r="T95" s="119"/>
      <c r="U95" s="119"/>
      <c r="V95" s="119"/>
      <c r="W95" s="119"/>
      <c r="X95" s="119"/>
      <c r="Y95" s="119"/>
    </row>
    <row r="96" customFormat="false" ht="12.75" hidden="false" customHeight="true" outlineLevel="0" collapsed="false">
      <c r="A96" s="454"/>
      <c r="B96" s="119"/>
      <c r="C96" s="119"/>
      <c r="D96" s="119"/>
      <c r="E96" s="119"/>
      <c r="F96" s="119"/>
      <c r="G96" s="119"/>
      <c r="H96" s="119"/>
      <c r="I96" s="119"/>
      <c r="J96" s="119"/>
      <c r="K96" s="119"/>
      <c r="L96" s="119"/>
      <c r="M96" s="119"/>
      <c r="N96" s="119"/>
      <c r="O96" s="119"/>
      <c r="P96" s="119"/>
      <c r="Q96" s="119"/>
      <c r="R96" s="119"/>
      <c r="S96" s="119"/>
      <c r="T96" s="119"/>
      <c r="U96" s="119"/>
      <c r="V96" s="119"/>
      <c r="W96" s="119"/>
      <c r="X96" s="119"/>
      <c r="Y96" s="119"/>
    </row>
    <row r="97" customFormat="false" ht="12.75" hidden="false" customHeight="true" outlineLevel="0" collapsed="false">
      <c r="A97" s="454"/>
      <c r="B97" s="119"/>
      <c r="C97" s="119"/>
      <c r="D97" s="119"/>
      <c r="E97" s="119"/>
      <c r="F97" s="119"/>
      <c r="G97" s="119"/>
      <c r="H97" s="119"/>
      <c r="I97" s="119"/>
      <c r="J97" s="119"/>
      <c r="K97" s="119"/>
      <c r="L97" s="119"/>
      <c r="M97" s="119"/>
      <c r="N97" s="119"/>
      <c r="O97" s="119"/>
      <c r="P97" s="119"/>
      <c r="Q97" s="119"/>
      <c r="R97" s="119"/>
      <c r="S97" s="119"/>
      <c r="T97" s="119"/>
      <c r="U97" s="119"/>
      <c r="V97" s="119"/>
      <c r="W97" s="119"/>
      <c r="X97" s="119"/>
      <c r="Y97" s="119"/>
    </row>
    <row r="98" customFormat="false" ht="12.75" hidden="false" customHeight="true" outlineLevel="0" collapsed="false">
      <c r="A98" s="454"/>
      <c r="B98" s="119"/>
      <c r="C98" s="119"/>
      <c r="D98" s="119"/>
      <c r="E98" s="119"/>
      <c r="F98" s="119"/>
      <c r="G98" s="119"/>
      <c r="H98" s="119"/>
      <c r="I98" s="119"/>
      <c r="J98" s="119"/>
      <c r="K98" s="119"/>
      <c r="L98" s="119"/>
      <c r="M98" s="119"/>
      <c r="N98" s="119"/>
      <c r="O98" s="119"/>
      <c r="P98" s="119"/>
      <c r="Q98" s="119"/>
      <c r="R98" s="119"/>
      <c r="S98" s="119"/>
      <c r="T98" s="119"/>
      <c r="U98" s="119"/>
      <c r="V98" s="119"/>
      <c r="W98" s="119"/>
      <c r="X98" s="119"/>
      <c r="Y98" s="119"/>
    </row>
    <row r="99" customFormat="false" ht="12.75" hidden="false" customHeight="true" outlineLevel="0" collapsed="false">
      <c r="A99" s="454"/>
      <c r="B99" s="119"/>
      <c r="C99" s="119"/>
      <c r="D99" s="119"/>
      <c r="E99" s="119"/>
      <c r="F99" s="119"/>
      <c r="G99" s="119"/>
      <c r="H99" s="119"/>
      <c r="I99" s="119"/>
      <c r="J99" s="119"/>
      <c r="K99" s="119"/>
      <c r="L99" s="119"/>
      <c r="M99" s="119"/>
      <c r="N99" s="119"/>
      <c r="O99" s="119"/>
      <c r="P99" s="119"/>
      <c r="Q99" s="119"/>
      <c r="R99" s="119"/>
      <c r="S99" s="119"/>
      <c r="T99" s="119"/>
      <c r="U99" s="119"/>
      <c r="V99" s="119"/>
      <c r="W99" s="119"/>
      <c r="X99" s="119"/>
      <c r="Y99" s="119"/>
    </row>
    <row r="100" customFormat="false" ht="12.75" hidden="false" customHeight="true" outlineLevel="0" collapsed="false">
      <c r="A100" s="454"/>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19"/>
      <c r="Y100" s="119"/>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row>
  </sheetData>
  <mergeCells count="4">
    <mergeCell ref="B3:C3"/>
    <mergeCell ref="B4:C4"/>
    <mergeCell ref="K8:N8"/>
    <mergeCell ref="B33:D33"/>
  </mergeCells>
  <conditionalFormatting sqref="O37:P37">
    <cfRule type="colorScale" priority="2">
      <colorScale>
        <cfvo type="min" val="0"/>
        <cfvo type="max" val="0"/>
        <color rgb="FFFF7128"/>
        <color rgb="FFFFEF9C"/>
      </colorScale>
    </cfRule>
  </conditionalFormatting>
  <conditionalFormatting sqref="B32">
    <cfRule type="cellIs" priority="3" operator="equal" aboveAverage="0" equalAverage="0" bottom="0" percent="0" rank="0" text="" dxfId="0">
      <formula>$R$13</formula>
    </cfRule>
    <cfRule type="cellIs" priority="4" operator="equal" aboveAverage="0" equalAverage="0" bottom="0" percent="0" rank="0" text="" dxfId="1">
      <formula>$R$14</formula>
    </cfRule>
    <cfRule type="cellIs" priority="5" operator="equal" aboveAverage="0" equalAverage="0" bottom="0" percent="0" rank="0" text="" dxfId="2">
      <formula>$R$12</formula>
    </cfRule>
  </conditionalFormatting>
  <conditionalFormatting sqref="C32">
    <cfRule type="cellIs" priority="6" operator="equal" aboveAverage="0" equalAverage="0" bottom="0" percent="0" rank="0" text="" dxfId="3">
      <formula>$S$13</formula>
    </cfRule>
    <cfRule type="cellIs" priority="7" operator="equal" aboveAverage="0" equalAverage="0" bottom="0" percent="0" rank="0" text="" dxfId="4">
      <formula>$S$14</formula>
    </cfRule>
    <cfRule type="cellIs" priority="8" operator="equal" aboveAverage="0" equalAverage="0" bottom="0" percent="0" rank="0" text="" dxfId="5">
      <formula>$S$12</formula>
    </cfRule>
  </conditionalFormatting>
  <conditionalFormatting sqref="D32">
    <cfRule type="cellIs" priority="9" operator="equal" aboveAverage="0" equalAverage="0" bottom="0" percent="0" rank="0" text="" dxfId="6">
      <formula>$T$13</formula>
    </cfRule>
    <cfRule type="cellIs" priority="10" operator="equal" aboveAverage="0" equalAverage="0" bottom="0" percent="0" rank="0" text="" dxfId="7">
      <formula>$T$14</formula>
    </cfRule>
    <cfRule type="cellIs" priority="11" operator="equal" aboveAverage="0" equalAverage="0" bottom="0" percent="0" rank="0" text="" dxfId="8">
      <formula>$T$12</formula>
    </cfRule>
  </conditionalFormatting>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C99"/>
    <pageSetUpPr fitToPage="false"/>
  </sheetPr>
  <dimension ref="A1:O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11.29"/>
    <col collapsed="false" customWidth="true" hidden="false" outlineLevel="0" max="3" min="2" style="1" width="20.29"/>
    <col collapsed="false" customWidth="true" hidden="false" outlineLevel="0" max="4" min="4" style="1" width="30.72"/>
    <col collapsed="false" customWidth="true" hidden="false" outlineLevel="0" max="5" min="5" style="1" width="30"/>
    <col collapsed="false" customWidth="true" hidden="false" outlineLevel="0" max="6" min="6" style="1" width="25.71"/>
    <col collapsed="false" customWidth="true" hidden="false" outlineLevel="0" max="7" min="7" style="1" width="36.29"/>
    <col collapsed="false" customWidth="true" hidden="false" outlineLevel="0" max="8" min="8" style="1" width="26"/>
    <col collapsed="false" customWidth="true" hidden="false" outlineLevel="0" max="9" min="9" style="1" width="27.29"/>
    <col collapsed="false" customWidth="true" hidden="false" outlineLevel="0" max="10" min="10" style="1" width="34.85"/>
    <col collapsed="false" customWidth="true" hidden="false" outlineLevel="0" max="14" min="11" style="1" width="11.29"/>
    <col collapsed="false" customWidth="true" hidden="false" outlineLevel="0" max="15" min="15" style="1" width="30.29"/>
    <col collapsed="false" customWidth="true" hidden="false" outlineLevel="0" max="26" min="16" style="1" width="12.71"/>
  </cols>
  <sheetData>
    <row r="1" customFormat="false" ht="13.5" hidden="false" customHeight="true" outlineLevel="0" collapsed="false">
      <c r="A1" s="449" t="s">
        <v>720</v>
      </c>
      <c r="B1" s="471"/>
      <c r="C1" s="471"/>
      <c r="D1" s="471"/>
      <c r="E1" s="471"/>
      <c r="F1" s="471"/>
      <c r="G1" s="471"/>
      <c r="H1" s="471"/>
      <c r="I1" s="471"/>
      <c r="J1" s="471"/>
      <c r="K1" s="119"/>
      <c r="L1" s="471"/>
      <c r="M1" s="119"/>
      <c r="N1" s="119"/>
      <c r="O1" s="119"/>
    </row>
    <row r="2" customFormat="false" ht="15.75" hidden="false" customHeight="true" outlineLevel="0" collapsed="false">
      <c r="A2" s="119"/>
      <c r="B2" s="472"/>
      <c r="C2" s="472" t="s">
        <v>721</v>
      </c>
      <c r="D2" s="473" t="s">
        <v>748</v>
      </c>
      <c r="E2" s="471"/>
      <c r="F2" s="471"/>
      <c r="G2" s="471"/>
      <c r="H2" s="471"/>
      <c r="I2" s="471"/>
      <c r="J2" s="471"/>
      <c r="K2" s="119"/>
      <c r="L2" s="15" t="s">
        <v>17</v>
      </c>
      <c r="M2" s="15"/>
      <c r="N2" s="15"/>
      <c r="O2" s="15"/>
    </row>
    <row r="3" customFormat="false" ht="15" hidden="false" customHeight="true" outlineLevel="0" collapsed="false">
      <c r="A3" s="119"/>
      <c r="B3" s="472"/>
      <c r="C3" s="472"/>
      <c r="D3" s="473"/>
      <c r="E3" s="471"/>
      <c r="F3" s="471"/>
      <c r="G3" s="471"/>
      <c r="H3" s="471"/>
      <c r="I3" s="471"/>
      <c r="J3" s="471"/>
      <c r="K3" s="119"/>
      <c r="L3" s="474"/>
      <c r="M3" s="18"/>
      <c r="N3" s="18"/>
      <c r="O3" s="19"/>
    </row>
    <row r="4" customFormat="false" ht="15" hidden="false" customHeight="true" outlineLevel="0" collapsed="false">
      <c r="A4" s="119"/>
      <c r="B4" s="471"/>
      <c r="C4" s="471"/>
      <c r="D4" s="471"/>
      <c r="E4" s="471"/>
      <c r="F4" s="471"/>
      <c r="G4" s="471"/>
      <c r="H4" s="471"/>
      <c r="I4" s="471"/>
      <c r="J4" s="471"/>
      <c r="K4" s="119"/>
      <c r="L4" s="475"/>
      <c r="M4" s="21"/>
      <c r="N4" s="22" t="s">
        <v>19</v>
      </c>
      <c r="O4" s="23"/>
    </row>
    <row r="5" customFormat="false" ht="15" hidden="false" customHeight="true" outlineLevel="0" collapsed="false">
      <c r="A5" s="119"/>
      <c r="B5" s="472"/>
      <c r="C5" s="472" t="s">
        <v>749</v>
      </c>
      <c r="D5" s="473" t="s">
        <v>750</v>
      </c>
      <c r="E5" s="471"/>
      <c r="F5" s="471"/>
      <c r="G5" s="471"/>
      <c r="H5" s="471"/>
      <c r="I5" s="471"/>
      <c r="J5" s="471"/>
      <c r="K5" s="119"/>
      <c r="L5" s="475"/>
      <c r="M5" s="27"/>
      <c r="N5" s="22" t="s">
        <v>21</v>
      </c>
      <c r="O5" s="23"/>
    </row>
    <row r="6" customFormat="false" ht="15" hidden="false" customHeight="true" outlineLevel="0" collapsed="false">
      <c r="A6" s="119"/>
      <c r="B6" s="471"/>
      <c r="C6" s="471"/>
      <c r="D6" s="471"/>
      <c r="E6" s="471"/>
      <c r="F6" s="471"/>
      <c r="G6" s="471"/>
      <c r="H6" s="471"/>
      <c r="I6" s="471"/>
      <c r="J6" s="471"/>
      <c r="K6" s="119"/>
      <c r="L6" s="475"/>
      <c r="M6" s="28"/>
      <c r="N6" s="22" t="s">
        <v>23</v>
      </c>
      <c r="O6" s="23"/>
    </row>
    <row r="7" customFormat="false" ht="29.25" hidden="false" customHeight="true" outlineLevel="0" collapsed="false">
      <c r="A7" s="119"/>
      <c r="B7" s="476" t="s">
        <v>728</v>
      </c>
      <c r="C7" s="476" t="s">
        <v>751</v>
      </c>
      <c r="D7" s="476" t="s">
        <v>752</v>
      </c>
      <c r="E7" s="477" t="s">
        <v>753</v>
      </c>
      <c r="F7" s="477" t="s">
        <v>754</v>
      </c>
      <c r="G7" s="477" t="s">
        <v>755</v>
      </c>
      <c r="H7" s="477" t="s">
        <v>739</v>
      </c>
      <c r="I7" s="477" t="s">
        <v>740</v>
      </c>
      <c r="J7" s="477" t="s">
        <v>756</v>
      </c>
      <c r="K7" s="119"/>
      <c r="L7" s="478"/>
      <c r="M7" s="30"/>
      <c r="N7" s="30"/>
      <c r="O7" s="31"/>
    </row>
    <row r="8" customFormat="false" ht="107.25" hidden="false" customHeight="true" outlineLevel="0" collapsed="false">
      <c r="A8" s="119"/>
      <c r="B8" s="479" t="s">
        <v>757</v>
      </c>
      <c r="C8" s="479" t="s">
        <v>758</v>
      </c>
      <c r="D8" s="479" t="s">
        <v>759</v>
      </c>
      <c r="E8" s="479" t="s">
        <v>760</v>
      </c>
      <c r="F8" s="479" t="s">
        <v>761</v>
      </c>
      <c r="G8" s="479" t="s">
        <v>762</v>
      </c>
      <c r="H8" s="479" t="s">
        <v>763</v>
      </c>
      <c r="I8" s="479" t="s">
        <v>764</v>
      </c>
      <c r="J8" s="21"/>
      <c r="K8" s="147" t="n">
        <v>1</v>
      </c>
      <c r="L8" s="471" t="n">
        <v>1</v>
      </c>
      <c r="M8" s="119"/>
      <c r="N8" s="119"/>
      <c r="O8" s="119"/>
    </row>
    <row r="9" customFormat="false" ht="106.5" hidden="false" customHeight="true" outlineLevel="0" collapsed="false">
      <c r="A9" s="119"/>
      <c r="B9" s="479" t="s">
        <v>765</v>
      </c>
      <c r="C9" s="479"/>
      <c r="D9" s="479" t="s">
        <v>766</v>
      </c>
      <c r="E9" s="479" t="s">
        <v>767</v>
      </c>
      <c r="F9" s="479" t="s">
        <v>761</v>
      </c>
      <c r="G9" s="479" t="s">
        <v>768</v>
      </c>
      <c r="H9" s="479" t="s">
        <v>769</v>
      </c>
      <c r="I9" s="479" t="s">
        <v>770</v>
      </c>
      <c r="J9" s="21"/>
      <c r="K9" s="147" t="n">
        <v>2</v>
      </c>
      <c r="L9" s="471" t="n">
        <v>2</v>
      </c>
      <c r="M9" s="119"/>
      <c r="N9" s="119"/>
      <c r="O9" s="119"/>
    </row>
    <row r="10" customFormat="false" ht="196.5" hidden="false" customHeight="true" outlineLevel="0" collapsed="false">
      <c r="A10" s="119"/>
      <c r="B10" s="479" t="s">
        <v>771</v>
      </c>
      <c r="C10" s="479" t="s">
        <v>772</v>
      </c>
      <c r="D10" s="479" t="s">
        <v>773</v>
      </c>
      <c r="E10" s="479" t="s">
        <v>774</v>
      </c>
      <c r="F10" s="479" t="s">
        <v>775</v>
      </c>
      <c r="G10" s="479" t="s">
        <v>776</v>
      </c>
      <c r="H10" s="479" t="s">
        <v>777</v>
      </c>
      <c r="I10" s="479" t="s">
        <v>778</v>
      </c>
      <c r="J10" s="21"/>
      <c r="K10" s="147" t="n">
        <v>3</v>
      </c>
      <c r="L10" s="471" t="n">
        <v>3</v>
      </c>
      <c r="M10" s="119"/>
      <c r="N10" s="119"/>
      <c r="O10" s="119"/>
    </row>
    <row r="11" customFormat="false" ht="72" hidden="false" customHeight="true" outlineLevel="0" collapsed="false">
      <c r="A11" s="119"/>
      <c r="B11" s="479" t="s">
        <v>779</v>
      </c>
      <c r="C11" s="479" t="s">
        <v>780</v>
      </c>
      <c r="D11" s="479" t="s">
        <v>781</v>
      </c>
      <c r="E11" s="479" t="s">
        <v>782</v>
      </c>
      <c r="F11" s="479" t="s">
        <v>783</v>
      </c>
      <c r="G11" s="479" t="s">
        <v>784</v>
      </c>
      <c r="H11" s="479" t="s">
        <v>785</v>
      </c>
      <c r="I11" s="479" t="s">
        <v>786</v>
      </c>
      <c r="J11" s="21"/>
      <c r="K11" s="147" t="n">
        <v>4</v>
      </c>
      <c r="L11" s="471" t="n">
        <v>4</v>
      </c>
      <c r="M11" s="119"/>
      <c r="N11" s="119"/>
      <c r="O11" s="119"/>
    </row>
    <row r="12" customFormat="false" ht="123.75" hidden="false" customHeight="true" outlineLevel="0" collapsed="false">
      <c r="A12" s="119"/>
      <c r="B12" s="479" t="s">
        <v>787</v>
      </c>
      <c r="C12" s="479"/>
      <c r="D12" s="479" t="s">
        <v>788</v>
      </c>
      <c r="E12" s="479" t="s">
        <v>789</v>
      </c>
      <c r="F12" s="479" t="s">
        <v>790</v>
      </c>
      <c r="G12" s="479" t="s">
        <v>791</v>
      </c>
      <c r="H12" s="479" t="s">
        <v>792</v>
      </c>
      <c r="I12" s="479" t="s">
        <v>793</v>
      </c>
      <c r="J12" s="480"/>
      <c r="K12" s="147" t="n">
        <v>5</v>
      </c>
      <c r="L12" s="471" t="n">
        <v>5</v>
      </c>
      <c r="M12" s="119"/>
      <c r="N12" s="119"/>
      <c r="O12" s="119"/>
    </row>
    <row r="13" customFormat="false" ht="163.5" hidden="false" customHeight="true" outlineLevel="0" collapsed="false">
      <c r="A13" s="119"/>
      <c r="B13" s="479" t="s">
        <v>794</v>
      </c>
      <c r="C13" s="479" t="s">
        <v>795</v>
      </c>
      <c r="D13" s="479" t="s">
        <v>796</v>
      </c>
      <c r="E13" s="479" t="s">
        <v>797</v>
      </c>
      <c r="F13" s="479" t="s">
        <v>798</v>
      </c>
      <c r="G13" s="479" t="s">
        <v>799</v>
      </c>
      <c r="H13" s="479" t="s">
        <v>800</v>
      </c>
      <c r="I13" s="479" t="s">
        <v>801</v>
      </c>
      <c r="J13" s="481"/>
      <c r="K13" s="482" t="n">
        <v>6</v>
      </c>
      <c r="L13" s="483" t="n">
        <v>6</v>
      </c>
      <c r="M13" s="119"/>
      <c r="N13" s="119"/>
      <c r="O13" s="119"/>
    </row>
    <row r="14" customFormat="false" ht="39.75" hidden="false" customHeight="true" outlineLevel="0" collapsed="false">
      <c r="A14" s="119"/>
      <c r="B14" s="479"/>
      <c r="C14" s="479"/>
      <c r="D14" s="479"/>
      <c r="E14" s="479"/>
      <c r="F14" s="479"/>
      <c r="G14" s="479"/>
      <c r="H14" s="479"/>
      <c r="I14" s="479"/>
      <c r="J14" s="479"/>
      <c r="K14" s="482"/>
      <c r="L14" s="483"/>
      <c r="M14" s="119"/>
      <c r="N14" s="119"/>
      <c r="O14" s="119"/>
    </row>
    <row r="15" customFormat="false" ht="12.75" hidden="false" customHeight="true" outlineLevel="0" collapsed="false">
      <c r="A15" s="119"/>
      <c r="B15" s="479"/>
      <c r="C15" s="479"/>
      <c r="D15" s="479"/>
      <c r="E15" s="479"/>
      <c r="F15" s="479"/>
      <c r="G15" s="479"/>
      <c r="H15" s="479"/>
      <c r="I15" s="479"/>
      <c r="J15" s="479"/>
      <c r="K15" s="482"/>
      <c r="L15" s="483"/>
      <c r="M15" s="119"/>
      <c r="N15" s="119"/>
      <c r="O15" s="119"/>
    </row>
    <row r="16" customFormat="false" ht="34.5" hidden="false" customHeight="true" outlineLevel="0" collapsed="false">
      <c r="A16" s="119"/>
      <c r="B16" s="479"/>
      <c r="C16" s="479"/>
      <c r="D16" s="479"/>
      <c r="E16" s="479"/>
      <c r="F16" s="479"/>
      <c r="G16" s="479"/>
      <c r="H16" s="479"/>
      <c r="I16" s="479"/>
      <c r="J16" s="479"/>
      <c r="K16" s="482"/>
      <c r="L16" s="483"/>
      <c r="M16" s="119"/>
      <c r="N16" s="119"/>
      <c r="O16" s="119"/>
    </row>
    <row r="17" customFormat="false" ht="22.5" hidden="false" customHeight="true" outlineLevel="0" collapsed="false">
      <c r="A17" s="119"/>
      <c r="B17" s="479"/>
      <c r="C17" s="479"/>
      <c r="D17" s="479"/>
      <c r="E17" s="479"/>
      <c r="F17" s="479"/>
      <c r="G17" s="479"/>
      <c r="H17" s="479"/>
      <c r="I17" s="479"/>
      <c r="J17" s="479"/>
      <c r="K17" s="482"/>
      <c r="L17" s="483"/>
      <c r="M17" s="119"/>
      <c r="N17" s="119"/>
      <c r="O17" s="119"/>
    </row>
    <row r="18" customFormat="false" ht="72" hidden="false" customHeight="true" outlineLevel="0" collapsed="false">
      <c r="A18" s="119"/>
      <c r="B18" s="479"/>
      <c r="C18" s="479"/>
      <c r="D18" s="479"/>
      <c r="E18" s="479"/>
      <c r="F18" s="479"/>
      <c r="G18" s="479"/>
      <c r="H18" s="479"/>
      <c r="I18" s="479"/>
      <c r="J18" s="479"/>
      <c r="K18" s="482"/>
      <c r="L18" s="483"/>
      <c r="M18" s="119"/>
      <c r="N18" s="119"/>
      <c r="O18" s="119"/>
    </row>
    <row r="19" customFormat="false" ht="96" hidden="false" customHeight="true" outlineLevel="0" collapsed="false">
      <c r="A19" s="119"/>
      <c r="B19" s="479" t="s">
        <v>802</v>
      </c>
      <c r="C19" s="479" t="s">
        <v>803</v>
      </c>
      <c r="D19" s="479" t="s">
        <v>804</v>
      </c>
      <c r="E19" s="484" t="s">
        <v>805</v>
      </c>
      <c r="F19" s="479"/>
      <c r="G19" s="479" t="s">
        <v>806</v>
      </c>
      <c r="H19" s="479" t="s">
        <v>807</v>
      </c>
      <c r="I19" s="479" t="s">
        <v>808</v>
      </c>
      <c r="J19" s="481"/>
      <c r="K19" s="147" t="n">
        <v>8</v>
      </c>
      <c r="L19" s="471" t="n">
        <v>7</v>
      </c>
      <c r="M19" s="119"/>
      <c r="N19" s="119"/>
      <c r="O19" s="119"/>
    </row>
    <row r="20" customFormat="false" ht="135" hidden="false" customHeight="true" outlineLevel="0" collapsed="false">
      <c r="A20" s="119"/>
      <c r="B20" s="479" t="s">
        <v>809</v>
      </c>
      <c r="C20" s="479" t="s">
        <v>810</v>
      </c>
      <c r="D20" s="479" t="s">
        <v>811</v>
      </c>
      <c r="E20" s="479" t="s">
        <v>812</v>
      </c>
      <c r="F20" s="479"/>
      <c r="G20" s="479" t="s">
        <v>806</v>
      </c>
      <c r="H20" s="479" t="s">
        <v>813</v>
      </c>
      <c r="I20" s="479" t="s">
        <v>814</v>
      </c>
      <c r="J20" s="481"/>
      <c r="K20" s="147" t="n">
        <v>9</v>
      </c>
      <c r="L20" s="471" t="n">
        <v>8</v>
      </c>
      <c r="M20" s="119"/>
      <c r="N20" s="119"/>
      <c r="O20" s="119"/>
    </row>
    <row r="21" customFormat="false" ht="163.5" hidden="false" customHeight="true" outlineLevel="0" collapsed="false">
      <c r="A21" s="119"/>
      <c r="B21" s="479" t="s">
        <v>815</v>
      </c>
      <c r="C21" s="479" t="s">
        <v>816</v>
      </c>
      <c r="D21" s="479" t="s">
        <v>817</v>
      </c>
      <c r="E21" s="479" t="s">
        <v>818</v>
      </c>
      <c r="F21" s="479" t="s">
        <v>819</v>
      </c>
      <c r="G21" s="479" t="s">
        <v>820</v>
      </c>
      <c r="H21" s="479" t="s">
        <v>821</v>
      </c>
      <c r="I21" s="479" t="s">
        <v>822</v>
      </c>
      <c r="J21" s="481"/>
      <c r="K21" s="147" t="n">
        <v>10</v>
      </c>
      <c r="L21" s="471" t="n">
        <v>9</v>
      </c>
      <c r="M21" s="119"/>
      <c r="N21" s="119"/>
      <c r="O21" s="119"/>
    </row>
    <row r="22" customFormat="false" ht="336.75" hidden="false" customHeight="true" outlineLevel="0" collapsed="false">
      <c r="A22" s="119"/>
      <c r="B22" s="479" t="s">
        <v>823</v>
      </c>
      <c r="C22" s="479"/>
      <c r="D22" s="479" t="s">
        <v>824</v>
      </c>
      <c r="E22" s="485" t="s">
        <v>825</v>
      </c>
      <c r="F22" s="484" t="s">
        <v>826</v>
      </c>
      <c r="G22" s="479"/>
      <c r="H22" s="479"/>
      <c r="I22" s="479"/>
      <c r="J22" s="481"/>
      <c r="K22" s="147" t="n">
        <v>11</v>
      </c>
      <c r="L22" s="471" t="n">
        <v>10</v>
      </c>
      <c r="M22" s="119"/>
      <c r="N22" s="119"/>
      <c r="O22" s="119"/>
    </row>
    <row r="23" customFormat="false" ht="159" hidden="false" customHeight="true" outlineLevel="0" collapsed="false">
      <c r="A23" s="119"/>
      <c r="B23" s="479" t="s">
        <v>827</v>
      </c>
      <c r="C23" s="479"/>
      <c r="D23" s="479" t="s">
        <v>828</v>
      </c>
      <c r="E23" s="479" t="s">
        <v>829</v>
      </c>
      <c r="F23" s="479" t="s">
        <v>830</v>
      </c>
      <c r="G23" s="479" t="s">
        <v>831</v>
      </c>
      <c r="H23" s="479" t="s">
        <v>832</v>
      </c>
      <c r="I23" s="479" t="s">
        <v>833</v>
      </c>
      <c r="J23" s="480"/>
      <c r="K23" s="147" t="n">
        <v>12</v>
      </c>
      <c r="L23" s="471" t="n">
        <v>11</v>
      </c>
      <c r="M23" s="119"/>
      <c r="N23" s="119"/>
      <c r="O23" s="119"/>
    </row>
    <row r="24" customFormat="false" ht="150" hidden="false" customHeight="true" outlineLevel="0" collapsed="false">
      <c r="A24" s="119"/>
      <c r="B24" s="479" t="s">
        <v>834</v>
      </c>
      <c r="C24" s="479" t="s">
        <v>835</v>
      </c>
      <c r="D24" s="479" t="s">
        <v>836</v>
      </c>
      <c r="E24" s="479" t="s">
        <v>837</v>
      </c>
      <c r="F24" s="486" t="s">
        <v>819</v>
      </c>
      <c r="G24" s="479" t="s">
        <v>838</v>
      </c>
      <c r="H24" s="479"/>
      <c r="I24" s="479"/>
      <c r="J24" s="480"/>
      <c r="K24" s="147" t="n">
        <v>13</v>
      </c>
      <c r="L24" s="471" t="n">
        <v>12</v>
      </c>
      <c r="M24" s="119"/>
      <c r="N24" s="119"/>
      <c r="O24" s="119"/>
    </row>
    <row r="25" customFormat="false" ht="129" hidden="false" customHeight="true" outlineLevel="0" collapsed="false">
      <c r="A25" s="119"/>
      <c r="B25" s="479" t="s">
        <v>839</v>
      </c>
      <c r="C25" s="479"/>
      <c r="D25" s="479" t="s">
        <v>840</v>
      </c>
      <c r="E25" s="479" t="s">
        <v>841</v>
      </c>
      <c r="F25" s="479" t="s">
        <v>790</v>
      </c>
      <c r="G25" s="479" t="s">
        <v>842</v>
      </c>
      <c r="H25" s="479" t="s">
        <v>843</v>
      </c>
      <c r="I25" s="479" t="s">
        <v>844</v>
      </c>
      <c r="J25" s="480"/>
      <c r="K25" s="147" t="n">
        <v>15</v>
      </c>
      <c r="L25" s="471" t="n">
        <v>13</v>
      </c>
      <c r="M25" s="119"/>
      <c r="N25" s="119"/>
      <c r="O25" s="119"/>
    </row>
    <row r="26" customFormat="false" ht="105.75" hidden="false" customHeight="true" outlineLevel="0" collapsed="false">
      <c r="A26" s="119"/>
      <c r="B26" s="479" t="s">
        <v>845</v>
      </c>
      <c r="C26" s="479"/>
      <c r="D26" s="479" t="s">
        <v>846</v>
      </c>
      <c r="E26" s="479" t="s">
        <v>847</v>
      </c>
      <c r="F26" s="479" t="s">
        <v>819</v>
      </c>
      <c r="G26" s="479" t="s">
        <v>848</v>
      </c>
      <c r="H26" s="479" t="s">
        <v>849</v>
      </c>
      <c r="I26" s="479" t="s">
        <v>850</v>
      </c>
      <c r="J26" s="480"/>
      <c r="K26" s="147" t="n">
        <v>16</v>
      </c>
      <c r="L26" s="471" t="n">
        <v>14</v>
      </c>
      <c r="M26" s="119"/>
      <c r="N26" s="119"/>
      <c r="O26" s="119"/>
    </row>
    <row r="27" customFormat="false" ht="108" hidden="false" customHeight="true" outlineLevel="0" collapsed="false">
      <c r="A27" s="119"/>
      <c r="B27" s="479" t="s">
        <v>851</v>
      </c>
      <c r="C27" s="479" t="s">
        <v>852</v>
      </c>
      <c r="D27" s="479" t="s">
        <v>853</v>
      </c>
      <c r="E27" s="479" t="s">
        <v>854</v>
      </c>
      <c r="F27" s="479" t="s">
        <v>855</v>
      </c>
      <c r="G27" s="479" t="s">
        <v>856</v>
      </c>
      <c r="H27" s="479" t="s">
        <v>857</v>
      </c>
      <c r="I27" s="479" t="s">
        <v>858</v>
      </c>
      <c r="J27" s="480"/>
      <c r="K27" s="147" t="n">
        <v>18</v>
      </c>
      <c r="L27" s="471" t="n">
        <v>15</v>
      </c>
      <c r="M27" s="119"/>
      <c r="N27" s="119"/>
      <c r="O27" s="119"/>
    </row>
    <row r="28" customFormat="false" ht="69.75" hidden="false" customHeight="true" outlineLevel="0" collapsed="false">
      <c r="A28" s="119"/>
      <c r="B28" s="479" t="s">
        <v>859</v>
      </c>
      <c r="C28" s="479"/>
      <c r="D28" s="479" t="s">
        <v>860</v>
      </c>
      <c r="E28" s="479" t="s">
        <v>861</v>
      </c>
      <c r="F28" s="479" t="s">
        <v>819</v>
      </c>
      <c r="G28" s="479" t="s">
        <v>862</v>
      </c>
      <c r="H28" s="479"/>
      <c r="I28" s="479"/>
      <c r="J28" s="480"/>
      <c r="K28" s="147" t="n">
        <v>19</v>
      </c>
      <c r="L28" s="471" t="n">
        <v>16</v>
      </c>
      <c r="M28" s="119"/>
      <c r="N28" s="119"/>
      <c r="O28" s="119"/>
    </row>
    <row r="29" customFormat="false" ht="108" hidden="false" customHeight="true" outlineLevel="0" collapsed="false">
      <c r="A29" s="119"/>
      <c r="B29" s="479" t="s">
        <v>863</v>
      </c>
      <c r="C29" s="479" t="s">
        <v>864</v>
      </c>
      <c r="D29" s="479" t="s">
        <v>865</v>
      </c>
      <c r="E29" s="479" t="s">
        <v>866</v>
      </c>
      <c r="F29" s="479" t="s">
        <v>819</v>
      </c>
      <c r="G29" s="479" t="s">
        <v>867</v>
      </c>
      <c r="H29" s="479" t="s">
        <v>868</v>
      </c>
      <c r="I29" s="479" t="s">
        <v>869</v>
      </c>
      <c r="J29" s="480"/>
      <c r="K29" s="147" t="n">
        <v>24</v>
      </c>
      <c r="L29" s="471" t="n">
        <v>17</v>
      </c>
      <c r="M29" s="119"/>
      <c r="N29" s="119"/>
      <c r="O29" s="119"/>
    </row>
    <row r="30" customFormat="false" ht="12.75" hidden="false" customHeight="true" outlineLevel="0" collapsed="false">
      <c r="A30" s="119"/>
      <c r="B30" s="487"/>
      <c r="C30" s="488"/>
      <c r="D30" s="488"/>
      <c r="E30" s="487"/>
      <c r="F30" s="487"/>
      <c r="G30" s="487"/>
      <c r="H30" s="487"/>
      <c r="I30" s="487"/>
      <c r="J30" s="471"/>
      <c r="K30" s="119"/>
      <c r="L30" s="471"/>
      <c r="M30" s="119"/>
      <c r="N30" s="119"/>
      <c r="O30" s="119"/>
    </row>
    <row r="31" customFormat="false" ht="12.75" hidden="false" customHeight="true" outlineLevel="0" collapsed="false">
      <c r="A31" s="119"/>
      <c r="B31" s="487"/>
      <c r="C31" s="489" t="n">
        <v>1</v>
      </c>
      <c r="D31" s="488" t="s">
        <v>757</v>
      </c>
      <c r="E31" s="471"/>
      <c r="F31" s="487"/>
      <c r="G31" s="487"/>
      <c r="H31" s="487"/>
      <c r="I31" s="487"/>
      <c r="J31" s="471"/>
      <c r="K31" s="119"/>
      <c r="L31" s="471"/>
      <c r="M31" s="119"/>
      <c r="N31" s="119"/>
      <c r="O31" s="119"/>
    </row>
    <row r="32" customFormat="false" ht="12.75" hidden="false" customHeight="true" outlineLevel="0" collapsed="false">
      <c r="A32" s="119"/>
      <c r="B32" s="471"/>
      <c r="C32" s="489"/>
      <c r="D32" s="488" t="s">
        <v>870</v>
      </c>
      <c r="E32" s="471"/>
      <c r="F32" s="471"/>
      <c r="G32" s="471"/>
      <c r="H32" s="471"/>
      <c r="I32" s="471"/>
      <c r="J32" s="471"/>
      <c r="K32" s="119"/>
      <c r="L32" s="471"/>
      <c r="M32" s="119"/>
      <c r="N32" s="119"/>
      <c r="O32" s="119"/>
    </row>
    <row r="33" customFormat="false" ht="12.75" hidden="false" customHeight="true" outlineLevel="0" collapsed="false">
      <c r="A33" s="119"/>
      <c r="B33" s="471"/>
      <c r="C33" s="489"/>
      <c r="D33" s="488" t="s">
        <v>871</v>
      </c>
      <c r="E33" s="471"/>
      <c r="F33" s="471"/>
      <c r="G33" s="471"/>
      <c r="H33" s="471"/>
      <c r="I33" s="471"/>
      <c r="J33" s="471"/>
      <c r="K33" s="119"/>
      <c r="L33" s="471"/>
      <c r="M33" s="119"/>
      <c r="N33" s="119"/>
      <c r="O33" s="119"/>
    </row>
    <row r="34" customFormat="false" ht="12.75" hidden="false" customHeight="true" outlineLevel="0" collapsed="false">
      <c r="A34" s="119"/>
      <c r="B34" s="471"/>
      <c r="C34" s="489"/>
      <c r="D34" s="488" t="s">
        <v>872</v>
      </c>
      <c r="E34" s="471"/>
      <c r="F34" s="471"/>
      <c r="G34" s="471"/>
      <c r="H34" s="471"/>
      <c r="I34" s="471"/>
      <c r="J34" s="471"/>
      <c r="K34" s="119"/>
      <c r="L34" s="471"/>
      <c r="M34" s="119"/>
      <c r="N34" s="119"/>
      <c r="O34" s="119"/>
    </row>
    <row r="35" customFormat="false" ht="12.75" hidden="false" customHeight="true" outlineLevel="0" collapsed="false">
      <c r="A35" s="119"/>
      <c r="B35" s="471"/>
      <c r="C35" s="489"/>
      <c r="D35" s="488" t="s">
        <v>873</v>
      </c>
      <c r="E35" s="471"/>
      <c r="F35" s="471"/>
      <c r="G35" s="471"/>
      <c r="H35" s="471"/>
      <c r="I35" s="471"/>
      <c r="J35" s="471"/>
      <c r="K35" s="119"/>
      <c r="L35" s="471"/>
      <c r="M35" s="119"/>
      <c r="N35" s="119"/>
      <c r="O35" s="119"/>
    </row>
    <row r="36" customFormat="false" ht="12.75" hidden="false" customHeight="true" outlineLevel="0" collapsed="false">
      <c r="A36" s="119"/>
      <c r="B36" s="471"/>
      <c r="C36" s="489"/>
      <c r="D36" s="471" t="n">
        <v>3</v>
      </c>
      <c r="E36" s="471"/>
      <c r="F36" s="471"/>
      <c r="G36" s="471"/>
      <c r="H36" s="471"/>
      <c r="I36" s="471"/>
      <c r="J36" s="471"/>
      <c r="K36" s="119"/>
      <c r="L36" s="471"/>
      <c r="M36" s="119"/>
      <c r="N36" s="119"/>
      <c r="O36" s="119"/>
    </row>
    <row r="37" customFormat="false" ht="12.75" hidden="false" customHeight="true" outlineLevel="0" collapsed="false">
      <c r="A37" s="119"/>
      <c r="B37" s="471"/>
      <c r="C37" s="489" t="n">
        <v>2</v>
      </c>
      <c r="D37" s="488" t="s">
        <v>765</v>
      </c>
      <c r="E37" s="471"/>
      <c r="F37" s="471"/>
      <c r="G37" s="471"/>
      <c r="H37" s="471"/>
      <c r="I37" s="471"/>
      <c r="J37" s="471"/>
      <c r="K37" s="119"/>
      <c r="L37" s="471"/>
      <c r="M37" s="119"/>
      <c r="N37" s="119"/>
      <c r="O37" s="119"/>
    </row>
    <row r="38" customFormat="false" ht="12.75" hidden="false" customHeight="true" outlineLevel="0" collapsed="false">
      <c r="A38" s="119"/>
      <c r="B38" s="471"/>
      <c r="C38" s="489"/>
      <c r="D38" s="488" t="s">
        <v>870</v>
      </c>
      <c r="E38" s="471"/>
      <c r="F38" s="471"/>
      <c r="G38" s="471"/>
      <c r="H38" s="471"/>
      <c r="I38" s="471"/>
      <c r="J38" s="471"/>
      <c r="K38" s="119"/>
      <c r="L38" s="471"/>
      <c r="M38" s="119"/>
      <c r="N38" s="119"/>
      <c r="O38" s="119"/>
    </row>
    <row r="39" customFormat="false" ht="12.75" hidden="false" customHeight="true" outlineLevel="0" collapsed="false">
      <c r="A39" s="119"/>
      <c r="B39" s="471"/>
      <c r="C39" s="489"/>
      <c r="D39" s="488" t="s">
        <v>871</v>
      </c>
      <c r="E39" s="471"/>
      <c r="F39" s="471"/>
      <c r="G39" s="471"/>
      <c r="H39" s="471"/>
      <c r="I39" s="471"/>
      <c r="J39" s="471"/>
      <c r="K39" s="119"/>
      <c r="L39" s="471"/>
      <c r="M39" s="119"/>
      <c r="N39" s="119"/>
      <c r="O39" s="119"/>
    </row>
    <row r="40" customFormat="false" ht="12.75" hidden="false" customHeight="true" outlineLevel="0" collapsed="false">
      <c r="A40" s="119"/>
      <c r="B40" s="471"/>
      <c r="C40" s="489"/>
      <c r="D40" s="488" t="s">
        <v>872</v>
      </c>
      <c r="E40" s="471"/>
      <c r="F40" s="471"/>
      <c r="G40" s="471"/>
      <c r="H40" s="471"/>
      <c r="I40" s="471"/>
      <c r="J40" s="471"/>
      <c r="K40" s="119"/>
      <c r="L40" s="471"/>
      <c r="M40" s="119"/>
      <c r="N40" s="119"/>
      <c r="O40" s="119"/>
    </row>
    <row r="41" customFormat="false" ht="12.75" hidden="false" customHeight="true" outlineLevel="0" collapsed="false">
      <c r="A41" s="119"/>
      <c r="B41" s="471"/>
      <c r="C41" s="489"/>
      <c r="D41" s="488" t="s">
        <v>873</v>
      </c>
      <c r="E41" s="471"/>
      <c r="F41" s="471"/>
      <c r="G41" s="471"/>
      <c r="H41" s="471"/>
      <c r="I41" s="471"/>
      <c r="J41" s="471"/>
      <c r="K41" s="119"/>
      <c r="L41" s="471"/>
      <c r="M41" s="119"/>
      <c r="N41" s="119"/>
      <c r="O41" s="119"/>
    </row>
    <row r="42" customFormat="false" ht="12.75" hidden="false" customHeight="true" outlineLevel="0" collapsed="false">
      <c r="A42" s="119"/>
      <c r="B42" s="471"/>
      <c r="C42" s="489"/>
      <c r="D42" s="471" t="n">
        <v>3</v>
      </c>
      <c r="E42" s="471"/>
      <c r="F42" s="471"/>
      <c r="G42" s="471"/>
      <c r="H42" s="471"/>
      <c r="I42" s="471"/>
      <c r="J42" s="471"/>
      <c r="K42" s="119"/>
      <c r="L42" s="471"/>
      <c r="M42" s="119"/>
      <c r="N42" s="119"/>
      <c r="O42" s="119"/>
    </row>
    <row r="43" customFormat="false" ht="24" hidden="false" customHeight="true" outlineLevel="0" collapsed="false">
      <c r="A43" s="119"/>
      <c r="B43" s="471"/>
      <c r="C43" s="489" t="n">
        <v>3</v>
      </c>
      <c r="D43" s="488" t="s">
        <v>771</v>
      </c>
      <c r="E43" s="471"/>
      <c r="F43" s="471"/>
      <c r="G43" s="471"/>
      <c r="H43" s="471"/>
      <c r="I43" s="471"/>
      <c r="J43" s="471"/>
      <c r="K43" s="119"/>
      <c r="L43" s="471"/>
      <c r="M43" s="119"/>
      <c r="N43" s="119"/>
      <c r="O43" s="119"/>
    </row>
    <row r="44" customFormat="false" ht="12.75" hidden="false" customHeight="true" outlineLevel="0" collapsed="false">
      <c r="A44" s="119"/>
      <c r="B44" s="471"/>
      <c r="C44" s="489"/>
      <c r="D44" s="488" t="s">
        <v>870</v>
      </c>
      <c r="E44" s="471"/>
      <c r="F44" s="471"/>
      <c r="G44" s="471"/>
      <c r="H44" s="471"/>
      <c r="I44" s="471"/>
      <c r="J44" s="471"/>
      <c r="K44" s="119"/>
      <c r="L44" s="471"/>
      <c r="M44" s="119"/>
      <c r="N44" s="119"/>
      <c r="O44" s="119"/>
    </row>
    <row r="45" customFormat="false" ht="12.75" hidden="false" customHeight="true" outlineLevel="0" collapsed="false">
      <c r="A45" s="119"/>
      <c r="B45" s="471"/>
      <c r="C45" s="489"/>
      <c r="D45" s="488" t="s">
        <v>871</v>
      </c>
      <c r="E45" s="471"/>
      <c r="F45" s="471"/>
      <c r="G45" s="471"/>
      <c r="H45" s="471"/>
      <c r="I45" s="471"/>
      <c r="J45" s="471"/>
      <c r="K45" s="119"/>
      <c r="L45" s="471"/>
      <c r="M45" s="119"/>
      <c r="N45" s="119"/>
      <c r="O45" s="119"/>
    </row>
    <row r="46" customFormat="false" ht="12.75" hidden="false" customHeight="true" outlineLevel="0" collapsed="false">
      <c r="A46" s="119"/>
      <c r="B46" s="471"/>
      <c r="C46" s="489"/>
      <c r="D46" s="488" t="s">
        <v>872</v>
      </c>
      <c r="E46" s="471"/>
      <c r="F46" s="471"/>
      <c r="G46" s="471"/>
      <c r="H46" s="471"/>
      <c r="I46" s="471"/>
      <c r="J46" s="471"/>
      <c r="K46" s="119"/>
      <c r="L46" s="471"/>
      <c r="M46" s="119"/>
      <c r="N46" s="119"/>
      <c r="O46" s="119"/>
    </row>
    <row r="47" customFormat="false" ht="12.75" hidden="false" customHeight="true" outlineLevel="0" collapsed="false">
      <c r="A47" s="119"/>
      <c r="B47" s="471"/>
      <c r="C47" s="489"/>
      <c r="D47" s="488" t="s">
        <v>873</v>
      </c>
      <c r="E47" s="471"/>
      <c r="F47" s="471"/>
      <c r="G47" s="471"/>
      <c r="H47" s="471"/>
      <c r="I47" s="471"/>
      <c r="J47" s="471"/>
      <c r="K47" s="119"/>
      <c r="L47" s="471"/>
      <c r="M47" s="119"/>
      <c r="N47" s="119"/>
      <c r="O47" s="119"/>
    </row>
    <row r="48" customFormat="false" ht="12.75" hidden="false" customHeight="true" outlineLevel="0" collapsed="false">
      <c r="A48" s="119"/>
      <c r="B48" s="471"/>
      <c r="C48" s="489"/>
      <c r="D48" s="471" t="n">
        <v>3</v>
      </c>
      <c r="E48" s="471"/>
      <c r="F48" s="471"/>
      <c r="G48" s="471"/>
      <c r="H48" s="471"/>
      <c r="I48" s="471"/>
      <c r="J48" s="471"/>
      <c r="K48" s="119"/>
      <c r="L48" s="471"/>
      <c r="M48" s="119"/>
      <c r="N48" s="119"/>
      <c r="O48" s="119"/>
    </row>
    <row r="49" customFormat="false" ht="12.75" hidden="false" customHeight="true" outlineLevel="0" collapsed="false">
      <c r="A49" s="119"/>
      <c r="B49" s="471"/>
      <c r="C49" s="489" t="n">
        <v>4</v>
      </c>
      <c r="D49" s="488" t="s">
        <v>779</v>
      </c>
      <c r="E49" s="471"/>
      <c r="F49" s="471"/>
      <c r="G49" s="471"/>
      <c r="H49" s="471"/>
      <c r="I49" s="471"/>
      <c r="J49" s="471"/>
      <c r="K49" s="119"/>
      <c r="L49" s="471"/>
      <c r="M49" s="119"/>
      <c r="N49" s="119"/>
      <c r="O49" s="119"/>
    </row>
    <row r="50" customFormat="false" ht="12.75" hidden="false" customHeight="true" outlineLevel="0" collapsed="false">
      <c r="A50" s="119"/>
      <c r="B50" s="471"/>
      <c r="C50" s="489"/>
      <c r="D50" s="488" t="s">
        <v>870</v>
      </c>
      <c r="E50" s="471"/>
      <c r="F50" s="471"/>
      <c r="G50" s="471"/>
      <c r="H50" s="471"/>
      <c r="I50" s="471"/>
      <c r="J50" s="471"/>
      <c r="K50" s="119"/>
      <c r="L50" s="471"/>
      <c r="M50" s="119"/>
      <c r="N50" s="119"/>
      <c r="O50" s="119"/>
    </row>
    <row r="51" customFormat="false" ht="12.75" hidden="false" customHeight="true" outlineLevel="0" collapsed="false">
      <c r="A51" s="119"/>
      <c r="B51" s="471"/>
      <c r="C51" s="489"/>
      <c r="D51" s="488" t="s">
        <v>871</v>
      </c>
      <c r="E51" s="471"/>
      <c r="F51" s="471"/>
      <c r="G51" s="471"/>
      <c r="H51" s="471"/>
      <c r="I51" s="471"/>
      <c r="J51" s="471"/>
      <c r="K51" s="119"/>
      <c r="L51" s="471"/>
      <c r="M51" s="119"/>
      <c r="N51" s="119"/>
      <c r="O51" s="119"/>
    </row>
    <row r="52" customFormat="false" ht="12.75" hidden="false" customHeight="true" outlineLevel="0" collapsed="false">
      <c r="A52" s="119"/>
      <c r="B52" s="471"/>
      <c r="C52" s="489"/>
      <c r="D52" s="488" t="s">
        <v>872</v>
      </c>
      <c r="E52" s="471"/>
      <c r="F52" s="471"/>
      <c r="G52" s="471"/>
      <c r="H52" s="471"/>
      <c r="I52" s="471"/>
      <c r="J52" s="471"/>
      <c r="K52" s="119"/>
      <c r="L52" s="471"/>
      <c r="M52" s="119"/>
      <c r="N52" s="119"/>
      <c r="O52" s="119"/>
    </row>
    <row r="53" customFormat="false" ht="12.75" hidden="false" customHeight="true" outlineLevel="0" collapsed="false">
      <c r="A53" s="119"/>
      <c r="B53" s="471"/>
      <c r="C53" s="489"/>
      <c r="D53" s="488" t="s">
        <v>873</v>
      </c>
      <c r="E53" s="471"/>
      <c r="F53" s="471"/>
      <c r="G53" s="471"/>
      <c r="H53" s="471"/>
      <c r="I53" s="471"/>
      <c r="J53" s="471"/>
      <c r="K53" s="119"/>
      <c r="L53" s="471"/>
      <c r="M53" s="119"/>
      <c r="N53" s="119"/>
      <c r="O53" s="119"/>
    </row>
    <row r="54" customFormat="false" ht="12.75" hidden="false" customHeight="true" outlineLevel="0" collapsed="false">
      <c r="A54" s="119"/>
      <c r="B54" s="471"/>
      <c r="C54" s="489"/>
      <c r="D54" s="471" t="n">
        <v>3</v>
      </c>
      <c r="E54" s="471"/>
      <c r="F54" s="471"/>
      <c r="G54" s="471"/>
      <c r="H54" s="471"/>
      <c r="I54" s="471"/>
      <c r="J54" s="471"/>
      <c r="K54" s="119"/>
      <c r="L54" s="471"/>
      <c r="M54" s="119"/>
      <c r="N54" s="119"/>
      <c r="O54" s="119"/>
    </row>
    <row r="55" customFormat="false" ht="24" hidden="false" customHeight="true" outlineLevel="0" collapsed="false">
      <c r="A55" s="119"/>
      <c r="B55" s="471"/>
      <c r="C55" s="489" t="n">
        <v>5</v>
      </c>
      <c r="D55" s="488" t="s">
        <v>787</v>
      </c>
      <c r="E55" s="471"/>
      <c r="F55" s="471"/>
      <c r="G55" s="471"/>
      <c r="H55" s="471"/>
      <c r="I55" s="471"/>
      <c r="J55" s="471"/>
      <c r="K55" s="119"/>
      <c r="L55" s="471"/>
      <c r="M55" s="119"/>
      <c r="N55" s="119"/>
      <c r="O55" s="119"/>
    </row>
    <row r="56" customFormat="false" ht="12.75" hidden="false" customHeight="true" outlineLevel="0" collapsed="false">
      <c r="A56" s="119"/>
      <c r="B56" s="471"/>
      <c r="C56" s="489"/>
      <c r="D56" s="488" t="s">
        <v>870</v>
      </c>
      <c r="E56" s="471"/>
      <c r="F56" s="471"/>
      <c r="G56" s="471"/>
      <c r="H56" s="471"/>
      <c r="I56" s="471"/>
      <c r="J56" s="471"/>
      <c r="K56" s="119"/>
      <c r="L56" s="471"/>
      <c r="M56" s="119"/>
      <c r="N56" s="119"/>
      <c r="O56" s="119"/>
    </row>
    <row r="57" customFormat="false" ht="12.75" hidden="false" customHeight="true" outlineLevel="0" collapsed="false">
      <c r="A57" s="119"/>
      <c r="B57" s="471"/>
      <c r="C57" s="489"/>
      <c r="D57" s="488" t="s">
        <v>871</v>
      </c>
      <c r="E57" s="471"/>
      <c r="F57" s="471"/>
      <c r="G57" s="471"/>
      <c r="H57" s="471"/>
      <c r="I57" s="471"/>
      <c r="J57" s="471"/>
      <c r="K57" s="119"/>
      <c r="L57" s="471"/>
      <c r="M57" s="119"/>
      <c r="N57" s="119"/>
      <c r="O57" s="119"/>
    </row>
    <row r="58" customFormat="false" ht="12.75" hidden="false" customHeight="true" outlineLevel="0" collapsed="false">
      <c r="A58" s="119"/>
      <c r="B58" s="471"/>
      <c r="C58" s="489"/>
      <c r="D58" s="488" t="s">
        <v>872</v>
      </c>
      <c r="E58" s="471"/>
      <c r="F58" s="471"/>
      <c r="G58" s="471"/>
      <c r="H58" s="471"/>
      <c r="I58" s="471"/>
      <c r="J58" s="471"/>
      <c r="K58" s="119"/>
      <c r="L58" s="471"/>
      <c r="M58" s="119"/>
      <c r="N58" s="119"/>
      <c r="O58" s="119"/>
    </row>
    <row r="59" customFormat="false" ht="12.75" hidden="false" customHeight="true" outlineLevel="0" collapsed="false">
      <c r="A59" s="119"/>
      <c r="B59" s="471"/>
      <c r="C59" s="489"/>
      <c r="D59" s="488" t="s">
        <v>873</v>
      </c>
      <c r="E59" s="471"/>
      <c r="F59" s="471"/>
      <c r="G59" s="471"/>
      <c r="H59" s="471"/>
      <c r="I59" s="471"/>
      <c r="J59" s="471"/>
      <c r="K59" s="119"/>
      <c r="L59" s="471"/>
      <c r="M59" s="119"/>
      <c r="N59" s="119"/>
      <c r="O59" s="119"/>
    </row>
    <row r="60" customFormat="false" ht="12.75" hidden="false" customHeight="true" outlineLevel="0" collapsed="false">
      <c r="A60" s="119"/>
      <c r="B60" s="471"/>
      <c r="C60" s="489"/>
      <c r="D60" s="471" t="n">
        <v>3</v>
      </c>
      <c r="E60" s="471"/>
      <c r="F60" s="471"/>
      <c r="G60" s="471"/>
      <c r="H60" s="471"/>
      <c r="I60" s="471"/>
      <c r="J60" s="471"/>
      <c r="K60" s="119"/>
      <c r="L60" s="471"/>
      <c r="M60" s="119"/>
      <c r="N60" s="119"/>
      <c r="O60" s="119"/>
    </row>
    <row r="61" customFormat="false" ht="12.75" hidden="false" customHeight="true" outlineLevel="0" collapsed="false">
      <c r="A61" s="119"/>
      <c r="B61" s="471"/>
      <c r="C61" s="489" t="n">
        <v>6</v>
      </c>
      <c r="D61" s="490" t="s">
        <v>794</v>
      </c>
      <c r="E61" s="471"/>
      <c r="F61" s="471"/>
      <c r="G61" s="471"/>
      <c r="H61" s="471"/>
      <c r="I61" s="471"/>
      <c r="J61" s="471"/>
      <c r="K61" s="119"/>
      <c r="L61" s="471"/>
      <c r="M61" s="119"/>
      <c r="N61" s="119"/>
      <c r="O61" s="119"/>
    </row>
    <row r="62" customFormat="false" ht="12.75" hidden="false" customHeight="true" outlineLevel="0" collapsed="false">
      <c r="A62" s="119"/>
      <c r="B62" s="471"/>
      <c r="C62" s="489"/>
      <c r="D62" s="488" t="s">
        <v>870</v>
      </c>
      <c r="E62" s="471"/>
      <c r="F62" s="471"/>
      <c r="G62" s="471"/>
      <c r="H62" s="471"/>
      <c r="I62" s="471"/>
      <c r="J62" s="471"/>
      <c r="K62" s="119"/>
      <c r="L62" s="471"/>
      <c r="M62" s="119"/>
      <c r="N62" s="119"/>
      <c r="O62" s="119"/>
    </row>
    <row r="63" customFormat="false" ht="12.75" hidden="false" customHeight="true" outlineLevel="0" collapsed="false">
      <c r="A63" s="119"/>
      <c r="B63" s="471"/>
      <c r="C63" s="489"/>
      <c r="D63" s="488" t="s">
        <v>871</v>
      </c>
      <c r="E63" s="471"/>
      <c r="F63" s="471"/>
      <c r="G63" s="471"/>
      <c r="H63" s="471"/>
      <c r="I63" s="471"/>
      <c r="J63" s="471"/>
      <c r="K63" s="119"/>
      <c r="L63" s="471"/>
      <c r="M63" s="119"/>
      <c r="N63" s="119"/>
      <c r="O63" s="119"/>
    </row>
    <row r="64" customFormat="false" ht="12.75" hidden="false" customHeight="true" outlineLevel="0" collapsed="false">
      <c r="A64" s="119"/>
      <c r="B64" s="471"/>
      <c r="C64" s="489"/>
      <c r="D64" s="488" t="s">
        <v>872</v>
      </c>
      <c r="E64" s="471"/>
      <c r="F64" s="471"/>
      <c r="G64" s="471"/>
      <c r="H64" s="471"/>
      <c r="I64" s="471"/>
      <c r="J64" s="471"/>
      <c r="K64" s="119"/>
      <c r="L64" s="471"/>
      <c r="M64" s="119"/>
      <c r="N64" s="119"/>
      <c r="O64" s="119"/>
    </row>
    <row r="65" customFormat="false" ht="12.75" hidden="false" customHeight="true" outlineLevel="0" collapsed="false">
      <c r="A65" s="119"/>
      <c r="B65" s="471"/>
      <c r="C65" s="489"/>
      <c r="D65" s="488" t="s">
        <v>873</v>
      </c>
      <c r="E65" s="471"/>
      <c r="F65" s="471"/>
      <c r="G65" s="471"/>
      <c r="H65" s="471"/>
      <c r="I65" s="471"/>
      <c r="J65" s="471"/>
      <c r="K65" s="119"/>
      <c r="L65" s="471"/>
      <c r="M65" s="119"/>
      <c r="N65" s="119"/>
      <c r="O65" s="119"/>
    </row>
    <row r="66" customFormat="false" ht="12.75" hidden="false" customHeight="true" outlineLevel="0" collapsed="false">
      <c r="A66" s="119"/>
      <c r="B66" s="471"/>
      <c r="C66" s="489"/>
      <c r="D66" s="471" t="n">
        <v>3</v>
      </c>
      <c r="E66" s="471"/>
      <c r="F66" s="471"/>
      <c r="G66" s="471"/>
      <c r="H66" s="471"/>
      <c r="I66" s="471"/>
      <c r="J66" s="471"/>
      <c r="K66" s="119"/>
      <c r="L66" s="471"/>
      <c r="M66" s="119"/>
      <c r="N66" s="119"/>
      <c r="O66" s="119"/>
    </row>
    <row r="67" customFormat="false" ht="12.75" hidden="false" customHeight="true" outlineLevel="0" collapsed="false">
      <c r="A67" s="119"/>
      <c r="B67" s="471"/>
      <c r="C67" s="489" t="n">
        <v>7</v>
      </c>
      <c r="D67" s="488" t="s">
        <v>802</v>
      </c>
      <c r="E67" s="471"/>
      <c r="F67" s="471"/>
      <c r="G67" s="471"/>
      <c r="H67" s="471"/>
      <c r="I67" s="471"/>
      <c r="J67" s="471"/>
      <c r="K67" s="119"/>
      <c r="L67" s="471"/>
      <c r="M67" s="119"/>
      <c r="N67" s="119"/>
      <c r="O67" s="119"/>
    </row>
    <row r="68" customFormat="false" ht="12.75" hidden="false" customHeight="true" outlineLevel="0" collapsed="false">
      <c r="A68" s="119"/>
      <c r="B68" s="471"/>
      <c r="C68" s="489"/>
      <c r="D68" s="488" t="s">
        <v>870</v>
      </c>
      <c r="E68" s="471"/>
      <c r="F68" s="471"/>
      <c r="G68" s="471"/>
      <c r="H68" s="471"/>
      <c r="I68" s="471"/>
      <c r="J68" s="471"/>
      <c r="K68" s="119"/>
      <c r="L68" s="471"/>
      <c r="M68" s="119"/>
      <c r="N68" s="119"/>
      <c r="O68" s="119"/>
    </row>
    <row r="69" customFormat="false" ht="12.75" hidden="false" customHeight="true" outlineLevel="0" collapsed="false">
      <c r="A69" s="119"/>
      <c r="B69" s="471"/>
      <c r="C69" s="489"/>
      <c r="D69" s="488" t="s">
        <v>871</v>
      </c>
      <c r="E69" s="471"/>
      <c r="F69" s="471"/>
      <c r="G69" s="471"/>
      <c r="H69" s="471"/>
      <c r="I69" s="471"/>
      <c r="J69" s="471"/>
      <c r="K69" s="119"/>
      <c r="L69" s="471"/>
      <c r="M69" s="119"/>
      <c r="N69" s="119"/>
      <c r="O69" s="119"/>
    </row>
    <row r="70" customFormat="false" ht="12.75" hidden="false" customHeight="true" outlineLevel="0" collapsed="false">
      <c r="A70" s="119"/>
      <c r="B70" s="471"/>
      <c r="C70" s="489"/>
      <c r="D70" s="488" t="s">
        <v>872</v>
      </c>
      <c r="E70" s="471"/>
      <c r="F70" s="471"/>
      <c r="G70" s="471"/>
      <c r="H70" s="471"/>
      <c r="I70" s="471"/>
      <c r="J70" s="471"/>
      <c r="K70" s="119"/>
      <c r="L70" s="471"/>
      <c r="M70" s="119"/>
      <c r="N70" s="119"/>
      <c r="O70" s="119"/>
    </row>
    <row r="71" customFormat="false" ht="12.75" hidden="false" customHeight="true" outlineLevel="0" collapsed="false">
      <c r="A71" s="119"/>
      <c r="B71" s="471"/>
      <c r="C71" s="489"/>
      <c r="D71" s="488" t="s">
        <v>873</v>
      </c>
      <c r="E71" s="471"/>
      <c r="F71" s="471"/>
      <c r="G71" s="471"/>
      <c r="H71" s="471"/>
      <c r="I71" s="471"/>
      <c r="J71" s="471"/>
      <c r="K71" s="119"/>
      <c r="L71" s="471"/>
      <c r="M71" s="119"/>
      <c r="N71" s="119"/>
      <c r="O71" s="119"/>
    </row>
    <row r="72" customFormat="false" ht="12.75" hidden="false" customHeight="true" outlineLevel="0" collapsed="false">
      <c r="A72" s="119"/>
      <c r="B72" s="471"/>
      <c r="C72" s="489"/>
      <c r="D72" s="471" t="n">
        <v>3</v>
      </c>
      <c r="E72" s="471"/>
      <c r="F72" s="471"/>
      <c r="G72" s="471"/>
      <c r="H72" s="471"/>
      <c r="I72" s="471"/>
      <c r="J72" s="471"/>
      <c r="K72" s="119"/>
      <c r="L72" s="471"/>
      <c r="M72" s="119"/>
      <c r="N72" s="119"/>
      <c r="O72" s="119"/>
    </row>
    <row r="73" customFormat="false" ht="12.75" hidden="false" customHeight="true" outlineLevel="0" collapsed="false">
      <c r="A73" s="119"/>
      <c r="B73" s="471"/>
      <c r="C73" s="489" t="n">
        <v>8</v>
      </c>
      <c r="D73" s="488" t="s">
        <v>809</v>
      </c>
      <c r="E73" s="471"/>
      <c r="F73" s="471"/>
      <c r="G73" s="471"/>
      <c r="H73" s="471"/>
      <c r="I73" s="471"/>
      <c r="J73" s="471"/>
      <c r="K73" s="119"/>
      <c r="L73" s="471"/>
      <c r="M73" s="119"/>
      <c r="N73" s="119"/>
      <c r="O73" s="119"/>
    </row>
    <row r="74" customFormat="false" ht="12.75" hidden="false" customHeight="true" outlineLevel="0" collapsed="false">
      <c r="A74" s="119"/>
      <c r="B74" s="471"/>
      <c r="C74" s="489"/>
      <c r="D74" s="488" t="s">
        <v>870</v>
      </c>
      <c r="E74" s="471"/>
      <c r="F74" s="471"/>
      <c r="G74" s="471"/>
      <c r="H74" s="471"/>
      <c r="I74" s="471"/>
      <c r="J74" s="471"/>
      <c r="K74" s="119"/>
      <c r="L74" s="471"/>
      <c r="M74" s="119"/>
      <c r="N74" s="119"/>
      <c r="O74" s="119"/>
    </row>
    <row r="75" customFormat="false" ht="12.75" hidden="false" customHeight="true" outlineLevel="0" collapsed="false">
      <c r="A75" s="119"/>
      <c r="B75" s="471"/>
      <c r="C75" s="489"/>
      <c r="D75" s="488" t="s">
        <v>871</v>
      </c>
      <c r="E75" s="471"/>
      <c r="F75" s="471"/>
      <c r="G75" s="471"/>
      <c r="H75" s="471"/>
      <c r="I75" s="471"/>
      <c r="J75" s="471"/>
      <c r="K75" s="119"/>
      <c r="L75" s="471"/>
      <c r="M75" s="119"/>
      <c r="N75" s="119"/>
      <c r="O75" s="119"/>
    </row>
    <row r="76" customFormat="false" ht="12.75" hidden="false" customHeight="true" outlineLevel="0" collapsed="false">
      <c r="A76" s="119"/>
      <c r="B76" s="471"/>
      <c r="C76" s="489"/>
      <c r="D76" s="488" t="s">
        <v>872</v>
      </c>
      <c r="E76" s="471"/>
      <c r="F76" s="471"/>
      <c r="G76" s="471"/>
      <c r="H76" s="471"/>
      <c r="I76" s="471"/>
      <c r="J76" s="471"/>
      <c r="K76" s="119"/>
      <c r="L76" s="471"/>
      <c r="M76" s="119"/>
      <c r="N76" s="119"/>
      <c r="O76" s="119"/>
    </row>
    <row r="77" customFormat="false" ht="12.75" hidden="false" customHeight="true" outlineLevel="0" collapsed="false">
      <c r="A77" s="119"/>
      <c r="B77" s="471"/>
      <c r="C77" s="489"/>
      <c r="D77" s="488" t="s">
        <v>873</v>
      </c>
      <c r="E77" s="471"/>
      <c r="F77" s="471"/>
      <c r="G77" s="471"/>
      <c r="H77" s="471"/>
      <c r="I77" s="471"/>
      <c r="J77" s="471"/>
      <c r="K77" s="119"/>
      <c r="L77" s="471"/>
      <c r="M77" s="119"/>
      <c r="N77" s="119"/>
      <c r="O77" s="119"/>
    </row>
    <row r="78" customFormat="false" ht="12.75" hidden="false" customHeight="true" outlineLevel="0" collapsed="false">
      <c r="A78" s="119"/>
      <c r="B78" s="471"/>
      <c r="C78" s="489"/>
      <c r="D78" s="471" t="n">
        <v>3</v>
      </c>
      <c r="E78" s="471"/>
      <c r="F78" s="471"/>
      <c r="G78" s="471"/>
      <c r="H78" s="471"/>
      <c r="I78" s="471"/>
      <c r="J78" s="471"/>
      <c r="K78" s="119"/>
      <c r="L78" s="471"/>
      <c r="M78" s="119"/>
      <c r="N78" s="119"/>
      <c r="O78" s="119"/>
    </row>
    <row r="79" customFormat="false" ht="12.75" hidden="false" customHeight="true" outlineLevel="0" collapsed="false">
      <c r="A79" s="119"/>
      <c r="B79" s="471"/>
      <c r="C79" s="489" t="n">
        <v>9</v>
      </c>
      <c r="D79" s="488" t="s">
        <v>815</v>
      </c>
      <c r="E79" s="471"/>
      <c r="F79" s="471"/>
      <c r="G79" s="471"/>
      <c r="H79" s="471"/>
      <c r="I79" s="471"/>
      <c r="J79" s="471"/>
      <c r="K79" s="119"/>
      <c r="L79" s="471"/>
      <c r="M79" s="119"/>
      <c r="N79" s="119"/>
      <c r="O79" s="119"/>
    </row>
    <row r="80" customFormat="false" ht="12.75" hidden="false" customHeight="true" outlineLevel="0" collapsed="false">
      <c r="A80" s="119"/>
      <c r="B80" s="471"/>
      <c r="C80" s="489"/>
      <c r="D80" s="488" t="s">
        <v>870</v>
      </c>
      <c r="E80" s="471"/>
      <c r="F80" s="471"/>
      <c r="G80" s="471"/>
      <c r="H80" s="471"/>
      <c r="I80" s="471"/>
      <c r="J80" s="471"/>
      <c r="K80" s="119"/>
      <c r="L80" s="471"/>
      <c r="M80" s="119"/>
      <c r="N80" s="119"/>
      <c r="O80" s="119"/>
    </row>
    <row r="81" customFormat="false" ht="12.75" hidden="false" customHeight="true" outlineLevel="0" collapsed="false">
      <c r="A81" s="119"/>
      <c r="B81" s="471"/>
      <c r="C81" s="489"/>
      <c r="D81" s="488" t="s">
        <v>871</v>
      </c>
      <c r="E81" s="471"/>
      <c r="F81" s="471"/>
      <c r="G81" s="471"/>
      <c r="H81" s="471"/>
      <c r="I81" s="471"/>
      <c r="J81" s="471"/>
      <c r="K81" s="119"/>
      <c r="L81" s="471"/>
      <c r="M81" s="119"/>
      <c r="N81" s="119"/>
      <c r="O81" s="119"/>
    </row>
    <row r="82" customFormat="false" ht="12.75" hidden="false" customHeight="true" outlineLevel="0" collapsed="false">
      <c r="A82" s="119"/>
      <c r="B82" s="471"/>
      <c r="C82" s="489"/>
      <c r="D82" s="488" t="s">
        <v>872</v>
      </c>
      <c r="E82" s="471"/>
      <c r="F82" s="471"/>
      <c r="G82" s="471"/>
      <c r="H82" s="471"/>
      <c r="I82" s="471"/>
      <c r="J82" s="471"/>
      <c r="K82" s="119"/>
      <c r="L82" s="471"/>
      <c r="M82" s="119"/>
      <c r="N82" s="119"/>
      <c r="O82" s="119"/>
    </row>
    <row r="83" customFormat="false" ht="12.75" hidden="false" customHeight="true" outlineLevel="0" collapsed="false">
      <c r="A83" s="119"/>
      <c r="B83" s="471"/>
      <c r="C83" s="489"/>
      <c r="D83" s="488" t="s">
        <v>873</v>
      </c>
      <c r="E83" s="471"/>
      <c r="F83" s="471"/>
      <c r="G83" s="471"/>
      <c r="H83" s="471"/>
      <c r="I83" s="471"/>
      <c r="J83" s="471"/>
      <c r="K83" s="119"/>
      <c r="L83" s="471"/>
      <c r="M83" s="119"/>
      <c r="N83" s="119"/>
      <c r="O83" s="119"/>
    </row>
    <row r="84" customFormat="false" ht="12.75" hidden="false" customHeight="true" outlineLevel="0" collapsed="false">
      <c r="A84" s="119"/>
      <c r="B84" s="471"/>
      <c r="C84" s="489"/>
      <c r="D84" s="471" t="n">
        <v>3</v>
      </c>
      <c r="E84" s="471"/>
      <c r="F84" s="471"/>
      <c r="G84" s="471"/>
      <c r="H84" s="471"/>
      <c r="I84" s="471"/>
      <c r="J84" s="471"/>
      <c r="K84" s="119"/>
      <c r="L84" s="471"/>
      <c r="M84" s="119"/>
      <c r="N84" s="119"/>
      <c r="O84" s="119"/>
    </row>
    <row r="85" customFormat="false" ht="12.75" hidden="false" customHeight="true" outlineLevel="0" collapsed="false">
      <c r="A85" s="119"/>
      <c r="B85" s="471"/>
      <c r="C85" s="489" t="n">
        <v>10</v>
      </c>
      <c r="D85" s="488" t="s">
        <v>823</v>
      </c>
      <c r="E85" s="471"/>
      <c r="F85" s="471"/>
      <c r="G85" s="471"/>
      <c r="H85" s="471"/>
      <c r="I85" s="471"/>
      <c r="J85" s="471"/>
      <c r="K85" s="119"/>
      <c r="L85" s="471"/>
      <c r="M85" s="119"/>
      <c r="N85" s="119"/>
      <c r="O85" s="119"/>
    </row>
    <row r="86" customFormat="false" ht="12.75" hidden="false" customHeight="true" outlineLevel="0" collapsed="false">
      <c r="A86" s="119"/>
      <c r="B86" s="471"/>
      <c r="C86" s="489"/>
      <c r="D86" s="488" t="s">
        <v>870</v>
      </c>
      <c r="E86" s="471"/>
      <c r="F86" s="471"/>
      <c r="G86" s="471"/>
      <c r="H86" s="471"/>
      <c r="I86" s="471"/>
      <c r="J86" s="471"/>
      <c r="K86" s="119"/>
      <c r="L86" s="471"/>
      <c r="M86" s="119"/>
      <c r="N86" s="119"/>
      <c r="O86" s="119"/>
    </row>
    <row r="87" customFormat="false" ht="12.75" hidden="false" customHeight="true" outlineLevel="0" collapsed="false">
      <c r="A87" s="119"/>
      <c r="B87" s="471"/>
      <c r="C87" s="489"/>
      <c r="D87" s="488" t="s">
        <v>871</v>
      </c>
      <c r="E87" s="471"/>
      <c r="F87" s="471"/>
      <c r="G87" s="471"/>
      <c r="H87" s="471"/>
      <c r="I87" s="471"/>
      <c r="J87" s="471"/>
      <c r="K87" s="119"/>
      <c r="L87" s="471"/>
      <c r="M87" s="119"/>
      <c r="N87" s="119"/>
      <c r="O87" s="119"/>
    </row>
    <row r="88" customFormat="false" ht="12.75" hidden="false" customHeight="true" outlineLevel="0" collapsed="false">
      <c r="A88" s="119"/>
      <c r="B88" s="471"/>
      <c r="C88" s="489"/>
      <c r="D88" s="488" t="s">
        <v>872</v>
      </c>
      <c r="E88" s="471"/>
      <c r="F88" s="471"/>
      <c r="G88" s="471"/>
      <c r="H88" s="471"/>
      <c r="I88" s="471"/>
      <c r="J88" s="471"/>
      <c r="K88" s="119"/>
      <c r="L88" s="471"/>
      <c r="M88" s="119"/>
      <c r="N88" s="119"/>
      <c r="O88" s="119"/>
    </row>
    <row r="89" customFormat="false" ht="12.75" hidden="false" customHeight="true" outlineLevel="0" collapsed="false">
      <c r="A89" s="119"/>
      <c r="B89" s="471"/>
      <c r="C89" s="489"/>
      <c r="D89" s="488" t="s">
        <v>873</v>
      </c>
      <c r="E89" s="471"/>
      <c r="F89" s="471"/>
      <c r="G89" s="471"/>
      <c r="H89" s="471"/>
      <c r="I89" s="471"/>
      <c r="J89" s="471"/>
      <c r="K89" s="119"/>
      <c r="L89" s="471"/>
      <c r="M89" s="119"/>
      <c r="N89" s="119"/>
      <c r="O89" s="119"/>
    </row>
    <row r="90" customFormat="false" ht="12.75" hidden="false" customHeight="true" outlineLevel="0" collapsed="false">
      <c r="A90" s="119"/>
      <c r="B90" s="471"/>
      <c r="C90" s="489"/>
      <c r="D90" s="471" t="n">
        <v>3</v>
      </c>
      <c r="E90" s="471"/>
      <c r="F90" s="471"/>
      <c r="G90" s="471"/>
      <c r="H90" s="471"/>
      <c r="I90" s="471"/>
      <c r="J90" s="471"/>
      <c r="K90" s="119"/>
      <c r="L90" s="471"/>
      <c r="M90" s="119"/>
      <c r="N90" s="119"/>
      <c r="O90" s="119"/>
    </row>
    <row r="91" customFormat="false" ht="22.5" hidden="false" customHeight="true" outlineLevel="0" collapsed="false">
      <c r="A91" s="119"/>
      <c r="B91" s="471"/>
      <c r="C91" s="489" t="n">
        <v>11</v>
      </c>
      <c r="D91" s="488" t="s">
        <v>827</v>
      </c>
      <c r="E91" s="471"/>
      <c r="F91" s="471"/>
      <c r="G91" s="471"/>
      <c r="H91" s="471"/>
      <c r="I91" s="471"/>
      <c r="J91" s="471"/>
      <c r="K91" s="119"/>
      <c r="L91" s="471"/>
      <c r="M91" s="119"/>
      <c r="N91" s="119"/>
      <c r="O91" s="119"/>
    </row>
    <row r="92" customFormat="false" ht="12.75" hidden="false" customHeight="true" outlineLevel="0" collapsed="false">
      <c r="A92" s="119"/>
      <c r="B92" s="471"/>
      <c r="C92" s="489"/>
      <c r="D92" s="488" t="s">
        <v>870</v>
      </c>
      <c r="E92" s="471"/>
      <c r="F92" s="471"/>
      <c r="G92" s="471"/>
      <c r="H92" s="471"/>
      <c r="I92" s="471"/>
      <c r="J92" s="471"/>
      <c r="K92" s="119"/>
      <c r="L92" s="471"/>
      <c r="M92" s="119"/>
      <c r="N92" s="119"/>
      <c r="O92" s="119"/>
    </row>
    <row r="93" customFormat="false" ht="12.75" hidden="false" customHeight="true" outlineLevel="0" collapsed="false">
      <c r="A93" s="119"/>
      <c r="B93" s="471"/>
      <c r="C93" s="489"/>
      <c r="D93" s="488" t="s">
        <v>871</v>
      </c>
      <c r="E93" s="471"/>
      <c r="F93" s="471"/>
      <c r="G93" s="471"/>
      <c r="H93" s="471"/>
      <c r="I93" s="471"/>
      <c r="J93" s="471"/>
      <c r="K93" s="119"/>
      <c r="L93" s="471"/>
      <c r="M93" s="119"/>
      <c r="N93" s="119"/>
      <c r="O93" s="119"/>
    </row>
    <row r="94" customFormat="false" ht="12.75" hidden="false" customHeight="true" outlineLevel="0" collapsed="false">
      <c r="A94" s="119"/>
      <c r="B94" s="471"/>
      <c r="C94" s="489"/>
      <c r="D94" s="488" t="s">
        <v>872</v>
      </c>
      <c r="E94" s="471"/>
      <c r="F94" s="471"/>
      <c r="G94" s="471"/>
      <c r="H94" s="471"/>
      <c r="I94" s="471"/>
      <c r="J94" s="471"/>
      <c r="K94" s="119"/>
      <c r="L94" s="471"/>
      <c r="M94" s="119"/>
      <c r="N94" s="119"/>
      <c r="O94" s="119"/>
    </row>
    <row r="95" customFormat="false" ht="12.75" hidden="false" customHeight="true" outlineLevel="0" collapsed="false">
      <c r="A95" s="119"/>
      <c r="B95" s="471"/>
      <c r="C95" s="489"/>
      <c r="D95" s="488" t="s">
        <v>873</v>
      </c>
      <c r="E95" s="471"/>
      <c r="F95" s="471"/>
      <c r="G95" s="471"/>
      <c r="H95" s="471"/>
      <c r="I95" s="471"/>
      <c r="J95" s="471"/>
      <c r="K95" s="119"/>
      <c r="L95" s="471"/>
      <c r="M95" s="119"/>
      <c r="N95" s="119"/>
      <c r="O95" s="119"/>
    </row>
    <row r="96" customFormat="false" ht="12.75" hidden="false" customHeight="true" outlineLevel="0" collapsed="false">
      <c r="A96" s="119"/>
      <c r="B96" s="471"/>
      <c r="C96" s="489"/>
      <c r="D96" s="471" t="n">
        <v>3</v>
      </c>
      <c r="E96" s="471"/>
      <c r="F96" s="471"/>
      <c r="G96" s="471"/>
      <c r="H96" s="471"/>
      <c r="I96" s="471"/>
      <c r="J96" s="471"/>
      <c r="K96" s="119"/>
      <c r="L96" s="471"/>
      <c r="M96" s="119"/>
      <c r="N96" s="119"/>
      <c r="O96" s="119"/>
    </row>
    <row r="97" customFormat="false" ht="12.75" hidden="false" customHeight="true" outlineLevel="0" collapsed="false">
      <c r="A97" s="119"/>
      <c r="B97" s="471"/>
      <c r="C97" s="489" t="n">
        <v>12</v>
      </c>
      <c r="D97" s="488" t="s">
        <v>834</v>
      </c>
      <c r="E97" s="471"/>
      <c r="F97" s="471"/>
      <c r="G97" s="471"/>
      <c r="H97" s="471"/>
      <c r="I97" s="471"/>
      <c r="J97" s="471"/>
      <c r="K97" s="119"/>
      <c r="L97" s="471"/>
      <c r="M97" s="119"/>
      <c r="N97" s="119"/>
      <c r="O97" s="119"/>
    </row>
    <row r="98" customFormat="false" ht="12.75" hidden="false" customHeight="true" outlineLevel="0" collapsed="false">
      <c r="A98" s="119"/>
      <c r="B98" s="471"/>
      <c r="C98" s="489"/>
      <c r="D98" s="488" t="s">
        <v>870</v>
      </c>
      <c r="E98" s="471"/>
      <c r="F98" s="471"/>
      <c r="G98" s="471"/>
      <c r="H98" s="471"/>
      <c r="I98" s="471"/>
      <c r="J98" s="471"/>
      <c r="K98" s="119"/>
      <c r="L98" s="471"/>
      <c r="M98" s="119"/>
      <c r="N98" s="119"/>
      <c r="O98" s="119"/>
    </row>
    <row r="99" customFormat="false" ht="12.75" hidden="false" customHeight="true" outlineLevel="0" collapsed="false">
      <c r="A99" s="119"/>
      <c r="B99" s="471"/>
      <c r="C99" s="489"/>
      <c r="D99" s="488" t="s">
        <v>871</v>
      </c>
      <c r="E99" s="471"/>
      <c r="F99" s="471"/>
      <c r="G99" s="471"/>
      <c r="H99" s="471"/>
      <c r="I99" s="471"/>
      <c r="J99" s="471"/>
      <c r="K99" s="119"/>
      <c r="L99" s="471"/>
      <c r="M99" s="119"/>
      <c r="N99" s="119"/>
      <c r="O99" s="119"/>
    </row>
    <row r="100" customFormat="false" ht="12.75" hidden="false" customHeight="true" outlineLevel="0" collapsed="false">
      <c r="A100" s="119"/>
      <c r="B100" s="471"/>
      <c r="C100" s="489"/>
      <c r="D100" s="488" t="s">
        <v>872</v>
      </c>
      <c r="E100" s="471"/>
      <c r="F100" s="471"/>
      <c r="G100" s="471"/>
      <c r="H100" s="471"/>
      <c r="I100" s="471"/>
      <c r="J100" s="471"/>
      <c r="K100" s="119"/>
      <c r="L100" s="471"/>
      <c r="M100" s="119"/>
      <c r="N100" s="119"/>
      <c r="O100" s="119"/>
    </row>
    <row r="101" customFormat="false" ht="12.75" hidden="false" customHeight="true" outlineLevel="0" collapsed="false">
      <c r="A101" s="119"/>
      <c r="B101" s="471"/>
      <c r="C101" s="489"/>
      <c r="D101" s="488" t="s">
        <v>873</v>
      </c>
      <c r="E101" s="471"/>
      <c r="F101" s="471"/>
      <c r="G101" s="471"/>
      <c r="H101" s="471"/>
      <c r="I101" s="471"/>
      <c r="J101" s="471"/>
      <c r="K101" s="119"/>
      <c r="L101" s="471"/>
      <c r="M101" s="119"/>
      <c r="N101" s="119"/>
      <c r="O101" s="119"/>
    </row>
    <row r="102" customFormat="false" ht="12.75" hidden="false" customHeight="true" outlineLevel="0" collapsed="false">
      <c r="A102" s="119"/>
      <c r="B102" s="471"/>
      <c r="C102" s="489"/>
      <c r="D102" s="471" t="n">
        <v>3</v>
      </c>
      <c r="E102" s="471"/>
      <c r="F102" s="471"/>
      <c r="G102" s="471"/>
      <c r="H102" s="471"/>
      <c r="I102" s="471"/>
      <c r="J102" s="471"/>
      <c r="K102" s="119"/>
      <c r="L102" s="471"/>
      <c r="M102" s="119"/>
      <c r="N102" s="119"/>
      <c r="O102" s="119"/>
    </row>
    <row r="103" customFormat="false" ht="24" hidden="false" customHeight="true" outlineLevel="0" collapsed="false">
      <c r="A103" s="119"/>
      <c r="B103" s="471"/>
      <c r="C103" s="489" t="n">
        <v>13</v>
      </c>
      <c r="D103" s="488" t="s">
        <v>839</v>
      </c>
      <c r="E103" s="471"/>
      <c r="F103" s="471"/>
      <c r="G103" s="471"/>
      <c r="H103" s="471"/>
      <c r="I103" s="471"/>
      <c r="J103" s="471"/>
      <c r="K103" s="119"/>
      <c r="L103" s="471"/>
      <c r="M103" s="119"/>
      <c r="N103" s="119"/>
      <c r="O103" s="119"/>
    </row>
    <row r="104" customFormat="false" ht="12.75" hidden="false" customHeight="true" outlineLevel="0" collapsed="false">
      <c r="A104" s="119"/>
      <c r="B104" s="471"/>
      <c r="C104" s="489"/>
      <c r="D104" s="488" t="s">
        <v>870</v>
      </c>
      <c r="E104" s="471"/>
      <c r="F104" s="471"/>
      <c r="G104" s="471"/>
      <c r="H104" s="471"/>
      <c r="I104" s="471"/>
      <c r="J104" s="471"/>
      <c r="K104" s="119"/>
      <c r="L104" s="471"/>
      <c r="M104" s="119"/>
      <c r="N104" s="119"/>
      <c r="O104" s="119"/>
    </row>
    <row r="105" customFormat="false" ht="12.75" hidden="false" customHeight="true" outlineLevel="0" collapsed="false">
      <c r="A105" s="119"/>
      <c r="B105" s="471"/>
      <c r="C105" s="489"/>
      <c r="D105" s="488" t="s">
        <v>871</v>
      </c>
      <c r="E105" s="471"/>
      <c r="F105" s="471"/>
      <c r="G105" s="471"/>
      <c r="H105" s="471"/>
      <c r="I105" s="471"/>
      <c r="J105" s="471"/>
      <c r="K105" s="119"/>
      <c r="L105" s="471"/>
      <c r="M105" s="119"/>
      <c r="N105" s="119"/>
      <c r="O105" s="119"/>
    </row>
    <row r="106" customFormat="false" ht="12.75" hidden="false" customHeight="true" outlineLevel="0" collapsed="false">
      <c r="A106" s="119"/>
      <c r="B106" s="471"/>
      <c r="C106" s="489"/>
      <c r="D106" s="488" t="s">
        <v>872</v>
      </c>
      <c r="E106" s="471"/>
      <c r="F106" s="471"/>
      <c r="G106" s="471"/>
      <c r="H106" s="471"/>
      <c r="I106" s="471"/>
      <c r="J106" s="471"/>
      <c r="K106" s="119"/>
      <c r="L106" s="471"/>
      <c r="M106" s="119"/>
      <c r="N106" s="119"/>
      <c r="O106" s="119"/>
    </row>
    <row r="107" customFormat="false" ht="12.75" hidden="false" customHeight="true" outlineLevel="0" collapsed="false">
      <c r="A107" s="119"/>
      <c r="B107" s="471"/>
      <c r="C107" s="489"/>
      <c r="D107" s="488" t="s">
        <v>873</v>
      </c>
      <c r="E107" s="471"/>
      <c r="F107" s="471"/>
      <c r="G107" s="471"/>
      <c r="H107" s="471"/>
      <c r="I107" s="471"/>
      <c r="J107" s="471"/>
      <c r="K107" s="119"/>
      <c r="L107" s="471"/>
      <c r="M107" s="119"/>
      <c r="N107" s="119"/>
      <c r="O107" s="119"/>
    </row>
    <row r="108" customFormat="false" ht="12.75" hidden="false" customHeight="true" outlineLevel="0" collapsed="false">
      <c r="A108" s="119"/>
      <c r="B108" s="471"/>
      <c r="C108" s="489"/>
      <c r="D108" s="471" t="n">
        <v>3</v>
      </c>
      <c r="E108" s="471"/>
      <c r="F108" s="471"/>
      <c r="G108" s="471"/>
      <c r="H108" s="471"/>
      <c r="I108" s="471"/>
      <c r="J108" s="471"/>
      <c r="K108" s="119"/>
      <c r="L108" s="471"/>
      <c r="M108" s="119"/>
      <c r="N108" s="119"/>
      <c r="O108" s="119"/>
    </row>
    <row r="109" customFormat="false" ht="12.75" hidden="false" customHeight="true" outlineLevel="0" collapsed="false">
      <c r="A109" s="119"/>
      <c r="B109" s="471"/>
      <c r="C109" s="489" t="n">
        <v>14</v>
      </c>
      <c r="D109" s="488" t="s">
        <v>845</v>
      </c>
      <c r="E109" s="471"/>
      <c r="F109" s="471"/>
      <c r="G109" s="471"/>
      <c r="H109" s="471"/>
      <c r="I109" s="471"/>
      <c r="J109" s="471"/>
      <c r="K109" s="119"/>
      <c r="L109" s="471"/>
      <c r="M109" s="119"/>
      <c r="N109" s="119"/>
      <c r="O109" s="119"/>
    </row>
    <row r="110" customFormat="false" ht="12.75" hidden="false" customHeight="true" outlineLevel="0" collapsed="false">
      <c r="A110" s="119"/>
      <c r="B110" s="471"/>
      <c r="C110" s="489"/>
      <c r="D110" s="488" t="s">
        <v>870</v>
      </c>
      <c r="E110" s="471"/>
      <c r="F110" s="471"/>
      <c r="G110" s="471"/>
      <c r="H110" s="471"/>
      <c r="I110" s="471"/>
      <c r="J110" s="471"/>
      <c r="K110" s="119"/>
      <c r="L110" s="471"/>
      <c r="M110" s="119"/>
      <c r="N110" s="119"/>
      <c r="O110" s="119"/>
    </row>
    <row r="111" customFormat="false" ht="12.75" hidden="false" customHeight="true" outlineLevel="0" collapsed="false">
      <c r="A111" s="119"/>
      <c r="B111" s="471"/>
      <c r="C111" s="489"/>
      <c r="D111" s="488" t="s">
        <v>871</v>
      </c>
      <c r="E111" s="471"/>
      <c r="F111" s="471"/>
      <c r="G111" s="471"/>
      <c r="H111" s="471"/>
      <c r="I111" s="471"/>
      <c r="J111" s="471"/>
      <c r="K111" s="119"/>
      <c r="L111" s="471"/>
      <c r="M111" s="119"/>
      <c r="N111" s="119"/>
      <c r="O111" s="119"/>
    </row>
    <row r="112" customFormat="false" ht="12.75" hidden="false" customHeight="true" outlineLevel="0" collapsed="false">
      <c r="A112" s="119"/>
      <c r="B112" s="471"/>
      <c r="C112" s="489"/>
      <c r="D112" s="488" t="s">
        <v>872</v>
      </c>
      <c r="E112" s="471"/>
      <c r="F112" s="471"/>
      <c r="G112" s="471"/>
      <c r="H112" s="471"/>
      <c r="I112" s="471"/>
      <c r="J112" s="471"/>
      <c r="K112" s="119"/>
      <c r="L112" s="471"/>
      <c r="M112" s="119"/>
      <c r="N112" s="119"/>
      <c r="O112" s="119"/>
    </row>
    <row r="113" customFormat="false" ht="12.75" hidden="false" customHeight="true" outlineLevel="0" collapsed="false">
      <c r="A113" s="119"/>
      <c r="B113" s="471"/>
      <c r="C113" s="489"/>
      <c r="D113" s="488" t="s">
        <v>873</v>
      </c>
      <c r="E113" s="471"/>
      <c r="F113" s="471"/>
      <c r="G113" s="471"/>
      <c r="H113" s="471"/>
      <c r="I113" s="471"/>
      <c r="J113" s="471"/>
      <c r="K113" s="119"/>
      <c r="L113" s="471"/>
      <c r="M113" s="119"/>
      <c r="N113" s="119"/>
      <c r="O113" s="119"/>
    </row>
    <row r="114" customFormat="false" ht="12.75" hidden="false" customHeight="true" outlineLevel="0" collapsed="false">
      <c r="A114" s="119"/>
      <c r="B114" s="471"/>
      <c r="C114" s="489"/>
      <c r="D114" s="471" t="n">
        <v>3</v>
      </c>
      <c r="E114" s="471"/>
      <c r="F114" s="471"/>
      <c r="G114" s="471"/>
      <c r="H114" s="471"/>
      <c r="I114" s="471"/>
      <c r="J114" s="471"/>
      <c r="K114" s="119"/>
      <c r="L114" s="471"/>
      <c r="M114" s="119"/>
      <c r="N114" s="119"/>
      <c r="O114" s="119"/>
    </row>
    <row r="115" customFormat="false" ht="12.75" hidden="false" customHeight="true" outlineLevel="0" collapsed="false">
      <c r="A115" s="119"/>
      <c r="B115" s="471"/>
      <c r="C115" s="489" t="n">
        <v>15</v>
      </c>
      <c r="D115" s="488" t="s">
        <v>851</v>
      </c>
      <c r="E115" s="471"/>
      <c r="F115" s="471"/>
      <c r="G115" s="471"/>
      <c r="H115" s="471"/>
      <c r="I115" s="471"/>
      <c r="J115" s="471"/>
      <c r="K115" s="119"/>
      <c r="L115" s="471"/>
      <c r="M115" s="119"/>
      <c r="N115" s="119"/>
      <c r="O115" s="119"/>
    </row>
    <row r="116" customFormat="false" ht="12.75" hidden="false" customHeight="true" outlineLevel="0" collapsed="false">
      <c r="A116" s="119"/>
      <c r="B116" s="471"/>
      <c r="C116" s="489"/>
      <c r="D116" s="488" t="s">
        <v>870</v>
      </c>
      <c r="E116" s="471"/>
      <c r="F116" s="471"/>
      <c r="G116" s="471"/>
      <c r="H116" s="471"/>
      <c r="I116" s="471"/>
      <c r="J116" s="471"/>
      <c r="K116" s="119"/>
      <c r="L116" s="471"/>
      <c r="M116" s="119"/>
      <c r="N116" s="119"/>
      <c r="O116" s="119"/>
    </row>
    <row r="117" customFormat="false" ht="12.75" hidden="false" customHeight="true" outlineLevel="0" collapsed="false">
      <c r="A117" s="119"/>
      <c r="B117" s="471"/>
      <c r="C117" s="489"/>
      <c r="D117" s="488" t="s">
        <v>871</v>
      </c>
      <c r="E117" s="471"/>
      <c r="F117" s="471"/>
      <c r="G117" s="471"/>
      <c r="H117" s="471"/>
      <c r="I117" s="471"/>
      <c r="J117" s="471"/>
      <c r="K117" s="119"/>
      <c r="L117" s="471"/>
      <c r="M117" s="119"/>
      <c r="N117" s="119"/>
      <c r="O117" s="119"/>
    </row>
    <row r="118" customFormat="false" ht="12.75" hidden="false" customHeight="true" outlineLevel="0" collapsed="false">
      <c r="A118" s="119"/>
      <c r="B118" s="471"/>
      <c r="C118" s="489"/>
      <c r="D118" s="488" t="s">
        <v>872</v>
      </c>
      <c r="E118" s="471"/>
      <c r="F118" s="471"/>
      <c r="G118" s="471"/>
      <c r="H118" s="471"/>
      <c r="I118" s="471"/>
      <c r="J118" s="471"/>
      <c r="K118" s="119"/>
      <c r="L118" s="471"/>
      <c r="M118" s="119"/>
      <c r="N118" s="119"/>
      <c r="O118" s="119"/>
    </row>
    <row r="119" customFormat="false" ht="12.75" hidden="false" customHeight="true" outlineLevel="0" collapsed="false">
      <c r="A119" s="119"/>
      <c r="B119" s="471"/>
      <c r="C119" s="489"/>
      <c r="D119" s="488" t="s">
        <v>873</v>
      </c>
      <c r="E119" s="471"/>
      <c r="F119" s="471"/>
      <c r="G119" s="471"/>
      <c r="H119" s="471"/>
      <c r="I119" s="471"/>
      <c r="J119" s="471"/>
      <c r="K119" s="119"/>
      <c r="L119" s="471"/>
      <c r="M119" s="119"/>
      <c r="N119" s="119"/>
      <c r="O119" s="119"/>
    </row>
    <row r="120" customFormat="false" ht="12.75" hidden="false" customHeight="true" outlineLevel="0" collapsed="false">
      <c r="A120" s="119"/>
      <c r="B120" s="471"/>
      <c r="C120" s="489"/>
      <c r="D120" s="471" t="n">
        <v>3</v>
      </c>
      <c r="E120" s="471"/>
      <c r="F120" s="471"/>
      <c r="G120" s="471"/>
      <c r="H120" s="471"/>
      <c r="I120" s="471"/>
      <c r="J120" s="471"/>
      <c r="K120" s="119"/>
      <c r="L120" s="471"/>
      <c r="M120" s="119"/>
      <c r="N120" s="119"/>
      <c r="O120" s="119"/>
    </row>
    <row r="121" customFormat="false" ht="12.75" hidden="false" customHeight="true" outlineLevel="0" collapsed="false">
      <c r="A121" s="119"/>
      <c r="B121" s="471"/>
      <c r="C121" s="489" t="n">
        <v>16</v>
      </c>
      <c r="D121" s="488" t="s">
        <v>859</v>
      </c>
      <c r="E121" s="471"/>
      <c r="F121" s="471"/>
      <c r="G121" s="471"/>
      <c r="H121" s="471"/>
      <c r="I121" s="471"/>
      <c r="J121" s="471"/>
      <c r="K121" s="119"/>
      <c r="L121" s="471"/>
      <c r="M121" s="119"/>
      <c r="N121" s="119"/>
      <c r="O121" s="119"/>
    </row>
    <row r="122" customFormat="false" ht="12.75" hidden="false" customHeight="true" outlineLevel="0" collapsed="false">
      <c r="A122" s="119"/>
      <c r="B122" s="471"/>
      <c r="C122" s="489"/>
      <c r="D122" s="488" t="s">
        <v>870</v>
      </c>
      <c r="E122" s="471"/>
      <c r="F122" s="471"/>
      <c r="G122" s="471"/>
      <c r="H122" s="471"/>
      <c r="I122" s="471"/>
      <c r="J122" s="471"/>
      <c r="K122" s="119"/>
      <c r="L122" s="471"/>
      <c r="M122" s="119"/>
      <c r="N122" s="119"/>
      <c r="O122" s="119"/>
    </row>
    <row r="123" customFormat="false" ht="12.75" hidden="false" customHeight="true" outlineLevel="0" collapsed="false">
      <c r="A123" s="119"/>
      <c r="B123" s="471"/>
      <c r="C123" s="489"/>
      <c r="D123" s="488" t="s">
        <v>871</v>
      </c>
      <c r="E123" s="471"/>
      <c r="F123" s="471"/>
      <c r="G123" s="471"/>
      <c r="H123" s="471"/>
      <c r="I123" s="471"/>
      <c r="J123" s="471"/>
      <c r="K123" s="119"/>
      <c r="L123" s="471"/>
      <c r="M123" s="119"/>
      <c r="N123" s="119"/>
      <c r="O123" s="119"/>
    </row>
    <row r="124" customFormat="false" ht="12.75" hidden="false" customHeight="true" outlineLevel="0" collapsed="false">
      <c r="A124" s="119"/>
      <c r="B124" s="471"/>
      <c r="C124" s="489"/>
      <c r="D124" s="488" t="s">
        <v>872</v>
      </c>
      <c r="E124" s="471"/>
      <c r="F124" s="471"/>
      <c r="G124" s="471"/>
      <c r="H124" s="471"/>
      <c r="I124" s="471"/>
      <c r="J124" s="471"/>
      <c r="K124" s="119"/>
      <c r="L124" s="471"/>
      <c r="M124" s="119"/>
      <c r="N124" s="119"/>
      <c r="O124" s="119"/>
    </row>
    <row r="125" customFormat="false" ht="12.75" hidden="false" customHeight="true" outlineLevel="0" collapsed="false">
      <c r="A125" s="119"/>
      <c r="B125" s="471"/>
      <c r="C125" s="489"/>
      <c r="D125" s="488" t="s">
        <v>873</v>
      </c>
      <c r="E125" s="471"/>
      <c r="F125" s="471"/>
      <c r="G125" s="471"/>
      <c r="H125" s="471"/>
      <c r="I125" s="471"/>
      <c r="J125" s="471"/>
      <c r="K125" s="119"/>
      <c r="L125" s="471"/>
      <c r="M125" s="119"/>
      <c r="N125" s="119"/>
      <c r="O125" s="119"/>
    </row>
    <row r="126" customFormat="false" ht="12.75" hidden="false" customHeight="true" outlineLevel="0" collapsed="false">
      <c r="A126" s="119"/>
      <c r="B126" s="471"/>
      <c r="C126" s="489"/>
      <c r="D126" s="471" t="n">
        <v>3</v>
      </c>
      <c r="E126" s="471"/>
      <c r="F126" s="471"/>
      <c r="G126" s="471"/>
      <c r="H126" s="471"/>
      <c r="I126" s="471"/>
      <c r="J126" s="471"/>
      <c r="K126" s="119"/>
      <c r="L126" s="471"/>
      <c r="M126" s="119"/>
      <c r="N126" s="119"/>
      <c r="O126" s="119"/>
    </row>
    <row r="127" customFormat="false" ht="24" hidden="false" customHeight="true" outlineLevel="0" collapsed="false">
      <c r="A127" s="119"/>
      <c r="B127" s="471"/>
      <c r="C127" s="489" t="n">
        <v>17</v>
      </c>
      <c r="D127" s="488" t="s">
        <v>863</v>
      </c>
      <c r="E127" s="471"/>
      <c r="F127" s="471"/>
      <c r="G127" s="471"/>
      <c r="H127" s="471"/>
      <c r="I127" s="471"/>
      <c r="J127" s="471"/>
      <c r="K127" s="119"/>
      <c r="L127" s="471"/>
      <c r="M127" s="119"/>
      <c r="N127" s="119"/>
      <c r="O127" s="119"/>
    </row>
    <row r="128" customFormat="false" ht="12.75" hidden="false" customHeight="true" outlineLevel="0" collapsed="false">
      <c r="A128" s="119"/>
      <c r="B128" s="471"/>
      <c r="C128" s="489"/>
      <c r="D128" s="488" t="s">
        <v>870</v>
      </c>
      <c r="E128" s="471"/>
      <c r="F128" s="471"/>
      <c r="G128" s="471"/>
      <c r="H128" s="471"/>
      <c r="I128" s="471"/>
      <c r="J128" s="471"/>
      <c r="K128" s="119"/>
      <c r="L128" s="471"/>
      <c r="M128" s="119"/>
      <c r="N128" s="119"/>
      <c r="O128" s="119"/>
    </row>
    <row r="129" customFormat="false" ht="12.75" hidden="false" customHeight="true" outlineLevel="0" collapsed="false">
      <c r="A129" s="119"/>
      <c r="B129" s="471"/>
      <c r="C129" s="489"/>
      <c r="D129" s="488" t="s">
        <v>871</v>
      </c>
      <c r="E129" s="471"/>
      <c r="F129" s="471"/>
      <c r="G129" s="471"/>
      <c r="H129" s="471"/>
      <c r="I129" s="471"/>
      <c r="J129" s="471"/>
      <c r="K129" s="119"/>
      <c r="L129" s="471"/>
      <c r="M129" s="119"/>
      <c r="N129" s="119"/>
      <c r="O129" s="119"/>
    </row>
    <row r="130" customFormat="false" ht="12.75" hidden="false" customHeight="true" outlineLevel="0" collapsed="false">
      <c r="A130" s="119"/>
      <c r="B130" s="471"/>
      <c r="C130" s="489"/>
      <c r="D130" s="488" t="s">
        <v>872</v>
      </c>
      <c r="E130" s="471"/>
      <c r="F130" s="471"/>
      <c r="G130" s="471"/>
      <c r="H130" s="471"/>
      <c r="I130" s="471"/>
      <c r="J130" s="471"/>
      <c r="K130" s="119"/>
      <c r="L130" s="471"/>
      <c r="M130" s="119"/>
      <c r="N130" s="119"/>
      <c r="O130" s="119"/>
    </row>
    <row r="131" customFormat="false" ht="12.75" hidden="false" customHeight="true" outlineLevel="0" collapsed="false">
      <c r="A131" s="119"/>
      <c r="B131" s="471"/>
      <c r="C131" s="489"/>
      <c r="D131" s="488" t="s">
        <v>873</v>
      </c>
      <c r="E131" s="471"/>
      <c r="F131" s="471"/>
      <c r="G131" s="471"/>
      <c r="H131" s="471"/>
      <c r="I131" s="471"/>
      <c r="J131" s="471"/>
      <c r="K131" s="119"/>
      <c r="L131" s="471"/>
      <c r="M131" s="119"/>
      <c r="N131" s="119"/>
      <c r="O131" s="119"/>
    </row>
    <row r="132" customFormat="false" ht="12.75" hidden="false" customHeight="true" outlineLevel="0" collapsed="false">
      <c r="A132" s="119"/>
      <c r="B132" s="471"/>
      <c r="C132" s="489"/>
      <c r="D132" s="471" t="n">
        <v>3</v>
      </c>
      <c r="E132" s="471"/>
      <c r="F132" s="471"/>
      <c r="G132" s="471"/>
      <c r="H132" s="471"/>
      <c r="I132" s="471"/>
      <c r="J132" s="471"/>
      <c r="K132" s="119"/>
      <c r="L132" s="471"/>
      <c r="M132" s="119"/>
      <c r="N132" s="119"/>
      <c r="O132" s="119"/>
    </row>
    <row r="133" customFormat="false" ht="12.75" hidden="false" customHeight="true" outlineLevel="0" collapsed="false">
      <c r="A133" s="11"/>
      <c r="B133" s="11"/>
      <c r="C133" s="11"/>
      <c r="D133" s="11"/>
      <c r="E133" s="11"/>
      <c r="F133" s="11"/>
      <c r="G133" s="11"/>
      <c r="H133" s="11"/>
      <c r="I133" s="11"/>
      <c r="J133" s="11"/>
      <c r="K133" s="11"/>
      <c r="L133" s="11"/>
      <c r="M133" s="11"/>
      <c r="N133" s="11"/>
      <c r="O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row>
  </sheetData>
  <mergeCells count="39">
    <mergeCell ref="L2:O2"/>
    <mergeCell ref="C8:C9"/>
    <mergeCell ref="C11:C12"/>
    <mergeCell ref="B13:B18"/>
    <mergeCell ref="C13:C18"/>
    <mergeCell ref="D13:D18"/>
    <mergeCell ref="E13:E18"/>
    <mergeCell ref="F13:F20"/>
    <mergeCell ref="G13:G18"/>
    <mergeCell ref="H13:H18"/>
    <mergeCell ref="I13:I18"/>
    <mergeCell ref="J13:J18"/>
    <mergeCell ref="K13:K18"/>
    <mergeCell ref="L13:L18"/>
    <mergeCell ref="C21:C23"/>
    <mergeCell ref="G21:G22"/>
    <mergeCell ref="H21:H22"/>
    <mergeCell ref="I21:I22"/>
    <mergeCell ref="C24:C26"/>
    <mergeCell ref="G24:I24"/>
    <mergeCell ref="C27:C28"/>
    <mergeCell ref="G28:I28"/>
    <mergeCell ref="C31:C36"/>
    <mergeCell ref="C37:C42"/>
    <mergeCell ref="C43:C48"/>
    <mergeCell ref="C49:C54"/>
    <mergeCell ref="C55:C60"/>
    <mergeCell ref="C61:C66"/>
    <mergeCell ref="C67:C72"/>
    <mergeCell ref="C73:C78"/>
    <mergeCell ref="C79:C84"/>
    <mergeCell ref="C85:C90"/>
    <mergeCell ref="C91:C96"/>
    <mergeCell ref="C97:C102"/>
    <mergeCell ref="C103:C108"/>
    <mergeCell ref="C109:C114"/>
    <mergeCell ref="C115:C120"/>
    <mergeCell ref="C121:C126"/>
    <mergeCell ref="C127:C132"/>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AA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9.29"/>
    <col collapsed="false" customWidth="true" hidden="false" outlineLevel="0" max="2" min="2" style="1" width="38.29"/>
    <col collapsed="false" customWidth="true" hidden="false" outlineLevel="0" max="3" min="3" style="1" width="13"/>
    <col collapsed="false" customWidth="true" hidden="false" outlineLevel="0" max="4" min="4" style="1" width="22.29"/>
    <col collapsed="false" customWidth="true" hidden="false" outlineLevel="0" max="5" min="5" style="1" width="14.29"/>
    <col collapsed="false" customWidth="true" hidden="false" outlineLevel="0" max="6" min="6" style="1" width="9.71"/>
    <col collapsed="false" customWidth="true" hidden="false" outlineLevel="0" max="7" min="7" style="1" width="11.29"/>
    <col collapsed="false" customWidth="true" hidden="false" outlineLevel="0" max="8" min="8" style="1" width="17"/>
    <col collapsed="false" customWidth="true" hidden="false" outlineLevel="0" max="9" min="9" style="1" width="16.29"/>
    <col collapsed="false" customWidth="true" hidden="false" outlineLevel="0" max="10" min="10" style="1" width="25.29"/>
    <col collapsed="false" customWidth="true" hidden="false" outlineLevel="0" max="11" min="11" style="1" width="14.29"/>
    <col collapsed="false" customWidth="true" hidden="false" outlineLevel="0" max="12" min="12" style="1" width="12"/>
    <col collapsed="false" customWidth="true" hidden="false" outlineLevel="0" max="13" min="13" style="1" width="25.29"/>
    <col collapsed="false" customWidth="true" hidden="false" outlineLevel="0" max="27" min="14" style="1" width="11.29"/>
  </cols>
  <sheetData>
    <row r="1" customFormat="false" ht="12.75" hidden="false" customHeight="true" outlineLevel="0" collapsed="false">
      <c r="A1" s="449" t="s">
        <v>720</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row>
    <row r="2" customFormat="false" ht="15" hidden="false" customHeight="true" outlineLevel="0" collapsed="false">
      <c r="A2" s="472" t="s">
        <v>874</v>
      </c>
      <c r="B2" s="473" t="s">
        <v>875</v>
      </c>
      <c r="C2" s="119"/>
      <c r="D2" s="119"/>
      <c r="E2" s="119"/>
      <c r="F2" s="119"/>
      <c r="G2" s="119"/>
      <c r="H2" s="119"/>
      <c r="I2" s="119"/>
      <c r="J2" s="119"/>
      <c r="K2" s="119"/>
      <c r="L2" s="119"/>
      <c r="M2" s="119"/>
      <c r="N2" s="119"/>
      <c r="O2" s="119"/>
      <c r="P2" s="119"/>
      <c r="Q2" s="119"/>
      <c r="R2" s="119"/>
      <c r="S2" s="119"/>
      <c r="T2" s="119"/>
      <c r="U2" s="119"/>
      <c r="V2" s="119"/>
      <c r="W2" s="119"/>
      <c r="X2" s="119"/>
      <c r="Y2" s="119"/>
      <c r="Z2" s="119"/>
      <c r="AA2" s="119"/>
    </row>
    <row r="3" customFormat="false" ht="13.5" hidden="false" customHeight="true" outlineLevel="0" collapsed="false">
      <c r="A3" s="119"/>
      <c r="B3" s="119"/>
      <c r="C3" s="119"/>
      <c r="D3" s="119"/>
      <c r="E3" s="119"/>
      <c r="F3" s="119"/>
      <c r="G3" s="119"/>
      <c r="H3" s="119"/>
      <c r="I3" s="119"/>
      <c r="J3" s="119"/>
      <c r="K3" s="119"/>
      <c r="L3" s="119"/>
      <c r="M3" s="119"/>
      <c r="N3" s="119"/>
      <c r="O3" s="119"/>
      <c r="P3" s="119"/>
      <c r="Q3" s="119"/>
      <c r="R3" s="119"/>
      <c r="S3" s="119"/>
      <c r="T3" s="119"/>
      <c r="U3" s="119"/>
      <c r="V3" s="119"/>
      <c r="W3" s="119"/>
      <c r="X3" s="119"/>
      <c r="Y3" s="119"/>
      <c r="Z3" s="119"/>
      <c r="AA3" s="119"/>
    </row>
    <row r="4" customFormat="false" ht="15.75" hidden="false" customHeight="true" outlineLevel="0" collapsed="false">
      <c r="A4" s="491"/>
      <c r="B4" s="492" t="s">
        <v>728</v>
      </c>
      <c r="C4" s="493" t="s">
        <v>876</v>
      </c>
      <c r="D4" s="493" t="s">
        <v>877</v>
      </c>
      <c r="E4" s="493" t="s">
        <v>878</v>
      </c>
      <c r="F4" s="493" t="s">
        <v>879</v>
      </c>
      <c r="G4" s="119"/>
      <c r="H4" s="15" t="s">
        <v>17</v>
      </c>
      <c r="I4" s="15"/>
      <c r="J4" s="15"/>
      <c r="K4" s="15"/>
      <c r="L4" s="119"/>
      <c r="M4" s="119"/>
      <c r="N4" s="119"/>
      <c r="O4" s="119"/>
      <c r="P4" s="119"/>
      <c r="Q4" s="119"/>
      <c r="R4" s="119"/>
      <c r="S4" s="119"/>
      <c r="T4" s="119"/>
      <c r="U4" s="119"/>
      <c r="V4" s="119"/>
      <c r="W4" s="119"/>
      <c r="X4" s="119"/>
      <c r="Y4" s="119"/>
      <c r="Z4" s="119"/>
      <c r="AA4" s="119"/>
    </row>
    <row r="5" customFormat="false" ht="15" hidden="false" customHeight="true" outlineLevel="0" collapsed="false">
      <c r="A5" s="491"/>
      <c r="B5" s="494" t="s">
        <v>757</v>
      </c>
      <c r="C5" s="495" t="e">
        <f aca="false">IF('A.XV. RPS (DetalhadoI)'!D36=1,'A.XV. RPS (Base Num)'!B3,IF('A.XV. RPS (DetalhadoI)'!D36=2,'A.XV. RPS (Base Num)'!D3,IF('A.XV. RPS (DetalhadoI)'!D36=3,'A.XV. RPS (Base Num)'!F3,'A.XV. RPS (Base Num)'!H3)))</f>
        <v>#DIV/0!</v>
      </c>
      <c r="D5" s="496" t="n">
        <f aca="false">IF('A.XV. RPS (DetalhadoI)'!D36=1,0,IF('A.XV. RPS (DetalhadoI)'!D36=2,'A.XV. RPS (Base Num)'!E3,IF('A.XV. RPS (DetalhadoI)'!D36=3,'A.XV. RPS (Base Num)'!G3,'A.XV. RPS (Base Num)'!I3)))</f>
        <v>0.22</v>
      </c>
      <c r="E5" s="497" t="e">
        <f aca="false">D5*C5/1.64</f>
        <v>#DIV/0!</v>
      </c>
      <c r="F5" s="497" t="e">
        <f aca="false">E5^2</f>
        <v>#DIV/0!</v>
      </c>
      <c r="G5" s="119"/>
      <c r="H5" s="17"/>
      <c r="I5" s="18"/>
      <c r="J5" s="18"/>
      <c r="K5" s="19"/>
      <c r="L5" s="119"/>
      <c r="M5" s="119"/>
      <c r="N5" s="119"/>
      <c r="O5" s="119"/>
      <c r="P5" s="119"/>
      <c r="Q5" s="119"/>
      <c r="R5" s="119"/>
      <c r="S5" s="119"/>
      <c r="T5" s="119"/>
      <c r="U5" s="119"/>
      <c r="V5" s="119"/>
      <c r="W5" s="119"/>
      <c r="X5" s="119"/>
      <c r="Y5" s="119"/>
      <c r="Z5" s="119"/>
      <c r="AA5" s="119"/>
    </row>
    <row r="6" customFormat="false" ht="15" hidden="false" customHeight="true" outlineLevel="0" collapsed="false">
      <c r="A6" s="491"/>
      <c r="B6" s="494" t="s">
        <v>765</v>
      </c>
      <c r="C6" s="495" t="e">
        <f aca="false">IF('A.XV. RPS (DetalhadoI)'!D42=1,'A.XV. RPS (Base Num)'!B4,IF('A.XV. RPS (DetalhadoI)'!D42=2,'A.XV. RPS (Base Num)'!D4,IF('A.XV. RPS (DetalhadoI)'!D42=3,'A.XV. RPS (Base Num)'!F4,'A.XV. RPS (Base Num)'!H4)))</f>
        <v>#DIV/0!</v>
      </c>
      <c r="D6" s="496" t="n">
        <f aca="false">IF('A.XV. RPS (DetalhadoI)'!D42=1,0,IF('A.XV. RPS (DetalhadoI)'!D42=2,'A.XV. RPS (Base Num)'!E4,IF('A.XV. RPS (DetalhadoI)'!D42=3,'A.XV. RPS (Base Num)'!G4,'A.XV. RPS (Base Num)'!I4)))</f>
        <v>0.15</v>
      </c>
      <c r="E6" s="497" t="e">
        <f aca="false">D6*C6/1.64</f>
        <v>#DIV/0!</v>
      </c>
      <c r="F6" s="497" t="e">
        <f aca="false">E6^2</f>
        <v>#DIV/0!</v>
      </c>
      <c r="G6" s="119"/>
      <c r="H6" s="20"/>
      <c r="I6" s="21"/>
      <c r="J6" s="22" t="s">
        <v>19</v>
      </c>
      <c r="K6" s="23"/>
      <c r="L6" s="119"/>
      <c r="M6" s="119"/>
      <c r="N6" s="119"/>
      <c r="O6" s="119"/>
      <c r="P6" s="119"/>
      <c r="Q6" s="119"/>
      <c r="R6" s="119"/>
      <c r="S6" s="119"/>
      <c r="T6" s="119"/>
      <c r="U6" s="119"/>
      <c r="V6" s="119"/>
      <c r="W6" s="119"/>
      <c r="X6" s="119"/>
      <c r="Y6" s="119"/>
      <c r="Z6" s="119"/>
      <c r="AA6" s="119"/>
    </row>
    <row r="7" customFormat="false" ht="24" hidden="false" customHeight="true" outlineLevel="0" collapsed="false">
      <c r="A7" s="491"/>
      <c r="B7" s="498" t="s">
        <v>771</v>
      </c>
      <c r="C7" s="495" t="e">
        <f aca="false">IF('A.XV. RPS (DetalhadoI)'!D48=1,'A.XV. RPS (Base Num)'!B5,IF('A.XV. RPS (DetalhadoI)'!D48=2,'A.XV. RPS (Base Num)'!D5,IF('A.XV. RPS (DetalhadoI)'!D48=3,'A.XV. RPS (Base Num)'!F5,'A.XV. RPS (Base Num)'!H5)))</f>
        <v>#DIV/0!</v>
      </c>
      <c r="D7" s="496" t="n">
        <f aca="false">IF('A.XV. RPS (DetalhadoI)'!D48=1,0,IF('A.XV. RPS (DetalhadoI)'!D48=2,'A.XV. RPS (Base Num)'!E5,IF('A.XV. RPS (DetalhadoI)'!D48=3,'A.XV. RPS (Base Num)'!G5,'A.XV. RPS (Base Num)'!I5)))</f>
        <v>0.06</v>
      </c>
      <c r="E7" s="497" t="e">
        <f aca="false">D7*C7/1.64</f>
        <v>#DIV/0!</v>
      </c>
      <c r="F7" s="497" t="e">
        <f aca="false">E7^2</f>
        <v>#DIV/0!</v>
      </c>
      <c r="G7" s="119"/>
      <c r="H7" s="20"/>
      <c r="I7" s="27"/>
      <c r="J7" s="22" t="s">
        <v>21</v>
      </c>
      <c r="K7" s="23"/>
      <c r="L7" s="119"/>
      <c r="M7" s="119"/>
      <c r="N7" s="119"/>
      <c r="O7" s="119"/>
      <c r="P7" s="119"/>
      <c r="Q7" s="119"/>
      <c r="R7" s="119"/>
      <c r="S7" s="119"/>
      <c r="T7" s="119"/>
      <c r="U7" s="119"/>
      <c r="V7" s="119"/>
      <c r="W7" s="119"/>
      <c r="X7" s="119"/>
      <c r="Y7" s="119"/>
      <c r="Z7" s="119"/>
      <c r="AA7" s="119"/>
    </row>
    <row r="8" customFormat="false" ht="15" hidden="false" customHeight="true" outlineLevel="0" collapsed="false">
      <c r="A8" s="491"/>
      <c r="B8" s="499" t="s">
        <v>779</v>
      </c>
      <c r="C8" s="495" t="e">
        <f aca="false">IF('A.XV. RPS (DetalhadoI)'!D54=1,'A.XV. RPS (Base Num)'!B6,IF('A.XV. RPS (DetalhadoI)'!D54=2,'A.XV. RPS (Base Num)'!F6,IF('A.XV. RPS (DetalhadoI)'!D54=3,'A.XV. RPS (Base Num)'!F6,'A.XV. RPS (Base Num)'!H6)))</f>
        <v>#DIV/0!</v>
      </c>
      <c r="D8" s="496" t="n">
        <f aca="false">IF('A.XV. RPS (DetalhadoI)'!D54=1,0,IF('A.XV. RPS (DetalhadoI)'!D54=2,'A.XV. RPS (Base Num)'!E6,IF('A.XV. RPS (DetalhadoI)'!D54=3,'A.XV. RPS (Base Num)'!G6,'A.XV. RPS (Base Num)'!I6)))</f>
        <v>0.07</v>
      </c>
      <c r="E8" s="497" t="e">
        <f aca="false">D8*C8/1.64</f>
        <v>#DIV/0!</v>
      </c>
      <c r="F8" s="497" t="e">
        <f aca="false">E8^2</f>
        <v>#DIV/0!</v>
      </c>
      <c r="G8" s="119"/>
      <c r="H8" s="20"/>
      <c r="I8" s="28"/>
      <c r="J8" s="22" t="s">
        <v>23</v>
      </c>
      <c r="K8" s="23"/>
      <c r="L8" s="119"/>
      <c r="M8" s="119"/>
      <c r="N8" s="119"/>
      <c r="O8" s="119"/>
      <c r="P8" s="119"/>
      <c r="Q8" s="119"/>
      <c r="R8" s="119"/>
      <c r="S8" s="119"/>
      <c r="T8" s="119"/>
      <c r="U8" s="119"/>
      <c r="V8" s="119"/>
      <c r="W8" s="119"/>
      <c r="X8" s="119"/>
      <c r="Y8" s="119"/>
      <c r="Z8" s="119"/>
      <c r="AA8" s="119"/>
    </row>
    <row r="9" customFormat="false" ht="15.75" hidden="false" customHeight="true" outlineLevel="0" collapsed="false">
      <c r="A9" s="491"/>
      <c r="B9" s="499" t="s">
        <v>787</v>
      </c>
      <c r="C9" s="495" t="e">
        <f aca="false">IF('A.XV. RPS (DetalhadoI)'!D60=1,'A.XV. RPS (Base Num)'!B7,IF('A.XV. RPS (DetalhadoI)'!D60=2,'A.XV. RPS (Base Num)'!D7,IF('A.XV. RPS (DetalhadoI)'!D60=3,'A.XV. RPS (Base Num)'!F7,'A.XV. RPS (Base Num)'!H7)))</f>
        <v>#DIV/0!</v>
      </c>
      <c r="D9" s="496" t="n">
        <f aca="false">IF('A.XV. RPS (DetalhadoI)'!D60=1,0,IF('A.XV. RPS (DetalhadoI)'!D60=2,'A.XV. RPS (Base Num)'!E7,IF('A.XV. RPS (DetalhadoI)'!D60=3,'A.XV. RPS (Base Num)'!G7,'A.XV. RPS (Base Num)'!I7)))</f>
        <v>0.00694060936800001</v>
      </c>
      <c r="E9" s="497" t="e">
        <f aca="false">D9*C9/1.64</f>
        <v>#DIV/0!</v>
      </c>
      <c r="F9" s="497" t="e">
        <f aca="false">E9^2</f>
        <v>#DIV/0!</v>
      </c>
      <c r="G9" s="119"/>
      <c r="H9" s="29"/>
      <c r="I9" s="30"/>
      <c r="J9" s="30"/>
      <c r="K9" s="31"/>
      <c r="L9" s="119"/>
      <c r="M9" s="119"/>
      <c r="N9" s="119"/>
      <c r="O9" s="119"/>
      <c r="P9" s="119"/>
      <c r="Q9" s="119"/>
      <c r="R9" s="119"/>
      <c r="S9" s="119"/>
      <c r="T9" s="119"/>
      <c r="U9" s="119"/>
      <c r="V9" s="119"/>
      <c r="W9" s="119"/>
      <c r="X9" s="119"/>
      <c r="Y9" s="119"/>
      <c r="Z9" s="119"/>
      <c r="AA9" s="119"/>
    </row>
    <row r="10" customFormat="false" ht="12.75" hidden="false" customHeight="true" outlineLevel="0" collapsed="false">
      <c r="A10" s="491"/>
      <c r="B10" s="499" t="s">
        <v>794</v>
      </c>
      <c r="C10" s="495" t="n">
        <f aca="false">IF('A.XV. RPS (DetalhadoI)'!D66=1,'A.XV. RPS (Base Num)'!B8,IF('A.XV. RPS (DetalhadoI)'!D66=2,'A.XV. RPS (Base Num)'!D8,IF('A.XV. RPS (DetalhadoI)'!D66=3,'A.XV. RPS (Base Num)'!F8,'A.XV. RPS (Base Num)'!H8)))</f>
        <v>100</v>
      </c>
      <c r="D10" s="496" t="n">
        <f aca="false">IF('A.XV. RPS (DetalhadoI)'!D66=1,0,IF('A.XV. RPS (DetalhadoI)'!D66=2,'A.XV. RPS (Base Num)'!E8,IF('A.XV. RPS (DetalhadoI)'!D66=3,'A.XV. RPS (Base Num)'!G8,'A.XV. RPS (Base Num)'!I8)))</f>
        <v>0.0557142857142857</v>
      </c>
      <c r="E10" s="497" t="n">
        <f aca="false">D10*C10/1.64</f>
        <v>3.39721254355401</v>
      </c>
      <c r="F10" s="497" t="n">
        <f aca="false">E10^2</f>
        <v>11.5410530660807</v>
      </c>
      <c r="G10" s="119"/>
      <c r="H10" s="119"/>
      <c r="I10" s="119"/>
      <c r="J10" s="119"/>
      <c r="K10" s="119"/>
      <c r="L10" s="119"/>
      <c r="M10" s="119"/>
      <c r="N10" s="119"/>
      <c r="O10" s="119"/>
      <c r="P10" s="119"/>
      <c r="Q10" s="119"/>
      <c r="R10" s="119"/>
      <c r="S10" s="119"/>
      <c r="T10" s="119"/>
      <c r="U10" s="119"/>
      <c r="V10" s="119"/>
      <c r="W10" s="119"/>
      <c r="X10" s="119"/>
      <c r="Y10" s="119"/>
      <c r="Z10" s="119"/>
      <c r="AA10" s="119"/>
    </row>
    <row r="11" customFormat="false" ht="12.75" hidden="false" customHeight="true" outlineLevel="0" collapsed="false">
      <c r="A11" s="491"/>
      <c r="B11" s="499" t="s">
        <v>802</v>
      </c>
      <c r="C11" s="493" t="n">
        <v>1</v>
      </c>
      <c r="D11" s="496" t="n">
        <f aca="false">IF('A.XV. RPS (DetalhadoI)'!D72=1,0,IF('A.XV. RPS (DetalhadoI)'!D72=2,'A.XV. RPS (Base Num)'!E9,IF('A.XV. RPS (DetalhadoI)'!D72=3,'A.XV. RPS (Base Num)'!G9,'A.XV. RPS (Base Num)'!I9)))</f>
        <v>0.0224</v>
      </c>
      <c r="E11" s="497" t="n">
        <f aca="false">D11*C11/1.64</f>
        <v>0.0136585365853659</v>
      </c>
      <c r="F11" s="497" t="n">
        <f aca="false">E11^2</f>
        <v>0.000186555621653778</v>
      </c>
      <c r="G11" s="119"/>
      <c r="H11" s="119"/>
      <c r="I11" s="119"/>
      <c r="J11" s="120"/>
      <c r="K11" s="120"/>
      <c r="L11" s="120"/>
      <c r="M11" s="120"/>
      <c r="N11" s="120"/>
      <c r="O11" s="120"/>
      <c r="P11" s="120"/>
      <c r="Q11" s="120"/>
      <c r="R11" s="120"/>
      <c r="S11" s="120"/>
      <c r="T11" s="120"/>
      <c r="U11" s="120"/>
      <c r="V11" s="120"/>
      <c r="W11" s="120"/>
      <c r="X11" s="120"/>
      <c r="Y11" s="120"/>
      <c r="Z11" s="120"/>
      <c r="AA11" s="120"/>
    </row>
    <row r="12" customFormat="false" ht="12.75" hidden="false" customHeight="true" outlineLevel="0" collapsed="false">
      <c r="A12" s="491"/>
      <c r="B12" s="499" t="s">
        <v>809</v>
      </c>
      <c r="C12" s="500" t="n">
        <f aca="false">IF('A.XV. RPS (DetalhadoI)'!D78=1,'A.XV. RPS (Base Num)'!B10,IF('A.XV. RPS (DetalhadoI)'!D78=2,'A.XV. RPS (Base Num)'!D10,IF('A.XV. RPS (DetalhadoI)'!D78=3,'A.XV. RPS (Base Num)'!F10,'A.XV. RPS (Base Num)'!H10)))</f>
        <v>0</v>
      </c>
      <c r="D12" s="496" t="n">
        <f aca="false">IF('A.XV. RPS (DetalhadoI)'!D78=1,0,IF('A.XV. RPS (DetalhadoI)'!D78=2,'A.XV. RPS (Base Num)'!E10,IF('A.XV. RPS (DetalhadoI)'!D78=3,'A.XV. RPS (Base Num)'!G10,'A.XV. RPS (Base Num)'!I10)))</f>
        <v>0.0481544</v>
      </c>
      <c r="E12" s="497" t="n">
        <f aca="false">D12*C12/1.64</f>
        <v>0</v>
      </c>
      <c r="F12" s="497" t="n">
        <f aca="false">E12^2</f>
        <v>0</v>
      </c>
      <c r="G12" s="119"/>
      <c r="H12" s="119"/>
      <c r="I12" s="119"/>
      <c r="J12" s="120"/>
      <c r="K12" s="120"/>
      <c r="L12" s="120"/>
      <c r="M12" s="120"/>
      <c r="N12" s="120"/>
      <c r="O12" s="120"/>
      <c r="P12" s="120"/>
      <c r="Q12" s="120"/>
      <c r="R12" s="120"/>
      <c r="S12" s="120"/>
      <c r="T12" s="120"/>
      <c r="U12" s="120"/>
      <c r="V12" s="120"/>
      <c r="W12" s="120"/>
      <c r="X12" s="120"/>
      <c r="Y12" s="120"/>
      <c r="Z12" s="120"/>
      <c r="AA12" s="120"/>
    </row>
    <row r="13" customFormat="false" ht="12.75" hidden="false" customHeight="true" outlineLevel="0" collapsed="false">
      <c r="A13" s="491"/>
      <c r="B13" s="499" t="s">
        <v>815</v>
      </c>
      <c r="C13" s="495" t="n">
        <f aca="false">IF('A.XV. RPS (DetalhadoI)'!D84=1,'A.XV. RPS (Base Num)'!B11,IF('A.XV. RPS (DetalhadoI)'!D84=2,'A.XV. RPS (Base Num)'!D11,IF('A.XV. RPS (DetalhadoI)'!D84=3,'A.XV. RPS (Base Num)'!F11,'A.XV. RPS (Base Num)'!H11)))</f>
        <v>100</v>
      </c>
      <c r="D13" s="496" t="n">
        <f aca="false">IF('A.XV. RPS (DetalhadoI)'!D84=1,0,IF('A.XV. RPS (DetalhadoI)'!D84=2,'A.XV. RPS (Base Num)'!E11,IF('A.XV. RPS (DetalhadoI)'!D84=3,'A.XV. RPS (Base Num)'!G11,'A.XV. RPS (Base Num)'!I11)))</f>
        <v>0.012</v>
      </c>
      <c r="E13" s="497" t="n">
        <f aca="false">D13*C13/1.64</f>
        <v>0.731707317073171</v>
      </c>
      <c r="F13" s="497" t="n">
        <f aca="false">E13^2</f>
        <v>0.535395597858418</v>
      </c>
      <c r="G13" s="119"/>
      <c r="H13" s="119"/>
      <c r="I13" s="119"/>
      <c r="J13" s="120"/>
      <c r="K13" s="120"/>
      <c r="L13" s="120"/>
      <c r="M13" s="120"/>
      <c r="N13" s="120"/>
      <c r="O13" s="120"/>
      <c r="P13" s="120"/>
      <c r="Q13" s="120"/>
      <c r="R13" s="120"/>
      <c r="S13" s="120"/>
      <c r="T13" s="120"/>
      <c r="U13" s="120"/>
      <c r="V13" s="120"/>
      <c r="W13" s="120"/>
      <c r="X13" s="120"/>
      <c r="Y13" s="120"/>
      <c r="Z13" s="120"/>
      <c r="AA13" s="120"/>
    </row>
    <row r="14" customFormat="false" ht="12.75" hidden="false" customHeight="true" outlineLevel="0" collapsed="false">
      <c r="A14" s="491"/>
      <c r="B14" s="494" t="s">
        <v>823</v>
      </c>
      <c r="C14" s="495" t="e">
        <f aca="false">IF('A.XV. RPS (DetalhadoI)'!D90=1,'A.XV. RPS (Base Num)'!B12,IF('A.XV. RPS (DetalhadoI)'!D90=2,'A.XV. RPS (Base Num)'!D12,IF('A.XV. RPS (DetalhadoI)'!D90=3,'A.XV. RPS (Base Num)'!F12,'A.XV. RPS (Base Num)'!H12)))</f>
        <v>#DIV/0!</v>
      </c>
      <c r="D14" s="496" t="n">
        <f aca="false">IF('A.XV. RPS (DetalhadoI)'!D90=1,0,IF('A.XV. RPS (DetalhadoI)'!D90=2,'A.XV. RPS (Base Num)'!E12,IF('A.XV. RPS (DetalhadoI)'!D90=3,'A.XV. RPS (Base Num)'!G12,'A.XV. RPS (Base Num)'!I12)))</f>
        <v>0.035</v>
      </c>
      <c r="E14" s="497" t="e">
        <f aca="false">D14*C14/1.64</f>
        <v>#DIV/0!</v>
      </c>
      <c r="F14" s="497" t="e">
        <f aca="false">E14^2</f>
        <v>#DIV/0!</v>
      </c>
      <c r="G14" s="119"/>
      <c r="H14" s="119"/>
      <c r="I14" s="119"/>
      <c r="J14" s="120"/>
      <c r="K14" s="120"/>
      <c r="L14" s="120"/>
      <c r="M14" s="120"/>
      <c r="N14" s="120"/>
      <c r="O14" s="120"/>
      <c r="P14" s="120"/>
      <c r="Q14" s="120"/>
      <c r="R14" s="120"/>
      <c r="S14" s="120"/>
      <c r="T14" s="120"/>
      <c r="U14" s="120"/>
      <c r="V14" s="120"/>
      <c r="W14" s="120"/>
      <c r="X14" s="120"/>
      <c r="Y14" s="120"/>
      <c r="Z14" s="120"/>
      <c r="AA14" s="120"/>
    </row>
    <row r="15" customFormat="false" ht="12.75" hidden="false" customHeight="true" outlineLevel="0" collapsed="false">
      <c r="A15" s="491"/>
      <c r="B15" s="499" t="s">
        <v>827</v>
      </c>
      <c r="C15" s="495" t="n">
        <f aca="false">IF('A.XV. RPS (DetalhadoI)'!D96=1,'A.XV. RPS (Base Num)'!B13,IF('A.XV. RPS (DetalhadoI)'!D96=2,'A.XV. RPS (Base Num)'!D13,IF('A.XV. RPS (DetalhadoI)'!D96=3,'A.XV. RPS (Base Num)'!F13,'A.XV. RPS (Base Num)'!H13)))</f>
        <v>100</v>
      </c>
      <c r="D15" s="496" t="n">
        <f aca="false">IF('A.XV. RPS (DetalhadoI)'!D96=1,0,IF('A.XV. RPS (DetalhadoI)'!D96=2,'A.XV. RPS (Base Num)'!E13,IF('A.XV. RPS (DetalhadoI)'!D96=3,'A.XV. RPS (Base Num)'!G13,'A.XV. RPS (Base Num)'!I13)))</f>
        <v>0.035</v>
      </c>
      <c r="E15" s="497" t="n">
        <f aca="false">D15*C15/1.64</f>
        <v>2.13414634146342</v>
      </c>
      <c r="F15" s="497" t="n">
        <f aca="false">E15^2</f>
        <v>4.55458060678168</v>
      </c>
      <c r="G15" s="119"/>
      <c r="H15" s="119"/>
      <c r="I15" s="119"/>
      <c r="J15" s="120"/>
      <c r="K15" s="120"/>
      <c r="L15" s="120"/>
      <c r="M15" s="120"/>
      <c r="N15" s="120"/>
      <c r="O15" s="120"/>
      <c r="P15" s="120"/>
      <c r="Q15" s="120"/>
      <c r="R15" s="120"/>
      <c r="S15" s="120"/>
      <c r="T15" s="120"/>
      <c r="U15" s="120"/>
      <c r="V15" s="120"/>
      <c r="W15" s="120"/>
      <c r="X15" s="120"/>
      <c r="Y15" s="120"/>
      <c r="Z15" s="120"/>
      <c r="AA15" s="120"/>
    </row>
    <row r="16" customFormat="false" ht="12.75" hidden="false" customHeight="true" outlineLevel="0" collapsed="false">
      <c r="A16" s="491"/>
      <c r="B16" s="499" t="s">
        <v>834</v>
      </c>
      <c r="C16" s="495" t="n">
        <f aca="false">IF('A.XV. RPS (DetalhadoI)'!D102=1,'A.XV. RPS (Base Num)'!B14,IF('A.XV. RPS (DetalhadoI)'!D102=2,'A.XV. RPS (Base Num)'!D14,IF('A.XV. RPS (DetalhadoI)'!D102=3,'A.XV. RPS (Base Num)'!F14,'A.XV. RPS (Base Num)'!H14)))</f>
        <v>100</v>
      </c>
      <c r="D16" s="496" t="n">
        <f aca="false">IF('A.XV. RPS (DetalhadoI)'!D102=1,0,IF('A.XV. RPS (DetalhadoI)'!D102=2,'A.XV. RPS (Base Num)'!E14,IF('A.XV. RPS (DetalhadoI)'!D102=3,'A.XV. RPS (Base Num)'!G14,'A.XV. RPS (Base Num)'!I14)))</f>
        <v>0.01</v>
      </c>
      <c r="E16" s="497" t="n">
        <f aca="false">D16*C16/1.64</f>
        <v>0.609756097560976</v>
      </c>
      <c r="F16" s="497" t="n">
        <f aca="false">E16^2</f>
        <v>0.37180249851279</v>
      </c>
      <c r="G16" s="119"/>
      <c r="H16" s="119"/>
      <c r="I16" s="119"/>
      <c r="J16" s="120"/>
      <c r="K16" s="120"/>
      <c r="L16" s="120"/>
      <c r="M16" s="120"/>
      <c r="N16" s="120"/>
      <c r="O16" s="120"/>
      <c r="P16" s="120"/>
      <c r="Q16" s="120"/>
      <c r="R16" s="120"/>
      <c r="S16" s="120"/>
      <c r="T16" s="120"/>
      <c r="U16" s="120"/>
      <c r="V16" s="120"/>
      <c r="W16" s="120"/>
      <c r="X16" s="120"/>
      <c r="Y16" s="120"/>
      <c r="Z16" s="120"/>
      <c r="AA16" s="120"/>
    </row>
    <row r="17" customFormat="false" ht="12.75" hidden="false" customHeight="true" outlineLevel="0" collapsed="false">
      <c r="A17" s="491"/>
      <c r="B17" s="499" t="s">
        <v>839</v>
      </c>
      <c r="C17" s="495" t="e">
        <f aca="false">IF('A.XV. RPS (DetalhadoI)'!D108=1,'A.XV. RPS (Base Num)'!B15,IF('A.XV. RPS (DetalhadoI)'!D108=2,'A.XV. RPS (Base Num)'!D15,IF('A.XV. RPS (DetalhadoI)'!D108=3,'A.XV. RPS (Base Num)'!F15,'A.XV. RPS (Base Num)'!H15)))</f>
        <v>#DIV/0!</v>
      </c>
      <c r="D17" s="496" t="n">
        <f aca="false">IF('A.XV. RPS (DetalhadoI)'!D108=1,0,IF('A.XV. RPS (DetalhadoI)'!D108=2,'A.XV. RPS (Base Num)'!E15,IF('A.XV. RPS (DetalhadoI)'!D108=3,'A.XV. RPS (Base Num)'!G15,'A.XV. RPS (Base Num)'!I15)))</f>
        <v>0.0075</v>
      </c>
      <c r="E17" s="497" t="e">
        <f aca="false">D17*C17/1.64</f>
        <v>#DIV/0!</v>
      </c>
      <c r="F17" s="497" t="e">
        <f aca="false">E17^2</f>
        <v>#DIV/0!</v>
      </c>
      <c r="G17" s="119"/>
      <c r="H17" s="119"/>
      <c r="I17" s="119"/>
      <c r="J17" s="120"/>
      <c r="K17" s="119"/>
      <c r="L17" s="119"/>
      <c r="M17" s="119"/>
      <c r="N17" s="120"/>
      <c r="O17" s="120"/>
      <c r="P17" s="120"/>
      <c r="Q17" s="120"/>
      <c r="R17" s="120"/>
      <c r="S17" s="120"/>
      <c r="T17" s="120"/>
      <c r="U17" s="120"/>
      <c r="V17" s="120"/>
      <c r="W17" s="120"/>
      <c r="X17" s="120"/>
      <c r="Y17" s="120"/>
      <c r="Z17" s="120"/>
      <c r="AA17" s="120"/>
    </row>
    <row r="18" customFormat="false" ht="12.75" hidden="false" customHeight="true" outlineLevel="0" collapsed="false">
      <c r="A18" s="491"/>
      <c r="B18" s="499" t="s">
        <v>845</v>
      </c>
      <c r="C18" s="495" t="e">
        <f aca="false">IF('A.XV. RPS (DetalhadoI)'!D114=1,'A.XV. RPS (Base Num)'!B16,IF('A.XV. RPS (DetalhadoI)'!D114=2,'A.XV. RPS (Base Num)'!D16,IF('A.XV. RPS (DetalhadoI)'!D114=3,'A.XV. RPS (Base Num)'!F16,'A.XV. RPS (Base Num)'!H16)))</f>
        <v>#DIV/0!</v>
      </c>
      <c r="D18" s="496" t="n">
        <f aca="false">IF('A.XV. RPS (DetalhadoI)'!D114=1,0,IF('A.XV. RPS (DetalhadoI)'!D114=2,'A.XV. RPS (Base Num)'!E16,IF('A.XV. RPS (DetalhadoI)'!D114=3,'A.XV. RPS (Base Num)'!G16,'A.XV. RPS (Base Num)'!I16)))</f>
        <v>0.008</v>
      </c>
      <c r="E18" s="497" t="e">
        <f aca="false">D18*C18/1.64</f>
        <v>#DIV/0!</v>
      </c>
      <c r="F18" s="497" t="e">
        <f aca="false">E18^2</f>
        <v>#DIV/0!</v>
      </c>
      <c r="G18" s="119"/>
      <c r="H18" s="119"/>
      <c r="I18" s="119"/>
      <c r="J18" s="120"/>
      <c r="K18" s="119"/>
      <c r="L18" s="119"/>
      <c r="M18" s="119"/>
      <c r="N18" s="120"/>
      <c r="O18" s="120"/>
      <c r="P18" s="120"/>
      <c r="Q18" s="120"/>
      <c r="R18" s="120"/>
      <c r="S18" s="120"/>
      <c r="T18" s="120"/>
      <c r="U18" s="120"/>
      <c r="V18" s="120"/>
      <c r="W18" s="120"/>
      <c r="X18" s="120"/>
      <c r="Y18" s="120"/>
      <c r="Z18" s="120"/>
      <c r="AA18" s="120"/>
    </row>
    <row r="19" customFormat="false" ht="12.75" hidden="false" customHeight="true" outlineLevel="0" collapsed="false">
      <c r="A19" s="491"/>
      <c r="B19" s="499" t="s">
        <v>851</v>
      </c>
      <c r="C19" s="495" t="e">
        <f aca="false">IF('A.XV. RPS (DetalhadoI)'!D120=1,'A.XV. RPS (Base Num)'!B17,IF('A.XV. RPS (DetalhadoI)'!D120=2,'A.XV. RPS (Base Num)'!D17,IF('A.XV. RPS (DetalhadoI)'!D120=3,'A.XV. RPS (Base Num)'!F17,'A.XV. RPS (Base Num)'!H17)))</f>
        <v>#DIV/0!</v>
      </c>
      <c r="D19" s="496" t="n">
        <f aca="false">IF('A.XV. RPS (DetalhadoI)'!D120=1,0,IF('A.XV. RPS (DetalhadoI)'!D120=2,'A.XV. RPS (Base Num)'!E17,IF('A.XV. RPS (DetalhadoI)'!D120=3,'A.XV. RPS (Base Num)'!G17,'A.XV. RPS (Base Num)'!I17)))</f>
        <v>0.0127127616</v>
      </c>
      <c r="E19" s="497" t="e">
        <f aca="false">D19*C19/1.64</f>
        <v>#DIV/0!</v>
      </c>
      <c r="F19" s="497" t="e">
        <f aca="false">E19^2</f>
        <v>#DIV/0!</v>
      </c>
      <c r="G19" s="119"/>
      <c r="H19" s="119"/>
      <c r="I19" s="119"/>
      <c r="J19" s="120"/>
      <c r="K19" s="119"/>
      <c r="L19" s="119"/>
      <c r="M19" s="119"/>
      <c r="N19" s="120"/>
      <c r="O19" s="120"/>
      <c r="P19" s="120"/>
      <c r="Q19" s="120"/>
      <c r="R19" s="120"/>
      <c r="S19" s="120"/>
      <c r="T19" s="120"/>
      <c r="U19" s="120"/>
      <c r="V19" s="120"/>
      <c r="W19" s="120"/>
      <c r="X19" s="120"/>
      <c r="Y19" s="120"/>
      <c r="Z19" s="120"/>
      <c r="AA19" s="120"/>
    </row>
    <row r="20" customFormat="false" ht="12.75" hidden="false" customHeight="true" outlineLevel="0" collapsed="false">
      <c r="A20" s="491"/>
      <c r="B20" s="499" t="s">
        <v>859</v>
      </c>
      <c r="C20" s="495" t="n">
        <f aca="false">IF('A.XV. RPS (DetalhadoI)'!D126=1,'A.XV. RPS (Base Num)'!B18,IF('A.XV. RPS (DetalhadoI)'!D126=2,'A.XV. RPS (Base Num)'!D18,IF('A.XV. RPS (DetalhadoI)'!D126=3,'A.XV. RPS (Base Num)'!F18,'A.XV. RPS (Base Num)'!H18)))</f>
        <v>100</v>
      </c>
      <c r="D20" s="496" t="n">
        <f aca="false">IF('A.XV. RPS (DetalhadoI)'!D126=1,0,IF('A.XV. RPS (DetalhadoI)'!D126=2,'A.XV. RPS (Base Num)'!E18,IF('A.XV. RPS (DetalhadoI)'!D126=3,'A.XV. RPS (Base Num)'!G18,'A.XV. RPS (Base Num)'!I18)))</f>
        <v>0.0133333333333333</v>
      </c>
      <c r="E20" s="497" t="n">
        <f aca="false">D20*C20/1.64</f>
        <v>0.813008130081299</v>
      </c>
      <c r="F20" s="497" t="n">
        <f aca="false">E20^2</f>
        <v>0.66098221957829</v>
      </c>
      <c r="G20" s="119"/>
      <c r="H20" s="119"/>
      <c r="I20" s="119"/>
      <c r="J20" s="120"/>
      <c r="K20" s="119"/>
      <c r="L20" s="119"/>
      <c r="M20" s="119"/>
      <c r="N20" s="120"/>
      <c r="O20" s="120"/>
      <c r="P20" s="120"/>
      <c r="Q20" s="120"/>
      <c r="R20" s="120"/>
      <c r="S20" s="120"/>
      <c r="T20" s="120"/>
      <c r="U20" s="120"/>
      <c r="V20" s="120"/>
      <c r="W20" s="120"/>
      <c r="X20" s="120"/>
      <c r="Y20" s="120"/>
      <c r="Z20" s="120"/>
      <c r="AA20" s="120"/>
    </row>
    <row r="21" customFormat="false" ht="12.75" hidden="false" customHeight="true" outlineLevel="0" collapsed="false">
      <c r="A21" s="491"/>
      <c r="B21" s="499" t="s">
        <v>863</v>
      </c>
      <c r="C21" s="495" t="e">
        <f aca="false">IF('A.XV. RPS (DetalhadoI)'!D132=1,'A.XV. RPS (Base Num)'!B19,IF('A.XV. RPS (DetalhadoI)'!D132=2,'A.XV. RPS (Base Num)'!D19,IF('A.XV. RPS (DetalhadoI)'!D132=3,'A.XV. RPS (Base Num)'!F19,'A.XV. RPS (Base Num)'!H19)))</f>
        <v>#DIV/0!</v>
      </c>
      <c r="D21" s="496" t="n">
        <f aca="false">IF('A.XV. RPS (DetalhadoI)'!D132=1,0,IF('A.XV. RPS (DetalhadoI)'!D132=2,'A.XV. RPS (Base Num)'!E19,IF('A.XV. RPS (DetalhadoI)'!D132=3,'A.XV. RPS (Base Num)'!G19,'A.XV. RPS (Base Num)'!I19)))</f>
        <v>0.02</v>
      </c>
      <c r="E21" s="497" t="e">
        <f aca="false">D21*C21/1.64</f>
        <v>#DIV/0!</v>
      </c>
      <c r="F21" s="497" t="e">
        <f aca="false">E21^2</f>
        <v>#DIV/0!</v>
      </c>
      <c r="G21" s="119"/>
      <c r="H21" s="119"/>
      <c r="I21" s="119"/>
      <c r="J21" s="120"/>
      <c r="K21" s="119"/>
      <c r="L21" s="119" t="n">
        <v>1</v>
      </c>
      <c r="M21" s="119"/>
      <c r="N21" s="120"/>
      <c r="O21" s="120"/>
      <c r="P21" s="120"/>
      <c r="Q21" s="120"/>
      <c r="R21" s="120"/>
      <c r="S21" s="120"/>
      <c r="T21" s="120"/>
      <c r="U21" s="120"/>
      <c r="V21" s="120"/>
      <c r="W21" s="120"/>
      <c r="X21" s="120"/>
      <c r="Y21" s="120"/>
      <c r="Z21" s="120"/>
      <c r="AA21" s="120"/>
    </row>
    <row r="22" customFormat="false" ht="12.75" hidden="false" customHeight="true" outlineLevel="0" collapsed="false">
      <c r="A22" s="491"/>
      <c r="B22" s="501"/>
      <c r="C22" s="502"/>
      <c r="D22" s="459"/>
      <c r="E22" s="171"/>
      <c r="F22" s="171"/>
      <c r="G22" s="119"/>
      <c r="H22" s="119"/>
      <c r="I22" s="119"/>
      <c r="J22" s="120"/>
      <c r="K22" s="119"/>
      <c r="L22" s="119"/>
      <c r="M22" s="119"/>
      <c r="N22" s="120"/>
      <c r="O22" s="120"/>
      <c r="P22" s="120"/>
      <c r="Q22" s="120"/>
      <c r="R22" s="120"/>
      <c r="S22" s="120"/>
      <c r="T22" s="120"/>
      <c r="U22" s="120"/>
      <c r="V22" s="120"/>
      <c r="W22" s="120"/>
      <c r="X22" s="120"/>
      <c r="Y22" s="120"/>
      <c r="Z22" s="120"/>
      <c r="AA22" s="120"/>
    </row>
    <row r="23" customFormat="false" ht="15" hidden="false" customHeight="true" outlineLevel="0" collapsed="false">
      <c r="A23" s="472" t="s">
        <v>880</v>
      </c>
      <c r="B23" s="473" t="s">
        <v>881</v>
      </c>
      <c r="C23" s="119"/>
      <c r="D23" s="119"/>
      <c r="E23" s="119"/>
      <c r="F23" s="119"/>
      <c r="G23" s="119"/>
      <c r="H23" s="119"/>
      <c r="I23" s="119"/>
      <c r="J23" s="120"/>
      <c r="K23" s="119"/>
      <c r="L23" s="119"/>
      <c r="M23" s="119"/>
      <c r="N23" s="120"/>
      <c r="O23" s="120"/>
      <c r="P23" s="120"/>
      <c r="Q23" s="120"/>
      <c r="R23" s="120"/>
      <c r="S23" s="120"/>
      <c r="T23" s="120"/>
      <c r="U23" s="120"/>
      <c r="V23" s="120"/>
      <c r="W23" s="120"/>
      <c r="X23" s="120"/>
      <c r="Y23" s="120"/>
      <c r="Z23" s="120"/>
      <c r="AA23" s="120"/>
    </row>
    <row r="24" customFormat="false" ht="12.75" hidden="false" customHeight="true" outlineLevel="0" collapsed="false">
      <c r="A24" s="119"/>
      <c r="B24" s="119"/>
      <c r="C24" s="119"/>
      <c r="D24" s="119"/>
      <c r="E24" s="119"/>
      <c r="F24" s="119"/>
      <c r="G24" s="119"/>
      <c r="H24" s="503" t="s">
        <v>882</v>
      </c>
      <c r="I24" s="503" t="s">
        <v>883</v>
      </c>
      <c r="J24" s="120"/>
      <c r="K24" s="119"/>
      <c r="L24" s="119"/>
      <c r="M24" s="119"/>
      <c r="N24" s="120"/>
      <c r="O24" s="120"/>
      <c r="P24" s="120"/>
      <c r="Q24" s="120"/>
      <c r="R24" s="120"/>
      <c r="S24" s="120"/>
      <c r="T24" s="120"/>
      <c r="U24" s="120"/>
      <c r="V24" s="120"/>
      <c r="W24" s="120"/>
      <c r="X24" s="120"/>
      <c r="Y24" s="120"/>
      <c r="Z24" s="120"/>
      <c r="AA24" s="120"/>
    </row>
    <row r="25" customFormat="false" ht="15" hidden="false" customHeight="true" outlineLevel="0" collapsed="false">
      <c r="A25" s="119"/>
      <c r="B25" s="119"/>
      <c r="C25" s="119"/>
      <c r="D25" s="119"/>
      <c r="E25" s="119"/>
      <c r="F25" s="119"/>
      <c r="G25" s="119"/>
      <c r="H25" s="504" t="n">
        <v>0.95</v>
      </c>
      <c r="I25" s="505" t="e">
        <f aca="false">(SUM(F5:F21)^0.5)*1.65</f>
        <v>#DIV/0!</v>
      </c>
      <c r="J25" s="120"/>
      <c r="K25" s="119"/>
      <c r="L25" s="119" t="e">
        <f aca="false">I25/100</f>
        <v>#DIV/0!</v>
      </c>
      <c r="M25" s="119"/>
      <c r="N25" s="120"/>
      <c r="O25" s="120"/>
      <c r="P25" s="120"/>
      <c r="Q25" s="120"/>
      <c r="R25" s="120"/>
      <c r="S25" s="120"/>
      <c r="T25" s="120"/>
      <c r="U25" s="120"/>
      <c r="V25" s="120"/>
      <c r="W25" s="120"/>
      <c r="X25" s="120"/>
      <c r="Y25" s="120"/>
      <c r="Z25" s="120"/>
      <c r="AA25" s="120"/>
    </row>
    <row r="26" customFormat="false" ht="15" hidden="false" customHeight="true" outlineLevel="0" collapsed="false">
      <c r="A26" s="472" t="s">
        <v>874</v>
      </c>
      <c r="B26" s="47" t="s">
        <v>746</v>
      </c>
      <c r="C26" s="119"/>
      <c r="D26" s="119"/>
      <c r="E26" s="119"/>
      <c r="F26" s="119"/>
      <c r="G26" s="119"/>
      <c r="H26" s="504" t="n">
        <v>0.9</v>
      </c>
      <c r="I26" s="505" t="e">
        <f aca="false">(SUM(F5:F21)^0.5)*1.29</f>
        <v>#DIV/0!</v>
      </c>
      <c r="J26" s="120"/>
      <c r="K26" s="119"/>
      <c r="L26" s="119" t="e">
        <f aca="false">I26/100</f>
        <v>#DIV/0!</v>
      </c>
      <c r="M26" s="119"/>
      <c r="N26" s="120"/>
      <c r="O26" s="120"/>
      <c r="P26" s="120"/>
      <c r="Q26" s="120"/>
      <c r="R26" s="120"/>
      <c r="S26" s="120"/>
      <c r="T26" s="120"/>
      <c r="U26" s="120"/>
      <c r="V26" s="120"/>
      <c r="W26" s="120"/>
      <c r="X26" s="120"/>
      <c r="Y26" s="120"/>
      <c r="Z26" s="120"/>
      <c r="AA26" s="120"/>
    </row>
    <row r="27" customFormat="false" ht="15" hidden="false" customHeight="true" outlineLevel="0" collapsed="false">
      <c r="A27" s="119"/>
      <c r="B27" s="442" t="s">
        <v>747</v>
      </c>
      <c r="C27" s="506" t="e">
        <f aca="false">IF(L21=1,IF(L30&lt;0.0502,0.0502,L30),IF(L21=2,IF(L30&lt;0.0393,0.0393,L30),IF(L21=3,IF(L30&lt;0.0315,0.0315,L30),"ERRO")))</f>
        <v>#DIV/0!</v>
      </c>
      <c r="D27" s="119"/>
      <c r="E27" s="119"/>
      <c r="F27" s="119"/>
      <c r="G27" s="119"/>
      <c r="H27" s="504" t="n">
        <v>0.85</v>
      </c>
      <c r="I27" s="505" t="e">
        <f aca="false">(SUM(F5:F21)^0.5)*1.035</f>
        <v>#DIV/0!</v>
      </c>
      <c r="J27" s="120"/>
      <c r="K27" s="119"/>
      <c r="L27" s="119" t="e">
        <f aca="false">I27/100</f>
        <v>#DIV/0!</v>
      </c>
      <c r="M27" s="119"/>
      <c r="N27" s="120"/>
      <c r="O27" s="120"/>
      <c r="P27" s="120"/>
      <c r="Q27" s="120"/>
      <c r="R27" s="120"/>
      <c r="S27" s="120"/>
      <c r="T27" s="120"/>
      <c r="U27" s="120"/>
      <c r="V27" s="120"/>
      <c r="W27" s="120"/>
      <c r="X27" s="120"/>
      <c r="Y27" s="120"/>
      <c r="Z27" s="120"/>
      <c r="AA27" s="120"/>
    </row>
    <row r="28" customFormat="false" ht="12.75" hidden="false" customHeight="true" outlineLevel="0" collapsed="false">
      <c r="A28" s="119"/>
      <c r="B28" s="119"/>
      <c r="C28" s="119"/>
      <c r="D28" s="119"/>
      <c r="E28" s="119"/>
      <c r="F28" s="119"/>
      <c r="G28" s="119"/>
      <c r="H28" s="119"/>
      <c r="I28" s="119"/>
      <c r="J28" s="120"/>
      <c r="K28" s="119"/>
      <c r="L28" s="119"/>
      <c r="M28" s="119"/>
      <c r="N28" s="120"/>
      <c r="O28" s="120"/>
      <c r="P28" s="120"/>
      <c r="Q28" s="120"/>
      <c r="R28" s="120"/>
      <c r="S28" s="120"/>
      <c r="T28" s="120"/>
      <c r="U28" s="120"/>
      <c r="V28" s="120"/>
      <c r="W28" s="120"/>
      <c r="X28" s="120"/>
      <c r="Y28" s="120"/>
      <c r="Z28" s="120"/>
      <c r="AA28" s="120"/>
    </row>
    <row r="29" customFormat="false" ht="12.75" hidden="false" customHeight="true" outlineLevel="0" collapsed="false">
      <c r="A29" s="119"/>
      <c r="B29" s="119"/>
      <c r="C29" s="119"/>
      <c r="D29" s="119"/>
      <c r="E29" s="119"/>
      <c r="F29" s="119"/>
      <c r="G29" s="119"/>
      <c r="H29" s="119"/>
      <c r="I29" s="119"/>
      <c r="J29" s="120"/>
      <c r="K29" s="119"/>
      <c r="L29" s="119"/>
      <c r="M29" s="119"/>
      <c r="N29" s="120"/>
      <c r="O29" s="120"/>
      <c r="P29" s="120"/>
      <c r="Q29" s="120"/>
      <c r="R29" s="120"/>
      <c r="S29" s="120"/>
      <c r="T29" s="120"/>
      <c r="U29" s="120"/>
      <c r="V29" s="120"/>
      <c r="W29" s="120"/>
      <c r="X29" s="120"/>
      <c r="Y29" s="120"/>
      <c r="Z29" s="120"/>
      <c r="AA29" s="120"/>
    </row>
    <row r="30" customFormat="false" ht="12.75" hidden="false" customHeight="true" outlineLevel="0" collapsed="false">
      <c r="A30" s="119"/>
      <c r="B30" s="119"/>
      <c r="C30" s="119"/>
      <c r="D30" s="119"/>
      <c r="E30" s="119"/>
      <c r="F30" s="119"/>
      <c r="G30" s="119"/>
      <c r="H30" s="119"/>
      <c r="I30" s="119"/>
      <c r="J30" s="120"/>
      <c r="K30" s="119"/>
      <c r="L30" s="119" t="e">
        <f aca="false">IF(L21=1,L25,IF(L21=2,L26,IF(L21=3,L27,"ERROR")))</f>
        <v>#DIV/0!</v>
      </c>
      <c r="M30" s="119"/>
      <c r="N30" s="120"/>
      <c r="O30" s="120"/>
      <c r="P30" s="120"/>
      <c r="Q30" s="120"/>
      <c r="R30" s="120"/>
      <c r="S30" s="120"/>
      <c r="T30" s="120"/>
      <c r="U30" s="120"/>
      <c r="V30" s="120"/>
      <c r="W30" s="120"/>
      <c r="X30" s="120"/>
      <c r="Y30" s="120"/>
      <c r="Z30" s="120"/>
      <c r="AA30" s="120"/>
    </row>
    <row r="31" customFormat="false" ht="12.75" hidden="false" customHeight="true" outlineLevel="0" collapsed="false">
      <c r="A31" s="119"/>
      <c r="B31" s="119"/>
      <c r="C31" s="119"/>
      <c r="D31" s="119"/>
      <c r="E31" s="119"/>
      <c r="F31" s="119"/>
      <c r="G31" s="119"/>
      <c r="H31" s="119"/>
      <c r="I31" s="119"/>
      <c r="J31" s="120"/>
      <c r="K31" s="119"/>
      <c r="L31" s="119"/>
      <c r="M31" s="119"/>
      <c r="N31" s="120"/>
      <c r="O31" s="120"/>
      <c r="P31" s="120"/>
      <c r="Q31" s="120"/>
      <c r="R31" s="120"/>
      <c r="S31" s="120"/>
      <c r="T31" s="120"/>
      <c r="U31" s="120"/>
      <c r="V31" s="120"/>
      <c r="W31" s="120"/>
      <c r="X31" s="120"/>
      <c r="Y31" s="120"/>
      <c r="Z31" s="120"/>
      <c r="AA31" s="120"/>
    </row>
    <row r="32" customFormat="false" ht="12.75" hidden="false" customHeight="true" outlineLevel="0" collapsed="false">
      <c r="A32" s="119"/>
      <c r="B32" s="119"/>
      <c r="C32" s="119"/>
      <c r="D32" s="119"/>
      <c r="E32" s="119"/>
      <c r="F32" s="119"/>
      <c r="G32" s="119"/>
      <c r="H32" s="119"/>
      <c r="I32" s="119"/>
      <c r="J32" s="120"/>
      <c r="K32" s="119"/>
      <c r="L32" s="119"/>
      <c r="M32" s="119"/>
      <c r="N32" s="120"/>
      <c r="O32" s="120"/>
      <c r="P32" s="120"/>
      <c r="Q32" s="120"/>
      <c r="R32" s="120"/>
      <c r="S32" s="120"/>
      <c r="T32" s="120"/>
      <c r="U32" s="120"/>
      <c r="V32" s="120"/>
      <c r="W32" s="120"/>
      <c r="X32" s="120"/>
      <c r="Y32" s="120"/>
      <c r="Z32" s="120"/>
      <c r="AA32" s="120"/>
    </row>
    <row r="33" customFormat="false" ht="12.75" hidden="false" customHeight="true" outlineLevel="0" collapsed="false">
      <c r="A33" s="119"/>
      <c r="B33" s="119"/>
      <c r="C33" s="119"/>
      <c r="D33" s="119"/>
      <c r="E33" s="119"/>
      <c r="F33" s="119"/>
      <c r="G33" s="119"/>
      <c r="H33" s="119"/>
      <c r="I33" s="119"/>
      <c r="J33" s="120"/>
      <c r="K33" s="119"/>
      <c r="L33" s="119"/>
      <c r="M33" s="119"/>
      <c r="N33" s="120"/>
      <c r="O33" s="120"/>
      <c r="P33" s="120"/>
      <c r="Q33" s="120"/>
      <c r="R33" s="120"/>
      <c r="S33" s="120"/>
      <c r="T33" s="120"/>
      <c r="U33" s="120"/>
      <c r="V33" s="120"/>
      <c r="W33" s="120"/>
      <c r="X33" s="120"/>
      <c r="Y33" s="120"/>
      <c r="Z33" s="120"/>
      <c r="AA33" s="120"/>
    </row>
    <row r="34" customFormat="false" ht="12.75" hidden="false" customHeight="true" outlineLevel="0" collapsed="false">
      <c r="A34" s="119"/>
      <c r="B34" s="119"/>
      <c r="C34" s="119"/>
      <c r="D34" s="119"/>
      <c r="E34" s="119"/>
      <c r="F34" s="119"/>
      <c r="G34" s="119"/>
      <c r="H34" s="119"/>
      <c r="I34" s="119"/>
      <c r="J34" s="120"/>
      <c r="K34" s="119"/>
      <c r="L34" s="119"/>
      <c r="M34" s="119"/>
      <c r="N34" s="120"/>
      <c r="O34" s="120"/>
      <c r="P34" s="120"/>
      <c r="Q34" s="120"/>
      <c r="R34" s="120"/>
      <c r="S34" s="120"/>
      <c r="T34" s="120"/>
      <c r="U34" s="120"/>
      <c r="V34" s="120"/>
      <c r="W34" s="120"/>
      <c r="X34" s="120"/>
      <c r="Y34" s="120"/>
      <c r="Z34" s="120"/>
      <c r="AA34" s="120"/>
    </row>
    <row r="35" customFormat="false" ht="12.75" hidden="false" customHeight="true" outlineLevel="0" collapsed="false">
      <c r="A35" s="119"/>
      <c r="B35" s="119"/>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row>
    <row r="36" customFormat="false" ht="12.75" hidden="false" customHeight="true" outlineLevel="0" collapsed="false">
      <c r="A36" s="119"/>
      <c r="B36" s="119"/>
      <c r="C36" s="119"/>
      <c r="D36" s="119"/>
      <c r="E36" s="119"/>
      <c r="F36" s="119"/>
      <c r="G36" s="119"/>
      <c r="H36" s="119"/>
      <c r="I36" s="119"/>
      <c r="J36" s="119"/>
      <c r="K36" s="119"/>
      <c r="L36" s="119"/>
      <c r="M36" s="119"/>
      <c r="N36" s="119"/>
      <c r="O36" s="119"/>
      <c r="P36" s="119"/>
      <c r="Q36" s="119"/>
      <c r="R36" s="119"/>
      <c r="S36" s="119"/>
      <c r="T36" s="119"/>
      <c r="U36" s="119"/>
      <c r="V36" s="119"/>
      <c r="W36" s="119"/>
      <c r="X36" s="119"/>
      <c r="Y36" s="119"/>
      <c r="Z36" s="119"/>
      <c r="AA36" s="119"/>
    </row>
    <row r="37" customFormat="false" ht="12.75" hidden="false" customHeight="true" outlineLevel="0" collapsed="false">
      <c r="A37" s="119"/>
      <c r="B37" s="119"/>
      <c r="C37" s="119"/>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19"/>
    </row>
    <row r="38" customFormat="false" ht="12.75" hidden="false" customHeight="true" outlineLevel="0" collapsed="false">
      <c r="A38" s="119"/>
      <c r="B38" s="119"/>
      <c r="C38" s="119"/>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row>
    <row r="39" customFormat="false" ht="12.75" hidden="false" customHeight="true" outlineLevel="0" collapsed="false">
      <c r="A39" s="119"/>
      <c r="B39" s="119"/>
      <c r="C39" s="119"/>
      <c r="D39" s="119"/>
      <c r="E39" s="119"/>
      <c r="F39" s="119"/>
      <c r="G39" s="119"/>
      <c r="H39" s="119"/>
      <c r="I39" s="119"/>
      <c r="J39" s="119"/>
      <c r="K39" s="119"/>
      <c r="L39" s="119"/>
      <c r="M39" s="119"/>
      <c r="N39" s="119"/>
      <c r="O39" s="119"/>
      <c r="P39" s="119"/>
      <c r="Q39" s="119"/>
      <c r="R39" s="119"/>
      <c r="S39" s="119"/>
      <c r="T39" s="119"/>
      <c r="U39" s="119"/>
      <c r="V39" s="119"/>
      <c r="W39" s="119"/>
      <c r="X39" s="119"/>
      <c r="Y39" s="119"/>
      <c r="Z39" s="119"/>
      <c r="AA39" s="119"/>
    </row>
    <row r="40" customFormat="false" ht="12.75" hidden="false" customHeight="true" outlineLevel="0" collapsed="false">
      <c r="A40" s="119"/>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row>
    <row r="41" customFormat="false" ht="12.75" hidden="false" customHeight="true" outlineLevel="0" collapsed="false">
      <c r="A41" s="119"/>
      <c r="B41" s="119"/>
      <c r="C41" s="119"/>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row>
    <row r="42" customFormat="false" ht="12.75" hidden="false" customHeight="true" outlineLevel="0" collapsed="false">
      <c r="A42" s="119"/>
      <c r="B42" s="119"/>
      <c r="C42" s="119"/>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row>
    <row r="43" customFormat="false" ht="12.75" hidden="false" customHeight="true" outlineLevel="0" collapsed="false">
      <c r="A43" s="119"/>
      <c r="B43" s="119"/>
      <c r="C43" s="119"/>
      <c r="D43" s="119"/>
      <c r="E43" s="119"/>
      <c r="F43" s="119"/>
      <c r="G43" s="119"/>
      <c r="H43" s="119"/>
      <c r="I43" s="119"/>
      <c r="J43" s="119"/>
      <c r="K43" s="119"/>
      <c r="L43" s="119"/>
      <c r="M43" s="119"/>
      <c r="N43" s="119"/>
      <c r="O43" s="119"/>
      <c r="P43" s="119"/>
      <c r="Q43" s="119"/>
      <c r="R43" s="119"/>
      <c r="S43" s="119"/>
      <c r="T43" s="119"/>
      <c r="U43" s="119"/>
      <c r="V43" s="119"/>
      <c r="W43" s="119"/>
      <c r="X43" s="119"/>
      <c r="Y43" s="119"/>
      <c r="Z43" s="119"/>
      <c r="AA43" s="119"/>
    </row>
    <row r="44" customFormat="false" ht="12.75" hidden="false" customHeight="true" outlineLevel="0" collapsed="false">
      <c r="A44" s="119"/>
      <c r="B44" s="119"/>
      <c r="C44" s="119"/>
      <c r="D44" s="119"/>
      <c r="E44" s="119"/>
      <c r="F44" s="119"/>
      <c r="G44" s="119"/>
      <c r="H44" s="119"/>
      <c r="I44" s="119"/>
      <c r="J44" s="119"/>
      <c r="K44" s="119"/>
      <c r="L44" s="119"/>
      <c r="M44" s="119"/>
      <c r="N44" s="119"/>
      <c r="O44" s="119"/>
      <c r="P44" s="119"/>
      <c r="Q44" s="119"/>
      <c r="R44" s="119"/>
      <c r="S44" s="119"/>
      <c r="T44" s="119"/>
      <c r="U44" s="119"/>
      <c r="V44" s="119"/>
      <c r="W44" s="119"/>
      <c r="X44" s="119"/>
      <c r="Y44" s="119"/>
      <c r="Z44" s="119"/>
      <c r="AA44" s="119"/>
    </row>
    <row r="45" customFormat="false" ht="12.75" hidden="false" customHeight="true" outlineLevel="0" collapsed="false">
      <c r="A45" s="119"/>
      <c r="B45" s="119"/>
      <c r="C45" s="119"/>
      <c r="D45" s="119"/>
      <c r="E45" s="119"/>
      <c r="F45" s="119"/>
      <c r="G45" s="119"/>
      <c r="H45" s="119"/>
      <c r="I45" s="119"/>
      <c r="J45" s="119"/>
      <c r="K45" s="119"/>
      <c r="L45" s="119"/>
      <c r="M45" s="119"/>
      <c r="N45" s="119"/>
      <c r="O45" s="119"/>
      <c r="P45" s="119"/>
      <c r="Q45" s="119"/>
      <c r="R45" s="119"/>
      <c r="S45" s="119"/>
      <c r="T45" s="119"/>
      <c r="U45" s="119"/>
      <c r="V45" s="119"/>
      <c r="W45" s="119"/>
      <c r="X45" s="119"/>
      <c r="Y45" s="119"/>
      <c r="Z45" s="119"/>
      <c r="AA45" s="119"/>
    </row>
    <row r="46" customFormat="false" ht="12.75" hidden="false" customHeight="true" outlineLevel="0" collapsed="false">
      <c r="A46" s="119"/>
      <c r="B46" s="119"/>
      <c r="C46" s="119"/>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row>
    <row r="47" customFormat="false" ht="12.75" hidden="false" customHeight="true" outlineLevel="0" collapsed="false">
      <c r="A47" s="119"/>
      <c r="B47" s="119"/>
      <c r="C47" s="119"/>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row>
    <row r="48" customFormat="false" ht="12.75" hidden="false" customHeight="true" outlineLevel="0" collapsed="false">
      <c r="A48" s="119"/>
      <c r="B48" s="119"/>
      <c r="C48" s="119"/>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row>
    <row r="49" customFormat="false" ht="12.75" hidden="false" customHeight="true" outlineLevel="0" collapsed="false">
      <c r="A49" s="119"/>
      <c r="B49" s="119"/>
      <c r="C49" s="119"/>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row>
    <row r="50" customFormat="false" ht="12.75" hidden="false" customHeight="true" outlineLevel="0" collapsed="false">
      <c r="A50" s="119"/>
      <c r="B50" s="119"/>
      <c r="C50" s="119"/>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row>
    <row r="51" customFormat="false" ht="12.75" hidden="false" customHeight="true" outlineLevel="0" collapsed="false">
      <c r="A51" s="119"/>
      <c r="B51" s="119"/>
      <c r="C51" s="119"/>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row>
    <row r="52" customFormat="false" ht="12.75" hidden="false" customHeight="true" outlineLevel="0" collapsed="false">
      <c r="A52" s="119"/>
      <c r="B52" s="119"/>
      <c r="C52" s="119"/>
      <c r="D52" s="119"/>
      <c r="E52" s="119"/>
      <c r="F52" s="119"/>
      <c r="G52" s="119"/>
      <c r="H52" s="119"/>
      <c r="I52" s="119"/>
      <c r="J52" s="119"/>
      <c r="K52" s="119"/>
      <c r="L52" s="119"/>
      <c r="M52" s="119"/>
      <c r="N52" s="119"/>
      <c r="O52" s="119"/>
      <c r="P52" s="119"/>
      <c r="Q52" s="119"/>
      <c r="R52" s="119"/>
      <c r="S52" s="119"/>
      <c r="T52" s="119"/>
      <c r="U52" s="119"/>
      <c r="V52" s="119"/>
      <c r="W52" s="119"/>
      <c r="X52" s="119"/>
      <c r="Y52" s="119"/>
      <c r="Z52" s="119"/>
      <c r="AA52" s="119"/>
    </row>
    <row r="53" customFormat="false" ht="12.75" hidden="false" customHeight="true" outlineLevel="0" collapsed="false">
      <c r="A53" s="119"/>
      <c r="B53" s="119"/>
      <c r="C53" s="119"/>
      <c r="D53" s="119"/>
      <c r="E53" s="119"/>
      <c r="F53" s="119"/>
      <c r="G53" s="119"/>
      <c r="H53" s="119"/>
      <c r="I53" s="119"/>
      <c r="J53" s="119"/>
      <c r="K53" s="119"/>
      <c r="L53" s="119"/>
      <c r="M53" s="119"/>
      <c r="N53" s="119"/>
      <c r="O53" s="119"/>
      <c r="P53" s="119"/>
      <c r="Q53" s="119"/>
      <c r="R53" s="119"/>
      <c r="S53" s="119"/>
      <c r="T53" s="119"/>
      <c r="U53" s="119"/>
      <c r="V53" s="119"/>
      <c r="W53" s="119"/>
      <c r="X53" s="119"/>
      <c r="Y53" s="119"/>
      <c r="Z53" s="119"/>
      <c r="AA53" s="119"/>
    </row>
    <row r="54" customFormat="false" ht="12.75" hidden="false" customHeight="true" outlineLevel="0" collapsed="false">
      <c r="A54" s="119"/>
      <c r="B54" s="119"/>
      <c r="C54" s="119"/>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9"/>
    </row>
    <row r="55" customFormat="false" ht="12.75" hidden="false" customHeight="true" outlineLevel="0" collapsed="false">
      <c r="A55" s="119"/>
      <c r="B55" s="119"/>
      <c r="C55" s="119"/>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row>
    <row r="56" customFormat="false" ht="12.75" hidden="false" customHeight="true" outlineLevel="0" collapsed="false">
      <c r="A56" s="119"/>
      <c r="B56" s="119"/>
      <c r="C56" s="119"/>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row>
    <row r="57" customFormat="false" ht="12.75" hidden="false" customHeight="true" outlineLevel="0" collapsed="false">
      <c r="A57" s="119"/>
      <c r="B57" s="119"/>
      <c r="C57" s="119"/>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row>
    <row r="58" customFormat="false" ht="12.75" hidden="false" customHeight="true" outlineLevel="0" collapsed="false">
      <c r="A58" s="119"/>
      <c r="B58" s="119"/>
      <c r="C58" s="119"/>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row>
    <row r="59" customFormat="false" ht="12.75" hidden="false" customHeight="true" outlineLevel="0" collapsed="false">
      <c r="A59" s="119"/>
      <c r="B59" s="119"/>
      <c r="C59" s="119"/>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row>
    <row r="60" customFormat="false" ht="12.75" hidden="false" customHeight="true" outlineLevel="0" collapsed="false">
      <c r="A60" s="119"/>
      <c r="B60" s="119"/>
      <c r="C60" s="119"/>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row>
    <row r="61" customFormat="false" ht="12.75" hidden="false" customHeight="true" outlineLevel="0" collapsed="false">
      <c r="A61" s="119"/>
      <c r="B61" s="119"/>
      <c r="C61" s="119"/>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9"/>
    </row>
    <row r="62" customFormat="false" ht="12.75" hidden="false" customHeight="true" outlineLevel="0" collapsed="false">
      <c r="A62" s="119"/>
      <c r="B62" s="119"/>
      <c r="C62" s="119"/>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row>
    <row r="63" customFormat="false" ht="12.75" hidden="false" customHeight="true" outlineLevel="0" collapsed="false">
      <c r="A63" s="119"/>
      <c r="B63" s="119"/>
      <c r="C63" s="119"/>
      <c r="D63" s="119"/>
      <c r="E63" s="119"/>
      <c r="F63" s="119"/>
      <c r="G63" s="119"/>
      <c r="H63" s="119"/>
      <c r="I63" s="119"/>
      <c r="J63" s="119"/>
      <c r="K63" s="119"/>
      <c r="L63" s="119"/>
      <c r="M63" s="119"/>
      <c r="N63" s="119"/>
      <c r="O63" s="119"/>
      <c r="P63" s="119"/>
      <c r="Q63" s="119"/>
      <c r="R63" s="119"/>
      <c r="S63" s="119"/>
      <c r="T63" s="119"/>
      <c r="U63" s="119"/>
      <c r="V63" s="119"/>
      <c r="W63" s="119"/>
      <c r="X63" s="119"/>
      <c r="Y63" s="119"/>
      <c r="Z63" s="119"/>
      <c r="AA63" s="119"/>
    </row>
    <row r="64" customFormat="false" ht="12.75" hidden="false" customHeight="true" outlineLevel="0" collapsed="false">
      <c r="A64" s="119"/>
      <c r="B64" s="119"/>
      <c r="C64" s="119"/>
      <c r="D64" s="119"/>
      <c r="E64" s="119"/>
      <c r="F64" s="119"/>
      <c r="G64" s="119"/>
      <c r="H64" s="119"/>
      <c r="I64" s="119"/>
      <c r="J64" s="119"/>
      <c r="K64" s="119"/>
      <c r="L64" s="119"/>
      <c r="M64" s="119"/>
      <c r="N64" s="119"/>
      <c r="O64" s="119"/>
      <c r="P64" s="119"/>
      <c r="Q64" s="119"/>
      <c r="R64" s="119"/>
      <c r="S64" s="119"/>
      <c r="T64" s="119"/>
      <c r="U64" s="119"/>
      <c r="V64" s="119"/>
      <c r="W64" s="119"/>
      <c r="X64" s="119"/>
      <c r="Y64" s="119"/>
      <c r="Z64" s="119"/>
      <c r="AA64" s="119"/>
    </row>
    <row r="65" customFormat="false" ht="12.75" hidden="false" customHeight="true" outlineLevel="0" collapsed="false">
      <c r="A65" s="119"/>
      <c r="B65" s="119"/>
      <c r="C65" s="119"/>
      <c r="D65" s="119"/>
      <c r="E65" s="119"/>
      <c r="F65" s="119"/>
      <c r="G65" s="119"/>
      <c r="H65" s="119"/>
      <c r="I65" s="119"/>
      <c r="J65" s="119"/>
      <c r="K65" s="119"/>
      <c r="L65" s="119"/>
      <c r="M65" s="119"/>
      <c r="N65" s="119"/>
      <c r="O65" s="119"/>
      <c r="P65" s="119"/>
      <c r="Q65" s="119"/>
      <c r="R65" s="119"/>
      <c r="S65" s="119"/>
      <c r="T65" s="119"/>
      <c r="U65" s="119"/>
      <c r="V65" s="119"/>
      <c r="W65" s="119"/>
      <c r="X65" s="119"/>
      <c r="Y65" s="119"/>
      <c r="Z65" s="119"/>
      <c r="AA65" s="119"/>
    </row>
    <row r="66" customFormat="false" ht="12.75" hidden="false" customHeight="true" outlineLevel="0" collapsed="false">
      <c r="A66" s="119"/>
      <c r="B66" s="119"/>
      <c r="C66" s="119"/>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row>
    <row r="67" customFormat="false" ht="12.75" hidden="false" customHeight="true" outlineLevel="0" collapsed="false">
      <c r="A67" s="119"/>
      <c r="B67" s="119"/>
      <c r="C67" s="119"/>
      <c r="D67" s="119"/>
      <c r="E67" s="119"/>
      <c r="F67" s="119"/>
      <c r="G67" s="119"/>
      <c r="H67" s="119"/>
      <c r="I67" s="119"/>
      <c r="J67" s="119"/>
      <c r="K67" s="119"/>
      <c r="L67" s="119"/>
      <c r="M67" s="119"/>
      <c r="N67" s="119"/>
      <c r="O67" s="119"/>
      <c r="P67" s="119"/>
      <c r="Q67" s="119"/>
      <c r="R67" s="119"/>
      <c r="S67" s="119"/>
      <c r="T67" s="119"/>
      <c r="U67" s="119"/>
      <c r="V67" s="119"/>
      <c r="W67" s="119"/>
      <c r="X67" s="119"/>
      <c r="Y67" s="119"/>
      <c r="Z67" s="119"/>
      <c r="AA67" s="119"/>
    </row>
    <row r="68" customFormat="false" ht="12.75" hidden="false" customHeight="true" outlineLevel="0" collapsed="false">
      <c r="A68" s="119"/>
      <c r="B68" s="119"/>
      <c r="C68" s="119"/>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row>
    <row r="69" customFormat="false" ht="12.75" hidden="false" customHeight="true" outlineLevel="0" collapsed="false">
      <c r="A69" s="119"/>
      <c r="B69" s="119"/>
      <c r="C69" s="119"/>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row>
    <row r="70" customFormat="false" ht="12.75" hidden="false" customHeight="true" outlineLevel="0" collapsed="false">
      <c r="A70" s="119"/>
      <c r="B70" s="119"/>
      <c r="C70" s="119"/>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row>
    <row r="71" customFormat="false" ht="12.75" hidden="false" customHeight="true" outlineLevel="0" collapsed="false">
      <c r="A71" s="119"/>
      <c r="B71" s="119"/>
      <c r="C71" s="119"/>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row>
    <row r="72" customFormat="false" ht="12.75" hidden="false" customHeight="true" outlineLevel="0" collapsed="false">
      <c r="A72" s="119"/>
      <c r="B72" s="119"/>
      <c r="C72" s="119"/>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9"/>
    </row>
    <row r="73" customFormat="false" ht="12.75" hidden="false" customHeight="true" outlineLevel="0" collapsed="false">
      <c r="A73" s="119"/>
      <c r="B73" s="119"/>
      <c r="C73" s="119"/>
      <c r="D73" s="119"/>
      <c r="E73" s="119"/>
      <c r="F73" s="119"/>
      <c r="G73" s="119"/>
      <c r="H73" s="119"/>
      <c r="I73" s="119"/>
      <c r="J73" s="119"/>
      <c r="K73" s="119"/>
      <c r="L73" s="119"/>
      <c r="M73" s="119"/>
      <c r="N73" s="119"/>
      <c r="O73" s="119"/>
      <c r="P73" s="119"/>
      <c r="Q73" s="119"/>
      <c r="R73" s="119"/>
      <c r="S73" s="119"/>
      <c r="T73" s="119"/>
      <c r="U73" s="119"/>
      <c r="V73" s="119"/>
      <c r="W73" s="119"/>
      <c r="X73" s="119"/>
      <c r="Y73" s="119"/>
      <c r="Z73" s="119"/>
      <c r="AA73" s="119"/>
    </row>
    <row r="74" customFormat="false" ht="12.75" hidden="false" customHeight="true" outlineLevel="0" collapsed="false">
      <c r="A74" s="119"/>
      <c r="B74" s="119"/>
      <c r="C74" s="119"/>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row>
    <row r="75" customFormat="false" ht="12.75" hidden="false" customHeight="true" outlineLevel="0" collapsed="false">
      <c r="A75" s="119"/>
      <c r="B75" s="119"/>
      <c r="C75" s="119"/>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9"/>
    </row>
    <row r="76" customFormat="false" ht="12.75" hidden="false" customHeight="true" outlineLevel="0" collapsed="false">
      <c r="A76" s="119"/>
      <c r="B76" s="119"/>
      <c r="C76" s="119"/>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9"/>
    </row>
    <row r="77" customFormat="false" ht="12.75" hidden="false" customHeight="true" outlineLevel="0" collapsed="false">
      <c r="A77" s="119"/>
      <c r="B77" s="119"/>
      <c r="C77" s="119"/>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9"/>
    </row>
    <row r="78" customFormat="false" ht="12.75" hidden="false" customHeight="true" outlineLevel="0" collapsed="false">
      <c r="A78" s="119"/>
      <c r="B78" s="119"/>
      <c r="C78" s="119"/>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9"/>
    </row>
    <row r="79" customFormat="false" ht="12.75" hidden="false" customHeight="true" outlineLevel="0" collapsed="false">
      <c r="A79" s="119"/>
      <c r="B79" s="119"/>
      <c r="C79" s="119"/>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row>
    <row r="80" customFormat="false" ht="12.75" hidden="false" customHeight="true" outlineLevel="0" collapsed="false">
      <c r="A80" s="119"/>
      <c r="B80" s="119"/>
      <c r="C80" s="119"/>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row>
    <row r="81" customFormat="false" ht="12.75" hidden="false" customHeight="true" outlineLevel="0" collapsed="false">
      <c r="A81" s="119"/>
      <c r="B81" s="119"/>
      <c r="C81" s="119"/>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row>
    <row r="82" customFormat="false" ht="12.75" hidden="false" customHeight="true" outlineLevel="0" collapsed="false">
      <c r="A82" s="119"/>
      <c r="B82" s="119"/>
      <c r="C82" s="119"/>
      <c r="D82" s="119"/>
      <c r="E82" s="119"/>
      <c r="F82" s="119"/>
      <c r="G82" s="119"/>
      <c r="H82" s="119"/>
      <c r="I82" s="119"/>
      <c r="J82" s="119"/>
      <c r="K82" s="119"/>
      <c r="L82" s="119"/>
      <c r="M82" s="119"/>
      <c r="N82" s="119"/>
      <c r="O82" s="119"/>
      <c r="P82" s="119"/>
      <c r="Q82" s="119"/>
      <c r="R82" s="119"/>
      <c r="S82" s="119"/>
      <c r="T82" s="119"/>
      <c r="U82" s="119"/>
      <c r="V82" s="119"/>
      <c r="W82" s="119"/>
      <c r="X82" s="119"/>
      <c r="Y82" s="119"/>
      <c r="Z82" s="119"/>
      <c r="AA82" s="119"/>
    </row>
    <row r="83" customFormat="false" ht="12.75" hidden="false" customHeight="true" outlineLevel="0" collapsed="false">
      <c r="A83" s="119"/>
      <c r="B83" s="119"/>
      <c r="C83" s="119"/>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row>
    <row r="84" customFormat="false" ht="12.75" hidden="false" customHeight="true" outlineLevel="0" collapsed="false">
      <c r="A84" s="119"/>
      <c r="B84" s="119"/>
      <c r="C84" s="119"/>
      <c r="D84" s="119"/>
      <c r="E84" s="119"/>
      <c r="F84" s="119"/>
      <c r="G84" s="119"/>
      <c r="H84" s="119"/>
      <c r="I84" s="119"/>
      <c r="J84" s="119"/>
      <c r="K84" s="119"/>
      <c r="L84" s="119"/>
      <c r="M84" s="119"/>
      <c r="N84" s="119"/>
      <c r="O84" s="119"/>
      <c r="P84" s="119"/>
      <c r="Q84" s="119"/>
      <c r="R84" s="119"/>
      <c r="S84" s="119"/>
      <c r="T84" s="119"/>
      <c r="U84" s="119"/>
      <c r="V84" s="119"/>
      <c r="W84" s="119"/>
      <c r="X84" s="119"/>
      <c r="Y84" s="119"/>
      <c r="Z84" s="119"/>
      <c r="AA84" s="119"/>
    </row>
    <row r="85" customFormat="false" ht="12.75" hidden="false" customHeight="true" outlineLevel="0" collapsed="false">
      <c r="A85" s="119"/>
      <c r="B85" s="119"/>
      <c r="C85" s="119"/>
      <c r="D85" s="119"/>
      <c r="E85" s="119"/>
      <c r="F85" s="119"/>
      <c r="G85" s="119"/>
      <c r="H85" s="119"/>
      <c r="I85" s="119"/>
      <c r="J85" s="119"/>
      <c r="K85" s="119"/>
      <c r="L85" s="119"/>
      <c r="M85" s="119"/>
      <c r="N85" s="119"/>
      <c r="O85" s="119"/>
      <c r="P85" s="119"/>
      <c r="Q85" s="119"/>
      <c r="R85" s="119"/>
      <c r="S85" s="119"/>
      <c r="T85" s="119"/>
      <c r="U85" s="119"/>
      <c r="V85" s="119"/>
      <c r="W85" s="119"/>
      <c r="X85" s="119"/>
      <c r="Y85" s="119"/>
      <c r="Z85" s="119"/>
      <c r="AA85" s="119"/>
    </row>
    <row r="86" customFormat="false" ht="12.75" hidden="false" customHeight="true" outlineLevel="0" collapsed="false">
      <c r="A86" s="119"/>
      <c r="B86" s="119"/>
      <c r="C86" s="119"/>
      <c r="D86" s="119"/>
      <c r="E86" s="119"/>
      <c r="F86" s="119"/>
      <c r="G86" s="119"/>
      <c r="H86" s="119"/>
      <c r="I86" s="119"/>
      <c r="J86" s="119"/>
      <c r="K86" s="119"/>
      <c r="L86" s="119"/>
      <c r="M86" s="119"/>
      <c r="N86" s="119"/>
      <c r="O86" s="119"/>
      <c r="P86" s="119"/>
      <c r="Q86" s="119"/>
      <c r="R86" s="119"/>
      <c r="S86" s="119"/>
      <c r="T86" s="119"/>
      <c r="U86" s="119"/>
      <c r="V86" s="119"/>
      <c r="W86" s="119"/>
      <c r="X86" s="119"/>
      <c r="Y86" s="119"/>
      <c r="Z86" s="119"/>
      <c r="AA86" s="119"/>
    </row>
    <row r="87" customFormat="false" ht="12.75" hidden="false" customHeight="true" outlineLevel="0" collapsed="false">
      <c r="A87" s="119"/>
      <c r="B87" s="119"/>
      <c r="C87" s="119"/>
      <c r="D87" s="119"/>
      <c r="E87" s="119"/>
      <c r="F87" s="119"/>
      <c r="G87" s="119"/>
      <c r="H87" s="119"/>
      <c r="I87" s="119"/>
      <c r="J87" s="119"/>
      <c r="K87" s="119"/>
      <c r="L87" s="119"/>
      <c r="M87" s="119"/>
      <c r="N87" s="119"/>
      <c r="O87" s="119"/>
      <c r="P87" s="119"/>
      <c r="Q87" s="119"/>
      <c r="R87" s="119"/>
      <c r="S87" s="119"/>
      <c r="T87" s="119"/>
      <c r="U87" s="119"/>
      <c r="V87" s="119"/>
      <c r="W87" s="119"/>
      <c r="X87" s="119"/>
      <c r="Y87" s="119"/>
      <c r="Z87" s="119"/>
      <c r="AA87" s="119"/>
    </row>
    <row r="88" customFormat="false" ht="12.75" hidden="false" customHeight="true" outlineLevel="0" collapsed="false">
      <c r="A88" s="119"/>
      <c r="B88" s="119"/>
      <c r="C88" s="119"/>
      <c r="D88" s="119"/>
      <c r="E88" s="119"/>
      <c r="F88" s="119"/>
      <c r="G88" s="119"/>
      <c r="H88" s="119"/>
      <c r="I88" s="119"/>
      <c r="J88" s="119"/>
      <c r="K88" s="119"/>
      <c r="L88" s="119"/>
      <c r="M88" s="119"/>
      <c r="N88" s="119"/>
      <c r="O88" s="119"/>
      <c r="P88" s="119"/>
      <c r="Q88" s="119"/>
      <c r="R88" s="119"/>
      <c r="S88" s="119"/>
      <c r="T88" s="119"/>
      <c r="U88" s="119"/>
      <c r="V88" s="119"/>
      <c r="W88" s="119"/>
      <c r="X88" s="119"/>
      <c r="Y88" s="119"/>
      <c r="Z88" s="119"/>
      <c r="AA88" s="119"/>
    </row>
    <row r="89" customFormat="false" ht="12.75" hidden="false" customHeight="true" outlineLevel="0" collapsed="false">
      <c r="A89" s="119"/>
      <c r="B89" s="119"/>
      <c r="C89" s="119"/>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row>
    <row r="90" customFormat="false" ht="12.75" hidden="false" customHeight="true" outlineLevel="0" collapsed="false">
      <c r="A90" s="119"/>
      <c r="B90" s="119"/>
      <c r="C90" s="119"/>
      <c r="D90" s="119"/>
      <c r="E90" s="119"/>
      <c r="F90" s="119"/>
      <c r="G90" s="119"/>
      <c r="H90" s="119"/>
      <c r="I90" s="119"/>
      <c r="J90" s="119"/>
      <c r="K90" s="119"/>
      <c r="L90" s="119"/>
      <c r="M90" s="119"/>
      <c r="N90" s="119"/>
      <c r="O90" s="119"/>
      <c r="P90" s="119"/>
      <c r="Q90" s="119"/>
      <c r="R90" s="119"/>
      <c r="S90" s="119"/>
      <c r="T90" s="119"/>
      <c r="U90" s="119"/>
      <c r="V90" s="119"/>
      <c r="W90" s="119"/>
      <c r="X90" s="119"/>
      <c r="Y90" s="119"/>
      <c r="Z90" s="119"/>
      <c r="AA90" s="119"/>
    </row>
    <row r="91" customFormat="false" ht="12.75" hidden="false" customHeight="true" outlineLevel="0" collapsed="false">
      <c r="A91" s="119"/>
      <c r="B91" s="119"/>
      <c r="C91" s="119"/>
      <c r="D91" s="119"/>
      <c r="E91" s="119"/>
      <c r="F91" s="119"/>
      <c r="G91" s="119"/>
      <c r="H91" s="119"/>
      <c r="I91" s="119"/>
      <c r="J91" s="119"/>
      <c r="K91" s="119"/>
      <c r="L91" s="119"/>
      <c r="M91" s="119"/>
      <c r="N91" s="119"/>
      <c r="O91" s="119"/>
      <c r="P91" s="119"/>
      <c r="Q91" s="119"/>
      <c r="R91" s="119"/>
      <c r="S91" s="119"/>
      <c r="T91" s="119"/>
      <c r="U91" s="119"/>
      <c r="V91" s="119"/>
      <c r="W91" s="119"/>
      <c r="X91" s="119"/>
      <c r="Y91" s="119"/>
      <c r="Z91" s="119"/>
      <c r="AA91" s="119"/>
    </row>
    <row r="92" customFormat="false" ht="12.75" hidden="false" customHeight="true" outlineLevel="0" collapsed="false">
      <c r="A92" s="119"/>
      <c r="B92" s="119"/>
      <c r="C92" s="119"/>
      <c r="D92" s="119"/>
      <c r="E92" s="119"/>
      <c r="F92" s="119"/>
      <c r="G92" s="119"/>
      <c r="H92" s="119"/>
      <c r="I92" s="119"/>
      <c r="J92" s="119"/>
      <c r="K92" s="119"/>
      <c r="L92" s="119"/>
      <c r="M92" s="119"/>
      <c r="N92" s="119"/>
      <c r="O92" s="119"/>
      <c r="P92" s="119"/>
      <c r="Q92" s="119"/>
      <c r="R92" s="119"/>
      <c r="S92" s="119"/>
      <c r="T92" s="119"/>
      <c r="U92" s="119"/>
      <c r="V92" s="119"/>
      <c r="W92" s="119"/>
      <c r="X92" s="119"/>
      <c r="Y92" s="119"/>
      <c r="Z92" s="119"/>
      <c r="AA92" s="119"/>
    </row>
    <row r="93" customFormat="false" ht="12.75" hidden="false" customHeight="true" outlineLevel="0" collapsed="false">
      <c r="A93" s="119"/>
      <c r="B93" s="119"/>
      <c r="C93" s="119"/>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row>
    <row r="94" customFormat="false" ht="12.75" hidden="false" customHeight="true" outlineLevel="0" collapsed="false">
      <c r="A94" s="119"/>
      <c r="B94" s="119"/>
      <c r="C94" s="119"/>
      <c r="D94" s="119"/>
      <c r="E94" s="119"/>
      <c r="F94" s="119"/>
      <c r="G94" s="119"/>
      <c r="H94" s="119"/>
      <c r="I94" s="119"/>
      <c r="J94" s="119"/>
      <c r="K94" s="119"/>
      <c r="L94" s="119"/>
      <c r="M94" s="119"/>
      <c r="N94" s="119"/>
      <c r="O94" s="119"/>
      <c r="P94" s="119"/>
      <c r="Q94" s="119"/>
      <c r="R94" s="119"/>
      <c r="S94" s="119"/>
      <c r="T94" s="119"/>
      <c r="U94" s="119"/>
      <c r="V94" s="119"/>
      <c r="W94" s="119"/>
      <c r="X94" s="119"/>
      <c r="Y94" s="119"/>
      <c r="Z94" s="119"/>
      <c r="AA94" s="119"/>
    </row>
    <row r="95" customFormat="false" ht="12.75" hidden="false" customHeight="true" outlineLevel="0" collapsed="false">
      <c r="A95" s="119"/>
      <c r="B95" s="119"/>
      <c r="C95" s="119"/>
      <c r="D95" s="119"/>
      <c r="E95" s="119"/>
      <c r="F95" s="119"/>
      <c r="G95" s="119"/>
      <c r="H95" s="119"/>
      <c r="I95" s="119"/>
      <c r="J95" s="119"/>
      <c r="K95" s="119"/>
      <c r="L95" s="119"/>
      <c r="M95" s="119"/>
      <c r="N95" s="119"/>
      <c r="O95" s="119"/>
      <c r="P95" s="119"/>
      <c r="Q95" s="119"/>
      <c r="R95" s="119"/>
      <c r="S95" s="119"/>
      <c r="T95" s="119"/>
      <c r="U95" s="119"/>
      <c r="V95" s="119"/>
      <c r="W95" s="119"/>
      <c r="X95" s="119"/>
      <c r="Y95" s="119"/>
      <c r="Z95" s="119"/>
      <c r="AA95" s="119"/>
    </row>
    <row r="96" customFormat="false" ht="12.75" hidden="false" customHeight="true" outlineLevel="0" collapsed="false">
      <c r="A96" s="119"/>
      <c r="B96" s="119"/>
      <c r="C96" s="119"/>
      <c r="D96" s="119"/>
      <c r="E96" s="119"/>
      <c r="F96" s="119"/>
      <c r="G96" s="119"/>
      <c r="H96" s="119"/>
      <c r="I96" s="119"/>
      <c r="J96" s="119"/>
      <c r="K96" s="119"/>
      <c r="L96" s="119"/>
      <c r="M96" s="119"/>
      <c r="N96" s="119"/>
      <c r="O96" s="119"/>
      <c r="P96" s="119"/>
      <c r="Q96" s="119"/>
      <c r="R96" s="119"/>
      <c r="S96" s="119"/>
      <c r="T96" s="119"/>
      <c r="U96" s="119"/>
      <c r="V96" s="119"/>
      <c r="W96" s="119"/>
      <c r="X96" s="119"/>
      <c r="Y96" s="119"/>
      <c r="Z96" s="119"/>
      <c r="AA96" s="119"/>
    </row>
    <row r="97" customFormat="false" ht="12.75" hidden="false" customHeight="true" outlineLevel="0" collapsed="false">
      <c r="A97" s="119"/>
      <c r="B97" s="119"/>
      <c r="C97" s="119"/>
      <c r="D97" s="119"/>
      <c r="E97" s="119"/>
      <c r="F97" s="119"/>
      <c r="G97" s="119"/>
      <c r="H97" s="119"/>
      <c r="I97" s="119"/>
      <c r="J97" s="119"/>
      <c r="K97" s="119"/>
      <c r="L97" s="119"/>
      <c r="M97" s="119"/>
      <c r="N97" s="119"/>
      <c r="O97" s="119"/>
      <c r="P97" s="119"/>
      <c r="Q97" s="119"/>
      <c r="R97" s="119"/>
      <c r="S97" s="119"/>
      <c r="T97" s="119"/>
      <c r="U97" s="119"/>
      <c r="V97" s="119"/>
      <c r="W97" s="119"/>
      <c r="X97" s="119"/>
      <c r="Y97" s="119"/>
      <c r="Z97" s="119"/>
      <c r="AA97" s="119"/>
    </row>
    <row r="98" customFormat="false" ht="12.75" hidden="false" customHeight="true" outlineLevel="0" collapsed="false">
      <c r="A98" s="119"/>
      <c r="B98" s="119"/>
      <c r="C98" s="119"/>
      <c r="D98" s="119"/>
      <c r="E98" s="119"/>
      <c r="F98" s="119"/>
      <c r="G98" s="119"/>
      <c r="H98" s="119"/>
      <c r="I98" s="119"/>
      <c r="J98" s="119"/>
      <c r="K98" s="119"/>
      <c r="L98" s="119"/>
      <c r="M98" s="119"/>
      <c r="N98" s="119"/>
      <c r="O98" s="119"/>
      <c r="P98" s="119"/>
      <c r="Q98" s="119"/>
      <c r="R98" s="119"/>
      <c r="S98" s="119"/>
      <c r="T98" s="119"/>
      <c r="U98" s="119"/>
      <c r="V98" s="119"/>
      <c r="W98" s="119"/>
      <c r="X98" s="119"/>
      <c r="Y98" s="119"/>
      <c r="Z98" s="119"/>
      <c r="AA98" s="119"/>
    </row>
    <row r="99" customFormat="false" ht="12.75" hidden="false" customHeight="true" outlineLevel="0" collapsed="false">
      <c r="A99" s="119"/>
      <c r="B99" s="119"/>
      <c r="C99" s="119"/>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row>
    <row r="100" customFormat="false" ht="12.75" hidden="false" customHeight="true" outlineLevel="0" collapsed="false">
      <c r="A100" s="119"/>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19"/>
      <c r="Y100" s="119"/>
      <c r="Z100" s="119"/>
      <c r="AA100" s="119"/>
    </row>
    <row r="101" customFormat="false" ht="12.75" hidden="false" customHeight="true" outlineLevel="0" collapsed="fals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row>
    <row r="102" customFormat="false" ht="12.75" hidden="false" customHeight="true" outlineLevel="0" collapsed="fals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row>
    <row r="103" customFormat="false" ht="12.75" hidden="false" customHeight="true" outlineLevel="0" collapsed="fals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row>
    <row r="104" customFormat="false" ht="12.75" hidden="false" customHeight="true" outlineLevel="0" collapsed="fals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row>
    <row r="105" customFormat="false" ht="12.75" hidden="false" customHeight="true" outlineLevel="0" collapsed="fals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row>
    <row r="106" customFormat="false" ht="12.75" hidden="false" customHeight="true" outlineLevel="0" collapsed="fals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row>
    <row r="107" customFormat="false" ht="12.75" hidden="false" customHeight="true" outlineLevel="0" collapsed="fals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row>
    <row r="108" customFormat="false" ht="12.75" hidden="false" customHeight="true" outlineLevel="0" collapsed="fals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row>
    <row r="109" customFormat="false" ht="12.75" hidden="false" customHeight="true" outlineLevel="0" collapsed="fals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row>
    <row r="110" customFormat="false" ht="12.75" hidden="false" customHeight="true" outlineLevel="0" collapsed="fals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row>
    <row r="111" customFormat="false" ht="12.75" hidden="false" customHeight="true" outlineLevel="0" collapsed="fals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row>
    <row r="112" customFormat="false" ht="12.75" hidden="false" customHeight="true" outlineLevel="0" collapsed="fals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row>
    <row r="113" customFormat="false" ht="12.75" hidden="false" customHeight="true" outlineLevel="0" collapsed="fals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row>
    <row r="114" customFormat="false" ht="12.75" hidden="false" customHeight="true" outlineLevel="0" collapsed="fals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row>
    <row r="115" customFormat="false" ht="12.75" hidden="false" customHeight="true" outlineLevel="0" collapsed="fals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row>
    <row r="116" customFormat="false" ht="12.75" hidden="false" customHeight="true" outlineLevel="0" collapsed="fals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row>
    <row r="117" customFormat="false" ht="12.75" hidden="false" customHeight="true" outlineLevel="0" collapsed="fals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row>
    <row r="118" customFormat="false" ht="12.75" hidden="false" customHeight="true" outlineLevel="0" collapsed="fals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row>
    <row r="119" customFormat="false" ht="12.75" hidden="false" customHeight="true" outlineLevel="0" collapsed="fals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row>
    <row r="120" customFormat="false" ht="12.75" hidden="false" customHeight="true" outlineLevel="0" collapsed="fals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row>
    <row r="121" customFormat="false" ht="12.75" hidden="false" customHeight="true" outlineLevel="0" collapsed="fals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row>
    <row r="122" customFormat="false" ht="12.75" hidden="false" customHeight="true" outlineLevel="0" collapsed="fals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row>
    <row r="123" customFormat="false" ht="12.75" hidden="false" customHeight="true" outlineLevel="0" collapsed="fals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row>
    <row r="124" customFormat="false" ht="12.75" hidden="false" customHeight="true" outlineLevel="0" collapsed="fals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row>
    <row r="125" customFormat="false" ht="12.75" hidden="false" customHeight="true" outlineLevel="0" collapsed="fals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row>
    <row r="126" customFormat="false" ht="12.75" hidden="false" customHeight="true" outlineLevel="0" collapsed="fals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row>
    <row r="127" customFormat="false" ht="12.75" hidden="false" customHeight="true" outlineLevel="0" collapsed="fals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row>
    <row r="128" customFormat="false" ht="12.75" hidden="false" customHeight="true" outlineLevel="0" collapsed="fals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row>
    <row r="129" customFormat="false" ht="12.75" hidden="false" customHeight="true" outlineLevel="0" collapsed="fals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row>
    <row r="130" customFormat="false" ht="12.75" hidden="false" customHeight="true" outlineLevel="0" collapsed="fals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row>
    <row r="131" customFormat="false" ht="12.75" hidden="false" customHeight="true" outlineLevel="0" collapsed="fals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row>
    <row r="132" customFormat="false" ht="12.75" hidden="false" customHeight="true" outlineLevel="0" collapsed="fals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row>
    <row r="133" customFormat="false" ht="12.75" hidden="false" customHeight="true" outlineLevel="0" collapsed="fals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row>
    <row r="134" customFormat="false" ht="12.75" hidden="false" customHeight="true" outlineLevel="0" collapsed="fals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customFormat="false" ht="12.75" hidden="false" customHeight="true" outlineLevel="0" collapsed="fals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customFormat="false" ht="12.75" hidden="false" customHeight="true" outlineLevel="0" collapsed="fals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customFormat="false" ht="12.75" hidden="false" customHeight="true" outlineLevel="0" collapsed="fals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customFormat="false" ht="12.75" hidden="false" customHeight="true" outlineLevel="0" collapsed="fals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customFormat="false" ht="12.75" hidden="false" customHeight="true" outlineLevel="0" collapsed="fals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customFormat="false" ht="12.75" hidden="false" customHeight="true" outlineLevel="0" collapsed="fals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customFormat="false" ht="12.75" hidden="false" customHeight="true" outlineLevel="0" collapsed="fals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customFormat="false" ht="12.75" hidden="false" customHeight="true" outlineLevel="0" collapsed="fals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customFormat="false" ht="12.75" hidden="false" customHeight="true" outlineLevel="0" collapsed="fals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customFormat="false" ht="12.75" hidden="false" customHeight="true" outlineLevel="0" collapsed="fals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row r="145" customFormat="false" ht="12.75" hidden="false" customHeight="true" outlineLevel="0" collapsed="fals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row>
    <row r="146" customFormat="false" ht="12.75" hidden="false" customHeight="true" outlineLevel="0" collapsed="fals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row>
    <row r="147" customFormat="false" ht="12.75" hidden="false" customHeight="true" outlineLevel="0" collapsed="fals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row>
    <row r="148" customFormat="false" ht="12.75" hidden="false" customHeight="true" outlineLevel="0" collapsed="fals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row>
    <row r="149" customFormat="false" ht="12.75" hidden="false" customHeight="true" outlineLevel="0" collapsed="fals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row>
    <row r="150" customFormat="false" ht="12.75" hidden="false" customHeight="true" outlineLevel="0" collapsed="fals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row>
    <row r="151" customFormat="false" ht="12.75" hidden="false" customHeight="true" outlineLevel="0" collapsed="fals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row>
    <row r="152" customFormat="false" ht="12.75" hidden="false" customHeight="true" outlineLevel="0" collapsed="fals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row>
    <row r="153" customFormat="false" ht="12.75" hidden="false" customHeight="true" outlineLevel="0" collapsed="fals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row>
    <row r="154" customFormat="false" ht="12.75" hidden="false" customHeight="true" outlineLevel="0" collapsed="fals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row>
    <row r="155" customFormat="false" ht="12.75" hidden="false" customHeight="true" outlineLevel="0" collapsed="fals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row>
    <row r="156" customFormat="false" ht="12.75" hidden="false" customHeight="true" outlineLevel="0" collapsed="fals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row>
    <row r="157" customFormat="false" ht="12.75" hidden="false" customHeight="true" outlineLevel="0" collapsed="fals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row>
    <row r="158" customFormat="false" ht="12.75" hidden="false" customHeight="true" outlineLevel="0" collapsed="fals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row>
    <row r="159" customFormat="false" ht="12.75" hidden="false" customHeight="true" outlineLevel="0" collapsed="fals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row>
    <row r="160" customFormat="false" ht="12.75" hidden="false" customHeight="true" outlineLevel="0" collapsed="fals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row>
    <row r="161" customFormat="false" ht="12.75" hidden="false" customHeight="true" outlineLevel="0" collapsed="fals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row>
    <row r="162" customFormat="false" ht="12.75" hidden="false" customHeight="true" outlineLevel="0" collapsed="fals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row>
    <row r="163" customFormat="false" ht="12.75" hidden="false" customHeight="true" outlineLevel="0" collapsed="fals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row>
    <row r="164" customFormat="false" ht="12.75" hidden="false" customHeight="true" outlineLevel="0" collapsed="fals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row>
    <row r="165" customFormat="false" ht="12.75" hidden="false" customHeight="true" outlineLevel="0" collapsed="fals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row>
    <row r="166" customFormat="false" ht="12.75" hidden="false" customHeight="true" outlineLevel="0" collapsed="fals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row>
    <row r="167" customFormat="false" ht="12.75" hidden="false" customHeight="true" outlineLevel="0" collapsed="fals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row>
    <row r="168" customFormat="false" ht="12.75" hidden="false" customHeight="true" outlineLevel="0" collapsed="fals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row>
    <row r="169" customFormat="false" ht="12.75" hidden="false" customHeight="true" outlineLevel="0" collapsed="fals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row>
    <row r="170" customFormat="false" ht="12.75" hidden="false" customHeight="true" outlineLevel="0" collapsed="fals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row>
    <row r="171" customFormat="false" ht="12.75" hidden="false" customHeight="true" outlineLevel="0" collapsed="fals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row>
    <row r="172" customFormat="false" ht="12.75" hidden="false" customHeight="true" outlineLevel="0" collapsed="fals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row>
    <row r="173" customFormat="false" ht="12.75" hidden="false" customHeight="true" outlineLevel="0" collapsed="fals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row>
    <row r="174" customFormat="false" ht="12.75" hidden="false" customHeight="true" outlineLevel="0" collapsed="fals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row>
    <row r="175" customFormat="false" ht="12.75" hidden="false" customHeight="true" outlineLevel="0" collapsed="fals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row>
    <row r="176" customFormat="false" ht="12.75" hidden="false" customHeight="true" outlineLevel="0" collapsed="fals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row>
    <row r="177" customFormat="false" ht="12.75" hidden="false" customHeight="true" outlineLevel="0" collapsed="fals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row>
    <row r="178" customFormat="false" ht="12.75" hidden="false" customHeight="true" outlineLevel="0" collapsed="fals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row>
    <row r="179" customFormat="false" ht="12.75" hidden="false" customHeight="true" outlineLevel="0" collapsed="fals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row>
    <row r="180" customFormat="false" ht="12.75" hidden="false" customHeight="true" outlineLevel="0" collapsed="fals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row>
    <row r="181" customFormat="false" ht="12.75" hidden="false" customHeight="true" outlineLevel="0" collapsed="fals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row>
    <row r="182" customFormat="false" ht="12.75" hidden="false" customHeight="true" outlineLevel="0" collapsed="fals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row>
    <row r="183" customFormat="false" ht="12.75" hidden="false" customHeight="true" outlineLevel="0" collapsed="fals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row>
    <row r="184" customFormat="false" ht="12.75" hidden="false" customHeight="true" outlineLevel="0" collapsed="fals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row>
    <row r="185" customFormat="false" ht="12.75" hidden="false" customHeight="true" outlineLevel="0" collapsed="fals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row>
    <row r="186" customFormat="false" ht="12.75" hidden="false" customHeight="true" outlineLevel="0" collapsed="fals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row>
    <row r="187" customFormat="false" ht="12.75" hidden="false" customHeight="true" outlineLevel="0" collapsed="fals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row>
    <row r="188" customFormat="false" ht="12.75" hidden="false" customHeight="true" outlineLevel="0" collapsed="fals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row>
    <row r="189" customFormat="false" ht="12.75" hidden="false" customHeight="true" outlineLevel="0" collapsed="fals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row>
    <row r="190" customFormat="false" ht="12.75" hidden="false" customHeight="true" outlineLevel="0" collapsed="fals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row>
    <row r="191" customFormat="false" ht="12.75" hidden="false" customHeight="true" outlineLevel="0" collapsed="fals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row>
    <row r="192" customFormat="false" ht="12.75" hidden="false" customHeight="true" outlineLevel="0" collapsed="fals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row>
    <row r="193" customFormat="false" ht="12.75" hidden="false" customHeight="true" outlineLevel="0" collapsed="fals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row>
    <row r="194" customFormat="false" ht="12.75" hidden="false" customHeight="true" outlineLevel="0" collapsed="fals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row>
    <row r="195" customFormat="false" ht="12.75" hidden="false" customHeight="true" outlineLevel="0" collapsed="fals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row>
    <row r="196" customFormat="false" ht="12.75" hidden="false" customHeight="true" outlineLevel="0" collapsed="fals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row>
    <row r="197" customFormat="false" ht="12.75" hidden="false" customHeight="true" outlineLevel="0" collapsed="fals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row>
    <row r="198" customFormat="false" ht="12.75" hidden="false" customHeight="true" outlineLevel="0" collapsed="fals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row>
    <row r="199" customFormat="false" ht="12.75" hidden="false" customHeight="true" outlineLevel="0" collapsed="fals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row>
    <row r="200" customFormat="false" ht="12.75" hidden="false" customHeight="true" outlineLevel="0" collapsed="fals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row>
    <row r="201" customFormat="false" ht="12.75" hidden="false" customHeight="true" outlineLevel="0" collapsed="fals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row>
    <row r="202" customFormat="false" ht="12.75" hidden="false" customHeight="true" outlineLevel="0" collapsed="false">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row>
    <row r="203" customFormat="false" ht="12.75" hidden="false" customHeight="true" outlineLevel="0" collapsed="false">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row>
    <row r="204" customFormat="false" ht="12.75" hidden="false" customHeight="true" outlineLevel="0" collapsed="false">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row>
    <row r="205" customFormat="false" ht="12.75" hidden="false" customHeight="true" outlineLevel="0" collapsed="false">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row>
    <row r="206" customFormat="false" ht="12.75" hidden="false" customHeight="true" outlineLevel="0" collapsed="false">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row>
    <row r="207" customFormat="false" ht="12.75" hidden="false" customHeight="true" outlineLevel="0" collapsed="false">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row>
    <row r="208" customFormat="false" ht="12.75" hidden="false" customHeight="true" outlineLevel="0" collapsed="false">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row>
    <row r="209" customFormat="false" ht="12.75" hidden="false" customHeight="true" outlineLevel="0" collapsed="false">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row>
    <row r="210" customFormat="false" ht="12.75" hidden="false" customHeight="true" outlineLevel="0" collapsed="false">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row>
    <row r="211" customFormat="false" ht="12.75" hidden="false" customHeight="true" outlineLevel="0" collapsed="false">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row>
    <row r="212" customFormat="false" ht="12.75" hidden="false" customHeight="true" outlineLevel="0" collapsed="false">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row>
    <row r="213" customFormat="false" ht="12.75" hidden="false" customHeight="true" outlineLevel="0" collapsed="false">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row>
    <row r="214" customFormat="false" ht="12.75" hidden="false" customHeight="true" outlineLevel="0" collapsed="false">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row>
    <row r="215" customFormat="false" ht="12.75" hidden="false" customHeight="true" outlineLevel="0" collapsed="false">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row>
    <row r="216" customFormat="false" ht="12.75" hidden="false" customHeight="true" outlineLevel="0" collapsed="false">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row>
    <row r="217" customFormat="false" ht="12.75" hidden="false" customHeight="true" outlineLevel="0" collapsed="false">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row>
    <row r="218" customFormat="false" ht="12.75" hidden="false" customHeight="true" outlineLevel="0" collapsed="false">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row>
    <row r="219" customFormat="false" ht="12.75" hidden="false" customHeight="true" outlineLevel="0" collapsed="false">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row>
    <row r="220" customFormat="false" ht="12.75" hidden="false" customHeight="true" outlineLevel="0" collapsed="false">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row>
    <row r="221" customFormat="false" ht="12.75" hidden="false" customHeight="true" outlineLevel="0" collapsed="false">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row>
    <row r="222" customFormat="false" ht="12.75" hidden="false" customHeight="true" outlineLevel="0" collapsed="false">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row>
    <row r="223" customFormat="false" ht="12.75" hidden="false" customHeight="true" outlineLevel="0" collapsed="false">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row>
    <row r="224" customFormat="false" ht="12.75" hidden="false" customHeight="true" outlineLevel="0" collapsed="false">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row>
    <row r="225" customFormat="false" ht="12.75" hidden="false" customHeight="true" outlineLevel="0" collapsed="false">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row>
    <row r="226" customFormat="false" ht="12.75" hidden="false" customHeight="true" outlineLevel="0" collapsed="false">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row>
    <row r="227" customFormat="false" ht="12.75" hidden="false" customHeight="true" outlineLevel="0" collapsed="false">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row>
    <row r="228" customFormat="false" ht="12.75" hidden="false" customHeight="true" outlineLevel="0" collapsed="false">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row>
    <row r="229" customFormat="false" ht="12.75" hidden="false" customHeight="true" outlineLevel="0" collapsed="false">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row>
    <row r="230" customFormat="false" ht="12.75" hidden="false" customHeight="true" outlineLevel="0" collapsed="false">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row>
    <row r="231" customFormat="false" ht="12.75" hidden="false" customHeight="true" outlineLevel="0" collapsed="false">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row>
    <row r="232" customFormat="false" ht="12.75" hidden="false" customHeight="true" outlineLevel="0" collapsed="false">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row>
    <row r="233" customFormat="false" ht="12.75" hidden="false" customHeight="true" outlineLevel="0" collapsed="false">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row>
    <row r="234" customFormat="false" ht="12.75" hidden="false" customHeight="true" outlineLevel="0" collapsed="false">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row>
    <row r="235" customFormat="false" ht="12.75" hidden="false" customHeight="true" outlineLevel="0" collapsed="false">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row>
    <row r="236" customFormat="false" ht="12.75" hidden="false" customHeight="true" outlineLevel="0" collapsed="false">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row>
    <row r="237" customFormat="false" ht="12.75" hidden="false" customHeight="true" outlineLevel="0" collapsed="false">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row>
    <row r="238" customFormat="false" ht="12.75" hidden="false" customHeight="true" outlineLevel="0" collapsed="false">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row>
    <row r="239" customFormat="false" ht="12.75" hidden="false" customHeight="true" outlineLevel="0" collapsed="false">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row>
    <row r="240" customFormat="false" ht="12.75" hidden="false" customHeight="true" outlineLevel="0" collapsed="false">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row>
    <row r="241" customFormat="false" ht="12.75" hidden="false" customHeight="true" outlineLevel="0" collapsed="false">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row>
    <row r="242" customFormat="false" ht="12.75" hidden="false" customHeight="true" outlineLevel="0" collapsed="false">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row>
    <row r="243" customFormat="false" ht="12.75" hidden="false" customHeight="true" outlineLevel="0" collapsed="false">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row>
    <row r="244" customFormat="false" ht="12.75" hidden="false" customHeight="true" outlineLevel="0" collapsed="false">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row>
    <row r="245" customFormat="false" ht="12.75" hidden="false" customHeight="true" outlineLevel="0" collapsed="false">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row>
    <row r="246" customFormat="false" ht="12.75" hidden="false" customHeight="true" outlineLevel="0" collapsed="false">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row>
    <row r="247" customFormat="false" ht="12.75" hidden="false" customHeight="true" outlineLevel="0" collapsed="false">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row>
    <row r="248" customFormat="false" ht="12.75" hidden="false" customHeight="true" outlineLevel="0" collapsed="false">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row>
    <row r="249" customFormat="false" ht="12.75" hidden="false" customHeight="true" outlineLevel="0" collapsed="false">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row>
    <row r="250" customFormat="false" ht="12.75" hidden="false" customHeight="true" outlineLevel="0" collapsed="false">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row>
    <row r="251" customFormat="false" ht="12.75" hidden="false" customHeight="true" outlineLevel="0" collapsed="false">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row>
    <row r="252" customFormat="false" ht="12.75" hidden="false" customHeight="true" outlineLevel="0" collapsed="false">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row>
    <row r="253" customFormat="false" ht="12.75" hidden="false" customHeight="true" outlineLevel="0" collapsed="false">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row>
    <row r="254" customFormat="false" ht="12.75" hidden="false" customHeight="true" outlineLevel="0" collapsed="false">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row>
    <row r="255" customFormat="false" ht="12.75" hidden="false" customHeight="true" outlineLevel="0" collapsed="false">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row>
    <row r="256" customFormat="false" ht="12.75" hidden="false" customHeight="true" outlineLevel="0" collapsed="false">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row>
    <row r="257" customFormat="false" ht="12.75" hidden="false" customHeight="true" outlineLevel="0" collapsed="false">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row>
    <row r="258" customFormat="false" ht="12.75" hidden="false" customHeight="true" outlineLevel="0" collapsed="false">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row>
    <row r="259" customFormat="false" ht="12.75" hidden="false" customHeight="true" outlineLevel="0" collapsed="false">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row>
    <row r="260" customFormat="false" ht="12.75" hidden="false" customHeight="true" outlineLevel="0" collapsed="false">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row>
    <row r="261" customFormat="false" ht="12.75" hidden="false" customHeight="true" outlineLevel="0" collapsed="false">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row>
    <row r="262" customFormat="false" ht="12.75" hidden="false" customHeight="true" outlineLevel="0" collapsed="false">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row>
    <row r="263" customFormat="false" ht="12.75" hidden="false" customHeight="true" outlineLevel="0" collapsed="false">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row>
    <row r="264" customFormat="false" ht="12.75" hidden="false" customHeight="true" outlineLevel="0" collapsed="false">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row>
    <row r="265" customFormat="false" ht="12.75" hidden="false" customHeight="true" outlineLevel="0" collapsed="false">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row>
    <row r="266" customFormat="false" ht="12.75" hidden="false" customHeight="true" outlineLevel="0" collapsed="false">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row>
    <row r="267" customFormat="false" ht="12.75" hidden="false" customHeight="true" outlineLevel="0" collapsed="false">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row>
    <row r="268" customFormat="false" ht="12.75" hidden="false" customHeight="true" outlineLevel="0" collapsed="false">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row>
    <row r="269" customFormat="false" ht="12.75" hidden="false" customHeight="true" outlineLevel="0" collapsed="false">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row>
    <row r="270" customFormat="false" ht="12.75" hidden="false" customHeight="true" outlineLevel="0" collapsed="false">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row>
    <row r="271" customFormat="false" ht="12.75" hidden="false" customHeight="true" outlineLevel="0" collapsed="false">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row>
    <row r="272" customFormat="false" ht="12.75" hidden="false" customHeight="true" outlineLevel="0" collapsed="false">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row>
    <row r="273" customFormat="false" ht="12.75" hidden="false" customHeight="true" outlineLevel="0" collapsed="false">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row>
    <row r="274" customFormat="false" ht="12.75" hidden="false" customHeight="true" outlineLevel="0" collapsed="false">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row>
    <row r="275" customFormat="false" ht="12.75" hidden="false" customHeight="true" outlineLevel="0" collapsed="false">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row>
    <row r="276" customFormat="false" ht="12.75" hidden="false" customHeight="true" outlineLevel="0" collapsed="false">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row>
    <row r="277" customFormat="false" ht="12.75" hidden="false" customHeight="true" outlineLevel="0" collapsed="false">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row>
    <row r="278" customFormat="false" ht="12.75" hidden="false" customHeight="true" outlineLevel="0" collapsed="false">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row>
    <row r="279" customFormat="false" ht="12.75" hidden="false" customHeight="true" outlineLevel="0" collapsed="false">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row>
    <row r="280" customFormat="false" ht="12.75" hidden="false" customHeight="true" outlineLevel="0" collapsed="false">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row>
    <row r="281" customFormat="false" ht="12.75" hidden="false" customHeight="true" outlineLevel="0" collapsed="false">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row>
    <row r="282" customFormat="false" ht="12.75" hidden="false" customHeight="true" outlineLevel="0" collapsed="false">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row>
    <row r="283" customFormat="false" ht="12.75" hidden="false" customHeight="true" outlineLevel="0" collapsed="false">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row>
    <row r="284" customFormat="false" ht="12.75" hidden="false" customHeight="true" outlineLevel="0" collapsed="false">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row>
    <row r="285" customFormat="false" ht="12.75" hidden="false" customHeight="true" outlineLevel="0" collapsed="false">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row>
    <row r="286" customFormat="false" ht="12.75" hidden="false" customHeight="true" outlineLevel="0" collapsed="false">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row>
    <row r="287" customFormat="false" ht="12.75" hidden="false" customHeight="true" outlineLevel="0" collapsed="false">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row>
    <row r="288" customFormat="false" ht="12.75" hidden="false" customHeight="true" outlineLevel="0" collapsed="false">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row>
    <row r="289" customFormat="false" ht="12.75" hidden="false" customHeight="true" outlineLevel="0" collapsed="false">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row>
    <row r="290" customFormat="false" ht="12.75" hidden="false" customHeight="true" outlineLevel="0" collapsed="false">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row>
    <row r="291" customFormat="false" ht="12.75" hidden="false" customHeight="true" outlineLevel="0" collapsed="false">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row>
    <row r="292" customFormat="false" ht="12.75" hidden="false" customHeight="true" outlineLevel="0" collapsed="false">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row>
    <row r="293" customFormat="false" ht="12.75" hidden="false" customHeight="true" outlineLevel="0" collapsed="false">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row>
    <row r="294" customFormat="false" ht="12.75" hidden="false" customHeight="true" outlineLevel="0" collapsed="false">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row>
    <row r="295" customFormat="false" ht="12.75" hidden="false" customHeight="true" outlineLevel="0" collapsed="false">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row>
    <row r="296" customFormat="false" ht="12.75" hidden="false" customHeight="true" outlineLevel="0" collapsed="false">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row>
    <row r="297" customFormat="false" ht="12.75" hidden="false" customHeight="true" outlineLevel="0" collapsed="false">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row>
    <row r="298" customFormat="false" ht="12.75" hidden="false" customHeight="true" outlineLevel="0" collapsed="false">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row>
    <row r="299" customFormat="false" ht="12.75" hidden="false" customHeight="true" outlineLevel="0" collapsed="false">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row>
    <row r="300" customFormat="false" ht="12.75" hidden="false" customHeight="true" outlineLevel="0" collapsed="false">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row>
    <row r="301" customFormat="false" ht="12.75" hidden="false" customHeight="true" outlineLevel="0" collapsed="false">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row>
    <row r="302" customFormat="false" ht="12.75" hidden="false" customHeight="true" outlineLevel="0" collapsed="false">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row>
    <row r="303" customFormat="false" ht="12.75" hidden="false" customHeight="true" outlineLevel="0" collapsed="false">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row>
    <row r="304" customFormat="false" ht="12.75" hidden="false" customHeight="true" outlineLevel="0" collapsed="false">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row>
    <row r="305" customFormat="false" ht="12.75" hidden="false" customHeight="true" outlineLevel="0" collapsed="false">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row>
    <row r="306" customFormat="false" ht="12.75" hidden="false" customHeight="true" outlineLevel="0" collapsed="false">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row>
    <row r="307" customFormat="false" ht="12.75" hidden="false" customHeight="true" outlineLevel="0" collapsed="false">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row>
    <row r="308" customFormat="false" ht="12.75" hidden="false" customHeight="true" outlineLevel="0" collapsed="false">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row>
    <row r="309" customFormat="false" ht="12.75" hidden="false" customHeight="true" outlineLevel="0" collapsed="false">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row>
    <row r="310" customFormat="false" ht="12.75" hidden="false" customHeight="true" outlineLevel="0" collapsed="false">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row>
    <row r="311" customFormat="false" ht="12.75" hidden="false" customHeight="true" outlineLevel="0" collapsed="false">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row>
    <row r="312" customFormat="false" ht="12.75" hidden="false" customHeight="true" outlineLevel="0" collapsed="false">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row>
    <row r="313" customFormat="false" ht="12.75" hidden="false" customHeight="true" outlineLevel="0" collapsed="false">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row>
    <row r="314" customFormat="false" ht="12.75" hidden="false" customHeight="true" outlineLevel="0" collapsed="false">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row>
    <row r="315" customFormat="false" ht="12.75" hidden="false" customHeight="true" outlineLevel="0" collapsed="false">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row>
    <row r="316" customFormat="false" ht="12.75" hidden="false" customHeight="true" outlineLevel="0" collapsed="false">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row>
    <row r="317" customFormat="false" ht="12.75" hidden="false" customHeight="true" outlineLevel="0" collapsed="false">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row>
    <row r="318" customFormat="false" ht="12.75" hidden="false" customHeight="true" outlineLevel="0" collapsed="false">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row>
    <row r="319" customFormat="false" ht="12.75" hidden="false" customHeight="true" outlineLevel="0" collapsed="false">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row>
    <row r="320" customFormat="false" ht="12.75" hidden="false" customHeight="true" outlineLevel="0" collapsed="false">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row>
    <row r="321" customFormat="false" ht="12.75" hidden="false" customHeight="true" outlineLevel="0" collapsed="false">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row>
    <row r="322" customFormat="false" ht="12.75" hidden="false" customHeight="true" outlineLevel="0" collapsed="false">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row>
    <row r="323" customFormat="false" ht="12.75" hidden="false" customHeight="true" outlineLevel="0" collapsed="false">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row>
    <row r="324" customFormat="false" ht="12.75" hidden="false" customHeight="true" outlineLevel="0" collapsed="false">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row>
    <row r="325" customFormat="false" ht="12.75" hidden="false" customHeight="true" outlineLevel="0" collapsed="false">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row>
    <row r="326" customFormat="false" ht="12.75" hidden="false" customHeight="true" outlineLevel="0" collapsed="false">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row>
    <row r="327" customFormat="false" ht="12.75" hidden="false" customHeight="true" outlineLevel="0" collapsed="false">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row>
    <row r="328" customFormat="false" ht="12.75" hidden="false" customHeight="true" outlineLevel="0" collapsed="false">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row>
    <row r="329" customFormat="false" ht="12.75" hidden="false" customHeight="true" outlineLevel="0" collapsed="false">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row>
    <row r="330" customFormat="false" ht="12.75" hidden="false" customHeight="true" outlineLevel="0" collapsed="false">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row>
    <row r="331" customFormat="false" ht="12.75" hidden="false" customHeight="true" outlineLevel="0" collapsed="false">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row>
    <row r="332" customFormat="false" ht="12.75" hidden="false" customHeight="true" outlineLevel="0" collapsed="false">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row>
    <row r="333" customFormat="false" ht="12.75" hidden="false" customHeight="true" outlineLevel="0" collapsed="false">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row>
    <row r="334" customFormat="false" ht="12.75" hidden="false" customHeight="true" outlineLevel="0" collapsed="false">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row>
    <row r="335" customFormat="false" ht="12.75" hidden="false" customHeight="true" outlineLevel="0" collapsed="false">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row>
    <row r="336" customFormat="false" ht="12.75" hidden="false" customHeight="true" outlineLevel="0" collapsed="false">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row>
    <row r="337" customFormat="false" ht="12.75" hidden="false" customHeight="true" outlineLevel="0" collapsed="false">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row>
    <row r="338" customFormat="false" ht="12.75" hidden="false" customHeight="true" outlineLevel="0" collapsed="false">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row>
    <row r="339" customFormat="false" ht="12.75" hidden="false" customHeight="true" outlineLevel="0" collapsed="false">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row>
    <row r="340" customFormat="false" ht="12.75" hidden="false" customHeight="true" outlineLevel="0" collapsed="false">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row>
    <row r="341" customFormat="false" ht="12.75" hidden="false" customHeight="true" outlineLevel="0" collapsed="false">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row>
    <row r="342" customFormat="false" ht="12.75" hidden="false" customHeight="true" outlineLevel="0" collapsed="false">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row>
    <row r="343" customFormat="false" ht="12.75" hidden="false" customHeight="true" outlineLevel="0" collapsed="false">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row>
    <row r="344" customFormat="false" ht="12.75" hidden="false" customHeight="true" outlineLevel="0" collapsed="false">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row>
    <row r="345" customFormat="false" ht="12.75" hidden="false" customHeight="true" outlineLevel="0" collapsed="false">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row>
    <row r="346" customFormat="false" ht="12.75" hidden="false" customHeight="true" outlineLevel="0" collapsed="false">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row>
    <row r="347" customFormat="false" ht="12.75" hidden="false" customHeight="true" outlineLevel="0" collapsed="false">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row>
    <row r="348" customFormat="false" ht="12.75" hidden="false" customHeight="true" outlineLevel="0" collapsed="false">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row>
    <row r="349" customFormat="false" ht="12.75" hidden="false" customHeight="true" outlineLevel="0" collapsed="false">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row>
    <row r="350" customFormat="false" ht="12.75" hidden="false" customHeight="true" outlineLevel="0" collapsed="false">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row>
    <row r="351" customFormat="false" ht="12.75" hidden="false" customHeight="true" outlineLevel="0" collapsed="false">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row>
    <row r="352" customFormat="false" ht="12.75" hidden="false" customHeight="true" outlineLevel="0" collapsed="false">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row>
    <row r="353" customFormat="false" ht="12.75" hidden="false" customHeight="true" outlineLevel="0" collapsed="false">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row>
    <row r="354" customFormat="false" ht="12.75" hidden="false" customHeight="true" outlineLevel="0" collapsed="false">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row>
    <row r="355" customFormat="false" ht="12.75" hidden="false" customHeight="true" outlineLevel="0" collapsed="false">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row>
    <row r="356" customFormat="false" ht="12.75" hidden="false" customHeight="true" outlineLevel="0" collapsed="false">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row>
    <row r="357" customFormat="false" ht="12.75" hidden="false" customHeight="true" outlineLevel="0" collapsed="false">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row>
    <row r="358" customFormat="false" ht="12.75" hidden="false" customHeight="true" outlineLevel="0" collapsed="false">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row>
    <row r="359" customFormat="false" ht="12.75" hidden="false" customHeight="true" outlineLevel="0" collapsed="false">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row>
    <row r="360" customFormat="false" ht="12.75" hidden="false" customHeight="true" outlineLevel="0" collapsed="false">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row>
    <row r="361" customFormat="false" ht="12.75" hidden="false" customHeight="true" outlineLevel="0" collapsed="false">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row>
    <row r="362" customFormat="false" ht="12.75" hidden="false" customHeight="true" outlineLevel="0" collapsed="false">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row>
    <row r="363" customFormat="false" ht="12.75" hidden="false" customHeight="true" outlineLevel="0" collapsed="false">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row>
    <row r="364" customFormat="false" ht="12.75" hidden="false" customHeight="true" outlineLevel="0" collapsed="false">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row>
    <row r="365" customFormat="false" ht="12.75" hidden="false" customHeight="true" outlineLevel="0" collapsed="false">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row>
    <row r="366" customFormat="false" ht="12.75" hidden="false" customHeight="true" outlineLevel="0" collapsed="false">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row>
    <row r="367" customFormat="false" ht="12.75" hidden="false" customHeight="true" outlineLevel="0" collapsed="false">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row>
    <row r="368" customFormat="false" ht="12.75" hidden="false" customHeight="true" outlineLevel="0" collapsed="false">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row>
    <row r="369" customFormat="false" ht="12.75" hidden="false" customHeight="true" outlineLevel="0" collapsed="false">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row>
    <row r="370" customFormat="false" ht="12.75" hidden="false" customHeight="true" outlineLevel="0" collapsed="false">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row>
    <row r="371" customFormat="false" ht="12.75" hidden="false" customHeight="true" outlineLevel="0" collapsed="false">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row>
    <row r="372" customFormat="false" ht="12.75" hidden="false" customHeight="true" outlineLevel="0" collapsed="false">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row>
    <row r="373" customFormat="false" ht="12.75" hidden="false" customHeight="true" outlineLevel="0" collapsed="false">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row>
    <row r="374" customFormat="false" ht="12.75" hidden="false" customHeight="true" outlineLevel="0" collapsed="false">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row>
    <row r="375" customFormat="false" ht="12.75" hidden="false" customHeight="true" outlineLevel="0" collapsed="false">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row>
    <row r="376" customFormat="false" ht="12.75" hidden="false" customHeight="true" outlineLevel="0" collapsed="false">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row>
    <row r="377" customFormat="false" ht="12.75" hidden="false" customHeight="true" outlineLevel="0" collapsed="false">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row>
    <row r="378" customFormat="false" ht="12.75" hidden="false" customHeight="true" outlineLevel="0" collapsed="false">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row>
    <row r="379" customFormat="false" ht="12.75" hidden="false" customHeight="true" outlineLevel="0" collapsed="false">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row>
    <row r="380" customFormat="false" ht="12.75" hidden="false" customHeight="true" outlineLevel="0" collapsed="false">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row>
    <row r="381" customFormat="false" ht="12.75" hidden="false" customHeight="true" outlineLevel="0" collapsed="false">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row>
    <row r="382" customFormat="false" ht="12.75" hidden="false" customHeight="true" outlineLevel="0" collapsed="false">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row>
    <row r="383" customFormat="false" ht="12.75" hidden="false" customHeight="true" outlineLevel="0" collapsed="false">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row>
    <row r="384" customFormat="false" ht="12.75" hidden="false" customHeight="true" outlineLevel="0" collapsed="false">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row>
    <row r="385" customFormat="false" ht="12.75" hidden="false" customHeight="true" outlineLevel="0" collapsed="false">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row>
    <row r="386" customFormat="false" ht="12.75" hidden="false" customHeight="true" outlineLevel="0" collapsed="false">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row>
    <row r="387" customFormat="false" ht="12.75" hidden="false" customHeight="true" outlineLevel="0" collapsed="false">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row>
    <row r="388" customFormat="false" ht="12.75" hidden="false" customHeight="true" outlineLevel="0" collapsed="false">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row>
    <row r="389" customFormat="false" ht="12.75" hidden="false" customHeight="true" outlineLevel="0" collapsed="false">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row>
    <row r="390" customFormat="false" ht="12.75" hidden="false" customHeight="true" outlineLevel="0" collapsed="false">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row>
    <row r="391" customFormat="false" ht="12.75" hidden="false" customHeight="true" outlineLevel="0" collapsed="false">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row>
    <row r="392" customFormat="false" ht="12.75" hidden="false" customHeight="true" outlineLevel="0" collapsed="false">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row>
    <row r="393" customFormat="false" ht="12.75" hidden="false" customHeight="true" outlineLevel="0" collapsed="false">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row>
    <row r="394" customFormat="false" ht="12.75" hidden="false" customHeight="true" outlineLevel="0" collapsed="false">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row>
    <row r="395" customFormat="false" ht="12.75" hidden="false" customHeight="true" outlineLevel="0" collapsed="false">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row>
    <row r="396" customFormat="false" ht="12.75" hidden="false" customHeight="true" outlineLevel="0" collapsed="false">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row>
    <row r="397" customFormat="false" ht="12.75" hidden="false" customHeight="true" outlineLevel="0" collapsed="false">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row>
    <row r="398" customFormat="false" ht="12.75" hidden="false" customHeight="true" outlineLevel="0" collapsed="false">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row>
    <row r="399" customFormat="false" ht="12.75" hidden="false" customHeight="true" outlineLevel="0" collapsed="false">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row>
    <row r="400" customFormat="false" ht="12.75" hidden="false" customHeight="true" outlineLevel="0" collapsed="false">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row>
    <row r="401" customFormat="false" ht="12.75" hidden="false" customHeight="true" outlineLevel="0" collapsed="false">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row>
    <row r="402" customFormat="false" ht="12.75" hidden="false" customHeight="true" outlineLevel="0" collapsed="false">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row>
    <row r="403" customFormat="false" ht="12.75" hidden="false" customHeight="true" outlineLevel="0" collapsed="false">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row>
    <row r="404" customFormat="false" ht="12.75" hidden="false" customHeight="true" outlineLevel="0" collapsed="false">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row>
    <row r="405" customFormat="false" ht="12.75" hidden="false" customHeight="true" outlineLevel="0" collapsed="false">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row>
    <row r="406" customFormat="false" ht="12.75" hidden="false" customHeight="true" outlineLevel="0" collapsed="false">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row>
    <row r="407" customFormat="false" ht="12.75" hidden="false" customHeight="true" outlineLevel="0" collapsed="false">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row>
    <row r="408" customFormat="false" ht="12.75" hidden="false" customHeight="true" outlineLevel="0" collapsed="false">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row>
    <row r="409" customFormat="false" ht="12.75" hidden="false" customHeight="true" outlineLevel="0" collapsed="false">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row>
    <row r="410" customFormat="false" ht="12.75" hidden="false" customHeight="true" outlineLevel="0" collapsed="false">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row>
    <row r="411" customFormat="false" ht="12.75" hidden="false" customHeight="true" outlineLevel="0" collapsed="false">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row>
    <row r="412" customFormat="false" ht="12.75" hidden="false" customHeight="true" outlineLevel="0" collapsed="false">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row>
    <row r="413" customFormat="false" ht="12.75" hidden="false" customHeight="true" outlineLevel="0" collapsed="false">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row>
    <row r="414" customFormat="false" ht="12.75" hidden="false" customHeight="true" outlineLevel="0" collapsed="false">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row>
    <row r="415" customFormat="false" ht="12.75" hidden="false" customHeight="true" outlineLevel="0" collapsed="false">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row>
    <row r="416" customFormat="false" ht="12.75" hidden="false" customHeight="true" outlineLevel="0" collapsed="false">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row>
    <row r="417" customFormat="false" ht="12.75" hidden="false" customHeight="true" outlineLevel="0" collapsed="false">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row>
    <row r="418" customFormat="false" ht="12.75" hidden="false" customHeight="true" outlineLevel="0" collapsed="false">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row>
    <row r="419" customFormat="false" ht="12.75" hidden="false" customHeight="true" outlineLevel="0" collapsed="false">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row>
    <row r="420" customFormat="false" ht="12.75" hidden="false" customHeight="true" outlineLevel="0" collapsed="false">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row>
    <row r="421" customFormat="false" ht="12.75" hidden="false" customHeight="true" outlineLevel="0" collapsed="false">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row>
    <row r="422" customFormat="false" ht="12.75" hidden="false" customHeight="true" outlineLevel="0" collapsed="false">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row>
    <row r="423" customFormat="false" ht="12.75" hidden="false" customHeight="true" outlineLevel="0" collapsed="false">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row>
    <row r="424" customFormat="false" ht="12.75" hidden="false" customHeight="true" outlineLevel="0" collapsed="false">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row>
    <row r="425" customFormat="false" ht="12.75" hidden="false" customHeight="true" outlineLevel="0" collapsed="false">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row>
    <row r="426" customFormat="false" ht="12.75" hidden="false" customHeight="true" outlineLevel="0" collapsed="false">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row>
    <row r="427" customFormat="false" ht="12.75" hidden="false" customHeight="true" outlineLevel="0" collapsed="false">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row>
    <row r="428" customFormat="false" ht="12.75" hidden="false" customHeight="true" outlineLevel="0" collapsed="false">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row>
    <row r="429" customFormat="false" ht="12.75" hidden="false" customHeight="true" outlineLevel="0" collapsed="false">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row>
    <row r="430" customFormat="false" ht="12.75" hidden="false" customHeight="true" outlineLevel="0" collapsed="false">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row>
    <row r="431" customFormat="false" ht="12.75" hidden="false" customHeight="true" outlineLevel="0" collapsed="false">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row>
    <row r="432" customFormat="false" ht="12.75" hidden="false" customHeight="true" outlineLevel="0" collapsed="false">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row>
    <row r="433" customFormat="false" ht="12.75" hidden="false" customHeight="true" outlineLevel="0" collapsed="false">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row>
    <row r="434" customFormat="false" ht="12.75" hidden="false" customHeight="true" outlineLevel="0" collapsed="false">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row>
    <row r="435" customFormat="false" ht="12.75" hidden="false" customHeight="true" outlineLevel="0" collapsed="false">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row>
    <row r="436" customFormat="false" ht="12.75" hidden="false" customHeight="true" outlineLevel="0" collapsed="false">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row>
    <row r="437" customFormat="false" ht="12.75" hidden="false" customHeight="true" outlineLevel="0" collapsed="false">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row>
    <row r="438" customFormat="false" ht="12.75" hidden="false" customHeight="true" outlineLevel="0" collapsed="false">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row>
    <row r="439" customFormat="false" ht="12.75" hidden="false" customHeight="true" outlineLevel="0" collapsed="false">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row>
    <row r="440" customFormat="false" ht="12.75" hidden="false" customHeight="true" outlineLevel="0" collapsed="false">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row>
    <row r="441" customFormat="false" ht="12.75" hidden="false" customHeight="true" outlineLevel="0" collapsed="false">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row>
    <row r="442" customFormat="false" ht="12.75" hidden="false" customHeight="true" outlineLevel="0" collapsed="false">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row>
    <row r="443" customFormat="false" ht="12.75" hidden="false" customHeight="true" outlineLevel="0" collapsed="false">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row>
    <row r="444" customFormat="false" ht="12.75" hidden="false" customHeight="true" outlineLevel="0" collapsed="false">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row>
    <row r="445" customFormat="false" ht="12.75" hidden="false" customHeight="true" outlineLevel="0" collapsed="false">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row>
    <row r="446" customFormat="false" ht="12.75" hidden="false" customHeight="true" outlineLevel="0" collapsed="false">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row>
    <row r="447" customFormat="false" ht="12.75" hidden="false" customHeight="true" outlineLevel="0" collapsed="false">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row>
    <row r="448" customFormat="false" ht="12.75" hidden="false" customHeight="true" outlineLevel="0" collapsed="false">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row>
    <row r="449" customFormat="false" ht="12.75" hidden="false" customHeight="true" outlineLevel="0" collapsed="false">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row>
    <row r="450" customFormat="false" ht="12.75" hidden="false" customHeight="true" outlineLevel="0" collapsed="false">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row>
    <row r="451" customFormat="false" ht="12.75" hidden="false" customHeight="true" outlineLevel="0" collapsed="false">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row>
    <row r="452" customFormat="false" ht="12.75" hidden="false" customHeight="true" outlineLevel="0" collapsed="false">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row>
    <row r="453" customFormat="false" ht="12.75" hidden="false" customHeight="true" outlineLevel="0" collapsed="false">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row>
    <row r="454" customFormat="false" ht="12.75" hidden="false" customHeight="true" outlineLevel="0" collapsed="false">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row>
    <row r="455" customFormat="false" ht="12.75" hidden="false" customHeight="true" outlineLevel="0" collapsed="false">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row>
    <row r="456" customFormat="false" ht="12.75" hidden="false" customHeight="true" outlineLevel="0" collapsed="false">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row>
    <row r="457" customFormat="false" ht="12.75" hidden="false" customHeight="true" outlineLevel="0" collapsed="false">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row>
    <row r="458" customFormat="false" ht="12.75" hidden="false" customHeight="true" outlineLevel="0" collapsed="false">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row>
    <row r="459" customFormat="false" ht="12.75" hidden="false" customHeight="true" outlineLevel="0" collapsed="false">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row>
    <row r="460" customFormat="false" ht="12.75" hidden="false" customHeight="true" outlineLevel="0" collapsed="false">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row>
    <row r="461" customFormat="false" ht="12.75" hidden="false" customHeight="true" outlineLevel="0" collapsed="false">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row>
    <row r="462" customFormat="false" ht="12.75" hidden="false" customHeight="true" outlineLevel="0" collapsed="false">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row>
    <row r="463" customFormat="false" ht="12.75" hidden="false" customHeight="true" outlineLevel="0" collapsed="false">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row>
    <row r="464" customFormat="false" ht="12.75" hidden="false" customHeight="true" outlineLevel="0" collapsed="false">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row>
    <row r="465" customFormat="false" ht="12.75" hidden="false" customHeight="true" outlineLevel="0" collapsed="false">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row>
    <row r="466" customFormat="false" ht="12.75" hidden="false" customHeight="true" outlineLevel="0" collapsed="false">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row>
    <row r="467" customFormat="false" ht="12.75" hidden="false" customHeight="true" outlineLevel="0" collapsed="false">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row>
    <row r="468" customFormat="false" ht="12.75" hidden="false" customHeight="true" outlineLevel="0" collapsed="false">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row>
    <row r="469" customFormat="false" ht="12.75" hidden="false" customHeight="true" outlineLevel="0" collapsed="false">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row>
    <row r="470" customFormat="false" ht="12.75" hidden="false" customHeight="true" outlineLevel="0" collapsed="false">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row>
    <row r="471" customFormat="false" ht="12.75" hidden="false" customHeight="true" outlineLevel="0" collapsed="false">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row>
    <row r="472" customFormat="false" ht="12.75" hidden="false" customHeight="true" outlineLevel="0" collapsed="false">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row>
    <row r="473" customFormat="false" ht="12.75" hidden="false" customHeight="true" outlineLevel="0" collapsed="false">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row>
    <row r="474" customFormat="false" ht="12.75" hidden="false" customHeight="true" outlineLevel="0" collapsed="false">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row>
    <row r="475" customFormat="false" ht="12.75" hidden="false" customHeight="true" outlineLevel="0" collapsed="false">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row>
    <row r="476" customFormat="false" ht="12.75" hidden="false" customHeight="true" outlineLevel="0" collapsed="false">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row>
    <row r="477" customFormat="false" ht="12.75" hidden="false" customHeight="true" outlineLevel="0" collapsed="false">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row>
    <row r="478" customFormat="false" ht="12.75" hidden="false" customHeight="true" outlineLevel="0" collapsed="false">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row>
    <row r="479" customFormat="false" ht="12.75" hidden="false" customHeight="true" outlineLevel="0" collapsed="false">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row>
    <row r="480" customFormat="false" ht="12.75" hidden="false" customHeight="true" outlineLevel="0" collapsed="false">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row>
    <row r="481" customFormat="false" ht="12.75" hidden="false" customHeight="true" outlineLevel="0" collapsed="false">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row>
    <row r="482" customFormat="false" ht="12.75" hidden="false" customHeight="true" outlineLevel="0" collapsed="false">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row>
    <row r="483" customFormat="false" ht="12.75" hidden="false" customHeight="true" outlineLevel="0" collapsed="false">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row>
    <row r="484" customFormat="false" ht="12.75" hidden="false" customHeight="true" outlineLevel="0" collapsed="false">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row>
    <row r="485" customFormat="false" ht="12.75" hidden="false" customHeight="true" outlineLevel="0" collapsed="false">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row>
    <row r="486" customFormat="false" ht="12.75" hidden="false" customHeight="true" outlineLevel="0" collapsed="false">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row>
    <row r="487" customFormat="false" ht="12.75" hidden="false" customHeight="true" outlineLevel="0" collapsed="false">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row>
    <row r="488" customFormat="false" ht="12.75" hidden="false" customHeight="true" outlineLevel="0" collapsed="false">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row>
    <row r="489" customFormat="false" ht="12.75" hidden="false" customHeight="true" outlineLevel="0" collapsed="false">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row>
    <row r="490" customFormat="false" ht="12.75" hidden="false" customHeight="true" outlineLevel="0" collapsed="false">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row>
    <row r="491" customFormat="false" ht="12.75" hidden="false" customHeight="true" outlineLevel="0" collapsed="false">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row>
    <row r="492" customFormat="false" ht="12.75" hidden="false" customHeight="true" outlineLevel="0" collapsed="false">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row>
    <row r="493" customFormat="false" ht="12.75" hidden="false" customHeight="true" outlineLevel="0" collapsed="false">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row>
    <row r="494" customFormat="false" ht="12.75" hidden="false" customHeight="true" outlineLevel="0" collapsed="false">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row>
    <row r="495" customFormat="false" ht="12.75" hidden="false" customHeight="true" outlineLevel="0" collapsed="false">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row>
    <row r="496" customFormat="false" ht="12.75" hidden="false" customHeight="true" outlineLevel="0" collapsed="false">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row>
    <row r="497" customFormat="false" ht="12.75" hidden="false" customHeight="true" outlineLevel="0" collapsed="false">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row>
    <row r="498" customFormat="false" ht="12.75" hidden="false" customHeight="true" outlineLevel="0" collapsed="false">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row>
    <row r="499" customFormat="false" ht="12.75" hidden="false" customHeight="true" outlineLevel="0" collapsed="false">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row>
    <row r="500" customFormat="false" ht="12.75" hidden="false" customHeight="true" outlineLevel="0" collapsed="false">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row>
    <row r="501" customFormat="false" ht="12.75" hidden="false" customHeight="true" outlineLevel="0" collapsed="false">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row>
    <row r="502" customFormat="false" ht="12.75" hidden="false" customHeight="true" outlineLevel="0" collapsed="false">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row>
    <row r="503" customFormat="false" ht="12.75" hidden="false" customHeight="true" outlineLevel="0" collapsed="false">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row>
    <row r="504" customFormat="false" ht="12.75" hidden="false" customHeight="true" outlineLevel="0" collapsed="false">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row>
    <row r="505" customFormat="false" ht="12.75" hidden="false" customHeight="true" outlineLevel="0" collapsed="false">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row>
    <row r="506" customFormat="false" ht="12.75" hidden="false" customHeight="true" outlineLevel="0" collapsed="false">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row>
    <row r="507" customFormat="false" ht="12.75" hidden="false" customHeight="true" outlineLevel="0" collapsed="false">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row>
    <row r="508" customFormat="false" ht="12.75" hidden="false" customHeight="true" outlineLevel="0" collapsed="false">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row>
    <row r="509" customFormat="false" ht="12.75" hidden="false" customHeight="true" outlineLevel="0" collapsed="false">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row>
    <row r="510" customFormat="false" ht="12.75" hidden="false" customHeight="true" outlineLevel="0" collapsed="false">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row>
    <row r="511" customFormat="false" ht="12.75" hidden="false" customHeight="true" outlineLevel="0" collapsed="false">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row>
    <row r="512" customFormat="false" ht="12.75" hidden="false" customHeight="true" outlineLevel="0" collapsed="false">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row>
    <row r="513" customFormat="false" ht="12.75" hidden="false" customHeight="true" outlineLevel="0" collapsed="false">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row>
    <row r="514" customFormat="false" ht="12.75" hidden="false" customHeight="true" outlineLevel="0" collapsed="false">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row>
    <row r="515" customFormat="false" ht="12.75" hidden="false" customHeight="true" outlineLevel="0" collapsed="false">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row>
    <row r="516" customFormat="false" ht="12.75" hidden="false" customHeight="true" outlineLevel="0" collapsed="false">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row>
    <row r="517" customFormat="false" ht="12.75" hidden="false" customHeight="true" outlineLevel="0" collapsed="false">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row>
    <row r="518" customFormat="false" ht="12.75" hidden="false" customHeight="true" outlineLevel="0" collapsed="false">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row>
    <row r="519" customFormat="false" ht="12.75" hidden="false" customHeight="true" outlineLevel="0" collapsed="false">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row>
    <row r="520" customFormat="false" ht="12.75" hidden="false" customHeight="true" outlineLevel="0" collapsed="false">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row>
    <row r="521" customFormat="false" ht="12.75" hidden="false" customHeight="true" outlineLevel="0" collapsed="false">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row>
    <row r="522" customFormat="false" ht="12.75" hidden="false" customHeight="true" outlineLevel="0" collapsed="false">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row>
    <row r="523" customFormat="false" ht="12.75" hidden="false" customHeight="true" outlineLevel="0" collapsed="false">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row>
    <row r="524" customFormat="false" ht="12.75" hidden="false" customHeight="true" outlineLevel="0" collapsed="false">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row>
    <row r="525" customFormat="false" ht="12.75" hidden="false" customHeight="true" outlineLevel="0" collapsed="false">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row>
    <row r="526" customFormat="false" ht="12.75" hidden="false" customHeight="true" outlineLevel="0" collapsed="false">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row>
    <row r="527" customFormat="false" ht="12.75" hidden="false" customHeight="true" outlineLevel="0" collapsed="false">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row>
    <row r="528" customFormat="false" ht="12.75" hidden="false" customHeight="true" outlineLevel="0" collapsed="false">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row>
    <row r="529" customFormat="false" ht="12.75" hidden="false" customHeight="true" outlineLevel="0" collapsed="false">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row>
    <row r="530" customFormat="false" ht="12.75" hidden="false" customHeight="true" outlineLevel="0" collapsed="false">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row>
    <row r="531" customFormat="false" ht="12.75" hidden="false" customHeight="true" outlineLevel="0" collapsed="false">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row>
    <row r="532" customFormat="false" ht="12.75" hidden="false" customHeight="true" outlineLevel="0" collapsed="false">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row>
    <row r="533" customFormat="false" ht="12.75" hidden="false" customHeight="true" outlineLevel="0" collapsed="false">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row>
    <row r="534" customFormat="false" ht="12.75" hidden="false" customHeight="true" outlineLevel="0" collapsed="false">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row>
    <row r="535" customFormat="false" ht="12.75" hidden="false" customHeight="true" outlineLevel="0" collapsed="false">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row>
    <row r="536" customFormat="false" ht="12.75" hidden="false" customHeight="true" outlineLevel="0" collapsed="false">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row>
    <row r="537" customFormat="false" ht="12.75" hidden="false" customHeight="true" outlineLevel="0" collapsed="false">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row>
    <row r="538" customFormat="false" ht="12.75" hidden="false" customHeight="true" outlineLevel="0" collapsed="false">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row>
    <row r="539" customFormat="false" ht="12.75" hidden="false" customHeight="true" outlineLevel="0" collapsed="false">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row>
    <row r="540" customFormat="false" ht="12.75" hidden="false" customHeight="true" outlineLevel="0" collapsed="false">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row>
    <row r="541" customFormat="false" ht="12.75" hidden="false" customHeight="true" outlineLevel="0" collapsed="false">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row>
    <row r="542" customFormat="false" ht="12.75" hidden="false" customHeight="true" outlineLevel="0" collapsed="false">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row>
    <row r="543" customFormat="false" ht="12.75" hidden="false" customHeight="true" outlineLevel="0" collapsed="false">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row>
    <row r="544" customFormat="false" ht="12.75" hidden="false" customHeight="true" outlineLevel="0" collapsed="false">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row>
    <row r="545" customFormat="false" ht="12.75" hidden="false" customHeight="true" outlineLevel="0" collapsed="false">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row>
    <row r="546" customFormat="false" ht="12.75" hidden="false" customHeight="true" outlineLevel="0" collapsed="false">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row>
    <row r="547" customFormat="false" ht="12.75" hidden="false" customHeight="true" outlineLevel="0" collapsed="false">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row>
    <row r="548" customFormat="false" ht="12.75" hidden="false" customHeight="true" outlineLevel="0" collapsed="false">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row>
    <row r="549" customFormat="false" ht="12.75" hidden="false" customHeight="true" outlineLevel="0" collapsed="false">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row>
    <row r="550" customFormat="false" ht="12.75" hidden="false" customHeight="true" outlineLevel="0" collapsed="false">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row>
    <row r="551" customFormat="false" ht="12.75" hidden="false" customHeight="true" outlineLevel="0" collapsed="false">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row>
    <row r="552" customFormat="false" ht="12.75" hidden="false" customHeight="true" outlineLevel="0" collapsed="false">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row>
    <row r="553" customFormat="false" ht="12.75" hidden="false" customHeight="true" outlineLevel="0" collapsed="false">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row>
    <row r="554" customFormat="false" ht="12.75" hidden="false" customHeight="true" outlineLevel="0" collapsed="false">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row>
    <row r="555" customFormat="false" ht="12.75" hidden="false" customHeight="true" outlineLevel="0" collapsed="false">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row>
    <row r="556" customFormat="false" ht="12.75" hidden="false" customHeight="true" outlineLevel="0" collapsed="false">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row>
    <row r="557" customFormat="false" ht="12.75" hidden="false" customHeight="true" outlineLevel="0" collapsed="false">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row>
    <row r="558" customFormat="false" ht="12.75" hidden="false" customHeight="true" outlineLevel="0" collapsed="false">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row>
    <row r="559" customFormat="false" ht="12.75" hidden="false" customHeight="true" outlineLevel="0" collapsed="false">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row>
    <row r="560" customFormat="false" ht="12.75" hidden="false" customHeight="true" outlineLevel="0" collapsed="false">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row>
    <row r="561" customFormat="false" ht="12.75" hidden="false" customHeight="true" outlineLevel="0" collapsed="false">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row>
    <row r="562" customFormat="false" ht="12.75" hidden="false" customHeight="true" outlineLevel="0" collapsed="false">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row>
    <row r="563" customFormat="false" ht="12.75" hidden="false" customHeight="true" outlineLevel="0" collapsed="false">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row>
    <row r="564" customFormat="false" ht="12.75" hidden="false" customHeight="true" outlineLevel="0" collapsed="false">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row>
    <row r="565" customFormat="false" ht="12.75" hidden="false" customHeight="true" outlineLevel="0" collapsed="false">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row>
    <row r="566" customFormat="false" ht="12.75" hidden="false" customHeight="true" outlineLevel="0" collapsed="false">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row>
    <row r="567" customFormat="false" ht="12.75" hidden="false" customHeight="true" outlineLevel="0" collapsed="false">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row>
    <row r="568" customFormat="false" ht="12.75" hidden="false" customHeight="true" outlineLevel="0" collapsed="false">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row>
    <row r="569" customFormat="false" ht="12.75" hidden="false" customHeight="true" outlineLevel="0" collapsed="false">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row>
    <row r="570" customFormat="false" ht="12.75" hidden="false" customHeight="true" outlineLevel="0" collapsed="false">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row>
    <row r="571" customFormat="false" ht="12.75" hidden="false" customHeight="true" outlineLevel="0" collapsed="false">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row>
    <row r="572" customFormat="false" ht="12.75" hidden="false" customHeight="true" outlineLevel="0" collapsed="false">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row>
    <row r="573" customFormat="false" ht="12.75" hidden="false" customHeight="true" outlineLevel="0" collapsed="false">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row>
    <row r="574" customFormat="false" ht="12.75" hidden="false" customHeight="true" outlineLevel="0" collapsed="false">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row>
    <row r="575" customFormat="false" ht="12.75" hidden="false" customHeight="true" outlineLevel="0" collapsed="false">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row>
    <row r="576" customFormat="false" ht="12.75" hidden="false" customHeight="true" outlineLevel="0" collapsed="false">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row>
    <row r="577" customFormat="false" ht="12.75" hidden="false" customHeight="true" outlineLevel="0" collapsed="false">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row>
    <row r="578" customFormat="false" ht="12.75" hidden="false" customHeight="true" outlineLevel="0" collapsed="false">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row>
    <row r="579" customFormat="false" ht="12.75" hidden="false" customHeight="true" outlineLevel="0" collapsed="false">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row>
    <row r="580" customFormat="false" ht="12.75" hidden="false" customHeight="true" outlineLevel="0" collapsed="false">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row>
    <row r="581" customFormat="false" ht="12.75" hidden="false" customHeight="true" outlineLevel="0" collapsed="false">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row>
    <row r="582" customFormat="false" ht="12.75" hidden="false" customHeight="true" outlineLevel="0" collapsed="false">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row>
    <row r="583" customFormat="false" ht="12.75" hidden="false" customHeight="true" outlineLevel="0" collapsed="false">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row>
    <row r="584" customFormat="false" ht="12.75" hidden="false" customHeight="true" outlineLevel="0" collapsed="false">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row>
    <row r="585" customFormat="false" ht="12.75" hidden="false" customHeight="true" outlineLevel="0" collapsed="false">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row>
    <row r="586" customFormat="false" ht="12.75" hidden="false" customHeight="true" outlineLevel="0" collapsed="false">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row>
    <row r="587" customFormat="false" ht="12.75" hidden="false" customHeight="true" outlineLevel="0" collapsed="false">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row>
    <row r="588" customFormat="false" ht="12.75" hidden="false" customHeight="true" outlineLevel="0" collapsed="false">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row>
    <row r="589" customFormat="false" ht="12.75" hidden="false" customHeight="true" outlineLevel="0" collapsed="false">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row>
    <row r="590" customFormat="false" ht="12.75" hidden="false" customHeight="true" outlineLevel="0" collapsed="false">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row>
    <row r="591" customFormat="false" ht="12.75" hidden="false" customHeight="true" outlineLevel="0" collapsed="false">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row>
    <row r="592" customFormat="false" ht="12.75" hidden="false" customHeight="true" outlineLevel="0" collapsed="false">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row>
    <row r="593" customFormat="false" ht="12.75" hidden="false" customHeight="true" outlineLevel="0" collapsed="false">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row>
    <row r="594" customFormat="false" ht="12.75" hidden="false" customHeight="true" outlineLevel="0" collapsed="false">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row>
    <row r="595" customFormat="false" ht="12.75" hidden="false" customHeight="true" outlineLevel="0" collapsed="false">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row>
    <row r="596" customFormat="false" ht="12.75" hidden="false" customHeight="true" outlineLevel="0" collapsed="false">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row>
    <row r="597" customFormat="false" ht="12.75" hidden="false" customHeight="true" outlineLevel="0" collapsed="false">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row>
    <row r="598" customFormat="false" ht="12.75" hidden="false" customHeight="true" outlineLevel="0" collapsed="false">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row>
    <row r="599" customFormat="false" ht="12.75" hidden="false" customHeight="true" outlineLevel="0" collapsed="false">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row>
    <row r="600" customFormat="false" ht="12.75" hidden="false" customHeight="true" outlineLevel="0" collapsed="false">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row>
    <row r="601" customFormat="false" ht="12.75" hidden="false" customHeight="true" outlineLevel="0" collapsed="false">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row>
    <row r="602" customFormat="false" ht="12.75" hidden="false" customHeight="true" outlineLevel="0" collapsed="false">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row>
    <row r="603" customFormat="false" ht="12.75" hidden="false" customHeight="true" outlineLevel="0" collapsed="false">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row>
    <row r="604" customFormat="false" ht="12.75" hidden="false" customHeight="true" outlineLevel="0" collapsed="false">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row>
    <row r="605" customFormat="false" ht="12.75" hidden="false" customHeight="true" outlineLevel="0" collapsed="false">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row>
    <row r="606" customFormat="false" ht="12.75" hidden="false" customHeight="true" outlineLevel="0" collapsed="false">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row>
    <row r="607" customFormat="false" ht="12.75" hidden="false" customHeight="true" outlineLevel="0" collapsed="false">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row>
    <row r="608" customFormat="false" ht="12.75" hidden="false" customHeight="true" outlineLevel="0" collapsed="false">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row>
    <row r="609" customFormat="false" ht="12.75" hidden="false" customHeight="true" outlineLevel="0" collapsed="false">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row>
    <row r="610" customFormat="false" ht="12.75" hidden="false" customHeight="true" outlineLevel="0" collapsed="false">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row>
    <row r="611" customFormat="false" ht="12.75" hidden="false" customHeight="true" outlineLevel="0" collapsed="false">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row>
    <row r="612" customFormat="false" ht="12.75" hidden="false" customHeight="true" outlineLevel="0" collapsed="false">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row>
    <row r="613" customFormat="false" ht="12.75" hidden="false" customHeight="true" outlineLevel="0" collapsed="false">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row>
    <row r="614" customFormat="false" ht="12.75" hidden="false" customHeight="true" outlineLevel="0" collapsed="false">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row>
    <row r="615" customFormat="false" ht="12.75" hidden="false" customHeight="true" outlineLevel="0" collapsed="false">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row>
    <row r="616" customFormat="false" ht="12.75" hidden="false" customHeight="true" outlineLevel="0" collapsed="false">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row>
    <row r="617" customFormat="false" ht="12.75" hidden="false" customHeight="true" outlineLevel="0" collapsed="false">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row>
    <row r="618" customFormat="false" ht="12.75" hidden="false" customHeight="true" outlineLevel="0" collapsed="false">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row>
    <row r="619" customFormat="false" ht="12.75" hidden="false" customHeight="true" outlineLevel="0" collapsed="false">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row>
    <row r="620" customFormat="false" ht="12.75" hidden="false" customHeight="true" outlineLevel="0" collapsed="false">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row>
    <row r="621" customFormat="false" ht="12.75" hidden="false" customHeight="true" outlineLevel="0" collapsed="false">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row>
    <row r="622" customFormat="false" ht="12.75" hidden="false" customHeight="true" outlineLevel="0" collapsed="false">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row>
    <row r="623" customFormat="false" ht="12.75" hidden="false" customHeight="true" outlineLevel="0" collapsed="false">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row>
    <row r="624" customFormat="false" ht="12.75" hidden="false" customHeight="true" outlineLevel="0" collapsed="false">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row>
    <row r="625" customFormat="false" ht="12.75" hidden="false" customHeight="true" outlineLevel="0" collapsed="false">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row>
    <row r="626" customFormat="false" ht="12.75" hidden="false" customHeight="true" outlineLevel="0" collapsed="false">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row>
    <row r="627" customFormat="false" ht="12.75" hidden="false" customHeight="true" outlineLevel="0" collapsed="false">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row>
    <row r="628" customFormat="false" ht="12.75" hidden="false" customHeight="true" outlineLevel="0" collapsed="false">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row>
    <row r="629" customFormat="false" ht="12.75" hidden="false" customHeight="true" outlineLevel="0" collapsed="false">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row>
    <row r="630" customFormat="false" ht="12.75" hidden="false" customHeight="true" outlineLevel="0" collapsed="false">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row>
    <row r="631" customFormat="false" ht="12.75" hidden="false" customHeight="true" outlineLevel="0" collapsed="false">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row>
    <row r="632" customFormat="false" ht="12.75" hidden="false" customHeight="true" outlineLevel="0" collapsed="false">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row>
    <row r="633" customFormat="false" ht="12.75" hidden="false" customHeight="true" outlineLevel="0" collapsed="false">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row>
    <row r="634" customFormat="false" ht="12.75" hidden="false" customHeight="true" outlineLevel="0" collapsed="false">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row>
    <row r="635" customFormat="false" ht="12.75" hidden="false" customHeight="true" outlineLevel="0" collapsed="false">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row>
    <row r="636" customFormat="false" ht="12.75" hidden="false" customHeight="true" outlineLevel="0" collapsed="false">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row>
    <row r="637" customFormat="false" ht="12.75" hidden="false" customHeight="true" outlineLevel="0" collapsed="false">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row>
    <row r="638" customFormat="false" ht="12.75" hidden="false" customHeight="true" outlineLevel="0" collapsed="false">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row>
    <row r="639" customFormat="false" ht="12.75" hidden="false" customHeight="true" outlineLevel="0" collapsed="false">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row>
    <row r="640" customFormat="false" ht="12.75" hidden="false" customHeight="true" outlineLevel="0" collapsed="false">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row>
    <row r="641" customFormat="false" ht="12.75" hidden="false" customHeight="true" outlineLevel="0" collapsed="false">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row>
    <row r="642" customFormat="false" ht="12.75" hidden="false" customHeight="true" outlineLevel="0" collapsed="false">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row>
    <row r="643" customFormat="false" ht="12.75" hidden="false" customHeight="true" outlineLevel="0" collapsed="false">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row>
    <row r="644" customFormat="false" ht="12.75" hidden="false" customHeight="true" outlineLevel="0" collapsed="false">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row>
    <row r="645" customFormat="false" ht="12.75" hidden="false" customHeight="true" outlineLevel="0" collapsed="false">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row>
    <row r="646" customFormat="false" ht="12.75" hidden="false" customHeight="true" outlineLevel="0" collapsed="false">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row>
    <row r="647" customFormat="false" ht="12.75" hidden="false" customHeight="true" outlineLevel="0" collapsed="false">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row>
    <row r="648" customFormat="false" ht="12.75" hidden="false" customHeight="true" outlineLevel="0" collapsed="false">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row>
    <row r="649" customFormat="false" ht="12.75" hidden="false" customHeight="true" outlineLevel="0" collapsed="false">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row>
    <row r="650" customFormat="false" ht="12.75" hidden="false" customHeight="true" outlineLevel="0" collapsed="false">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row>
    <row r="651" customFormat="false" ht="12.75" hidden="false" customHeight="true" outlineLevel="0" collapsed="false">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row>
    <row r="652" customFormat="false" ht="12.75" hidden="false" customHeight="true" outlineLevel="0" collapsed="false">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row>
    <row r="653" customFormat="false" ht="12.75" hidden="false" customHeight="true" outlineLevel="0" collapsed="false">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row>
    <row r="654" customFormat="false" ht="12.75" hidden="false" customHeight="true" outlineLevel="0" collapsed="false">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row>
    <row r="655" customFormat="false" ht="12.75" hidden="false" customHeight="true" outlineLevel="0" collapsed="false">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row>
    <row r="656" customFormat="false" ht="12.75" hidden="false" customHeight="true" outlineLevel="0" collapsed="false">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row>
    <row r="657" customFormat="false" ht="12.75" hidden="false" customHeight="true" outlineLevel="0" collapsed="false">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row>
    <row r="658" customFormat="false" ht="12.75" hidden="false" customHeight="true" outlineLevel="0" collapsed="false">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row>
    <row r="659" customFormat="false" ht="12.75" hidden="false" customHeight="true" outlineLevel="0" collapsed="false">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row>
    <row r="660" customFormat="false" ht="12.75" hidden="false" customHeight="true" outlineLevel="0" collapsed="false">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row>
    <row r="661" customFormat="false" ht="12.75" hidden="false" customHeight="true" outlineLevel="0" collapsed="false">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row>
    <row r="662" customFormat="false" ht="12.75" hidden="false" customHeight="true" outlineLevel="0" collapsed="false">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row>
    <row r="663" customFormat="false" ht="12.75" hidden="false" customHeight="true" outlineLevel="0" collapsed="false">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row>
    <row r="664" customFormat="false" ht="12.75" hidden="false" customHeight="true" outlineLevel="0" collapsed="false">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row>
    <row r="665" customFormat="false" ht="12.75" hidden="false" customHeight="true" outlineLevel="0" collapsed="false">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row>
    <row r="666" customFormat="false" ht="12.75" hidden="false" customHeight="true" outlineLevel="0" collapsed="false">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row>
    <row r="667" customFormat="false" ht="12.75" hidden="false" customHeight="true" outlineLevel="0" collapsed="false">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row>
    <row r="668" customFormat="false" ht="12.75" hidden="false" customHeight="true" outlineLevel="0" collapsed="false">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row>
    <row r="669" customFormat="false" ht="12.75" hidden="false" customHeight="true" outlineLevel="0" collapsed="false">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row>
    <row r="670" customFormat="false" ht="12.75" hidden="false" customHeight="true" outlineLevel="0" collapsed="false">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row>
    <row r="671" customFormat="false" ht="12.75" hidden="false" customHeight="true" outlineLevel="0" collapsed="false">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row>
    <row r="672" customFormat="false" ht="12.75" hidden="false" customHeight="true" outlineLevel="0" collapsed="false">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row>
    <row r="673" customFormat="false" ht="12.75" hidden="false" customHeight="true" outlineLevel="0" collapsed="false">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row>
    <row r="674" customFormat="false" ht="12.75" hidden="false" customHeight="true" outlineLevel="0" collapsed="false">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row>
    <row r="675" customFormat="false" ht="12.75" hidden="false" customHeight="true" outlineLevel="0" collapsed="false">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row>
    <row r="676" customFormat="false" ht="12.75" hidden="false" customHeight="true" outlineLevel="0" collapsed="false">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row>
    <row r="677" customFormat="false" ht="12.75" hidden="false" customHeight="true" outlineLevel="0" collapsed="false">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row>
    <row r="678" customFormat="false" ht="12.75" hidden="false" customHeight="true" outlineLevel="0" collapsed="false">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row>
    <row r="679" customFormat="false" ht="12.75" hidden="false" customHeight="true" outlineLevel="0" collapsed="false">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row>
    <row r="680" customFormat="false" ht="12.75" hidden="false" customHeight="true" outlineLevel="0" collapsed="false">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row>
    <row r="681" customFormat="false" ht="12.75" hidden="false" customHeight="true" outlineLevel="0" collapsed="false">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row>
    <row r="682" customFormat="false" ht="12.75" hidden="false" customHeight="true" outlineLevel="0" collapsed="false">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row>
    <row r="683" customFormat="false" ht="12.75" hidden="false" customHeight="true" outlineLevel="0" collapsed="false">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row>
    <row r="684" customFormat="false" ht="12.75" hidden="false" customHeight="true" outlineLevel="0" collapsed="false">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row>
    <row r="685" customFormat="false" ht="12.75" hidden="false" customHeight="true" outlineLevel="0" collapsed="false">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row>
    <row r="686" customFormat="false" ht="12.75" hidden="false" customHeight="true" outlineLevel="0" collapsed="false">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row>
    <row r="687" customFormat="false" ht="12.75" hidden="false" customHeight="true" outlineLevel="0" collapsed="false">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row>
    <row r="688" customFormat="false" ht="12.75" hidden="false" customHeight="true" outlineLevel="0" collapsed="false">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row>
    <row r="689" customFormat="false" ht="12.75" hidden="false" customHeight="true" outlineLevel="0" collapsed="false">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row>
    <row r="690" customFormat="false" ht="12.75" hidden="false" customHeight="true" outlineLevel="0" collapsed="false">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row>
    <row r="691" customFormat="false" ht="12.75" hidden="false" customHeight="true" outlineLevel="0" collapsed="false">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row>
    <row r="692" customFormat="false" ht="12.75" hidden="false" customHeight="true" outlineLevel="0" collapsed="false">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row>
    <row r="693" customFormat="false" ht="12.75" hidden="false" customHeight="true" outlineLevel="0" collapsed="false">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row>
    <row r="694" customFormat="false" ht="12.75" hidden="false" customHeight="true" outlineLevel="0" collapsed="false">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row>
    <row r="695" customFormat="false" ht="12.75" hidden="false" customHeight="true" outlineLevel="0" collapsed="false">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row>
    <row r="696" customFormat="false" ht="12.75" hidden="false" customHeight="true" outlineLevel="0" collapsed="false">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row>
    <row r="697" customFormat="false" ht="12.75" hidden="false" customHeight="true" outlineLevel="0" collapsed="false">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row>
    <row r="698" customFormat="false" ht="12.75" hidden="false" customHeight="true" outlineLevel="0" collapsed="false">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row>
    <row r="699" customFormat="false" ht="12.75" hidden="false" customHeight="true" outlineLevel="0" collapsed="false">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row>
    <row r="700" customFormat="false" ht="12.75" hidden="false" customHeight="true" outlineLevel="0" collapsed="false">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row>
    <row r="701" customFormat="false" ht="12.75" hidden="false" customHeight="true" outlineLevel="0" collapsed="false">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row>
    <row r="702" customFormat="false" ht="12.75" hidden="false" customHeight="true" outlineLevel="0" collapsed="false">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row>
    <row r="703" customFormat="false" ht="12.75" hidden="false" customHeight="true" outlineLevel="0" collapsed="false">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row>
    <row r="704" customFormat="false" ht="12.75" hidden="false" customHeight="true" outlineLevel="0" collapsed="false">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row>
    <row r="705" customFormat="false" ht="12.75" hidden="false" customHeight="true" outlineLevel="0" collapsed="false">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row>
    <row r="706" customFormat="false" ht="12.75" hidden="false" customHeight="true" outlineLevel="0" collapsed="false">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row>
    <row r="707" customFormat="false" ht="12.75" hidden="false" customHeight="true" outlineLevel="0" collapsed="false">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row>
    <row r="708" customFormat="false" ht="12.75" hidden="false" customHeight="true" outlineLevel="0" collapsed="false">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row>
    <row r="709" customFormat="false" ht="12.75" hidden="false" customHeight="true" outlineLevel="0" collapsed="false">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row>
    <row r="710" customFormat="false" ht="12.75" hidden="false" customHeight="true" outlineLevel="0" collapsed="false">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row>
    <row r="711" customFormat="false" ht="12.75" hidden="false" customHeight="true" outlineLevel="0" collapsed="false">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row>
    <row r="712" customFormat="false" ht="12.75" hidden="false" customHeight="true" outlineLevel="0" collapsed="false">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row>
    <row r="713" customFormat="false" ht="12.75" hidden="false" customHeight="true" outlineLevel="0" collapsed="false">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row>
    <row r="714" customFormat="false" ht="12.75" hidden="false" customHeight="true" outlineLevel="0" collapsed="false">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row>
    <row r="715" customFormat="false" ht="12.75" hidden="false" customHeight="true" outlineLevel="0" collapsed="false">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row>
    <row r="716" customFormat="false" ht="12.75" hidden="false" customHeight="true" outlineLevel="0" collapsed="false">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row>
    <row r="717" customFormat="false" ht="12.75" hidden="false" customHeight="true" outlineLevel="0" collapsed="false">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row>
    <row r="718" customFormat="false" ht="12.75" hidden="false" customHeight="true" outlineLevel="0" collapsed="false">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row>
    <row r="719" customFormat="false" ht="12.75" hidden="false" customHeight="true" outlineLevel="0" collapsed="false">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row>
    <row r="720" customFormat="false" ht="12.75" hidden="false" customHeight="true" outlineLevel="0" collapsed="false">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row>
    <row r="721" customFormat="false" ht="12.75" hidden="false" customHeight="true" outlineLevel="0" collapsed="false">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row>
    <row r="722" customFormat="false" ht="12.75" hidden="false" customHeight="true" outlineLevel="0" collapsed="false">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row>
    <row r="723" customFormat="false" ht="12.75" hidden="false" customHeight="true" outlineLevel="0" collapsed="false">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row>
    <row r="724" customFormat="false" ht="12.75" hidden="false" customHeight="true" outlineLevel="0" collapsed="false">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row>
    <row r="725" customFormat="false" ht="12.75" hidden="false" customHeight="true" outlineLevel="0" collapsed="false">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row>
    <row r="726" customFormat="false" ht="12.75" hidden="false" customHeight="true" outlineLevel="0" collapsed="false">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row>
    <row r="727" customFormat="false" ht="12.75" hidden="false" customHeight="true" outlineLevel="0" collapsed="false">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row>
    <row r="728" customFormat="false" ht="12.75" hidden="false" customHeight="true" outlineLevel="0" collapsed="false">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row>
    <row r="729" customFormat="false" ht="12.75" hidden="false" customHeight="true" outlineLevel="0" collapsed="false">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row>
    <row r="730" customFormat="false" ht="12.75" hidden="false" customHeight="true" outlineLevel="0" collapsed="false">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row>
    <row r="731" customFormat="false" ht="12.75" hidden="false" customHeight="true" outlineLevel="0" collapsed="false">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row>
    <row r="732" customFormat="false" ht="12.75" hidden="false" customHeight="true" outlineLevel="0" collapsed="false">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row>
    <row r="733" customFormat="false" ht="12.75" hidden="false" customHeight="true" outlineLevel="0" collapsed="false">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row>
    <row r="734" customFormat="false" ht="12.75" hidden="false" customHeight="true" outlineLevel="0" collapsed="false">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row>
    <row r="735" customFormat="false" ht="12.75" hidden="false" customHeight="true" outlineLevel="0" collapsed="false">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row>
    <row r="736" customFormat="false" ht="12.75" hidden="false" customHeight="true" outlineLevel="0" collapsed="false">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row>
    <row r="737" customFormat="false" ht="12.75" hidden="false" customHeight="true" outlineLevel="0" collapsed="false">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row>
    <row r="738" customFormat="false" ht="12.75" hidden="false" customHeight="true" outlineLevel="0" collapsed="false">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row>
    <row r="739" customFormat="false" ht="12.75" hidden="false" customHeight="true" outlineLevel="0" collapsed="false">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row>
    <row r="740" customFormat="false" ht="12.75" hidden="false" customHeight="true" outlineLevel="0" collapsed="false">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row>
    <row r="741" customFormat="false" ht="12.75" hidden="false" customHeight="true" outlineLevel="0" collapsed="false">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row>
    <row r="742" customFormat="false" ht="12.75" hidden="false" customHeight="true" outlineLevel="0" collapsed="false">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row>
    <row r="743" customFormat="false" ht="12.75" hidden="false" customHeight="true" outlineLevel="0" collapsed="false">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row>
    <row r="744" customFormat="false" ht="12.75" hidden="false" customHeight="true" outlineLevel="0" collapsed="false">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row>
    <row r="745" customFormat="false" ht="12.75" hidden="false" customHeight="true" outlineLevel="0" collapsed="false">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row>
    <row r="746" customFormat="false" ht="12.75" hidden="false" customHeight="true" outlineLevel="0" collapsed="false">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row>
    <row r="747" customFormat="false" ht="12.75" hidden="false" customHeight="true" outlineLevel="0" collapsed="false">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row>
    <row r="748" customFormat="false" ht="12.75" hidden="false" customHeight="true" outlineLevel="0" collapsed="false">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row>
    <row r="749" customFormat="false" ht="12.75" hidden="false" customHeight="true" outlineLevel="0" collapsed="false">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row>
    <row r="750" customFormat="false" ht="12.75" hidden="false" customHeight="true" outlineLevel="0" collapsed="false">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row>
    <row r="751" customFormat="false" ht="12.75" hidden="false" customHeight="true" outlineLevel="0" collapsed="false">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row>
    <row r="752" customFormat="false" ht="12.75" hidden="false" customHeight="true" outlineLevel="0" collapsed="false">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row>
    <row r="753" customFormat="false" ht="12.75" hidden="false" customHeight="true" outlineLevel="0" collapsed="false">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row>
    <row r="754" customFormat="false" ht="12.75" hidden="false" customHeight="true" outlineLevel="0" collapsed="false">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row>
    <row r="755" customFormat="false" ht="12.75" hidden="false" customHeight="true" outlineLevel="0" collapsed="false">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row>
    <row r="756" customFormat="false" ht="12.75" hidden="false" customHeight="true" outlineLevel="0" collapsed="false">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row>
    <row r="757" customFormat="false" ht="12.75" hidden="false" customHeight="true" outlineLevel="0" collapsed="false">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row>
    <row r="758" customFormat="false" ht="12.75" hidden="false" customHeight="true" outlineLevel="0" collapsed="false">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row>
    <row r="759" customFormat="false" ht="12.75" hidden="false" customHeight="true" outlineLevel="0" collapsed="false">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row>
    <row r="760" customFormat="false" ht="12.75" hidden="false" customHeight="true" outlineLevel="0" collapsed="false">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row>
    <row r="761" customFormat="false" ht="12.75" hidden="false" customHeight="true" outlineLevel="0" collapsed="false">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row>
    <row r="762" customFormat="false" ht="12.75" hidden="false" customHeight="true" outlineLevel="0" collapsed="false">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row>
    <row r="763" customFormat="false" ht="12.75" hidden="false" customHeight="true" outlineLevel="0" collapsed="false">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row>
    <row r="764" customFormat="false" ht="12.75" hidden="false" customHeight="true" outlineLevel="0" collapsed="false">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row>
    <row r="765" customFormat="false" ht="12.75" hidden="false" customHeight="true" outlineLevel="0" collapsed="false">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row>
    <row r="766" customFormat="false" ht="12.75" hidden="false" customHeight="true" outlineLevel="0" collapsed="false">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row>
    <row r="767" customFormat="false" ht="12.75" hidden="false" customHeight="true" outlineLevel="0" collapsed="false">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row>
    <row r="768" customFormat="false" ht="12.75" hidden="false" customHeight="true" outlineLevel="0" collapsed="false">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row>
    <row r="769" customFormat="false" ht="12.75" hidden="false" customHeight="true" outlineLevel="0" collapsed="false">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row>
    <row r="770" customFormat="false" ht="12.75" hidden="false" customHeight="true" outlineLevel="0" collapsed="false">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row>
    <row r="771" customFormat="false" ht="12.75" hidden="false" customHeight="true" outlineLevel="0" collapsed="false">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row>
    <row r="772" customFormat="false" ht="12.75" hidden="false" customHeight="true" outlineLevel="0" collapsed="false">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row>
    <row r="773" customFormat="false" ht="12.75" hidden="false" customHeight="true" outlineLevel="0" collapsed="false">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row>
    <row r="774" customFormat="false" ht="12.75" hidden="false" customHeight="true" outlineLevel="0" collapsed="false">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row>
    <row r="775" customFormat="false" ht="12.75" hidden="false" customHeight="true" outlineLevel="0" collapsed="false">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row>
    <row r="776" customFormat="false" ht="12.75" hidden="false" customHeight="true" outlineLevel="0" collapsed="false">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row>
    <row r="777" customFormat="false" ht="12.75" hidden="false" customHeight="true" outlineLevel="0" collapsed="false">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row>
    <row r="778" customFormat="false" ht="12.75" hidden="false" customHeight="true" outlineLevel="0" collapsed="false">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row>
    <row r="779" customFormat="false" ht="12.75" hidden="false" customHeight="true" outlineLevel="0" collapsed="false">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row>
    <row r="780" customFormat="false" ht="12.75" hidden="false" customHeight="true" outlineLevel="0" collapsed="false">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row>
    <row r="781" customFormat="false" ht="12.75" hidden="false" customHeight="true" outlineLevel="0" collapsed="false">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row>
    <row r="782" customFormat="false" ht="12.75" hidden="false" customHeight="true" outlineLevel="0" collapsed="false">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row>
    <row r="783" customFormat="false" ht="12.75" hidden="false" customHeight="true" outlineLevel="0" collapsed="false">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row>
    <row r="784" customFormat="false" ht="12.75" hidden="false" customHeight="true" outlineLevel="0" collapsed="false">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row>
    <row r="785" customFormat="false" ht="12.75" hidden="false" customHeight="true" outlineLevel="0" collapsed="false">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row>
    <row r="786" customFormat="false" ht="12.75" hidden="false" customHeight="true" outlineLevel="0" collapsed="false">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row>
    <row r="787" customFormat="false" ht="12.75" hidden="false" customHeight="true" outlineLevel="0" collapsed="false">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row>
    <row r="788" customFormat="false" ht="12.75" hidden="false" customHeight="true" outlineLevel="0" collapsed="false">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row>
    <row r="789" customFormat="false" ht="12.75" hidden="false" customHeight="true" outlineLevel="0" collapsed="false">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row>
    <row r="790" customFormat="false" ht="12.75" hidden="false" customHeight="true" outlineLevel="0" collapsed="false">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row>
    <row r="791" customFormat="false" ht="12.75" hidden="false" customHeight="true" outlineLevel="0" collapsed="false">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row>
    <row r="792" customFormat="false" ht="12.75" hidden="false" customHeight="true" outlineLevel="0" collapsed="false">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row>
    <row r="793" customFormat="false" ht="12.75" hidden="false" customHeight="true" outlineLevel="0" collapsed="false">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row>
    <row r="794" customFormat="false" ht="12.75" hidden="false" customHeight="true" outlineLevel="0" collapsed="false">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row>
    <row r="795" customFormat="false" ht="12.75" hidden="false" customHeight="true" outlineLevel="0" collapsed="false">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row>
    <row r="796" customFormat="false" ht="12.75" hidden="false" customHeight="true" outlineLevel="0" collapsed="false">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row>
    <row r="797" customFormat="false" ht="12.75" hidden="false" customHeight="true" outlineLevel="0" collapsed="false">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row>
    <row r="798" customFormat="false" ht="12.75" hidden="false" customHeight="true" outlineLevel="0" collapsed="false">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row>
    <row r="799" customFormat="false" ht="12.75" hidden="false" customHeight="true" outlineLevel="0" collapsed="false">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row>
    <row r="800" customFormat="false" ht="12.75" hidden="false" customHeight="true" outlineLevel="0" collapsed="false">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row>
    <row r="801" customFormat="false" ht="12.75" hidden="false" customHeight="true" outlineLevel="0" collapsed="false">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row>
    <row r="802" customFormat="false" ht="12.75" hidden="false" customHeight="true" outlineLevel="0" collapsed="false">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row>
    <row r="803" customFormat="false" ht="12.75" hidden="false" customHeight="true" outlineLevel="0" collapsed="false">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row>
    <row r="804" customFormat="false" ht="12.75" hidden="false" customHeight="true" outlineLevel="0" collapsed="false">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row>
    <row r="805" customFormat="false" ht="12.75" hidden="false" customHeight="true" outlineLevel="0" collapsed="false">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row>
    <row r="806" customFormat="false" ht="12.75" hidden="false" customHeight="true" outlineLevel="0" collapsed="false">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row>
    <row r="807" customFormat="false" ht="12.75" hidden="false" customHeight="true" outlineLevel="0" collapsed="false">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row>
    <row r="808" customFormat="false" ht="12.75" hidden="false" customHeight="true" outlineLevel="0" collapsed="false">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row>
    <row r="809" customFormat="false" ht="12.75" hidden="false" customHeight="true" outlineLevel="0" collapsed="false">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row>
    <row r="810" customFormat="false" ht="12.75" hidden="false" customHeight="true" outlineLevel="0" collapsed="false">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row>
    <row r="811" customFormat="false" ht="12.75" hidden="false" customHeight="true" outlineLevel="0" collapsed="false">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row>
    <row r="812" customFormat="false" ht="12.75" hidden="false" customHeight="true" outlineLevel="0" collapsed="false">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row>
    <row r="813" customFormat="false" ht="12.75" hidden="false" customHeight="true" outlineLevel="0" collapsed="false">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row>
    <row r="814" customFormat="false" ht="12.75" hidden="false" customHeight="true" outlineLevel="0" collapsed="false">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row>
    <row r="815" customFormat="false" ht="12.75" hidden="false" customHeight="true" outlineLevel="0" collapsed="false">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row>
    <row r="816" customFormat="false" ht="12.75" hidden="false" customHeight="true" outlineLevel="0" collapsed="false">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row>
    <row r="817" customFormat="false" ht="12.75" hidden="false" customHeight="true" outlineLevel="0" collapsed="false">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row>
    <row r="818" customFormat="false" ht="12.75" hidden="false" customHeight="true" outlineLevel="0" collapsed="false">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row>
    <row r="819" customFormat="false" ht="12.75" hidden="false" customHeight="true" outlineLevel="0" collapsed="false">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row>
    <row r="820" customFormat="false" ht="12.75" hidden="false" customHeight="true" outlineLevel="0" collapsed="false">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row>
    <row r="821" customFormat="false" ht="12.75" hidden="false" customHeight="true" outlineLevel="0" collapsed="false">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row>
    <row r="822" customFormat="false" ht="12.75" hidden="false" customHeight="true" outlineLevel="0" collapsed="false">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row>
    <row r="823" customFormat="false" ht="12.75" hidden="false" customHeight="true" outlineLevel="0" collapsed="false">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row>
    <row r="824" customFormat="false" ht="12.75" hidden="false" customHeight="true" outlineLevel="0" collapsed="false">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row>
    <row r="825" customFormat="false" ht="12.75" hidden="false" customHeight="true" outlineLevel="0" collapsed="false">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row>
    <row r="826" customFormat="false" ht="12.75" hidden="false" customHeight="true" outlineLevel="0" collapsed="false">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row>
    <row r="827" customFormat="false" ht="12.75" hidden="false" customHeight="true" outlineLevel="0" collapsed="false">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row>
    <row r="828" customFormat="false" ht="12.75" hidden="false" customHeight="true" outlineLevel="0" collapsed="false">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row>
    <row r="829" customFormat="false" ht="12.75" hidden="false" customHeight="true" outlineLevel="0" collapsed="false">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row>
    <row r="830" customFormat="false" ht="12.75" hidden="false" customHeight="true" outlineLevel="0" collapsed="false">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row>
    <row r="831" customFormat="false" ht="12.75" hidden="false" customHeight="true" outlineLevel="0" collapsed="false">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row>
    <row r="832" customFormat="false" ht="12.75" hidden="false" customHeight="true" outlineLevel="0" collapsed="false">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row>
    <row r="833" customFormat="false" ht="12.75" hidden="false" customHeight="true" outlineLevel="0" collapsed="false">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row>
    <row r="834" customFormat="false" ht="12.75" hidden="false" customHeight="true" outlineLevel="0" collapsed="false">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row>
    <row r="835" customFormat="false" ht="12.75" hidden="false" customHeight="true" outlineLevel="0" collapsed="false">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row>
    <row r="836" customFormat="false" ht="12.75" hidden="false" customHeight="true" outlineLevel="0" collapsed="false">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row>
    <row r="837" customFormat="false" ht="12.75" hidden="false" customHeight="true" outlineLevel="0" collapsed="false">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row>
    <row r="838" customFormat="false" ht="12.75" hidden="false" customHeight="true" outlineLevel="0" collapsed="false">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row>
    <row r="839" customFormat="false" ht="12.75" hidden="false" customHeight="true" outlineLevel="0" collapsed="false">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row>
    <row r="840" customFormat="false" ht="12.75" hidden="false" customHeight="true" outlineLevel="0" collapsed="false">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row>
    <row r="841" customFormat="false" ht="12.75" hidden="false" customHeight="true" outlineLevel="0" collapsed="false">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row>
    <row r="842" customFormat="false" ht="12.75" hidden="false" customHeight="true" outlineLevel="0" collapsed="false">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row>
    <row r="843" customFormat="false" ht="12.75" hidden="false" customHeight="true" outlineLevel="0" collapsed="false">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row>
    <row r="844" customFormat="false" ht="12.75" hidden="false" customHeight="true" outlineLevel="0" collapsed="false">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row>
    <row r="845" customFormat="false" ht="12.75" hidden="false" customHeight="true" outlineLevel="0" collapsed="false">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row>
    <row r="846" customFormat="false" ht="12.75" hidden="false" customHeight="true" outlineLevel="0" collapsed="false">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row>
    <row r="847" customFormat="false" ht="12.75" hidden="false" customHeight="true" outlineLevel="0" collapsed="false">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row>
    <row r="848" customFormat="false" ht="12.75" hidden="false" customHeight="true" outlineLevel="0" collapsed="false">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row>
    <row r="849" customFormat="false" ht="12.75" hidden="false" customHeight="true" outlineLevel="0" collapsed="false">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row>
    <row r="850" customFormat="false" ht="12.75" hidden="false" customHeight="true" outlineLevel="0" collapsed="false">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row>
    <row r="851" customFormat="false" ht="12.75" hidden="false" customHeight="true" outlineLevel="0" collapsed="false">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row>
    <row r="852" customFormat="false" ht="12.75" hidden="false" customHeight="true" outlineLevel="0" collapsed="false">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row>
    <row r="853" customFormat="false" ht="12.75" hidden="false" customHeight="true" outlineLevel="0" collapsed="false">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row>
    <row r="854" customFormat="false" ht="12.75" hidden="false" customHeight="true" outlineLevel="0" collapsed="false">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row>
    <row r="855" customFormat="false" ht="12.75" hidden="false" customHeight="true" outlineLevel="0" collapsed="false">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row>
    <row r="856" customFormat="false" ht="12.75" hidden="false" customHeight="true" outlineLevel="0" collapsed="false">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row>
    <row r="857" customFormat="false" ht="12.75" hidden="false" customHeight="true" outlineLevel="0" collapsed="false">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row>
    <row r="858" customFormat="false" ht="12.75" hidden="false" customHeight="true" outlineLevel="0" collapsed="false">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row>
    <row r="859" customFormat="false" ht="12.75" hidden="false" customHeight="true" outlineLevel="0" collapsed="false">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row>
    <row r="860" customFormat="false" ht="12.75" hidden="false" customHeight="true" outlineLevel="0" collapsed="false">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row>
    <row r="861" customFormat="false" ht="12.75" hidden="false" customHeight="true" outlineLevel="0" collapsed="false">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row>
    <row r="862" customFormat="false" ht="12.75" hidden="false" customHeight="true" outlineLevel="0" collapsed="false">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row>
    <row r="863" customFormat="false" ht="12.75" hidden="false" customHeight="true" outlineLevel="0" collapsed="false">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row>
    <row r="864" customFormat="false" ht="12.75" hidden="false" customHeight="true" outlineLevel="0" collapsed="false">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row>
    <row r="865" customFormat="false" ht="12.75" hidden="false" customHeight="true" outlineLevel="0" collapsed="false">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row>
    <row r="866" customFormat="false" ht="12.75" hidden="false" customHeight="true" outlineLevel="0" collapsed="false">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row>
    <row r="867" customFormat="false" ht="12.75" hidden="false" customHeight="true" outlineLevel="0" collapsed="false">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row>
    <row r="868" customFormat="false" ht="12.75" hidden="false" customHeight="true" outlineLevel="0" collapsed="false">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row>
    <row r="869" customFormat="false" ht="12.75" hidden="false" customHeight="true" outlineLevel="0" collapsed="false">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row>
    <row r="870" customFormat="false" ht="12.75" hidden="false" customHeight="true" outlineLevel="0" collapsed="false">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row>
    <row r="871" customFormat="false" ht="12.75" hidden="false" customHeight="true" outlineLevel="0" collapsed="false">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row>
    <row r="872" customFormat="false" ht="12.75" hidden="false" customHeight="true" outlineLevel="0" collapsed="false">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row>
    <row r="873" customFormat="false" ht="12.75" hidden="false" customHeight="true" outlineLevel="0" collapsed="false">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row>
    <row r="874" customFormat="false" ht="12.75" hidden="false" customHeight="true" outlineLevel="0" collapsed="false">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row>
    <row r="875" customFormat="false" ht="12.75" hidden="false" customHeight="true" outlineLevel="0" collapsed="false">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row>
    <row r="876" customFormat="false" ht="12.75" hidden="false" customHeight="true" outlineLevel="0" collapsed="false">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row>
    <row r="877" customFormat="false" ht="12.75" hidden="false" customHeight="true" outlineLevel="0" collapsed="false">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row>
    <row r="878" customFormat="false" ht="12.75" hidden="false" customHeight="true" outlineLevel="0" collapsed="false">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row>
    <row r="879" customFormat="false" ht="12.75" hidden="false" customHeight="true" outlineLevel="0" collapsed="false">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row>
    <row r="880" customFormat="false" ht="12.75" hidden="false" customHeight="true" outlineLevel="0" collapsed="false">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row>
    <row r="881" customFormat="false" ht="12.75" hidden="false" customHeight="true" outlineLevel="0" collapsed="false">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row>
    <row r="882" customFormat="false" ht="12.75" hidden="false" customHeight="true" outlineLevel="0" collapsed="false">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row>
    <row r="883" customFormat="false" ht="12.75" hidden="false" customHeight="true" outlineLevel="0" collapsed="false">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row>
    <row r="884" customFormat="false" ht="12.75" hidden="false" customHeight="true" outlineLevel="0" collapsed="false">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row>
    <row r="885" customFormat="false" ht="12.75" hidden="false" customHeight="true" outlineLevel="0" collapsed="false">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row>
    <row r="886" customFormat="false" ht="12.75" hidden="false" customHeight="true" outlineLevel="0" collapsed="false">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row>
    <row r="887" customFormat="false" ht="12.75" hidden="false" customHeight="true" outlineLevel="0" collapsed="false">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row>
    <row r="888" customFormat="false" ht="12.75" hidden="false" customHeight="true" outlineLevel="0" collapsed="false">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row>
    <row r="889" customFormat="false" ht="12.75" hidden="false" customHeight="true" outlineLevel="0" collapsed="false">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row>
    <row r="890" customFormat="false" ht="12.75" hidden="false" customHeight="true" outlineLevel="0" collapsed="false">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row>
    <row r="891" customFormat="false" ht="12.75" hidden="false" customHeight="true" outlineLevel="0" collapsed="false">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row>
    <row r="892" customFormat="false" ht="12.75" hidden="false" customHeight="true" outlineLevel="0" collapsed="false">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row>
    <row r="893" customFormat="false" ht="12.75" hidden="false" customHeight="true" outlineLevel="0" collapsed="false">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row>
    <row r="894" customFormat="false" ht="12.75" hidden="false" customHeight="true" outlineLevel="0" collapsed="false">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row>
    <row r="895" customFormat="false" ht="12.75" hidden="false" customHeight="true" outlineLevel="0" collapsed="false">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row>
    <row r="896" customFormat="false" ht="12.75" hidden="false" customHeight="true" outlineLevel="0" collapsed="false">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row>
    <row r="897" customFormat="false" ht="12.75" hidden="false" customHeight="true" outlineLevel="0" collapsed="false">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row>
    <row r="898" customFormat="false" ht="12.75" hidden="false" customHeight="true" outlineLevel="0" collapsed="false">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row>
    <row r="899" customFormat="false" ht="12.75" hidden="false" customHeight="true" outlineLevel="0" collapsed="false">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row>
    <row r="900" customFormat="false" ht="12.75" hidden="false" customHeight="true" outlineLevel="0" collapsed="false">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row>
    <row r="901" customFormat="false" ht="12.75" hidden="false" customHeight="true" outlineLevel="0" collapsed="false">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row>
    <row r="902" customFormat="false" ht="12.75" hidden="false" customHeight="true" outlineLevel="0" collapsed="false">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row>
    <row r="903" customFormat="false" ht="12.75" hidden="false" customHeight="true" outlineLevel="0" collapsed="false">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row>
    <row r="904" customFormat="false" ht="12.75" hidden="false" customHeight="true" outlineLevel="0" collapsed="false">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row>
    <row r="905" customFormat="false" ht="12.75" hidden="false" customHeight="true" outlineLevel="0" collapsed="false">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row>
    <row r="906" customFormat="false" ht="12.75" hidden="false" customHeight="true" outlineLevel="0" collapsed="false">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row>
    <row r="907" customFormat="false" ht="12.75" hidden="false" customHeight="true" outlineLevel="0" collapsed="false">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row>
    <row r="908" customFormat="false" ht="12.75" hidden="false" customHeight="true" outlineLevel="0" collapsed="false">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row>
    <row r="909" customFormat="false" ht="12.75" hidden="false" customHeight="true" outlineLevel="0" collapsed="false">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row>
    <row r="910" customFormat="false" ht="12.75" hidden="false" customHeight="true" outlineLevel="0" collapsed="false">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row>
    <row r="911" customFormat="false" ht="12.75" hidden="false" customHeight="true" outlineLevel="0" collapsed="false">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row>
    <row r="912" customFormat="false" ht="12.75" hidden="false" customHeight="true" outlineLevel="0" collapsed="false">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row>
    <row r="913" customFormat="false" ht="12.75" hidden="false" customHeight="true" outlineLevel="0" collapsed="false">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row>
    <row r="914" customFormat="false" ht="12.75" hidden="false" customHeight="true" outlineLevel="0" collapsed="false">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row>
    <row r="915" customFormat="false" ht="12.75" hidden="false" customHeight="true" outlineLevel="0" collapsed="false">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row>
    <row r="916" customFormat="false" ht="12.75" hidden="false" customHeight="true" outlineLevel="0" collapsed="false">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row>
    <row r="917" customFormat="false" ht="12.75" hidden="false" customHeight="true" outlineLevel="0" collapsed="false">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row>
    <row r="918" customFormat="false" ht="12.75" hidden="false" customHeight="true" outlineLevel="0" collapsed="false">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row>
    <row r="919" customFormat="false" ht="12.75" hidden="false" customHeight="true" outlineLevel="0" collapsed="false">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row>
    <row r="920" customFormat="false" ht="12.75" hidden="false" customHeight="true" outlineLevel="0" collapsed="false">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row>
    <row r="921" customFormat="false" ht="12.75" hidden="false" customHeight="true" outlineLevel="0" collapsed="false">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row>
    <row r="922" customFormat="false" ht="12.75" hidden="false" customHeight="true" outlineLevel="0" collapsed="false">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row>
    <row r="923" customFormat="false" ht="12.75" hidden="false" customHeight="true" outlineLevel="0" collapsed="false">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row>
    <row r="924" customFormat="false" ht="12.75" hidden="false" customHeight="true" outlineLevel="0" collapsed="false">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row>
    <row r="925" customFormat="false" ht="12.75" hidden="false" customHeight="true" outlineLevel="0" collapsed="false">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row>
    <row r="926" customFormat="false" ht="12.75" hidden="false" customHeight="true" outlineLevel="0" collapsed="false">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row>
    <row r="927" customFormat="false" ht="12.75" hidden="false" customHeight="true" outlineLevel="0" collapsed="false">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row>
    <row r="928" customFormat="false" ht="12.75" hidden="false" customHeight="true" outlineLevel="0" collapsed="false">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row>
    <row r="929" customFormat="false" ht="12.75" hidden="false" customHeight="true" outlineLevel="0" collapsed="false">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row>
    <row r="930" customFormat="false" ht="12.75" hidden="false" customHeight="true" outlineLevel="0" collapsed="false">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row>
    <row r="931" customFormat="false" ht="12.75" hidden="false" customHeight="true" outlineLevel="0" collapsed="false">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row>
    <row r="932" customFormat="false" ht="12.75" hidden="false" customHeight="true" outlineLevel="0" collapsed="false">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row>
    <row r="933" customFormat="false" ht="12.75" hidden="false" customHeight="true" outlineLevel="0" collapsed="false">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row>
    <row r="934" customFormat="false" ht="12.75" hidden="false" customHeight="true" outlineLevel="0" collapsed="false">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row>
    <row r="935" customFormat="false" ht="12.75" hidden="false" customHeight="true" outlineLevel="0" collapsed="false">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row>
    <row r="936" customFormat="false" ht="12.75" hidden="false" customHeight="true" outlineLevel="0" collapsed="false">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row>
    <row r="937" customFormat="false" ht="12.75" hidden="false" customHeight="true" outlineLevel="0" collapsed="false">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row>
    <row r="938" customFormat="false" ht="12.75" hidden="false" customHeight="true" outlineLevel="0" collapsed="false">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row>
    <row r="939" customFormat="false" ht="12.75" hidden="false" customHeight="true" outlineLevel="0" collapsed="false">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row>
    <row r="940" customFormat="false" ht="12.75" hidden="false" customHeight="true" outlineLevel="0" collapsed="false">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row>
    <row r="941" customFormat="false" ht="12.75" hidden="false" customHeight="true" outlineLevel="0" collapsed="false">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row>
    <row r="942" customFormat="false" ht="12.75" hidden="false" customHeight="true" outlineLevel="0" collapsed="false">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row>
    <row r="943" customFormat="false" ht="12.75" hidden="false" customHeight="true" outlineLevel="0" collapsed="false">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row>
    <row r="944" customFormat="false" ht="12.75" hidden="false" customHeight="true" outlineLevel="0" collapsed="false">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row>
    <row r="945" customFormat="false" ht="12.75" hidden="false" customHeight="true" outlineLevel="0" collapsed="false">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row>
    <row r="946" customFormat="false" ht="12.75" hidden="false" customHeight="true" outlineLevel="0" collapsed="false">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row>
    <row r="947" customFormat="false" ht="12.75" hidden="false" customHeight="true" outlineLevel="0" collapsed="false">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row>
    <row r="948" customFormat="false" ht="12.75" hidden="false" customHeight="true" outlineLevel="0" collapsed="false">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row>
    <row r="949" customFormat="false" ht="12.75" hidden="false" customHeight="true" outlineLevel="0" collapsed="false">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row>
    <row r="950" customFormat="false" ht="12.75" hidden="false" customHeight="true" outlineLevel="0" collapsed="false">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row>
    <row r="951" customFormat="false" ht="12.75" hidden="false" customHeight="true" outlineLevel="0" collapsed="false">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row>
    <row r="952" customFormat="false" ht="12.75" hidden="false" customHeight="true" outlineLevel="0" collapsed="false">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row>
    <row r="953" customFormat="false" ht="12.75" hidden="false" customHeight="true" outlineLevel="0" collapsed="false">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row>
    <row r="954" customFormat="false" ht="12.75" hidden="false" customHeight="true" outlineLevel="0" collapsed="false">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row>
    <row r="955" customFormat="false" ht="12.75" hidden="false" customHeight="true" outlineLevel="0" collapsed="false">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row>
    <row r="956" customFormat="false" ht="12.75" hidden="false" customHeight="true" outlineLevel="0" collapsed="false">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row>
    <row r="957" customFormat="false" ht="12.75" hidden="false" customHeight="true" outlineLevel="0" collapsed="false">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row>
    <row r="958" customFormat="false" ht="12.75" hidden="false" customHeight="true" outlineLevel="0" collapsed="false">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row>
    <row r="959" customFormat="false" ht="12.75" hidden="false" customHeight="true" outlineLevel="0" collapsed="false">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row>
    <row r="960" customFormat="false" ht="12.75" hidden="false" customHeight="true" outlineLevel="0" collapsed="false">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row>
    <row r="961" customFormat="false" ht="12.75" hidden="false" customHeight="true" outlineLevel="0" collapsed="false">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row>
    <row r="962" customFormat="false" ht="12.75" hidden="false" customHeight="true" outlineLevel="0" collapsed="false">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row>
    <row r="963" customFormat="false" ht="12.75" hidden="false" customHeight="true" outlineLevel="0" collapsed="false">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row>
    <row r="964" customFormat="false" ht="12.75" hidden="false" customHeight="true" outlineLevel="0" collapsed="false">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row>
    <row r="965" customFormat="false" ht="12.75" hidden="false" customHeight="true" outlineLevel="0" collapsed="false">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row>
    <row r="966" customFormat="false" ht="12.75" hidden="false" customHeight="true" outlineLevel="0" collapsed="false">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row>
    <row r="967" customFormat="false" ht="12.75" hidden="false" customHeight="true" outlineLevel="0" collapsed="false">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row>
    <row r="968" customFormat="false" ht="12.75" hidden="false" customHeight="true" outlineLevel="0" collapsed="false">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row>
    <row r="969" customFormat="false" ht="12.75" hidden="false" customHeight="true" outlineLevel="0" collapsed="false">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row>
    <row r="970" customFormat="false" ht="12.75" hidden="false" customHeight="true" outlineLevel="0" collapsed="false">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row>
    <row r="971" customFormat="false" ht="12.75" hidden="false" customHeight="true" outlineLevel="0" collapsed="false">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row>
    <row r="972" customFormat="false" ht="12.75" hidden="false" customHeight="true" outlineLevel="0" collapsed="false">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row>
    <row r="973" customFormat="false" ht="12.75" hidden="false" customHeight="true" outlineLevel="0" collapsed="false">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row>
    <row r="974" customFormat="false" ht="12.75" hidden="false" customHeight="true" outlineLevel="0" collapsed="false">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row>
    <row r="975" customFormat="false" ht="12.75" hidden="false" customHeight="true" outlineLevel="0" collapsed="false">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row>
    <row r="976" customFormat="false" ht="12.75" hidden="false" customHeight="true" outlineLevel="0" collapsed="false">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row>
    <row r="977" customFormat="false" ht="12.75" hidden="false" customHeight="true" outlineLevel="0" collapsed="false">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row>
    <row r="978" customFormat="false" ht="12.75" hidden="false" customHeight="true" outlineLevel="0" collapsed="false">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row>
    <row r="979" customFormat="false" ht="12.75" hidden="false" customHeight="true" outlineLevel="0" collapsed="false">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row>
    <row r="980" customFormat="false" ht="12.75" hidden="false" customHeight="true" outlineLevel="0" collapsed="false">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row>
    <row r="981" customFormat="false" ht="12.75" hidden="false" customHeight="true" outlineLevel="0" collapsed="false">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row>
    <row r="982" customFormat="false" ht="12.75" hidden="false" customHeight="true" outlineLevel="0" collapsed="false">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row>
    <row r="983" customFormat="false" ht="12.75" hidden="false" customHeight="true" outlineLevel="0" collapsed="false">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row>
    <row r="984" customFormat="false" ht="12.75" hidden="false" customHeight="true" outlineLevel="0" collapsed="false">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row>
    <row r="985" customFormat="false" ht="12.75" hidden="false" customHeight="true" outlineLevel="0" collapsed="false">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c r="AA985" s="11"/>
    </row>
    <row r="986" customFormat="false" ht="12.75" hidden="false" customHeight="true" outlineLevel="0" collapsed="false">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c r="AA986" s="11"/>
    </row>
    <row r="987" customFormat="false" ht="12.75" hidden="false" customHeight="true" outlineLevel="0" collapsed="false">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c r="AA987" s="11"/>
    </row>
    <row r="988" customFormat="false" ht="12.75" hidden="false" customHeight="true" outlineLevel="0" collapsed="false">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row>
    <row r="989" customFormat="false" ht="12.75" hidden="false" customHeight="true" outlineLevel="0" collapsed="false">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row>
    <row r="990" customFormat="false" ht="12.75" hidden="false" customHeight="true" outlineLevel="0" collapsed="false">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row>
    <row r="991" customFormat="false" ht="12.75" hidden="false" customHeight="true" outlineLevel="0" collapsed="false">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row>
    <row r="992" customFormat="false" ht="12.75" hidden="false" customHeight="true" outlineLevel="0" collapsed="false">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row>
    <row r="993" customFormat="false" ht="12.75" hidden="false" customHeight="true" outlineLevel="0" collapsed="false">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row>
    <row r="994" customFormat="false" ht="12.75" hidden="false" customHeight="true" outlineLevel="0" collapsed="false">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row>
    <row r="995" customFormat="false" ht="12.75" hidden="false" customHeight="true" outlineLevel="0" collapsed="false">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c r="AA995" s="11"/>
    </row>
    <row r="996" customFormat="false" ht="12.75" hidden="false" customHeight="true" outlineLevel="0" collapsed="false">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c r="AA996" s="11"/>
    </row>
    <row r="997" customFormat="false" ht="12.75" hidden="false" customHeight="true" outlineLevel="0" collapsed="false">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c r="AA997" s="11"/>
    </row>
    <row r="998" customFormat="false" ht="12.75" hidden="false" customHeight="true" outlineLevel="0" collapsed="false">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c r="AA998" s="11"/>
    </row>
    <row r="999" customFormat="false" ht="12.75" hidden="false" customHeight="true" outlineLevel="0" collapsed="false">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c r="AA999" s="11"/>
    </row>
    <row r="1000" customFormat="false" ht="12.75" hidden="false" customHeight="true" outlineLevel="0" collapsed="false">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c r="AA1000" s="11"/>
    </row>
  </sheetData>
  <mergeCells count="1">
    <mergeCell ref="H4:K4"/>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1" min="1" style="1" width="40.29"/>
    <col collapsed="false" customWidth="true" hidden="false" outlineLevel="0" max="2" min="2" style="1" width="9.14"/>
    <col collapsed="false" customWidth="true" hidden="false" outlineLevel="0" max="3" min="3" style="1" width="15"/>
    <col collapsed="false" customWidth="true" hidden="false" outlineLevel="0" max="4" min="4" style="1" width="9.14"/>
    <col collapsed="false" customWidth="true" hidden="false" outlineLevel="0" max="5" min="5" style="1" width="15"/>
    <col collapsed="false" customWidth="true" hidden="false" outlineLevel="0" max="6" min="6" style="1" width="9.14"/>
    <col collapsed="false" customWidth="true" hidden="false" outlineLevel="0" max="7" min="7" style="1" width="15"/>
    <col collapsed="false" customWidth="true" hidden="false" outlineLevel="0" max="8" min="8" style="1" width="9.14"/>
    <col collapsed="false" customWidth="true" hidden="false" outlineLevel="0" max="9" min="9" style="1" width="15"/>
    <col collapsed="false" customWidth="true" hidden="false" outlineLevel="0" max="10" min="10" style="1" width="33.71"/>
    <col collapsed="false" customWidth="true" hidden="false" outlineLevel="0" max="11" min="11" style="1" width="8"/>
    <col collapsed="false" customWidth="true" hidden="false" outlineLevel="0" max="26" min="12" style="1" width="12.71"/>
  </cols>
  <sheetData>
    <row r="1" customFormat="false" ht="12.75" hidden="false" customHeight="true" outlineLevel="0" collapsed="false">
      <c r="A1" s="507"/>
      <c r="B1" s="508" t="s">
        <v>884</v>
      </c>
      <c r="C1" s="508"/>
      <c r="D1" s="508" t="s">
        <v>871</v>
      </c>
      <c r="E1" s="508"/>
      <c r="F1" s="508" t="s">
        <v>739</v>
      </c>
      <c r="G1" s="508"/>
      <c r="H1" s="508" t="s">
        <v>740</v>
      </c>
      <c r="I1" s="508"/>
      <c r="J1" s="509"/>
      <c r="K1" s="54"/>
    </row>
    <row r="2" customFormat="false" ht="12.75" hidden="false" customHeight="true" outlineLevel="0" collapsed="false">
      <c r="A2" s="510" t="s">
        <v>728</v>
      </c>
      <c r="B2" s="511" t="s">
        <v>876</v>
      </c>
      <c r="C2" s="511" t="s">
        <v>885</v>
      </c>
      <c r="D2" s="511" t="s">
        <v>876</v>
      </c>
      <c r="E2" s="511" t="s">
        <v>885</v>
      </c>
      <c r="F2" s="511" t="s">
        <v>876</v>
      </c>
      <c r="G2" s="511" t="s">
        <v>885</v>
      </c>
      <c r="H2" s="511" t="s">
        <v>876</v>
      </c>
      <c r="I2" s="511" t="s">
        <v>885</v>
      </c>
      <c r="J2" s="512" t="s">
        <v>886</v>
      </c>
      <c r="K2" s="54"/>
    </row>
    <row r="3" customFormat="false" ht="12.75" hidden="false" customHeight="true" outlineLevel="0" collapsed="false">
      <c r="A3" s="513" t="s">
        <v>757</v>
      </c>
      <c r="B3" s="514" t="n">
        <v>0</v>
      </c>
      <c r="C3" s="515" t="n">
        <v>0</v>
      </c>
      <c r="D3" s="516" t="e">
        <f aca="false">('5. Composição CT'!N27+'5. Composição CT'!N30+'5. Composição CT'!N35+'5. Composição CT'!N39+'5. Composição CT'!N43)*100</f>
        <v>#DIV/0!</v>
      </c>
      <c r="E3" s="515" t="n">
        <v>0.17</v>
      </c>
      <c r="F3" s="516" t="e">
        <f aca="false">D3</f>
        <v>#DIV/0!</v>
      </c>
      <c r="G3" s="515" t="n">
        <v>0.22</v>
      </c>
      <c r="H3" s="516" t="e">
        <f aca="false">D3</f>
        <v>#DIV/0!</v>
      </c>
      <c r="I3" s="515" t="n">
        <v>0.25</v>
      </c>
      <c r="J3" s="517" t="s">
        <v>887</v>
      </c>
      <c r="K3" s="54"/>
    </row>
    <row r="4" customFormat="false" ht="12.75" hidden="false" customHeight="true" outlineLevel="0" collapsed="false">
      <c r="A4" s="513" t="s">
        <v>765</v>
      </c>
      <c r="B4" s="514" t="n">
        <v>0</v>
      </c>
      <c r="C4" s="515" t="n">
        <v>0</v>
      </c>
      <c r="D4" s="516" t="e">
        <f aca="false">('5. Composição CT'!N28+'5. Composição CT'!N37+'5. Composição CT'!N42+'5. Composição CT'!N44+'5. Composição CT'!N23)*100</f>
        <v>#DIV/0!</v>
      </c>
      <c r="E4" s="515" t="n">
        <v>0.1</v>
      </c>
      <c r="F4" s="516" t="e">
        <f aca="false">D4</f>
        <v>#DIV/0!</v>
      </c>
      <c r="G4" s="515" t="n">
        <v>0.15</v>
      </c>
      <c r="H4" s="516" t="e">
        <f aca="false">D4</f>
        <v>#DIV/0!</v>
      </c>
      <c r="I4" s="515" t="n">
        <v>0.25</v>
      </c>
      <c r="J4" s="518" t="s">
        <v>888</v>
      </c>
      <c r="K4" s="54"/>
    </row>
    <row r="5" customFormat="false" ht="38.25" hidden="false" customHeight="true" outlineLevel="0" collapsed="false">
      <c r="A5" s="519" t="s">
        <v>771</v>
      </c>
      <c r="B5" s="514" t="n">
        <v>0</v>
      </c>
      <c r="C5" s="515" t="n">
        <v>0</v>
      </c>
      <c r="D5" s="516" t="e">
        <f aca="false">('5. Composição CT'!N15+'5. Composição CT'!N26+'5. Composição CT'!N34+'5. Composição CT'!N20+'5. Composição CT'!N21+'5. Composição CT'!N22+'5. Composição CT'!N23+'5. Composição CT'!N27+'5. Composição CT'!N28+'5. Composição CT'!N35+'5. Composição CT'!N36+'5. Composição CT'!N37+'5. Composição CT'!N42+'5. Composição CT'!N43+'5. Composição CT'!N29+'5. Composição CT'!N38+'5. Composição CT'!N44+'5. Composição CT'!N6)*100</f>
        <v>#DIV/0!</v>
      </c>
      <c r="E5" s="515" t="n">
        <v>0.04</v>
      </c>
      <c r="F5" s="516" t="e">
        <f aca="false">D5</f>
        <v>#DIV/0!</v>
      </c>
      <c r="G5" s="515" t="n">
        <v>0.06</v>
      </c>
      <c r="H5" s="516" t="e">
        <f aca="false">D5</f>
        <v>#DIV/0!</v>
      </c>
      <c r="I5" s="515" t="n">
        <v>0.1</v>
      </c>
      <c r="J5" s="518" t="s">
        <v>889</v>
      </c>
      <c r="K5" s="54"/>
    </row>
    <row r="6" customFormat="false" ht="12.75" hidden="false" customHeight="true" outlineLevel="0" collapsed="false">
      <c r="A6" s="513" t="s">
        <v>890</v>
      </c>
      <c r="B6" s="514" t="n">
        <v>0</v>
      </c>
      <c r="C6" s="515" t="n">
        <v>0</v>
      </c>
      <c r="D6" s="516" t="e">
        <f aca="false">('5. Composição CT'!N27+'5. Composição CT'!N30+'5. Composição CT'!N35+'5. Composição CT'!N39+'5. Composição CT'!N43)*100</f>
        <v>#DIV/0!</v>
      </c>
      <c r="E6" s="515" t="n">
        <v>0.04</v>
      </c>
      <c r="F6" s="516" t="e">
        <f aca="false">D6</f>
        <v>#DIV/0!</v>
      </c>
      <c r="G6" s="515" t="n">
        <v>0.07</v>
      </c>
      <c r="H6" s="516" t="e">
        <f aca="false">D6</f>
        <v>#DIV/0!</v>
      </c>
      <c r="I6" s="515" t="n">
        <v>0.11</v>
      </c>
      <c r="J6" s="517" t="s">
        <v>887</v>
      </c>
      <c r="K6" s="54"/>
    </row>
    <row r="7" customFormat="false" ht="12.75" hidden="false" customHeight="true" outlineLevel="0" collapsed="false">
      <c r="A7" s="513" t="s">
        <v>787</v>
      </c>
      <c r="B7" s="514" t="n">
        <v>0</v>
      </c>
      <c r="C7" s="515" t="n">
        <v>0</v>
      </c>
      <c r="D7" s="516" t="e">
        <f aca="false">('5. Composição CT'!N6+'5. Composição CT'!N11+'5. Composição CT'!N30+'5. Composição CT'!N35)*100</f>
        <v>#DIV/0!</v>
      </c>
      <c r="E7" s="515" t="n">
        <v>0.002247</v>
      </c>
      <c r="F7" s="516" t="e">
        <f aca="false">D7</f>
        <v>#DIV/0!</v>
      </c>
      <c r="G7" s="515" t="n">
        <v>0.00694060936800001</v>
      </c>
      <c r="H7" s="516" t="e">
        <f aca="false">D7</f>
        <v>#DIV/0!</v>
      </c>
      <c r="I7" s="515" t="n">
        <v>0.0075</v>
      </c>
      <c r="J7" s="518" t="s">
        <v>891</v>
      </c>
      <c r="K7" s="54"/>
    </row>
    <row r="8" customFormat="false" ht="12.75" hidden="false" customHeight="true" outlineLevel="0" collapsed="false">
      <c r="A8" s="513" t="s">
        <v>794</v>
      </c>
      <c r="B8" s="514" t="n">
        <v>0</v>
      </c>
      <c r="C8" s="515" t="n">
        <v>0</v>
      </c>
      <c r="D8" s="516" t="n">
        <v>100</v>
      </c>
      <c r="E8" s="515" t="n">
        <v>0.0371428571428571</v>
      </c>
      <c r="F8" s="516" t="n">
        <f aca="false">D8</f>
        <v>100</v>
      </c>
      <c r="G8" s="515" t="n">
        <v>0.0557142857142857</v>
      </c>
      <c r="H8" s="516" t="n">
        <f aca="false">D8</f>
        <v>100</v>
      </c>
      <c r="I8" s="515" t="n">
        <v>0.0946</v>
      </c>
      <c r="J8" s="520" t="s">
        <v>539</v>
      </c>
      <c r="K8" s="54"/>
    </row>
    <row r="9" customFormat="false" ht="12.75" hidden="false" customHeight="true" outlineLevel="0" collapsed="false">
      <c r="A9" s="513" t="s">
        <v>802</v>
      </c>
      <c r="B9" s="514" t="n">
        <v>0</v>
      </c>
      <c r="C9" s="515" t="n">
        <v>0</v>
      </c>
      <c r="D9" s="516" t="n">
        <f aca="false">(1-(1/(1+('1.1. Passageiros'!D8+0.5*'1.1. Passageiros'!D7))/'1.1. Passageiros'!D11))*100</f>
        <v>99.999999999678</v>
      </c>
      <c r="E9" s="515" t="n">
        <v>0.01792</v>
      </c>
      <c r="F9" s="516" t="n">
        <f aca="false">D9</f>
        <v>99.999999999678</v>
      </c>
      <c r="G9" s="515" t="n">
        <v>0.0224</v>
      </c>
      <c r="H9" s="516" t="n">
        <f aca="false">D9</f>
        <v>99.999999999678</v>
      </c>
      <c r="I9" s="515" t="n">
        <v>0.03136</v>
      </c>
      <c r="J9" s="520" t="s">
        <v>539</v>
      </c>
      <c r="K9" s="54"/>
    </row>
    <row r="10" customFormat="false" ht="12.75" hidden="false" customHeight="true" outlineLevel="0" collapsed="false">
      <c r="A10" s="513" t="s">
        <v>809</v>
      </c>
      <c r="B10" s="514" t="n">
        <v>0</v>
      </c>
      <c r="C10" s="515" t="n">
        <v>0</v>
      </c>
      <c r="D10" s="516" t="n">
        <f aca="false">('1.1. Passageiros'!D57/'1.1. Passageiros'!C52)*100</f>
        <v>0</v>
      </c>
      <c r="E10" s="515" t="n">
        <v>0.02996</v>
      </c>
      <c r="F10" s="516" t="n">
        <f aca="false">D10</f>
        <v>0</v>
      </c>
      <c r="G10" s="515" t="n">
        <v>0.0481544</v>
      </c>
      <c r="H10" s="516" t="n">
        <f aca="false">D10</f>
        <v>0</v>
      </c>
      <c r="I10" s="515" t="n">
        <v>0.0688960160000001</v>
      </c>
      <c r="J10" s="520" t="s">
        <v>539</v>
      </c>
      <c r="K10" s="54"/>
    </row>
    <row r="11" customFormat="false" ht="12.75" hidden="false" customHeight="true" outlineLevel="0" collapsed="false">
      <c r="A11" s="513" t="s">
        <v>815</v>
      </c>
      <c r="B11" s="514" t="n">
        <v>0</v>
      </c>
      <c r="C11" s="515" t="n">
        <v>0</v>
      </c>
      <c r="D11" s="516" t="n">
        <v>100</v>
      </c>
      <c r="E11" s="515" t="n">
        <v>0.008</v>
      </c>
      <c r="F11" s="516" t="n">
        <f aca="false">D11</f>
        <v>100</v>
      </c>
      <c r="G11" s="515" t="n">
        <v>0.012</v>
      </c>
      <c r="H11" s="516" t="n">
        <f aca="false">D11</f>
        <v>100</v>
      </c>
      <c r="I11" s="515" t="n">
        <v>0.024</v>
      </c>
      <c r="J11" s="520" t="s">
        <v>539</v>
      </c>
      <c r="K11" s="54"/>
    </row>
    <row r="12" customFormat="false" ht="12.75" hidden="false" customHeight="true" outlineLevel="0" collapsed="false">
      <c r="A12" s="513" t="s">
        <v>823</v>
      </c>
      <c r="B12" s="514" t="n">
        <v>0</v>
      </c>
      <c r="C12" s="515" t="n">
        <v>0</v>
      </c>
      <c r="D12" s="516" t="e">
        <f aca="false">('2.1.c Insumos'!F105/'4. Custo Total'!H1)*100</f>
        <v>#DIV/0!</v>
      </c>
      <c r="E12" s="515" t="n">
        <v>0.00583333333333333</v>
      </c>
      <c r="F12" s="516" t="e">
        <f aca="false">D12</f>
        <v>#DIV/0!</v>
      </c>
      <c r="G12" s="515" t="n">
        <v>0.035</v>
      </c>
      <c r="H12" s="516" t="e">
        <f aca="false">D12</f>
        <v>#DIV/0!</v>
      </c>
      <c r="I12" s="515" t="n">
        <v>0.0749000000000001</v>
      </c>
      <c r="J12" s="520" t="s">
        <v>539</v>
      </c>
      <c r="K12" s="54"/>
    </row>
    <row r="13" customFormat="false" ht="12.75" hidden="false" customHeight="true" outlineLevel="0" collapsed="false">
      <c r="A13" s="513" t="s">
        <v>827</v>
      </c>
      <c r="B13" s="514" t="n">
        <v>0</v>
      </c>
      <c r="C13" s="515" t="n">
        <v>0</v>
      </c>
      <c r="D13" s="516" t="n">
        <v>100</v>
      </c>
      <c r="E13" s="515" t="n">
        <v>0.00583333333333333</v>
      </c>
      <c r="F13" s="516" t="n">
        <f aca="false">D13</f>
        <v>100</v>
      </c>
      <c r="G13" s="515" t="n">
        <v>0.035</v>
      </c>
      <c r="H13" s="516" t="n">
        <f aca="false">D13</f>
        <v>100</v>
      </c>
      <c r="I13" s="515" t="n">
        <v>0.0749000000000001</v>
      </c>
      <c r="J13" s="520" t="s">
        <v>539</v>
      </c>
      <c r="K13" s="54"/>
    </row>
    <row r="14" customFormat="false" ht="12.75" hidden="false" customHeight="true" outlineLevel="0" collapsed="false">
      <c r="A14" s="513" t="s">
        <v>834</v>
      </c>
      <c r="B14" s="514" t="n">
        <v>0</v>
      </c>
      <c r="C14" s="515" t="n">
        <v>0</v>
      </c>
      <c r="D14" s="516" t="n">
        <v>100</v>
      </c>
      <c r="E14" s="515" t="n">
        <v>0.005</v>
      </c>
      <c r="F14" s="516" t="n">
        <f aca="false">D14</f>
        <v>100</v>
      </c>
      <c r="G14" s="515" t="n">
        <v>0.01</v>
      </c>
      <c r="H14" s="516" t="n">
        <f aca="false">D14</f>
        <v>100</v>
      </c>
      <c r="I14" s="515" t="n">
        <v>0.012</v>
      </c>
      <c r="J14" s="520" t="s">
        <v>539</v>
      </c>
      <c r="K14" s="54"/>
    </row>
    <row r="15" customFormat="false" ht="12.75" hidden="false" customHeight="true" outlineLevel="0" collapsed="false">
      <c r="A15" s="513" t="s">
        <v>839</v>
      </c>
      <c r="B15" s="514" t="n">
        <v>0</v>
      </c>
      <c r="C15" s="515" t="n">
        <v>0</v>
      </c>
      <c r="D15" s="516" t="e">
        <f aca="false">(SUM('5. Composição CT'!N6:N11)+'5. Composição CT'!N26+'5. Composição CT'!N34)*100</f>
        <v>#DIV/0!</v>
      </c>
      <c r="E15" s="515" t="n">
        <v>0.005</v>
      </c>
      <c r="F15" s="516" t="e">
        <f aca="false">D15</f>
        <v>#DIV/0!</v>
      </c>
      <c r="G15" s="515" t="n">
        <v>0.0075</v>
      </c>
      <c r="H15" s="516" t="e">
        <f aca="false">D15</f>
        <v>#DIV/0!</v>
      </c>
      <c r="I15" s="515" t="n">
        <v>0.01</v>
      </c>
      <c r="J15" s="518" t="s">
        <v>892</v>
      </c>
      <c r="K15" s="54"/>
    </row>
    <row r="16" customFormat="false" ht="12.75" hidden="false" customHeight="true" outlineLevel="0" collapsed="false">
      <c r="A16" s="513" t="s">
        <v>845</v>
      </c>
      <c r="B16" s="514" t="n">
        <v>0</v>
      </c>
      <c r="C16" s="515" t="n">
        <v>0</v>
      </c>
      <c r="D16" s="516" t="e">
        <f aca="false">('5. Composição CT'!N26+'5. Composição CT'!N28+'5. Composição CT'!N34+'5. Composição CT'!N37+'5. Composição CT'!N42+'5. Composição CT'!N30+'5. Composição CT'!N39)*100</f>
        <v>#DIV/0!</v>
      </c>
      <c r="E16" s="515" t="n">
        <v>0.004</v>
      </c>
      <c r="F16" s="516" t="e">
        <f aca="false">D16</f>
        <v>#DIV/0!</v>
      </c>
      <c r="G16" s="515" t="n">
        <v>0.008</v>
      </c>
      <c r="H16" s="516" t="e">
        <f aca="false">D16</f>
        <v>#DIV/0!</v>
      </c>
      <c r="I16" s="515" t="n">
        <v>0.015</v>
      </c>
      <c r="J16" s="518" t="s">
        <v>893</v>
      </c>
      <c r="K16" s="54"/>
    </row>
    <row r="17" customFormat="false" ht="15.75" hidden="false" customHeight="true" outlineLevel="0" collapsed="false">
      <c r="A17" s="513" t="s">
        <v>851</v>
      </c>
      <c r="B17" s="514" t="n">
        <v>0</v>
      </c>
      <c r="C17" s="515" t="n">
        <v>0</v>
      </c>
      <c r="D17" s="516" t="e">
        <f aca="false">('5. Composição CT'!N15+'5. Composição CT'!N16)*100</f>
        <v>#DIV/0!</v>
      </c>
      <c r="E17" s="515" t="n">
        <v>0.003696</v>
      </c>
      <c r="F17" s="516" t="e">
        <f aca="false">D17</f>
        <v>#DIV/0!</v>
      </c>
      <c r="G17" s="515" t="n">
        <v>0.0127127616</v>
      </c>
      <c r="H17" s="516" t="e">
        <f aca="false">D17</f>
        <v>#DIV/0!</v>
      </c>
      <c r="I17" s="515" t="n">
        <v>0.0264</v>
      </c>
      <c r="J17" s="520" t="s">
        <v>894</v>
      </c>
      <c r="K17" s="54"/>
    </row>
    <row r="18" customFormat="false" ht="12.75" hidden="false" customHeight="true" outlineLevel="0" collapsed="false">
      <c r="A18" s="513" t="s">
        <v>859</v>
      </c>
      <c r="B18" s="514" t="n">
        <v>0</v>
      </c>
      <c r="C18" s="515" t="n">
        <v>0</v>
      </c>
      <c r="D18" s="516" t="n">
        <v>100</v>
      </c>
      <c r="E18" s="515" t="n">
        <v>0.0133333333333333</v>
      </c>
      <c r="F18" s="516" t="n">
        <f aca="false">D18</f>
        <v>100</v>
      </c>
      <c r="G18" s="515" t="n">
        <v>0.0133333333333333</v>
      </c>
      <c r="H18" s="516" t="n">
        <f aca="false">D18</f>
        <v>100</v>
      </c>
      <c r="I18" s="515" t="n">
        <v>0.0133333333333333</v>
      </c>
      <c r="J18" s="520" t="s">
        <v>539</v>
      </c>
      <c r="K18" s="54"/>
    </row>
    <row r="19" customFormat="false" ht="25.5" hidden="false" customHeight="true" outlineLevel="0" collapsed="false">
      <c r="A19" s="513" t="s">
        <v>863</v>
      </c>
      <c r="B19" s="514" t="n">
        <v>0</v>
      </c>
      <c r="C19" s="515" t="n">
        <v>0</v>
      </c>
      <c r="D19" s="516" t="e">
        <f aca="false">(SUM('5. Composição CT'!N26:N30)+SUM('5. Composição CT'!N34:N39))*100</f>
        <v>#DIV/0!</v>
      </c>
      <c r="E19" s="515" t="n">
        <v>0.016</v>
      </c>
      <c r="F19" s="516" t="e">
        <f aca="false">D19</f>
        <v>#DIV/0!</v>
      </c>
      <c r="G19" s="515" t="n">
        <v>0.02</v>
      </c>
      <c r="H19" s="516" t="e">
        <f aca="false">D19</f>
        <v>#DIV/0!</v>
      </c>
      <c r="I19" s="515" t="n">
        <v>0.025</v>
      </c>
      <c r="J19" s="517" t="s">
        <v>895</v>
      </c>
      <c r="K19" s="54"/>
    </row>
    <row r="20" customFormat="false" ht="12.75" hidden="false" customHeight="true" outlineLevel="0" collapsed="false">
      <c r="A20" s="521"/>
      <c r="B20" s="54"/>
      <c r="C20" s="54"/>
      <c r="D20" s="54"/>
      <c r="E20" s="54"/>
      <c r="F20" s="54"/>
      <c r="G20" s="54"/>
      <c r="H20" s="54"/>
      <c r="I20" s="54"/>
      <c r="J20" s="522"/>
      <c r="K20" s="54"/>
    </row>
    <row r="21" customFormat="false" ht="12.75" hidden="false" customHeight="true" outlineLevel="0" collapsed="false">
      <c r="A21" s="521"/>
      <c r="B21" s="54"/>
      <c r="C21" s="54"/>
      <c r="D21" s="54"/>
      <c r="E21" s="54"/>
      <c r="F21" s="54"/>
      <c r="G21" s="54"/>
      <c r="H21" s="54"/>
      <c r="I21" s="54"/>
      <c r="J21" s="522"/>
      <c r="K21" s="54"/>
    </row>
    <row r="22" customFormat="false" ht="12.75" hidden="false" customHeight="true" outlineLevel="0" collapsed="false">
      <c r="A22" s="521"/>
      <c r="B22" s="54"/>
      <c r="C22" s="54"/>
      <c r="D22" s="54"/>
      <c r="E22" s="54"/>
      <c r="F22" s="54"/>
      <c r="G22" s="54"/>
      <c r="H22" s="54"/>
      <c r="I22" s="54"/>
      <c r="J22" s="522"/>
      <c r="K22" s="54"/>
    </row>
    <row r="23" customFormat="false" ht="12.75" hidden="false" customHeight="true" outlineLevel="0" collapsed="false">
      <c r="A23" s="521"/>
      <c r="B23" s="54"/>
      <c r="C23" s="54"/>
      <c r="D23" s="54"/>
      <c r="E23" s="54"/>
      <c r="F23" s="54"/>
      <c r="G23" s="54"/>
      <c r="H23" s="54"/>
      <c r="I23" s="54"/>
      <c r="J23" s="522"/>
      <c r="K23" s="54"/>
    </row>
    <row r="24" customFormat="false" ht="12.75" hidden="false" customHeight="true" outlineLevel="0" collapsed="false">
      <c r="A24" s="521"/>
      <c r="B24" s="54"/>
      <c r="C24" s="54"/>
      <c r="D24" s="54"/>
      <c r="E24" s="54"/>
      <c r="F24" s="54"/>
      <c r="G24" s="54"/>
      <c r="H24" s="54"/>
      <c r="I24" s="54"/>
      <c r="J24" s="522"/>
      <c r="K24" s="54"/>
    </row>
    <row r="25" customFormat="false" ht="12.75" hidden="false" customHeight="true" outlineLevel="0" collapsed="false">
      <c r="A25" s="521"/>
      <c r="B25" s="54"/>
      <c r="C25" s="54"/>
      <c r="D25" s="54"/>
      <c r="E25" s="54"/>
      <c r="F25" s="54"/>
      <c r="G25" s="54"/>
      <c r="H25" s="54"/>
      <c r="I25" s="54"/>
      <c r="J25" s="522"/>
      <c r="K25" s="54"/>
    </row>
    <row r="26" customFormat="false" ht="12.75" hidden="false" customHeight="true" outlineLevel="0" collapsed="false">
      <c r="A26" s="521"/>
      <c r="B26" s="54"/>
      <c r="C26" s="54"/>
      <c r="D26" s="54"/>
      <c r="E26" s="54"/>
      <c r="F26" s="54"/>
      <c r="G26" s="54"/>
      <c r="H26" s="54"/>
      <c r="I26" s="54"/>
      <c r="J26" s="522"/>
      <c r="K26" s="54"/>
    </row>
    <row r="27" customFormat="false" ht="12.75" hidden="false" customHeight="true" outlineLevel="0" collapsed="false">
      <c r="A27" s="521"/>
      <c r="B27" s="54"/>
      <c r="C27" s="54"/>
      <c r="D27" s="54"/>
      <c r="E27" s="54"/>
      <c r="F27" s="54"/>
      <c r="G27" s="54"/>
      <c r="H27" s="54"/>
      <c r="I27" s="54"/>
      <c r="J27" s="522"/>
      <c r="K27" s="54"/>
    </row>
    <row r="28" customFormat="false" ht="12.75" hidden="false" customHeight="true" outlineLevel="0" collapsed="false">
      <c r="A28" s="521"/>
      <c r="B28" s="54"/>
      <c r="C28" s="54"/>
      <c r="D28" s="54"/>
      <c r="E28" s="54"/>
      <c r="F28" s="54"/>
      <c r="G28" s="54"/>
      <c r="H28" s="54"/>
      <c r="I28" s="54"/>
      <c r="J28" s="522"/>
      <c r="K28" s="54"/>
    </row>
    <row r="29" customFormat="false" ht="12.75" hidden="false" customHeight="true" outlineLevel="0" collapsed="false">
      <c r="A29" s="521"/>
      <c r="B29" s="54"/>
      <c r="C29" s="54"/>
      <c r="D29" s="54"/>
      <c r="E29" s="54"/>
      <c r="F29" s="54"/>
      <c r="G29" s="54"/>
      <c r="H29" s="54"/>
      <c r="I29" s="54"/>
      <c r="J29" s="522"/>
      <c r="K29" s="54"/>
    </row>
    <row r="30" customFormat="false" ht="12.75" hidden="false" customHeight="true" outlineLevel="0" collapsed="false">
      <c r="A30" s="521"/>
      <c r="B30" s="54"/>
      <c r="C30" s="54"/>
      <c r="D30" s="54"/>
      <c r="E30" s="54"/>
      <c r="F30" s="54"/>
      <c r="G30" s="54"/>
      <c r="H30" s="54"/>
      <c r="I30" s="54"/>
      <c r="J30" s="522"/>
      <c r="K30" s="54"/>
    </row>
    <row r="31" customFormat="false" ht="12.75" hidden="false" customHeight="true" outlineLevel="0" collapsed="false">
      <c r="A31" s="521"/>
      <c r="B31" s="54"/>
      <c r="C31" s="54"/>
      <c r="D31" s="54"/>
      <c r="E31" s="54"/>
      <c r="F31" s="54"/>
      <c r="G31" s="54"/>
      <c r="H31" s="54"/>
      <c r="I31" s="54"/>
      <c r="J31" s="522"/>
      <c r="K31" s="54"/>
    </row>
    <row r="32" customFormat="false" ht="12.75" hidden="false" customHeight="true" outlineLevel="0" collapsed="false">
      <c r="A32" s="521"/>
      <c r="B32" s="54"/>
      <c r="C32" s="54"/>
      <c r="D32" s="54"/>
      <c r="E32" s="54"/>
      <c r="F32" s="54"/>
      <c r="G32" s="54"/>
      <c r="H32" s="54"/>
      <c r="I32" s="54"/>
      <c r="J32" s="522"/>
      <c r="K32" s="54"/>
    </row>
    <row r="33" customFormat="false" ht="12.75" hidden="false" customHeight="true" outlineLevel="0" collapsed="false">
      <c r="A33" s="521"/>
      <c r="B33" s="54"/>
      <c r="C33" s="54"/>
      <c r="D33" s="54"/>
      <c r="E33" s="54"/>
      <c r="F33" s="54"/>
      <c r="G33" s="54"/>
      <c r="H33" s="54"/>
      <c r="I33" s="54"/>
      <c r="J33" s="522"/>
      <c r="K33" s="54"/>
    </row>
    <row r="34" customFormat="false" ht="12.75" hidden="false" customHeight="true" outlineLevel="0" collapsed="false">
      <c r="A34" s="521"/>
      <c r="B34" s="54"/>
      <c r="C34" s="54"/>
      <c r="D34" s="54"/>
      <c r="E34" s="54"/>
      <c r="F34" s="54"/>
      <c r="G34" s="54"/>
      <c r="H34" s="54"/>
      <c r="I34" s="54"/>
      <c r="J34" s="522"/>
      <c r="K34" s="54"/>
    </row>
    <row r="35" customFormat="false" ht="12.75" hidden="false" customHeight="true" outlineLevel="0" collapsed="false">
      <c r="A35" s="521"/>
      <c r="B35" s="54"/>
      <c r="C35" s="54"/>
      <c r="D35" s="54"/>
      <c r="E35" s="54"/>
      <c r="F35" s="54"/>
      <c r="G35" s="54"/>
      <c r="H35" s="54"/>
      <c r="I35" s="54"/>
      <c r="J35" s="522"/>
      <c r="K35" s="54"/>
    </row>
    <row r="36" customFormat="false" ht="12.75" hidden="false" customHeight="true" outlineLevel="0" collapsed="false">
      <c r="A36" s="521"/>
      <c r="B36" s="54"/>
      <c r="C36" s="54"/>
      <c r="D36" s="54"/>
      <c r="E36" s="54"/>
      <c r="F36" s="54"/>
      <c r="G36" s="54"/>
      <c r="H36" s="54"/>
      <c r="I36" s="54"/>
      <c r="J36" s="522"/>
      <c r="K36" s="54"/>
    </row>
    <row r="37" customFormat="false" ht="12.75" hidden="false" customHeight="true" outlineLevel="0" collapsed="false">
      <c r="A37" s="521"/>
      <c r="B37" s="54"/>
      <c r="C37" s="54"/>
      <c r="D37" s="54"/>
      <c r="E37" s="54"/>
      <c r="F37" s="54"/>
      <c r="G37" s="54"/>
      <c r="H37" s="54"/>
      <c r="I37" s="54"/>
      <c r="J37" s="522"/>
      <c r="K37" s="54"/>
    </row>
    <row r="38" customFormat="false" ht="12.75" hidden="false" customHeight="true" outlineLevel="0" collapsed="false">
      <c r="A38" s="521"/>
      <c r="B38" s="54"/>
      <c r="C38" s="54"/>
      <c r="D38" s="54"/>
      <c r="E38" s="54"/>
      <c r="F38" s="54"/>
      <c r="G38" s="54"/>
      <c r="H38" s="54"/>
      <c r="I38" s="54"/>
      <c r="J38" s="522"/>
      <c r="K38" s="54"/>
    </row>
    <row r="39" customFormat="false" ht="12.75" hidden="false" customHeight="true" outlineLevel="0" collapsed="false">
      <c r="A39" s="521"/>
      <c r="B39" s="54"/>
      <c r="C39" s="54"/>
      <c r="D39" s="54"/>
      <c r="E39" s="54"/>
      <c r="F39" s="54"/>
      <c r="G39" s="54"/>
      <c r="H39" s="54"/>
      <c r="I39" s="54"/>
      <c r="J39" s="522"/>
      <c r="K39" s="54"/>
    </row>
    <row r="40" customFormat="false" ht="12.75" hidden="false" customHeight="true" outlineLevel="0" collapsed="false">
      <c r="A40" s="521"/>
      <c r="B40" s="54"/>
      <c r="C40" s="54"/>
      <c r="D40" s="54"/>
      <c r="E40" s="54"/>
      <c r="F40" s="54"/>
      <c r="G40" s="54"/>
      <c r="H40" s="54"/>
      <c r="I40" s="54"/>
      <c r="J40" s="522"/>
      <c r="K40" s="54"/>
    </row>
    <row r="41" customFormat="false" ht="12.75" hidden="false" customHeight="true" outlineLevel="0" collapsed="false">
      <c r="A41" s="521"/>
      <c r="B41" s="54"/>
      <c r="C41" s="54"/>
      <c r="D41" s="54"/>
      <c r="E41" s="54"/>
      <c r="F41" s="54"/>
      <c r="G41" s="54"/>
      <c r="H41" s="54"/>
      <c r="I41" s="54"/>
      <c r="J41" s="522"/>
      <c r="K41" s="54"/>
    </row>
    <row r="42" customFormat="false" ht="12.75" hidden="false" customHeight="true" outlineLevel="0" collapsed="false">
      <c r="A42" s="521"/>
      <c r="B42" s="54"/>
      <c r="C42" s="54"/>
      <c r="D42" s="54"/>
      <c r="E42" s="54"/>
      <c r="F42" s="54"/>
      <c r="G42" s="54"/>
      <c r="H42" s="54"/>
      <c r="I42" s="54"/>
      <c r="J42" s="522"/>
      <c r="K42" s="54"/>
    </row>
    <row r="43" customFormat="false" ht="12.75" hidden="false" customHeight="true" outlineLevel="0" collapsed="false">
      <c r="A43" s="521"/>
      <c r="B43" s="54"/>
      <c r="C43" s="54"/>
      <c r="D43" s="54"/>
      <c r="E43" s="54"/>
      <c r="F43" s="54"/>
      <c r="G43" s="54"/>
      <c r="H43" s="54"/>
      <c r="I43" s="54"/>
      <c r="J43" s="522"/>
      <c r="K43" s="54"/>
    </row>
    <row r="44" customFormat="false" ht="12.75" hidden="false" customHeight="true" outlineLevel="0" collapsed="false">
      <c r="A44" s="521"/>
      <c r="B44" s="54"/>
      <c r="C44" s="54"/>
      <c r="D44" s="54"/>
      <c r="E44" s="54"/>
      <c r="F44" s="54"/>
      <c r="G44" s="54"/>
      <c r="H44" s="54"/>
      <c r="I44" s="54"/>
      <c r="J44" s="522"/>
      <c r="K44" s="54"/>
    </row>
    <row r="45" customFormat="false" ht="12.75" hidden="false" customHeight="true" outlineLevel="0" collapsed="false">
      <c r="A45" s="521"/>
      <c r="B45" s="54"/>
      <c r="C45" s="54"/>
      <c r="D45" s="54"/>
      <c r="E45" s="54"/>
      <c r="F45" s="54"/>
      <c r="G45" s="54"/>
      <c r="H45" s="54"/>
      <c r="I45" s="54"/>
      <c r="J45" s="522"/>
      <c r="K45" s="54"/>
    </row>
    <row r="46" customFormat="false" ht="12.75" hidden="false" customHeight="true" outlineLevel="0" collapsed="false">
      <c r="A46" s="521"/>
      <c r="B46" s="54"/>
      <c r="C46" s="54"/>
      <c r="D46" s="54"/>
      <c r="E46" s="54"/>
      <c r="F46" s="54"/>
      <c r="G46" s="54"/>
      <c r="H46" s="54"/>
      <c r="I46" s="54"/>
      <c r="J46" s="522"/>
      <c r="K46" s="54"/>
    </row>
    <row r="47" customFormat="false" ht="12.75" hidden="false" customHeight="true" outlineLevel="0" collapsed="false">
      <c r="A47" s="521"/>
      <c r="B47" s="54"/>
      <c r="C47" s="54"/>
      <c r="D47" s="54"/>
      <c r="E47" s="54"/>
      <c r="F47" s="54"/>
      <c r="G47" s="54"/>
      <c r="H47" s="54"/>
      <c r="I47" s="54"/>
      <c r="J47" s="522"/>
      <c r="K47" s="54"/>
    </row>
    <row r="48" customFormat="false" ht="12.75" hidden="false" customHeight="true" outlineLevel="0" collapsed="false">
      <c r="A48" s="521"/>
      <c r="B48" s="54"/>
      <c r="C48" s="54"/>
      <c r="D48" s="54"/>
      <c r="E48" s="54"/>
      <c r="F48" s="54"/>
      <c r="G48" s="54"/>
      <c r="H48" s="54"/>
      <c r="I48" s="54"/>
      <c r="J48" s="522"/>
      <c r="K48" s="54"/>
    </row>
    <row r="49" customFormat="false" ht="12.75" hidden="false" customHeight="true" outlineLevel="0" collapsed="false">
      <c r="A49" s="521"/>
      <c r="B49" s="54"/>
      <c r="C49" s="54"/>
      <c r="D49" s="54"/>
      <c r="E49" s="54"/>
      <c r="F49" s="54"/>
      <c r="G49" s="54"/>
      <c r="H49" s="54"/>
      <c r="I49" s="54"/>
      <c r="J49" s="522"/>
      <c r="K49" s="54"/>
    </row>
    <row r="50" customFormat="false" ht="12.75" hidden="false" customHeight="true" outlineLevel="0" collapsed="false">
      <c r="A50" s="521"/>
      <c r="B50" s="54"/>
      <c r="C50" s="54"/>
      <c r="D50" s="54"/>
      <c r="E50" s="54"/>
      <c r="F50" s="54"/>
      <c r="G50" s="54"/>
      <c r="H50" s="54"/>
      <c r="I50" s="54"/>
      <c r="J50" s="522"/>
      <c r="K50" s="54"/>
    </row>
    <row r="51" customFormat="false" ht="12.75" hidden="false" customHeight="true" outlineLevel="0" collapsed="false">
      <c r="A51" s="521"/>
      <c r="B51" s="54"/>
      <c r="C51" s="54"/>
      <c r="D51" s="54"/>
      <c r="E51" s="54"/>
      <c r="F51" s="54"/>
      <c r="G51" s="54"/>
      <c r="H51" s="54"/>
      <c r="I51" s="54"/>
      <c r="J51" s="522"/>
      <c r="K51" s="54"/>
    </row>
    <row r="52" customFormat="false" ht="12.75" hidden="false" customHeight="true" outlineLevel="0" collapsed="false">
      <c r="A52" s="521"/>
      <c r="B52" s="54"/>
      <c r="C52" s="54"/>
      <c r="D52" s="54"/>
      <c r="E52" s="54"/>
      <c r="F52" s="54"/>
      <c r="G52" s="54"/>
      <c r="H52" s="54"/>
      <c r="I52" s="54"/>
      <c r="J52" s="522"/>
      <c r="K52" s="54"/>
    </row>
    <row r="53" customFormat="false" ht="12.75" hidden="false" customHeight="true" outlineLevel="0" collapsed="false">
      <c r="A53" s="521"/>
      <c r="B53" s="54"/>
      <c r="C53" s="54"/>
      <c r="D53" s="54"/>
      <c r="E53" s="54"/>
      <c r="F53" s="54"/>
      <c r="G53" s="54"/>
      <c r="H53" s="54"/>
      <c r="I53" s="54"/>
      <c r="J53" s="522"/>
      <c r="K53" s="54"/>
    </row>
    <row r="54" customFormat="false" ht="12.75" hidden="false" customHeight="true" outlineLevel="0" collapsed="false">
      <c r="A54" s="521"/>
      <c r="B54" s="54"/>
      <c r="C54" s="54"/>
      <c r="D54" s="54"/>
      <c r="E54" s="54"/>
      <c r="F54" s="54"/>
      <c r="G54" s="54"/>
      <c r="H54" s="54"/>
      <c r="I54" s="54"/>
      <c r="J54" s="522"/>
      <c r="K54" s="54"/>
    </row>
    <row r="55" customFormat="false" ht="12.75" hidden="false" customHeight="true" outlineLevel="0" collapsed="false">
      <c r="A55" s="521"/>
      <c r="B55" s="54"/>
      <c r="C55" s="54"/>
      <c r="D55" s="54"/>
      <c r="E55" s="54"/>
      <c r="F55" s="54"/>
      <c r="G55" s="54"/>
      <c r="H55" s="54"/>
      <c r="I55" s="54"/>
      <c r="J55" s="522"/>
      <c r="K55" s="54"/>
    </row>
    <row r="56" customFormat="false" ht="12.75" hidden="false" customHeight="true" outlineLevel="0" collapsed="false">
      <c r="A56" s="521"/>
      <c r="B56" s="54"/>
      <c r="C56" s="54"/>
      <c r="D56" s="54"/>
      <c r="E56" s="54"/>
      <c r="F56" s="54"/>
      <c r="G56" s="54"/>
      <c r="H56" s="54"/>
      <c r="I56" s="54"/>
      <c r="J56" s="522"/>
      <c r="K56" s="54"/>
    </row>
    <row r="57" customFormat="false" ht="12.75" hidden="false" customHeight="true" outlineLevel="0" collapsed="false">
      <c r="A57" s="521"/>
      <c r="B57" s="54"/>
      <c r="C57" s="54"/>
      <c r="D57" s="54"/>
      <c r="E57" s="54"/>
      <c r="F57" s="54"/>
      <c r="G57" s="54"/>
      <c r="H57" s="54"/>
      <c r="I57" s="54"/>
      <c r="J57" s="522"/>
      <c r="K57" s="54"/>
    </row>
    <row r="58" customFormat="false" ht="12.75" hidden="false" customHeight="true" outlineLevel="0" collapsed="false">
      <c r="A58" s="521"/>
      <c r="B58" s="54"/>
      <c r="C58" s="54"/>
      <c r="D58" s="54"/>
      <c r="E58" s="54"/>
      <c r="F58" s="54"/>
      <c r="G58" s="54"/>
      <c r="H58" s="54"/>
      <c r="I58" s="54"/>
      <c r="J58" s="522"/>
      <c r="K58" s="54"/>
    </row>
    <row r="59" customFormat="false" ht="12.75" hidden="false" customHeight="true" outlineLevel="0" collapsed="false">
      <c r="A59" s="521"/>
      <c r="B59" s="54"/>
      <c r="C59" s="54"/>
      <c r="D59" s="54"/>
      <c r="E59" s="54"/>
      <c r="F59" s="54"/>
      <c r="G59" s="54"/>
      <c r="H59" s="54"/>
      <c r="I59" s="54"/>
      <c r="J59" s="522"/>
      <c r="K59" s="54"/>
    </row>
    <row r="60" customFormat="false" ht="12.75" hidden="false" customHeight="true" outlineLevel="0" collapsed="false">
      <c r="A60" s="521"/>
      <c r="B60" s="54"/>
      <c r="C60" s="54"/>
      <c r="D60" s="54"/>
      <c r="E60" s="54"/>
      <c r="F60" s="54"/>
      <c r="G60" s="54"/>
      <c r="H60" s="54"/>
      <c r="I60" s="54"/>
      <c r="J60" s="522"/>
      <c r="K60" s="54"/>
    </row>
    <row r="61" customFormat="false" ht="12.75" hidden="false" customHeight="true" outlineLevel="0" collapsed="false">
      <c r="A61" s="521"/>
      <c r="B61" s="54"/>
      <c r="C61" s="54"/>
      <c r="D61" s="54"/>
      <c r="E61" s="54"/>
      <c r="F61" s="54"/>
      <c r="G61" s="54"/>
      <c r="H61" s="54"/>
      <c r="I61" s="54"/>
      <c r="J61" s="522"/>
      <c r="K61" s="54"/>
    </row>
    <row r="62" customFormat="false" ht="12.75" hidden="false" customHeight="true" outlineLevel="0" collapsed="false">
      <c r="A62" s="521"/>
      <c r="B62" s="54"/>
      <c r="C62" s="54"/>
      <c r="D62" s="54"/>
      <c r="E62" s="54"/>
      <c r="F62" s="54"/>
      <c r="G62" s="54"/>
      <c r="H62" s="54"/>
      <c r="I62" s="54"/>
      <c r="J62" s="522"/>
      <c r="K62" s="54"/>
    </row>
    <row r="63" customFormat="false" ht="12.75" hidden="false" customHeight="true" outlineLevel="0" collapsed="false">
      <c r="A63" s="521"/>
      <c r="B63" s="54"/>
      <c r="C63" s="54"/>
      <c r="D63" s="54"/>
      <c r="E63" s="54"/>
      <c r="F63" s="54"/>
      <c r="G63" s="54"/>
      <c r="H63" s="54"/>
      <c r="I63" s="54"/>
      <c r="J63" s="522"/>
      <c r="K63" s="54"/>
    </row>
    <row r="64" customFormat="false" ht="12.75" hidden="false" customHeight="true" outlineLevel="0" collapsed="false">
      <c r="A64" s="521"/>
      <c r="B64" s="54"/>
      <c r="C64" s="54"/>
      <c r="D64" s="54"/>
      <c r="E64" s="54"/>
      <c r="F64" s="54"/>
      <c r="G64" s="54"/>
      <c r="H64" s="54"/>
      <c r="I64" s="54"/>
      <c r="J64" s="522"/>
      <c r="K64" s="54"/>
    </row>
    <row r="65" customFormat="false" ht="12.75" hidden="false" customHeight="true" outlineLevel="0" collapsed="false">
      <c r="A65" s="521"/>
      <c r="B65" s="54"/>
      <c r="C65" s="54"/>
      <c r="D65" s="54"/>
      <c r="E65" s="54"/>
      <c r="F65" s="54"/>
      <c r="G65" s="54"/>
      <c r="H65" s="54"/>
      <c r="I65" s="54"/>
      <c r="J65" s="522"/>
      <c r="K65" s="54"/>
    </row>
    <row r="66" customFormat="false" ht="12.75" hidden="false" customHeight="true" outlineLevel="0" collapsed="false">
      <c r="A66" s="521"/>
      <c r="B66" s="54"/>
      <c r="C66" s="54"/>
      <c r="D66" s="54"/>
      <c r="E66" s="54"/>
      <c r="F66" s="54"/>
      <c r="G66" s="54"/>
      <c r="H66" s="54"/>
      <c r="I66" s="54"/>
      <c r="J66" s="522"/>
      <c r="K66" s="54"/>
    </row>
    <row r="67" customFormat="false" ht="12.75" hidden="false" customHeight="true" outlineLevel="0" collapsed="false">
      <c r="A67" s="521"/>
      <c r="B67" s="54"/>
      <c r="C67" s="54"/>
      <c r="D67" s="54"/>
      <c r="E67" s="54"/>
      <c r="F67" s="54"/>
      <c r="G67" s="54"/>
      <c r="H67" s="54"/>
      <c r="I67" s="54"/>
      <c r="J67" s="522"/>
      <c r="K67" s="54"/>
    </row>
    <row r="68" customFormat="false" ht="12.75" hidden="false" customHeight="true" outlineLevel="0" collapsed="false">
      <c r="A68" s="521"/>
      <c r="B68" s="54"/>
      <c r="C68" s="54"/>
      <c r="D68" s="54"/>
      <c r="E68" s="54"/>
      <c r="F68" s="54"/>
      <c r="G68" s="54"/>
      <c r="H68" s="54"/>
      <c r="I68" s="54"/>
      <c r="J68" s="522"/>
      <c r="K68" s="54"/>
    </row>
    <row r="69" customFormat="false" ht="12.75" hidden="false" customHeight="true" outlineLevel="0" collapsed="false">
      <c r="A69" s="521"/>
      <c r="B69" s="54"/>
      <c r="C69" s="54"/>
      <c r="D69" s="54"/>
      <c r="E69" s="54"/>
      <c r="F69" s="54"/>
      <c r="G69" s="54"/>
      <c r="H69" s="54"/>
      <c r="I69" s="54"/>
      <c r="J69" s="522"/>
      <c r="K69" s="54"/>
    </row>
    <row r="70" customFormat="false" ht="12.75" hidden="false" customHeight="true" outlineLevel="0" collapsed="false">
      <c r="A70" s="521"/>
      <c r="B70" s="54"/>
      <c r="C70" s="54"/>
      <c r="D70" s="54"/>
      <c r="E70" s="54"/>
      <c r="F70" s="54"/>
      <c r="G70" s="54"/>
      <c r="H70" s="54"/>
      <c r="I70" s="54"/>
      <c r="J70" s="522"/>
      <c r="K70" s="54"/>
    </row>
    <row r="71" customFormat="false" ht="12.75" hidden="false" customHeight="true" outlineLevel="0" collapsed="false">
      <c r="A71" s="521"/>
      <c r="B71" s="54"/>
      <c r="C71" s="54"/>
      <c r="D71" s="54"/>
      <c r="E71" s="54"/>
      <c r="F71" s="54"/>
      <c r="G71" s="54"/>
      <c r="H71" s="54"/>
      <c r="I71" s="54"/>
      <c r="J71" s="522"/>
      <c r="K71" s="54"/>
    </row>
    <row r="72" customFormat="false" ht="12.75" hidden="false" customHeight="true" outlineLevel="0" collapsed="false">
      <c r="A72" s="521"/>
      <c r="B72" s="54"/>
      <c r="C72" s="54"/>
      <c r="D72" s="54"/>
      <c r="E72" s="54"/>
      <c r="F72" s="54"/>
      <c r="G72" s="54"/>
      <c r="H72" s="54"/>
      <c r="I72" s="54"/>
      <c r="J72" s="522"/>
      <c r="K72" s="54"/>
    </row>
    <row r="73" customFormat="false" ht="12.75" hidden="false" customHeight="true" outlineLevel="0" collapsed="false">
      <c r="A73" s="521"/>
      <c r="B73" s="54"/>
      <c r="C73" s="54"/>
      <c r="D73" s="54"/>
      <c r="E73" s="54"/>
      <c r="F73" s="54"/>
      <c r="G73" s="54"/>
      <c r="H73" s="54"/>
      <c r="I73" s="54"/>
      <c r="J73" s="522"/>
      <c r="K73" s="54"/>
    </row>
    <row r="74" customFormat="false" ht="12.75" hidden="false" customHeight="true" outlineLevel="0" collapsed="false">
      <c r="A74" s="521"/>
      <c r="B74" s="54"/>
      <c r="C74" s="54"/>
      <c r="D74" s="54"/>
      <c r="E74" s="54"/>
      <c r="F74" s="54"/>
      <c r="G74" s="54"/>
      <c r="H74" s="54"/>
      <c r="I74" s="54"/>
      <c r="J74" s="522"/>
      <c r="K74" s="54"/>
    </row>
    <row r="75" customFormat="false" ht="12.75" hidden="false" customHeight="true" outlineLevel="0" collapsed="false">
      <c r="A75" s="521"/>
      <c r="B75" s="54"/>
      <c r="C75" s="54"/>
      <c r="D75" s="54"/>
      <c r="E75" s="54"/>
      <c r="F75" s="54"/>
      <c r="G75" s="54"/>
      <c r="H75" s="54"/>
      <c r="I75" s="54"/>
      <c r="J75" s="522"/>
      <c r="K75" s="54"/>
    </row>
    <row r="76" customFormat="false" ht="12.75" hidden="false" customHeight="true" outlineLevel="0" collapsed="false">
      <c r="A76" s="521"/>
      <c r="B76" s="54"/>
      <c r="C76" s="54"/>
      <c r="D76" s="54"/>
      <c r="E76" s="54"/>
      <c r="F76" s="54"/>
      <c r="G76" s="54"/>
      <c r="H76" s="54"/>
      <c r="I76" s="54"/>
      <c r="J76" s="522"/>
      <c r="K76" s="54"/>
    </row>
    <row r="77" customFormat="false" ht="12.75" hidden="false" customHeight="true" outlineLevel="0" collapsed="false">
      <c r="A77" s="521"/>
      <c r="B77" s="54"/>
      <c r="C77" s="54"/>
      <c r="D77" s="54"/>
      <c r="E77" s="54"/>
      <c r="F77" s="54"/>
      <c r="G77" s="54"/>
      <c r="H77" s="54"/>
      <c r="I77" s="54"/>
      <c r="J77" s="522"/>
      <c r="K77" s="54"/>
    </row>
    <row r="78" customFormat="false" ht="12.75" hidden="false" customHeight="true" outlineLevel="0" collapsed="false">
      <c r="A78" s="521"/>
      <c r="B78" s="54"/>
      <c r="C78" s="54"/>
      <c r="D78" s="54"/>
      <c r="E78" s="54"/>
      <c r="F78" s="54"/>
      <c r="G78" s="54"/>
      <c r="H78" s="54"/>
      <c r="I78" s="54"/>
      <c r="J78" s="522"/>
      <c r="K78" s="54"/>
    </row>
    <row r="79" customFormat="false" ht="12.75" hidden="false" customHeight="true" outlineLevel="0" collapsed="false">
      <c r="A79" s="521"/>
      <c r="B79" s="54"/>
      <c r="C79" s="54"/>
      <c r="D79" s="54"/>
      <c r="E79" s="54"/>
      <c r="F79" s="54"/>
      <c r="G79" s="54"/>
      <c r="H79" s="54"/>
      <c r="I79" s="54"/>
      <c r="J79" s="522"/>
      <c r="K79" s="54"/>
    </row>
    <row r="80" customFormat="false" ht="12.75" hidden="false" customHeight="true" outlineLevel="0" collapsed="false">
      <c r="A80" s="521"/>
      <c r="B80" s="54"/>
      <c r="C80" s="54"/>
      <c r="D80" s="54"/>
      <c r="E80" s="54"/>
      <c r="F80" s="54"/>
      <c r="G80" s="54"/>
      <c r="H80" s="54"/>
      <c r="I80" s="54"/>
      <c r="J80" s="522"/>
      <c r="K80" s="54"/>
    </row>
    <row r="81" customFormat="false" ht="12.75" hidden="false" customHeight="true" outlineLevel="0" collapsed="false">
      <c r="A81" s="521"/>
      <c r="B81" s="54"/>
      <c r="C81" s="54"/>
      <c r="D81" s="54"/>
      <c r="E81" s="54"/>
      <c r="F81" s="54"/>
      <c r="G81" s="54"/>
      <c r="H81" s="54"/>
      <c r="I81" s="54"/>
      <c r="J81" s="522"/>
      <c r="K81" s="54"/>
    </row>
    <row r="82" customFormat="false" ht="12.75" hidden="false" customHeight="true" outlineLevel="0" collapsed="false">
      <c r="A82" s="521"/>
      <c r="B82" s="54"/>
      <c r="C82" s="54"/>
      <c r="D82" s="54"/>
      <c r="E82" s="54"/>
      <c r="F82" s="54"/>
      <c r="G82" s="54"/>
      <c r="H82" s="54"/>
      <c r="I82" s="54"/>
      <c r="J82" s="522"/>
      <c r="K82" s="54"/>
    </row>
    <row r="83" customFormat="false" ht="12.75" hidden="false" customHeight="true" outlineLevel="0" collapsed="false">
      <c r="A83" s="521"/>
      <c r="B83" s="54"/>
      <c r="C83" s="54"/>
      <c r="D83" s="54"/>
      <c r="E83" s="54"/>
      <c r="F83" s="54"/>
      <c r="G83" s="54"/>
      <c r="H83" s="54"/>
      <c r="I83" s="54"/>
      <c r="J83" s="522"/>
      <c r="K83" s="54"/>
    </row>
    <row r="84" customFormat="false" ht="12.75" hidden="false" customHeight="true" outlineLevel="0" collapsed="false">
      <c r="A84" s="521"/>
      <c r="B84" s="54"/>
      <c r="C84" s="54"/>
      <c r="D84" s="54"/>
      <c r="E84" s="54"/>
      <c r="F84" s="54"/>
      <c r="G84" s="54"/>
      <c r="H84" s="54"/>
      <c r="I84" s="54"/>
      <c r="J84" s="522"/>
      <c r="K84" s="54"/>
    </row>
    <row r="85" customFormat="false" ht="12.75" hidden="false" customHeight="true" outlineLevel="0" collapsed="false">
      <c r="A85" s="521"/>
      <c r="B85" s="54"/>
      <c r="C85" s="54"/>
      <c r="D85" s="54"/>
      <c r="E85" s="54"/>
      <c r="F85" s="54"/>
      <c r="G85" s="54"/>
      <c r="H85" s="54"/>
      <c r="I85" s="54"/>
      <c r="J85" s="522"/>
      <c r="K85" s="54"/>
    </row>
    <row r="86" customFormat="false" ht="12.75" hidden="false" customHeight="true" outlineLevel="0" collapsed="false">
      <c r="A86" s="521"/>
      <c r="B86" s="54"/>
      <c r="C86" s="54"/>
      <c r="D86" s="54"/>
      <c r="E86" s="54"/>
      <c r="F86" s="54"/>
      <c r="G86" s="54"/>
      <c r="H86" s="54"/>
      <c r="I86" s="54"/>
      <c r="J86" s="522"/>
      <c r="K86" s="54"/>
    </row>
    <row r="87" customFormat="false" ht="12.75" hidden="false" customHeight="true" outlineLevel="0" collapsed="false">
      <c r="A87" s="521"/>
      <c r="B87" s="54"/>
      <c r="C87" s="54"/>
      <c r="D87" s="54"/>
      <c r="E87" s="54"/>
      <c r="F87" s="54"/>
      <c r="G87" s="54"/>
      <c r="H87" s="54"/>
      <c r="I87" s="54"/>
      <c r="J87" s="522"/>
      <c r="K87" s="54"/>
    </row>
    <row r="88" customFormat="false" ht="12.75" hidden="false" customHeight="true" outlineLevel="0" collapsed="false">
      <c r="A88" s="521"/>
      <c r="B88" s="54"/>
      <c r="C88" s="54"/>
      <c r="D88" s="54"/>
      <c r="E88" s="54"/>
      <c r="F88" s="54"/>
      <c r="G88" s="54"/>
      <c r="H88" s="54"/>
      <c r="I88" s="54"/>
      <c r="J88" s="522"/>
      <c r="K88" s="54"/>
    </row>
    <row r="89" customFormat="false" ht="12.75" hidden="false" customHeight="true" outlineLevel="0" collapsed="false">
      <c r="A89" s="521"/>
      <c r="B89" s="54"/>
      <c r="C89" s="54"/>
      <c r="D89" s="54"/>
      <c r="E89" s="54"/>
      <c r="F89" s="54"/>
      <c r="G89" s="54"/>
      <c r="H89" s="54"/>
      <c r="I89" s="54"/>
      <c r="J89" s="522"/>
      <c r="K89" s="54"/>
    </row>
    <row r="90" customFormat="false" ht="12.75" hidden="false" customHeight="true" outlineLevel="0" collapsed="false">
      <c r="A90" s="521"/>
      <c r="B90" s="54"/>
      <c r="C90" s="54"/>
      <c r="D90" s="54"/>
      <c r="E90" s="54"/>
      <c r="F90" s="54"/>
      <c r="G90" s="54"/>
      <c r="H90" s="54"/>
      <c r="I90" s="54"/>
      <c r="J90" s="522"/>
      <c r="K90" s="54"/>
    </row>
    <row r="91" customFormat="false" ht="12.75" hidden="false" customHeight="true" outlineLevel="0" collapsed="false">
      <c r="A91" s="521"/>
      <c r="B91" s="54"/>
      <c r="C91" s="54"/>
      <c r="D91" s="54"/>
      <c r="E91" s="54"/>
      <c r="F91" s="54"/>
      <c r="G91" s="54"/>
      <c r="H91" s="54"/>
      <c r="I91" s="54"/>
      <c r="J91" s="522"/>
      <c r="K91" s="54"/>
    </row>
    <row r="92" customFormat="false" ht="12.75" hidden="false" customHeight="true" outlineLevel="0" collapsed="false">
      <c r="A92" s="521"/>
      <c r="B92" s="54"/>
      <c r="C92" s="54"/>
      <c r="D92" s="54"/>
      <c r="E92" s="54"/>
      <c r="F92" s="54"/>
      <c r="G92" s="54"/>
      <c r="H92" s="54"/>
      <c r="I92" s="54"/>
      <c r="J92" s="522"/>
      <c r="K92" s="54"/>
    </row>
    <row r="93" customFormat="false" ht="12.75" hidden="false" customHeight="true" outlineLevel="0" collapsed="false">
      <c r="A93" s="521"/>
      <c r="B93" s="54"/>
      <c r="C93" s="54"/>
      <c r="D93" s="54"/>
      <c r="E93" s="54"/>
      <c r="F93" s="54"/>
      <c r="G93" s="54"/>
      <c r="H93" s="54"/>
      <c r="I93" s="54"/>
      <c r="J93" s="522"/>
      <c r="K93" s="54"/>
    </row>
    <row r="94" customFormat="false" ht="12.75" hidden="false" customHeight="true" outlineLevel="0" collapsed="false">
      <c r="A94" s="521"/>
      <c r="B94" s="54"/>
      <c r="C94" s="54"/>
      <c r="D94" s="54"/>
      <c r="E94" s="54"/>
      <c r="F94" s="54"/>
      <c r="G94" s="54"/>
      <c r="H94" s="54"/>
      <c r="I94" s="54"/>
      <c r="J94" s="522"/>
      <c r="K94" s="54"/>
    </row>
    <row r="95" customFormat="false" ht="12.75" hidden="false" customHeight="true" outlineLevel="0" collapsed="false">
      <c r="A95" s="521"/>
      <c r="B95" s="54"/>
      <c r="C95" s="54"/>
      <c r="D95" s="54"/>
      <c r="E95" s="54"/>
      <c r="F95" s="54"/>
      <c r="G95" s="54"/>
      <c r="H95" s="54"/>
      <c r="I95" s="54"/>
      <c r="J95" s="522"/>
      <c r="K95" s="54"/>
    </row>
    <row r="96" customFormat="false" ht="12.75" hidden="false" customHeight="true" outlineLevel="0" collapsed="false">
      <c r="A96" s="521"/>
      <c r="B96" s="54"/>
      <c r="C96" s="54"/>
      <c r="D96" s="54"/>
      <c r="E96" s="54"/>
      <c r="F96" s="54"/>
      <c r="G96" s="54"/>
      <c r="H96" s="54"/>
      <c r="I96" s="54"/>
      <c r="J96" s="522"/>
      <c r="K96" s="54"/>
    </row>
    <row r="97" customFormat="false" ht="12.75" hidden="false" customHeight="true" outlineLevel="0" collapsed="false">
      <c r="A97" s="521"/>
      <c r="B97" s="54"/>
      <c r="C97" s="54"/>
      <c r="D97" s="54"/>
      <c r="E97" s="54"/>
      <c r="F97" s="54"/>
      <c r="G97" s="54"/>
      <c r="H97" s="54"/>
      <c r="I97" s="54"/>
      <c r="J97" s="522"/>
      <c r="K97" s="54"/>
    </row>
    <row r="98" customFormat="false" ht="12.75" hidden="false" customHeight="true" outlineLevel="0" collapsed="false">
      <c r="A98" s="521"/>
      <c r="B98" s="54"/>
      <c r="C98" s="54"/>
      <c r="D98" s="54"/>
      <c r="E98" s="54"/>
      <c r="F98" s="54"/>
      <c r="G98" s="54"/>
      <c r="H98" s="54"/>
      <c r="I98" s="54"/>
      <c r="J98" s="522"/>
      <c r="K98" s="54"/>
    </row>
    <row r="99" customFormat="false" ht="12.75" hidden="false" customHeight="true" outlineLevel="0" collapsed="false">
      <c r="A99" s="521"/>
      <c r="B99" s="54"/>
      <c r="C99" s="54"/>
      <c r="D99" s="54"/>
      <c r="E99" s="54"/>
      <c r="F99" s="54"/>
      <c r="G99" s="54"/>
      <c r="H99" s="54"/>
      <c r="I99" s="54"/>
      <c r="J99" s="522"/>
      <c r="K99" s="54"/>
    </row>
    <row r="100" customFormat="false" ht="12.75" hidden="false" customHeight="true" outlineLevel="0" collapsed="false">
      <c r="A100" s="521"/>
      <c r="B100" s="54"/>
      <c r="C100" s="54"/>
      <c r="D100" s="54"/>
      <c r="E100" s="54"/>
      <c r="F100" s="54"/>
      <c r="G100" s="54"/>
      <c r="H100" s="54"/>
      <c r="I100" s="54"/>
      <c r="J100" s="522"/>
      <c r="K100" s="54"/>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4">
    <mergeCell ref="B1:C1"/>
    <mergeCell ref="D1:E1"/>
    <mergeCell ref="F1:G1"/>
    <mergeCell ref="H1:I1"/>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C0C0"/>
    <pageSetUpPr fitToPage="false"/>
  </sheetPr>
  <dimension ref="A1:K1000"/>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B3" activeCellId="0" sqref="B3"/>
    </sheetView>
  </sheetViews>
  <sheetFormatPr defaultColWidth="14.4296875" defaultRowHeight="15" zeroHeight="false" outlineLevelRow="0" outlineLevelCol="0"/>
  <cols>
    <col collapsed="false" customWidth="true" hidden="false" outlineLevel="0" max="1" min="1" style="1" width="9.14"/>
    <col collapsed="false" customWidth="true" hidden="false" outlineLevel="0" max="2" min="2" style="1" width="50"/>
    <col collapsed="false" customWidth="true" hidden="false" outlineLevel="0" max="3" min="3" style="1" width="17.29"/>
    <col collapsed="false" customWidth="true" hidden="false" outlineLevel="0" max="4" min="4" style="1" width="9.29"/>
    <col collapsed="false" customWidth="true" hidden="false" outlineLevel="0" max="9" min="5" style="1" width="8"/>
    <col collapsed="false" customWidth="true" hidden="false" outlineLevel="0" max="26" min="10" style="1" width="12.71"/>
  </cols>
  <sheetData>
    <row r="1" customFormat="false" ht="12.75" hidden="false" customHeight="true" outlineLevel="0" collapsed="false">
      <c r="A1" s="11"/>
      <c r="B1" s="11"/>
      <c r="C1" s="11"/>
      <c r="D1" s="11"/>
      <c r="E1" s="11"/>
      <c r="F1" s="11"/>
      <c r="G1" s="11"/>
      <c r="H1" s="11"/>
      <c r="I1" s="11"/>
      <c r="J1" s="11"/>
      <c r="K1" s="11"/>
    </row>
    <row r="2" customFormat="false" ht="13.5" hidden="false" customHeight="true" outlineLevel="0" collapsed="false">
      <c r="A2" s="11"/>
      <c r="B2" s="11"/>
      <c r="C2" s="11"/>
      <c r="D2" s="11"/>
      <c r="E2" s="11"/>
      <c r="F2" s="11"/>
      <c r="G2" s="11"/>
      <c r="H2" s="11"/>
      <c r="I2" s="11"/>
      <c r="J2" s="11"/>
      <c r="K2" s="11"/>
    </row>
    <row r="3" customFormat="false" ht="15.75" hidden="false" customHeight="true" outlineLevel="0" collapsed="false">
      <c r="A3" s="11"/>
      <c r="B3" s="473" t="s">
        <v>896</v>
      </c>
      <c r="C3" s="473"/>
      <c r="D3" s="11"/>
      <c r="E3" s="11"/>
      <c r="F3" s="15" t="s">
        <v>17</v>
      </c>
      <c r="G3" s="15"/>
      <c r="H3" s="15"/>
      <c r="I3" s="15"/>
      <c r="J3" s="11"/>
      <c r="K3" s="11"/>
    </row>
    <row r="4" customFormat="false" ht="15" hidden="false" customHeight="true" outlineLevel="0" collapsed="false">
      <c r="A4" s="11"/>
      <c r="B4" s="11"/>
      <c r="C4" s="11"/>
      <c r="D4" s="11"/>
      <c r="E4" s="11"/>
      <c r="F4" s="17"/>
      <c r="G4" s="18"/>
      <c r="H4" s="18"/>
      <c r="I4" s="19"/>
      <c r="J4" s="11"/>
      <c r="K4" s="11"/>
    </row>
    <row r="5" customFormat="false" ht="15" hidden="false" customHeight="true" outlineLevel="0" collapsed="false">
      <c r="A5" s="11"/>
      <c r="B5" s="160" t="s">
        <v>897</v>
      </c>
      <c r="C5" s="523" t="n">
        <v>13092</v>
      </c>
      <c r="D5" s="11"/>
      <c r="E5" s="11"/>
      <c r="F5" s="20"/>
      <c r="G5" s="21"/>
      <c r="H5" s="22" t="s">
        <v>19</v>
      </c>
      <c r="I5" s="23"/>
      <c r="J5" s="11"/>
      <c r="K5" s="11"/>
    </row>
    <row r="6" customFormat="false" ht="15" hidden="false" customHeight="true" outlineLevel="0" collapsed="false">
      <c r="A6" s="11"/>
      <c r="B6" s="119"/>
      <c r="C6" s="182"/>
      <c r="D6" s="11"/>
      <c r="E6" s="11"/>
      <c r="F6" s="20"/>
      <c r="G6" s="27"/>
      <c r="H6" s="22" t="s">
        <v>21</v>
      </c>
      <c r="I6" s="23"/>
      <c r="J6" s="11"/>
      <c r="K6" s="11"/>
    </row>
    <row r="7" customFormat="false" ht="15" hidden="false" customHeight="true" outlineLevel="0" collapsed="false">
      <c r="A7" s="11"/>
      <c r="B7" s="125" t="s">
        <v>898</v>
      </c>
      <c r="C7" s="523" t="n">
        <v>182021.24</v>
      </c>
      <c r="D7" s="11"/>
      <c r="E7" s="11"/>
      <c r="F7" s="20"/>
      <c r="G7" s="28"/>
      <c r="H7" s="22" t="s">
        <v>23</v>
      </c>
      <c r="I7" s="23"/>
      <c r="J7" s="11"/>
      <c r="K7" s="11"/>
    </row>
    <row r="8" customFormat="false" ht="15.75" hidden="false" customHeight="true" outlineLevel="0" collapsed="false">
      <c r="A8" s="11"/>
      <c r="B8" s="118" t="s">
        <v>899</v>
      </c>
      <c r="C8" s="523" t="n">
        <v>61014.92</v>
      </c>
      <c r="D8" s="11"/>
      <c r="E8" s="11"/>
      <c r="F8" s="29"/>
      <c r="G8" s="30"/>
      <c r="H8" s="30"/>
      <c r="I8" s="31"/>
      <c r="J8" s="11"/>
      <c r="K8" s="11"/>
    </row>
    <row r="9" customFormat="false" ht="12.75" hidden="false" customHeight="true" outlineLevel="0" collapsed="false">
      <c r="A9" s="11"/>
      <c r="B9" s="118" t="s">
        <v>900</v>
      </c>
      <c r="C9" s="523" t="n">
        <v>74809.36</v>
      </c>
      <c r="D9" s="11"/>
      <c r="E9" s="11"/>
      <c r="F9" s="11"/>
      <c r="G9" s="11"/>
      <c r="H9" s="11"/>
      <c r="I9" s="11"/>
      <c r="J9" s="11"/>
      <c r="K9" s="11"/>
    </row>
    <row r="10" customFormat="false" ht="12.75" hidden="false" customHeight="true" outlineLevel="0" collapsed="false">
      <c r="A10" s="11"/>
      <c r="B10" s="118" t="s">
        <v>901</v>
      </c>
      <c r="C10" s="523" t="n">
        <v>356082.22</v>
      </c>
      <c r="D10" s="11"/>
      <c r="E10" s="11"/>
      <c r="F10" s="11"/>
      <c r="G10" s="11"/>
      <c r="H10" s="11"/>
      <c r="I10" s="11"/>
      <c r="J10" s="11"/>
      <c r="K10" s="11"/>
    </row>
    <row r="11" customFormat="false" ht="12.75" hidden="false" customHeight="true" outlineLevel="0" collapsed="false">
      <c r="A11" s="11"/>
      <c r="B11" s="119"/>
      <c r="C11" s="182"/>
      <c r="D11" s="11"/>
      <c r="E11" s="11"/>
      <c r="F11" s="11"/>
      <c r="G11" s="11"/>
      <c r="H11" s="11"/>
      <c r="I11" s="11"/>
      <c r="J11" s="11"/>
      <c r="K11" s="11"/>
    </row>
    <row r="12" customFormat="false" ht="12.75" hidden="false" customHeight="true" outlineLevel="0" collapsed="false">
      <c r="A12" s="11"/>
      <c r="B12" s="524" t="s">
        <v>902</v>
      </c>
      <c r="C12" s="525" t="n">
        <f aca="false">SUM(C7:C10)</f>
        <v>673927.74</v>
      </c>
      <c r="D12" s="11"/>
      <c r="E12" s="11"/>
      <c r="F12" s="11"/>
      <c r="G12" s="11"/>
      <c r="H12" s="11"/>
      <c r="I12" s="11"/>
      <c r="J12" s="11"/>
      <c r="K12" s="11"/>
    </row>
    <row r="13" customFormat="false" ht="12.75" hidden="false" customHeight="true" outlineLevel="0" collapsed="false">
      <c r="A13" s="11"/>
      <c r="B13" s="454"/>
      <c r="C13" s="182"/>
      <c r="D13" s="11"/>
      <c r="E13" s="11"/>
      <c r="F13" s="11"/>
      <c r="G13" s="11"/>
      <c r="H13" s="11"/>
      <c r="I13" s="11"/>
      <c r="J13" s="11"/>
      <c r="K13" s="11"/>
    </row>
    <row r="14" customFormat="false" ht="12.75" hidden="false" customHeight="true" outlineLevel="0" collapsed="false">
      <c r="A14" s="11"/>
      <c r="B14" s="119" t="s">
        <v>903</v>
      </c>
      <c r="C14" s="523" t="n">
        <v>0</v>
      </c>
      <c r="D14" s="11"/>
      <c r="E14" s="11"/>
      <c r="F14" s="11"/>
      <c r="G14" s="11"/>
      <c r="H14" s="11"/>
      <c r="I14" s="11"/>
      <c r="J14" s="11"/>
      <c r="K14" s="11"/>
    </row>
    <row r="15" customFormat="false" ht="12.75" hidden="false" customHeight="true" outlineLevel="0" collapsed="false">
      <c r="A15" s="11"/>
      <c r="B15" s="119" t="s">
        <v>904</v>
      </c>
      <c r="C15" s="523" t="n">
        <v>0</v>
      </c>
      <c r="D15" s="11"/>
      <c r="E15" s="11"/>
      <c r="F15" s="11"/>
      <c r="G15" s="11"/>
      <c r="H15" s="11"/>
      <c r="I15" s="11"/>
      <c r="J15" s="11"/>
      <c r="K15" s="11"/>
    </row>
    <row r="16" customFormat="false" ht="12.75" hidden="false" customHeight="true" outlineLevel="0" collapsed="false">
      <c r="A16" s="11"/>
      <c r="B16" s="119"/>
      <c r="C16" s="182"/>
      <c r="D16" s="11"/>
      <c r="E16" s="11"/>
      <c r="F16" s="11"/>
      <c r="G16" s="11"/>
      <c r="H16" s="11"/>
      <c r="I16" s="11"/>
      <c r="J16" s="11"/>
      <c r="K16" s="11"/>
    </row>
    <row r="17" customFormat="false" ht="12.75" hidden="false" customHeight="true" outlineLevel="0" collapsed="false">
      <c r="A17" s="11"/>
      <c r="B17" s="118" t="s">
        <v>905</v>
      </c>
      <c r="C17" s="523" t="n">
        <v>19944.47</v>
      </c>
      <c r="D17" s="11"/>
      <c r="E17" s="11"/>
      <c r="F17" s="11"/>
      <c r="G17" s="11"/>
      <c r="H17" s="11"/>
      <c r="I17" s="11"/>
      <c r="J17" s="11"/>
      <c r="K17" s="11"/>
    </row>
    <row r="18" customFormat="false" ht="12.75" hidden="false" customHeight="true" outlineLevel="0" collapsed="false">
      <c r="A18" s="11"/>
      <c r="B18" s="118" t="s">
        <v>906</v>
      </c>
      <c r="C18" s="523" t="n">
        <v>245294.85</v>
      </c>
      <c r="D18" s="11"/>
      <c r="E18" s="11"/>
      <c r="F18" s="11"/>
      <c r="G18" s="11"/>
      <c r="H18" s="11"/>
      <c r="I18" s="11"/>
      <c r="J18" s="11"/>
      <c r="K18" s="11"/>
    </row>
    <row r="19" customFormat="false" ht="12.75" hidden="false" customHeight="true" outlineLevel="0" collapsed="false">
      <c r="A19" s="11"/>
      <c r="B19" s="118" t="s">
        <v>907</v>
      </c>
      <c r="C19" s="523" t="n">
        <v>0</v>
      </c>
      <c r="D19" s="11"/>
      <c r="E19" s="11"/>
      <c r="F19" s="11"/>
      <c r="G19" s="11"/>
      <c r="H19" s="11"/>
      <c r="I19" s="11"/>
      <c r="J19" s="11"/>
      <c r="K19" s="11"/>
    </row>
    <row r="20" customFormat="false" ht="12.75" hidden="false" customHeight="true" outlineLevel="0" collapsed="false">
      <c r="A20" s="11"/>
      <c r="B20" s="119"/>
      <c r="C20" s="182"/>
      <c r="D20" s="11"/>
      <c r="E20" s="11"/>
      <c r="F20" s="11"/>
      <c r="G20" s="11"/>
      <c r="H20" s="11"/>
      <c r="I20" s="11"/>
      <c r="J20" s="11"/>
      <c r="K20" s="11"/>
    </row>
    <row r="21" customFormat="false" ht="12.75" hidden="false" customHeight="true" outlineLevel="0" collapsed="false">
      <c r="A21" s="11"/>
      <c r="B21" s="524" t="s">
        <v>908</v>
      </c>
      <c r="C21" s="525" t="n">
        <f aca="false">SUM(C17:C19)</f>
        <v>265239.32</v>
      </c>
      <c r="D21" s="11"/>
      <c r="E21" s="11"/>
      <c r="F21" s="11"/>
      <c r="G21" s="11"/>
      <c r="H21" s="11"/>
      <c r="I21" s="11"/>
      <c r="J21" s="11"/>
      <c r="K21" s="11"/>
    </row>
    <row r="22" customFormat="false" ht="12.75" hidden="false" customHeight="true" outlineLevel="0" collapsed="false">
      <c r="A22" s="11"/>
      <c r="B22" s="524"/>
      <c r="C22" s="182"/>
      <c r="D22" s="11"/>
      <c r="E22" s="11"/>
      <c r="F22" s="11"/>
      <c r="G22" s="11"/>
      <c r="H22" s="11"/>
      <c r="I22" s="11"/>
      <c r="J22" s="11"/>
      <c r="K22" s="11"/>
    </row>
    <row r="23" customFormat="false" ht="12.75" hidden="false" customHeight="true" outlineLevel="0" collapsed="false">
      <c r="A23" s="11"/>
      <c r="B23" s="118" t="s">
        <v>909</v>
      </c>
      <c r="C23" s="523" t="n">
        <v>28661.33</v>
      </c>
      <c r="D23" s="11"/>
      <c r="E23" s="11"/>
      <c r="F23" s="11"/>
      <c r="G23" s="11"/>
      <c r="H23" s="11"/>
      <c r="I23" s="11"/>
      <c r="J23" s="11"/>
      <c r="K23" s="11"/>
    </row>
    <row r="24" customFormat="false" ht="12.75" hidden="false" customHeight="true" outlineLevel="0" collapsed="false">
      <c r="A24" s="11"/>
      <c r="B24" s="118" t="s">
        <v>910</v>
      </c>
      <c r="C24" s="523" t="n">
        <v>0</v>
      </c>
      <c r="D24" s="11"/>
      <c r="E24" s="11"/>
      <c r="F24" s="11"/>
      <c r="G24" s="11"/>
      <c r="H24" s="11"/>
      <c r="I24" s="11"/>
      <c r="J24" s="11"/>
      <c r="K24" s="11"/>
    </row>
    <row r="25" customFormat="false" ht="12.75" hidden="false" customHeight="true" outlineLevel="0" collapsed="false">
      <c r="A25" s="11"/>
      <c r="B25" s="118" t="s">
        <v>911</v>
      </c>
      <c r="C25" s="523" t="n">
        <v>87419.93</v>
      </c>
      <c r="D25" s="11"/>
      <c r="E25" s="11"/>
      <c r="F25" s="11"/>
      <c r="G25" s="11"/>
      <c r="H25" s="11"/>
      <c r="I25" s="11"/>
      <c r="J25" s="11"/>
      <c r="K25" s="11"/>
    </row>
    <row r="26" customFormat="false" ht="12.75" hidden="false" customHeight="true" outlineLevel="0" collapsed="false">
      <c r="A26" s="11"/>
      <c r="B26" s="119"/>
      <c r="C26" s="182"/>
      <c r="D26" s="11"/>
      <c r="E26" s="11"/>
      <c r="F26" s="11"/>
      <c r="G26" s="11"/>
      <c r="H26" s="11"/>
      <c r="I26" s="11"/>
      <c r="J26" s="11"/>
      <c r="K26" s="11"/>
    </row>
    <row r="27" customFormat="false" ht="12.75" hidden="false" customHeight="true" outlineLevel="0" collapsed="false">
      <c r="A27" s="11"/>
      <c r="B27" s="524" t="s">
        <v>912</v>
      </c>
      <c r="C27" s="525" t="n">
        <f aca="false">SUM(C23:C25)</f>
        <v>116081.26</v>
      </c>
      <c r="D27" s="11"/>
      <c r="E27" s="11"/>
      <c r="F27" s="11"/>
      <c r="G27" s="11"/>
      <c r="H27" s="11"/>
      <c r="I27" s="11"/>
      <c r="J27" s="11"/>
      <c r="K27" s="11"/>
    </row>
    <row r="28" customFormat="false" ht="12.75" hidden="false" customHeight="true" outlineLevel="0" collapsed="false">
      <c r="A28" s="11"/>
      <c r="B28" s="524"/>
      <c r="C28" s="182"/>
      <c r="D28" s="11"/>
      <c r="E28" s="11"/>
      <c r="F28" s="11"/>
      <c r="G28" s="11"/>
      <c r="H28" s="11"/>
      <c r="I28" s="11"/>
      <c r="J28" s="11"/>
      <c r="K28" s="11"/>
    </row>
    <row r="29" customFormat="false" ht="12.75" hidden="false" customHeight="true" outlineLevel="0" collapsed="false">
      <c r="A29" s="11"/>
      <c r="B29" s="160" t="s">
        <v>913</v>
      </c>
      <c r="C29" s="523" t="n">
        <v>0</v>
      </c>
      <c r="D29" s="11"/>
      <c r="E29" s="11"/>
      <c r="F29" s="11"/>
      <c r="G29" s="11"/>
      <c r="H29" s="11"/>
      <c r="I29" s="11"/>
      <c r="J29" s="11"/>
      <c r="K29" s="11"/>
    </row>
    <row r="30" customFormat="false" ht="12.75" hidden="false" customHeight="true" outlineLevel="0" collapsed="false">
      <c r="A30" s="11"/>
      <c r="B30" s="160" t="s">
        <v>914</v>
      </c>
      <c r="C30" s="523" t="n">
        <v>78465</v>
      </c>
      <c r="D30" s="11"/>
      <c r="E30" s="11"/>
      <c r="F30" s="11"/>
      <c r="G30" s="11"/>
      <c r="H30" s="11"/>
      <c r="I30" s="11"/>
      <c r="J30" s="11"/>
      <c r="K30" s="11"/>
    </row>
    <row r="31" customFormat="false" ht="12.75" hidden="false" customHeight="true" outlineLevel="0" collapsed="false">
      <c r="A31" s="11"/>
      <c r="B31" s="160" t="s">
        <v>915</v>
      </c>
      <c r="C31" s="523" t="n">
        <v>87108.71</v>
      </c>
      <c r="D31" s="11"/>
      <c r="E31" s="11"/>
      <c r="F31" s="11"/>
      <c r="G31" s="11"/>
      <c r="H31" s="11"/>
      <c r="I31" s="11"/>
      <c r="J31" s="11"/>
      <c r="K31" s="11"/>
    </row>
    <row r="32" customFormat="false" ht="12.75" hidden="false" customHeight="true" outlineLevel="0" collapsed="false">
      <c r="A32" s="11"/>
      <c r="B32" s="160" t="s">
        <v>916</v>
      </c>
      <c r="C32" s="523" t="n">
        <v>5913.41</v>
      </c>
      <c r="D32" s="11"/>
      <c r="E32" s="11"/>
      <c r="F32" s="11"/>
      <c r="G32" s="11"/>
      <c r="H32" s="11"/>
      <c r="I32" s="11"/>
      <c r="J32" s="11"/>
      <c r="K32" s="11"/>
    </row>
    <row r="33" customFormat="false" ht="12.75" hidden="false" customHeight="true" outlineLevel="0" collapsed="false">
      <c r="A33" s="11"/>
      <c r="B33" s="160" t="s">
        <v>917</v>
      </c>
      <c r="C33" s="523" t="n">
        <v>117527.45</v>
      </c>
      <c r="D33" s="11"/>
      <c r="E33" s="11"/>
      <c r="F33" s="11"/>
      <c r="G33" s="11"/>
      <c r="H33" s="11"/>
      <c r="I33" s="11"/>
      <c r="J33" s="11"/>
      <c r="K33" s="11"/>
    </row>
    <row r="34" customFormat="false" ht="12.75" hidden="false" customHeight="true" outlineLevel="0" collapsed="false">
      <c r="A34" s="11"/>
      <c r="B34" s="119"/>
      <c r="C34" s="182"/>
      <c r="D34" s="11"/>
      <c r="E34" s="11"/>
      <c r="F34" s="11"/>
      <c r="G34" s="11"/>
      <c r="H34" s="11"/>
      <c r="I34" s="11"/>
      <c r="J34" s="11"/>
      <c r="K34" s="11"/>
    </row>
    <row r="35" customFormat="false" ht="12.75" hidden="false" customHeight="true" outlineLevel="0" collapsed="false">
      <c r="A35" s="11"/>
      <c r="B35" s="118" t="s">
        <v>918</v>
      </c>
      <c r="C35" s="523" t="n">
        <v>215217.6</v>
      </c>
      <c r="D35" s="11"/>
      <c r="E35" s="11"/>
      <c r="F35" s="11"/>
      <c r="G35" s="11"/>
      <c r="H35" s="11"/>
      <c r="I35" s="11"/>
      <c r="J35" s="11"/>
      <c r="K35" s="11"/>
    </row>
    <row r="36" customFormat="false" ht="12.75" hidden="false" customHeight="true" outlineLevel="0" collapsed="false">
      <c r="A36" s="11"/>
      <c r="B36" s="118" t="s">
        <v>919</v>
      </c>
      <c r="C36" s="523" t="n">
        <v>0</v>
      </c>
      <c r="D36" s="11"/>
      <c r="E36" s="11"/>
      <c r="F36" s="11"/>
      <c r="G36" s="11"/>
      <c r="H36" s="11"/>
      <c r="I36" s="11"/>
      <c r="J36" s="11"/>
      <c r="K36" s="11"/>
    </row>
    <row r="37" customFormat="false" ht="12.75" hidden="false" customHeight="true" outlineLevel="0" collapsed="false">
      <c r="A37" s="11"/>
      <c r="B37" s="118" t="s">
        <v>920</v>
      </c>
      <c r="C37" s="523" t="n">
        <v>0</v>
      </c>
      <c r="D37" s="11"/>
      <c r="E37" s="11"/>
      <c r="F37" s="11"/>
      <c r="G37" s="11"/>
      <c r="H37" s="11"/>
      <c r="I37" s="11"/>
      <c r="J37" s="11"/>
      <c r="K37" s="11"/>
    </row>
    <row r="38" customFormat="false" ht="12.75" hidden="false" customHeight="true" outlineLevel="0" collapsed="false">
      <c r="A38" s="11"/>
      <c r="B38" s="118" t="s">
        <v>921</v>
      </c>
      <c r="C38" s="523" t="n">
        <v>0</v>
      </c>
      <c r="D38" s="11"/>
      <c r="E38" s="11"/>
      <c r="F38" s="11"/>
      <c r="G38" s="11"/>
      <c r="H38" s="11"/>
      <c r="I38" s="11"/>
      <c r="J38" s="11"/>
      <c r="K38" s="11"/>
    </row>
    <row r="39" customFormat="false" ht="12.75" hidden="false" customHeight="true" outlineLevel="0" collapsed="false">
      <c r="A39" s="11"/>
      <c r="B39" s="118" t="s">
        <v>922</v>
      </c>
      <c r="C39" s="523" t="n">
        <v>354130</v>
      </c>
      <c r="D39" s="11"/>
      <c r="E39" s="11"/>
      <c r="F39" s="11"/>
      <c r="G39" s="11"/>
      <c r="H39" s="11"/>
      <c r="I39" s="11"/>
      <c r="J39" s="11"/>
      <c r="K39" s="11"/>
    </row>
    <row r="40" customFormat="false" ht="12.75" hidden="false" customHeight="true" outlineLevel="0" collapsed="false">
      <c r="A40" s="11"/>
      <c r="B40" s="118" t="s">
        <v>923</v>
      </c>
      <c r="C40" s="523" t="n">
        <v>358243.34</v>
      </c>
      <c r="D40" s="11"/>
      <c r="E40" s="11"/>
      <c r="F40" s="11"/>
      <c r="G40" s="11"/>
      <c r="H40" s="11"/>
      <c r="I40" s="11"/>
      <c r="J40" s="11"/>
      <c r="K40" s="11"/>
    </row>
    <row r="41" customFormat="false" ht="12.75" hidden="false" customHeight="true" outlineLevel="0" collapsed="false">
      <c r="A41" s="11"/>
      <c r="B41" s="118" t="s">
        <v>924</v>
      </c>
      <c r="C41" s="523" t="n">
        <v>200000</v>
      </c>
      <c r="D41" s="11"/>
      <c r="E41" s="11"/>
      <c r="F41" s="11"/>
      <c r="G41" s="11"/>
      <c r="H41" s="11"/>
      <c r="I41" s="11"/>
      <c r="J41" s="11"/>
      <c r="K41" s="11"/>
    </row>
    <row r="42" customFormat="false" ht="12.75" hidden="false" customHeight="true" outlineLevel="0" collapsed="false">
      <c r="A42" s="11"/>
      <c r="B42" s="118" t="s">
        <v>925</v>
      </c>
      <c r="C42" s="523" t="n">
        <v>0</v>
      </c>
      <c r="D42" s="11"/>
      <c r="E42" s="11"/>
      <c r="F42" s="11"/>
      <c r="G42" s="11"/>
      <c r="H42" s="11"/>
      <c r="I42" s="11"/>
      <c r="J42" s="11"/>
      <c r="K42" s="11"/>
    </row>
    <row r="43" customFormat="false" ht="12.75" hidden="false" customHeight="true" outlineLevel="0" collapsed="false">
      <c r="A43" s="11"/>
      <c r="B43" s="118" t="s">
        <v>926</v>
      </c>
      <c r="C43" s="523" t="n">
        <v>0</v>
      </c>
      <c r="D43" s="11"/>
      <c r="E43" s="11"/>
      <c r="F43" s="11"/>
      <c r="G43" s="11"/>
      <c r="H43" s="11"/>
      <c r="I43" s="11"/>
      <c r="J43" s="11"/>
      <c r="K43" s="11"/>
    </row>
    <row r="44" customFormat="false" ht="12.75" hidden="false" customHeight="true" outlineLevel="0" collapsed="false">
      <c r="A44" s="11"/>
      <c r="B44" s="119"/>
      <c r="C44" s="182"/>
      <c r="D44" s="11"/>
      <c r="E44" s="11"/>
      <c r="F44" s="11"/>
      <c r="G44" s="11"/>
      <c r="H44" s="11"/>
      <c r="I44" s="11"/>
      <c r="J44" s="11"/>
      <c r="K44" s="11"/>
    </row>
    <row r="45" customFormat="false" ht="12.75" hidden="false" customHeight="true" outlineLevel="0" collapsed="false">
      <c r="A45" s="11"/>
      <c r="B45" s="524" t="s">
        <v>927</v>
      </c>
      <c r="C45" s="525" t="n">
        <f aca="false">SUM(C35:C43)</f>
        <v>1127590.94</v>
      </c>
      <c r="D45" s="11"/>
      <c r="E45" s="11"/>
      <c r="F45" s="11"/>
      <c r="G45" s="11"/>
      <c r="H45" s="11"/>
      <c r="I45" s="11"/>
      <c r="J45" s="11"/>
      <c r="K45" s="11"/>
    </row>
    <row r="46" customFormat="false" ht="12.75" hidden="false" customHeight="true" outlineLevel="0" collapsed="false">
      <c r="A46" s="11"/>
      <c r="B46" s="119"/>
      <c r="C46" s="182" t="s">
        <v>928</v>
      </c>
      <c r="D46" s="11"/>
      <c r="E46" s="11"/>
      <c r="F46" s="11"/>
      <c r="G46" s="11"/>
      <c r="H46" s="11"/>
      <c r="I46" s="11"/>
      <c r="J46" s="11"/>
      <c r="K46" s="11"/>
    </row>
    <row r="47" customFormat="false" ht="12.75" hidden="false" customHeight="true" outlineLevel="0" collapsed="false">
      <c r="A47" s="11"/>
      <c r="B47" s="160" t="s">
        <v>929</v>
      </c>
      <c r="C47" s="523" t="n">
        <v>0</v>
      </c>
      <c r="D47" s="11"/>
      <c r="E47" s="11"/>
      <c r="F47" s="11"/>
      <c r="G47" s="11"/>
      <c r="H47" s="11"/>
      <c r="I47" s="11"/>
      <c r="J47" s="11"/>
      <c r="K47" s="11"/>
    </row>
    <row r="48" customFormat="false" ht="12.75" hidden="false" customHeight="true" outlineLevel="0" collapsed="false">
      <c r="A48" s="11"/>
      <c r="B48" s="11"/>
      <c r="C48" s="182" t="s">
        <v>928</v>
      </c>
      <c r="D48" s="526"/>
      <c r="E48" s="11"/>
      <c r="F48" s="11"/>
      <c r="G48" s="11"/>
      <c r="H48" s="11"/>
      <c r="I48" s="11"/>
      <c r="J48" s="11"/>
      <c r="K48" s="11"/>
    </row>
    <row r="49" customFormat="false" ht="12.75" hidden="false" customHeight="true" outlineLevel="0" collapsed="false">
      <c r="A49" s="11"/>
      <c r="B49" s="527" t="s">
        <v>930</v>
      </c>
      <c r="C49" s="528" t="n">
        <f aca="false">C47+C45+SUM(C29:C33)+C27+C21+C12+C5+C14+C15</f>
        <v>2484945.83</v>
      </c>
      <c r="D49" s="11"/>
      <c r="E49" s="11"/>
      <c r="F49" s="11"/>
      <c r="G49" s="11"/>
      <c r="H49" s="11"/>
      <c r="I49" s="11"/>
      <c r="J49" s="11"/>
      <c r="K49" s="11"/>
    </row>
    <row r="50" customFormat="false" ht="12.75" hidden="false" customHeight="true" outlineLevel="0" collapsed="false">
      <c r="A50" s="11"/>
      <c r="B50" s="11"/>
      <c r="C50" s="11"/>
      <c r="D50" s="11"/>
      <c r="E50" s="11"/>
      <c r="F50" s="11"/>
      <c r="G50" s="11"/>
      <c r="H50" s="11"/>
      <c r="I50" s="11"/>
      <c r="J50" s="11"/>
      <c r="K50" s="11"/>
    </row>
    <row r="51" customFormat="false" ht="12.75" hidden="false" customHeight="true" outlineLevel="0" collapsed="false">
      <c r="A51" s="11"/>
      <c r="B51" s="11"/>
      <c r="C51" s="11"/>
      <c r="D51" s="11"/>
      <c r="E51" s="11"/>
      <c r="F51" s="11"/>
      <c r="G51" s="11"/>
      <c r="H51" s="11"/>
      <c r="I51" s="11"/>
      <c r="J51" s="11"/>
      <c r="K51" s="11"/>
    </row>
    <row r="52" customFormat="false" ht="12.75" hidden="false" customHeight="true" outlineLevel="0" collapsed="false">
      <c r="A52" s="11"/>
      <c r="B52" s="11"/>
      <c r="C52" s="11"/>
      <c r="D52" s="11"/>
      <c r="E52" s="11"/>
      <c r="F52" s="11"/>
      <c r="G52" s="11"/>
      <c r="H52" s="11"/>
      <c r="I52" s="11"/>
      <c r="J52" s="11"/>
      <c r="K52" s="11"/>
    </row>
    <row r="53" customFormat="false" ht="12.75" hidden="false" customHeight="true" outlineLevel="0" collapsed="false">
      <c r="A53" s="11"/>
      <c r="B53" s="11"/>
      <c r="C53" s="183"/>
      <c r="D53" s="11"/>
      <c r="E53" s="11"/>
      <c r="F53" s="11"/>
      <c r="G53" s="11"/>
      <c r="H53" s="11"/>
      <c r="I53" s="11"/>
      <c r="J53" s="11"/>
      <c r="K53" s="11"/>
    </row>
    <row r="54" customFormat="false" ht="12.75" hidden="false" customHeight="true" outlineLevel="0" collapsed="false">
      <c r="A54" s="11"/>
      <c r="B54" s="11"/>
      <c r="C54" s="183"/>
      <c r="D54" s="11"/>
      <c r="E54" s="11"/>
      <c r="F54" s="11"/>
      <c r="G54" s="11"/>
      <c r="H54" s="11"/>
      <c r="I54" s="11"/>
      <c r="J54" s="11"/>
      <c r="K54" s="11"/>
    </row>
    <row r="55" customFormat="false" ht="12.75" hidden="false" customHeight="true" outlineLevel="0" collapsed="false">
      <c r="A55" s="11"/>
      <c r="B55" s="11"/>
      <c r="C55" s="140"/>
      <c r="D55" s="11"/>
      <c r="E55" s="11"/>
      <c r="F55" s="11"/>
      <c r="G55" s="11"/>
      <c r="H55" s="11"/>
      <c r="I55" s="11"/>
      <c r="J55" s="11"/>
      <c r="K55" s="11"/>
    </row>
    <row r="56" customFormat="false" ht="12.75" hidden="false" customHeight="true" outlineLevel="0" collapsed="false">
      <c r="A56" s="11"/>
      <c r="B56" s="11"/>
      <c r="C56" s="11"/>
      <c r="D56" s="11"/>
      <c r="E56" s="11"/>
      <c r="F56" s="11"/>
      <c r="G56" s="11"/>
      <c r="H56" s="11"/>
      <c r="I56" s="11"/>
      <c r="J56" s="11"/>
      <c r="K56" s="11"/>
    </row>
    <row r="57" customFormat="false" ht="12.75" hidden="false" customHeight="true" outlineLevel="0" collapsed="false">
      <c r="A57" s="11"/>
      <c r="B57" s="11"/>
      <c r="C57" s="11"/>
      <c r="D57" s="11"/>
      <c r="E57" s="11"/>
      <c r="F57" s="11"/>
      <c r="G57" s="11"/>
      <c r="H57" s="11"/>
      <c r="I57" s="11"/>
      <c r="J57" s="11"/>
      <c r="K57" s="11"/>
    </row>
    <row r="58" customFormat="false" ht="12.75" hidden="false" customHeight="true" outlineLevel="0" collapsed="false">
      <c r="A58" s="11"/>
      <c r="B58" s="11"/>
      <c r="C58" s="11"/>
      <c r="D58" s="11"/>
      <c r="E58" s="11"/>
      <c r="F58" s="11"/>
      <c r="G58" s="11"/>
      <c r="H58" s="11"/>
      <c r="I58" s="11"/>
      <c r="J58" s="11"/>
      <c r="K58" s="11"/>
    </row>
    <row r="59" customFormat="false" ht="12.75" hidden="false" customHeight="true" outlineLevel="0" collapsed="false">
      <c r="A59" s="11"/>
      <c r="B59" s="11"/>
      <c r="C59" s="11"/>
      <c r="D59" s="11"/>
      <c r="E59" s="11"/>
      <c r="F59" s="11"/>
      <c r="G59" s="11"/>
      <c r="H59" s="11"/>
      <c r="I59" s="11"/>
      <c r="J59" s="11"/>
      <c r="K59" s="11"/>
    </row>
    <row r="60" customFormat="false" ht="12.75" hidden="false" customHeight="true" outlineLevel="0" collapsed="false">
      <c r="A60" s="11"/>
      <c r="B60" s="11"/>
      <c r="C60" s="11"/>
      <c r="D60" s="11"/>
      <c r="E60" s="11"/>
      <c r="F60" s="11"/>
      <c r="G60" s="11"/>
      <c r="H60" s="11"/>
      <c r="I60" s="11"/>
      <c r="J60" s="11"/>
      <c r="K60" s="11"/>
    </row>
    <row r="61" customFormat="false" ht="12.75" hidden="false" customHeight="true" outlineLevel="0" collapsed="false">
      <c r="A61" s="11"/>
      <c r="B61" s="11"/>
      <c r="C61" s="11"/>
      <c r="D61" s="11"/>
      <c r="E61" s="11"/>
      <c r="F61" s="11"/>
      <c r="G61" s="11"/>
      <c r="H61" s="11"/>
      <c r="I61" s="11"/>
      <c r="J61" s="11"/>
      <c r="K61" s="11"/>
    </row>
    <row r="62" customFormat="false" ht="12.75" hidden="false" customHeight="true" outlineLevel="0" collapsed="false">
      <c r="A62" s="11"/>
      <c r="B62" s="11"/>
      <c r="C62" s="11"/>
      <c r="D62" s="11"/>
      <c r="E62" s="11"/>
      <c r="F62" s="11"/>
      <c r="G62" s="11"/>
      <c r="H62" s="11"/>
      <c r="I62" s="11"/>
      <c r="J62" s="11"/>
      <c r="K62" s="11"/>
    </row>
    <row r="63" customFormat="false" ht="12.75" hidden="false" customHeight="true" outlineLevel="0" collapsed="false">
      <c r="A63" s="11"/>
      <c r="B63" s="11"/>
      <c r="C63" s="11"/>
      <c r="D63" s="11"/>
      <c r="E63" s="11"/>
      <c r="F63" s="11"/>
      <c r="G63" s="11"/>
      <c r="H63" s="11"/>
      <c r="I63" s="11"/>
      <c r="J63" s="11"/>
      <c r="K63" s="11"/>
    </row>
    <row r="64" customFormat="false" ht="12.75" hidden="false" customHeight="true" outlineLevel="0" collapsed="false">
      <c r="A64" s="11"/>
      <c r="B64" s="11"/>
      <c r="C64" s="11"/>
      <c r="D64" s="11"/>
      <c r="E64" s="11"/>
      <c r="F64" s="11"/>
      <c r="G64" s="11"/>
      <c r="H64" s="11"/>
      <c r="I64" s="11"/>
      <c r="J64" s="11"/>
      <c r="K64" s="11"/>
    </row>
    <row r="65" customFormat="false" ht="12.75" hidden="false" customHeight="true" outlineLevel="0" collapsed="false">
      <c r="A65" s="11"/>
      <c r="B65" s="11"/>
      <c r="C65" s="11"/>
      <c r="D65" s="11"/>
      <c r="E65" s="11"/>
      <c r="F65" s="11"/>
      <c r="G65" s="11"/>
      <c r="H65" s="11"/>
      <c r="I65" s="11"/>
      <c r="J65" s="11"/>
      <c r="K65" s="11"/>
    </row>
    <row r="66" customFormat="false" ht="12.75" hidden="false" customHeight="true" outlineLevel="0" collapsed="false">
      <c r="A66" s="11"/>
      <c r="B66" s="11"/>
      <c r="C66" s="11"/>
      <c r="D66" s="11"/>
      <c r="E66" s="11"/>
      <c r="F66" s="11"/>
      <c r="G66" s="11"/>
      <c r="H66" s="11"/>
      <c r="I66" s="11"/>
      <c r="J66" s="11"/>
      <c r="K66" s="11"/>
    </row>
    <row r="67" customFormat="false" ht="12.75" hidden="false" customHeight="true" outlineLevel="0" collapsed="false">
      <c r="A67" s="11"/>
      <c r="B67" s="11"/>
      <c r="C67" s="11"/>
      <c r="D67" s="11"/>
      <c r="E67" s="11"/>
      <c r="F67" s="11"/>
      <c r="G67" s="11"/>
      <c r="H67" s="11"/>
      <c r="I67" s="11"/>
      <c r="J67" s="11"/>
      <c r="K67" s="11"/>
    </row>
    <row r="68" customFormat="false" ht="12.75" hidden="false" customHeight="true" outlineLevel="0" collapsed="false">
      <c r="A68" s="11"/>
      <c r="B68" s="11"/>
      <c r="C68" s="11"/>
      <c r="D68" s="11"/>
      <c r="E68" s="11"/>
      <c r="F68" s="11"/>
      <c r="G68" s="11"/>
      <c r="H68" s="11"/>
      <c r="I68" s="11"/>
      <c r="J68" s="11"/>
      <c r="K68" s="11"/>
    </row>
    <row r="69" customFormat="false" ht="12.75" hidden="false" customHeight="true" outlineLevel="0" collapsed="false">
      <c r="A69" s="11"/>
      <c r="B69" s="11"/>
      <c r="C69" s="11"/>
      <c r="D69" s="11"/>
      <c r="E69" s="11"/>
      <c r="F69" s="11"/>
      <c r="G69" s="11"/>
      <c r="H69" s="11"/>
      <c r="I69" s="11"/>
      <c r="J69" s="11"/>
      <c r="K69" s="11"/>
    </row>
    <row r="70" customFormat="false" ht="12.75" hidden="false" customHeight="true" outlineLevel="0" collapsed="false">
      <c r="A70" s="11"/>
      <c r="B70" s="11"/>
      <c r="C70" s="11"/>
      <c r="D70" s="11"/>
      <c r="E70" s="11"/>
      <c r="F70" s="11"/>
      <c r="G70" s="11"/>
      <c r="H70" s="11"/>
      <c r="I70" s="11"/>
      <c r="J70" s="11"/>
      <c r="K70" s="11"/>
    </row>
    <row r="71" customFormat="false" ht="12.75" hidden="false" customHeight="true" outlineLevel="0" collapsed="false">
      <c r="A71" s="11"/>
      <c r="B71" s="11"/>
      <c r="C71" s="11"/>
      <c r="D71" s="11"/>
      <c r="E71" s="11"/>
      <c r="F71" s="11"/>
      <c r="G71" s="11"/>
      <c r="H71" s="11"/>
      <c r="I71" s="11"/>
      <c r="J71" s="11"/>
      <c r="K71" s="11"/>
    </row>
    <row r="72" customFormat="false" ht="12.75" hidden="false" customHeight="true" outlineLevel="0" collapsed="false">
      <c r="A72" s="11"/>
      <c r="B72" s="11"/>
      <c r="C72" s="11"/>
      <c r="D72" s="11"/>
      <c r="E72" s="11"/>
      <c r="F72" s="11"/>
      <c r="G72" s="11"/>
      <c r="H72" s="11"/>
      <c r="I72" s="11"/>
      <c r="J72" s="11"/>
      <c r="K72" s="11"/>
    </row>
    <row r="73" customFormat="false" ht="12.75" hidden="false" customHeight="true" outlineLevel="0" collapsed="false">
      <c r="A73" s="11"/>
      <c r="B73" s="11"/>
      <c r="C73" s="11"/>
      <c r="D73" s="11"/>
      <c r="E73" s="11"/>
      <c r="F73" s="11"/>
      <c r="G73" s="11"/>
      <c r="H73" s="11"/>
      <c r="I73" s="11"/>
      <c r="J73" s="11"/>
      <c r="K73" s="11"/>
    </row>
    <row r="74" customFormat="false" ht="12.75" hidden="false" customHeight="true" outlineLevel="0" collapsed="false">
      <c r="A74" s="11"/>
      <c r="B74" s="11"/>
      <c r="C74" s="11"/>
      <c r="D74" s="11"/>
      <c r="E74" s="11"/>
      <c r="F74" s="11"/>
      <c r="G74" s="11"/>
      <c r="H74" s="11"/>
      <c r="I74" s="11"/>
      <c r="J74" s="11"/>
      <c r="K74" s="11"/>
    </row>
    <row r="75" customFormat="false" ht="12.75" hidden="false" customHeight="true" outlineLevel="0" collapsed="false">
      <c r="A75" s="11"/>
      <c r="B75" s="11"/>
      <c r="C75" s="11"/>
      <c r="D75" s="11"/>
      <c r="E75" s="11"/>
      <c r="F75" s="11"/>
      <c r="G75" s="11"/>
      <c r="H75" s="11"/>
      <c r="I75" s="11"/>
      <c r="J75" s="11"/>
      <c r="K75" s="11"/>
    </row>
    <row r="76" customFormat="false" ht="12.75" hidden="false" customHeight="true" outlineLevel="0" collapsed="false">
      <c r="A76" s="11"/>
      <c r="B76" s="11"/>
      <c r="C76" s="11"/>
      <c r="D76" s="11"/>
      <c r="E76" s="11"/>
      <c r="F76" s="11"/>
      <c r="G76" s="11"/>
      <c r="H76" s="11"/>
      <c r="I76" s="11"/>
      <c r="J76" s="11"/>
      <c r="K76" s="11"/>
    </row>
    <row r="77" customFormat="false" ht="12.75" hidden="false" customHeight="true" outlineLevel="0" collapsed="false">
      <c r="A77" s="11"/>
      <c r="B77" s="11"/>
      <c r="C77" s="11"/>
      <c r="D77" s="11"/>
      <c r="E77" s="11"/>
      <c r="F77" s="11"/>
      <c r="G77" s="11"/>
      <c r="H77" s="11"/>
      <c r="I77" s="11"/>
      <c r="J77" s="11"/>
      <c r="K77" s="11"/>
    </row>
    <row r="78" customFormat="false" ht="12.75" hidden="false" customHeight="true" outlineLevel="0" collapsed="false">
      <c r="A78" s="11"/>
      <c r="B78" s="11"/>
      <c r="C78" s="11"/>
      <c r="D78" s="11"/>
      <c r="E78" s="11"/>
      <c r="F78" s="11"/>
      <c r="G78" s="11"/>
      <c r="H78" s="11"/>
      <c r="I78" s="11"/>
      <c r="J78" s="11"/>
      <c r="K78" s="11"/>
    </row>
    <row r="79" customFormat="false" ht="12.75" hidden="false" customHeight="true" outlineLevel="0" collapsed="false">
      <c r="A79" s="11"/>
      <c r="B79" s="11"/>
      <c r="C79" s="11"/>
      <c r="D79" s="11"/>
      <c r="E79" s="11"/>
      <c r="F79" s="11"/>
      <c r="G79" s="11"/>
      <c r="H79" s="11"/>
      <c r="I79" s="11"/>
      <c r="J79" s="11"/>
      <c r="K79" s="11"/>
    </row>
    <row r="80" customFormat="false" ht="12.75" hidden="false" customHeight="true" outlineLevel="0" collapsed="false">
      <c r="A80" s="11"/>
      <c r="B80" s="11"/>
      <c r="C80" s="11"/>
      <c r="D80" s="11"/>
      <c r="E80" s="11"/>
      <c r="F80" s="11"/>
      <c r="G80" s="11"/>
      <c r="H80" s="11"/>
      <c r="I80" s="11"/>
      <c r="J80" s="11"/>
      <c r="K80" s="11"/>
    </row>
    <row r="81" customFormat="false" ht="12.75" hidden="false" customHeight="true" outlineLevel="0" collapsed="false">
      <c r="A81" s="11"/>
      <c r="B81" s="11"/>
      <c r="C81" s="11"/>
      <c r="D81" s="11"/>
      <c r="E81" s="11"/>
      <c r="F81" s="11"/>
      <c r="G81" s="11"/>
      <c r="H81" s="11"/>
      <c r="I81" s="11"/>
      <c r="J81" s="11"/>
      <c r="K81" s="11"/>
    </row>
    <row r="82" customFormat="false" ht="12.75" hidden="false" customHeight="true" outlineLevel="0" collapsed="false">
      <c r="A82" s="11"/>
      <c r="B82" s="11"/>
      <c r="C82" s="11"/>
      <c r="D82" s="11"/>
      <c r="E82" s="11"/>
      <c r="F82" s="11"/>
      <c r="G82" s="11"/>
      <c r="H82" s="11"/>
      <c r="I82" s="11"/>
      <c r="J82" s="11"/>
      <c r="K82" s="11"/>
    </row>
    <row r="83" customFormat="false" ht="12.75" hidden="false" customHeight="true" outlineLevel="0" collapsed="false">
      <c r="A83" s="11"/>
      <c r="B83" s="11"/>
      <c r="C83" s="11"/>
      <c r="D83" s="11"/>
      <c r="E83" s="11"/>
      <c r="F83" s="11"/>
      <c r="G83" s="11"/>
      <c r="H83" s="11"/>
      <c r="I83" s="11"/>
      <c r="J83" s="11"/>
      <c r="K83" s="11"/>
    </row>
    <row r="84" customFormat="false" ht="12.75" hidden="false" customHeight="true" outlineLevel="0" collapsed="false">
      <c r="A84" s="11"/>
      <c r="B84" s="11"/>
      <c r="C84" s="11"/>
      <c r="D84" s="11"/>
      <c r="E84" s="11"/>
      <c r="F84" s="11"/>
      <c r="G84" s="11"/>
      <c r="H84" s="11"/>
      <c r="I84" s="11"/>
      <c r="J84" s="11"/>
      <c r="K84" s="11"/>
    </row>
    <row r="85" customFormat="false" ht="12.75" hidden="false" customHeight="true" outlineLevel="0" collapsed="false">
      <c r="A85" s="11"/>
      <c r="B85" s="11"/>
      <c r="C85" s="11"/>
      <c r="D85" s="11"/>
      <c r="E85" s="11"/>
      <c r="F85" s="11"/>
      <c r="G85" s="11"/>
      <c r="H85" s="11"/>
      <c r="I85" s="11"/>
      <c r="J85" s="11"/>
      <c r="K85" s="11"/>
    </row>
    <row r="86" customFormat="false" ht="12.75" hidden="false" customHeight="true" outlineLevel="0" collapsed="false">
      <c r="A86" s="11"/>
      <c r="B86" s="11"/>
      <c r="C86" s="11"/>
      <c r="D86" s="11"/>
      <c r="E86" s="11"/>
      <c r="F86" s="11"/>
      <c r="G86" s="11"/>
      <c r="H86" s="11"/>
      <c r="I86" s="11"/>
      <c r="J86" s="11"/>
      <c r="K86" s="11"/>
    </row>
    <row r="87" customFormat="false" ht="12.75" hidden="false" customHeight="true" outlineLevel="0" collapsed="false">
      <c r="A87" s="11"/>
      <c r="B87" s="11"/>
      <c r="C87" s="11"/>
      <c r="D87" s="11"/>
      <c r="E87" s="11"/>
      <c r="F87" s="11"/>
      <c r="G87" s="11"/>
      <c r="H87" s="11"/>
      <c r="I87" s="11"/>
      <c r="J87" s="11"/>
      <c r="K87" s="11"/>
    </row>
    <row r="88" customFormat="false" ht="12.75" hidden="false" customHeight="true" outlineLevel="0" collapsed="false">
      <c r="A88" s="11"/>
      <c r="B88" s="11"/>
      <c r="C88" s="11"/>
      <c r="D88" s="11"/>
      <c r="E88" s="11"/>
      <c r="F88" s="11"/>
      <c r="G88" s="11"/>
      <c r="H88" s="11"/>
      <c r="I88" s="11"/>
      <c r="J88" s="11"/>
      <c r="K88" s="11"/>
    </row>
    <row r="89" customFormat="false" ht="12.75" hidden="false" customHeight="true" outlineLevel="0" collapsed="false">
      <c r="A89" s="11"/>
      <c r="B89" s="11"/>
      <c r="C89" s="11"/>
      <c r="D89" s="11"/>
      <c r="E89" s="11"/>
      <c r="F89" s="11"/>
      <c r="G89" s="11"/>
      <c r="H89" s="11"/>
      <c r="I89" s="11"/>
      <c r="J89" s="11"/>
      <c r="K89" s="11"/>
    </row>
    <row r="90" customFormat="false" ht="12.75" hidden="false" customHeight="true" outlineLevel="0" collapsed="false">
      <c r="A90" s="11"/>
      <c r="B90" s="11"/>
      <c r="C90" s="11"/>
      <c r="D90" s="11"/>
      <c r="E90" s="11"/>
      <c r="F90" s="11"/>
      <c r="G90" s="11"/>
      <c r="H90" s="11"/>
      <c r="I90" s="11"/>
      <c r="J90" s="11"/>
      <c r="K90" s="11"/>
    </row>
    <row r="91" customFormat="false" ht="12.75" hidden="false" customHeight="true" outlineLevel="0" collapsed="false">
      <c r="A91" s="11"/>
      <c r="B91" s="11"/>
      <c r="C91" s="11"/>
      <c r="D91" s="11"/>
      <c r="E91" s="11"/>
      <c r="F91" s="11"/>
      <c r="G91" s="11"/>
      <c r="H91" s="11"/>
      <c r="I91" s="11"/>
      <c r="J91" s="11"/>
      <c r="K91" s="11"/>
    </row>
    <row r="92" customFormat="false" ht="12.75" hidden="false" customHeight="true" outlineLevel="0" collapsed="false">
      <c r="A92" s="11"/>
      <c r="B92" s="11"/>
      <c r="C92" s="11"/>
      <c r="D92" s="11"/>
      <c r="E92" s="11"/>
      <c r="F92" s="11"/>
      <c r="G92" s="11"/>
      <c r="H92" s="11"/>
      <c r="I92" s="11"/>
      <c r="J92" s="11"/>
      <c r="K92" s="11"/>
    </row>
    <row r="93" customFormat="false" ht="12.75" hidden="false" customHeight="true" outlineLevel="0" collapsed="false">
      <c r="A93" s="11"/>
      <c r="B93" s="11"/>
      <c r="C93" s="11"/>
      <c r="D93" s="11"/>
      <c r="E93" s="11"/>
      <c r="F93" s="11"/>
      <c r="G93" s="11"/>
      <c r="H93" s="11"/>
      <c r="I93" s="11"/>
      <c r="J93" s="11"/>
      <c r="K93" s="11"/>
    </row>
    <row r="94" customFormat="false" ht="12.75" hidden="false" customHeight="true" outlineLevel="0" collapsed="false">
      <c r="A94" s="11"/>
      <c r="B94" s="11"/>
      <c r="C94" s="11"/>
      <c r="D94" s="11"/>
      <c r="E94" s="11"/>
      <c r="F94" s="11"/>
      <c r="G94" s="11"/>
      <c r="H94" s="11"/>
      <c r="I94" s="11"/>
      <c r="J94" s="11"/>
      <c r="K94" s="11"/>
    </row>
    <row r="95" customFormat="false" ht="12.75" hidden="false" customHeight="true" outlineLevel="0" collapsed="false">
      <c r="A95" s="11"/>
      <c r="B95" s="11"/>
      <c r="C95" s="11"/>
      <c r="D95" s="11"/>
      <c r="E95" s="11"/>
      <c r="F95" s="11"/>
      <c r="G95" s="11"/>
      <c r="H95" s="11"/>
      <c r="I95" s="11"/>
      <c r="J95" s="11"/>
      <c r="K95" s="11"/>
    </row>
    <row r="96" customFormat="false" ht="12.75" hidden="false" customHeight="true" outlineLevel="0" collapsed="false">
      <c r="A96" s="11"/>
      <c r="B96" s="11"/>
      <c r="C96" s="11"/>
      <c r="D96" s="11"/>
      <c r="E96" s="11"/>
      <c r="F96" s="11"/>
      <c r="G96" s="11"/>
      <c r="H96" s="11"/>
      <c r="I96" s="11"/>
      <c r="J96" s="11"/>
      <c r="K96" s="11"/>
    </row>
    <row r="97" customFormat="false" ht="12.75" hidden="false" customHeight="true" outlineLevel="0" collapsed="false">
      <c r="A97" s="11"/>
      <c r="B97" s="11"/>
      <c r="C97" s="11"/>
      <c r="D97" s="11"/>
      <c r="E97" s="11"/>
      <c r="F97" s="11"/>
      <c r="G97" s="11"/>
      <c r="H97" s="11"/>
      <c r="I97" s="11"/>
      <c r="J97" s="11"/>
      <c r="K97" s="11"/>
    </row>
    <row r="98" customFormat="false" ht="12.75" hidden="false" customHeight="true" outlineLevel="0" collapsed="false">
      <c r="A98" s="11"/>
      <c r="B98" s="11"/>
      <c r="C98" s="11"/>
      <c r="D98" s="11"/>
      <c r="E98" s="11"/>
      <c r="F98" s="11"/>
      <c r="G98" s="11"/>
      <c r="H98" s="11"/>
      <c r="I98" s="11"/>
      <c r="J98" s="11"/>
      <c r="K98" s="11"/>
    </row>
    <row r="99" customFormat="false" ht="12.75" hidden="false" customHeight="true" outlineLevel="0" collapsed="false">
      <c r="A99" s="11"/>
      <c r="B99" s="11"/>
      <c r="C99" s="11"/>
      <c r="D99" s="11"/>
      <c r="E99" s="11"/>
      <c r="F99" s="11"/>
      <c r="G99" s="11"/>
      <c r="H99" s="11"/>
      <c r="I99" s="11"/>
      <c r="J99" s="11"/>
      <c r="K99" s="11"/>
    </row>
    <row r="100" customFormat="false" ht="12.75" hidden="false" customHeight="true" outlineLevel="0" collapsed="false">
      <c r="A100" s="11"/>
      <c r="B100" s="11"/>
      <c r="C100" s="11"/>
      <c r="D100" s="11"/>
      <c r="E100" s="11"/>
      <c r="F100" s="11"/>
      <c r="G100" s="11"/>
      <c r="H100" s="11"/>
      <c r="I100" s="11"/>
      <c r="J100" s="11"/>
      <c r="K100" s="11"/>
    </row>
    <row r="101" customFormat="false" ht="12.75" hidden="false" customHeight="true" outlineLevel="0" collapsed="false">
      <c r="A101" s="11"/>
      <c r="B101" s="11"/>
      <c r="C101" s="11"/>
      <c r="D101" s="11"/>
      <c r="E101" s="11"/>
      <c r="F101" s="11"/>
      <c r="G101" s="11"/>
      <c r="H101" s="11"/>
      <c r="I101" s="11"/>
      <c r="J101" s="11"/>
      <c r="K101" s="11"/>
    </row>
    <row r="102" customFormat="false" ht="12.75" hidden="false" customHeight="true" outlineLevel="0" collapsed="false">
      <c r="A102" s="11"/>
      <c r="B102" s="11"/>
      <c r="C102" s="11"/>
      <c r="D102" s="11"/>
      <c r="E102" s="11"/>
      <c r="F102" s="11"/>
      <c r="G102" s="11"/>
      <c r="H102" s="11"/>
      <c r="I102" s="11"/>
      <c r="J102" s="11"/>
      <c r="K102" s="11"/>
    </row>
    <row r="103" customFormat="false" ht="12.75" hidden="false" customHeight="true" outlineLevel="0" collapsed="false">
      <c r="A103" s="11"/>
      <c r="B103" s="11"/>
      <c r="C103" s="11"/>
      <c r="D103" s="11"/>
      <c r="E103" s="11"/>
      <c r="F103" s="11"/>
      <c r="G103" s="11"/>
      <c r="H103" s="11"/>
      <c r="I103" s="11"/>
      <c r="J103" s="11"/>
      <c r="K103" s="11"/>
    </row>
    <row r="104" customFormat="false" ht="12.75" hidden="false" customHeight="true" outlineLevel="0" collapsed="false">
      <c r="A104" s="11"/>
      <c r="B104" s="11"/>
      <c r="C104" s="11"/>
      <c r="D104" s="11"/>
      <c r="E104" s="11"/>
      <c r="F104" s="11"/>
      <c r="G104" s="11"/>
      <c r="H104" s="11"/>
      <c r="I104" s="11"/>
      <c r="J104" s="11"/>
      <c r="K104" s="11"/>
    </row>
    <row r="105" customFormat="false" ht="12.75" hidden="false" customHeight="true" outlineLevel="0" collapsed="false">
      <c r="A105" s="11"/>
      <c r="B105" s="11"/>
      <c r="C105" s="11"/>
      <c r="D105" s="11"/>
      <c r="E105" s="11"/>
      <c r="F105" s="11"/>
      <c r="G105" s="11"/>
      <c r="H105" s="11"/>
      <c r="I105" s="11"/>
      <c r="J105" s="11"/>
      <c r="K105" s="11"/>
    </row>
    <row r="106" customFormat="false" ht="12.75" hidden="false" customHeight="true" outlineLevel="0" collapsed="false">
      <c r="A106" s="11"/>
      <c r="B106" s="11"/>
      <c r="C106" s="11"/>
      <c r="D106" s="11"/>
      <c r="E106" s="11"/>
      <c r="F106" s="11"/>
      <c r="G106" s="11"/>
      <c r="H106" s="11"/>
      <c r="I106" s="11"/>
      <c r="J106" s="11"/>
      <c r="K106" s="11"/>
    </row>
    <row r="107" customFormat="false" ht="12.75" hidden="false" customHeight="true" outlineLevel="0" collapsed="false">
      <c r="A107" s="11"/>
      <c r="B107" s="11"/>
      <c r="C107" s="11"/>
      <c r="D107" s="11"/>
      <c r="E107" s="11"/>
      <c r="F107" s="11"/>
      <c r="G107" s="11"/>
      <c r="H107" s="11"/>
      <c r="I107" s="11"/>
      <c r="J107" s="11"/>
      <c r="K107" s="11"/>
    </row>
    <row r="108" customFormat="false" ht="12.75" hidden="false" customHeight="true" outlineLevel="0" collapsed="false">
      <c r="A108" s="11"/>
      <c r="B108" s="11"/>
      <c r="C108" s="11"/>
      <c r="D108" s="11"/>
      <c r="E108" s="11"/>
      <c r="F108" s="11"/>
      <c r="G108" s="11"/>
      <c r="H108" s="11"/>
      <c r="I108" s="11"/>
      <c r="J108" s="11"/>
      <c r="K108" s="11"/>
    </row>
    <row r="109" customFormat="false" ht="12.75" hidden="false" customHeight="true" outlineLevel="0" collapsed="false">
      <c r="A109" s="11"/>
      <c r="B109" s="11"/>
      <c r="C109" s="11"/>
      <c r="D109" s="11"/>
      <c r="E109" s="11"/>
      <c r="F109" s="11"/>
      <c r="G109" s="11"/>
      <c r="H109" s="11"/>
      <c r="I109" s="11"/>
      <c r="J109" s="11"/>
      <c r="K109" s="11"/>
    </row>
    <row r="110" customFormat="false" ht="12.75" hidden="false" customHeight="true" outlineLevel="0" collapsed="false">
      <c r="A110" s="11"/>
      <c r="B110" s="11"/>
      <c r="C110" s="11"/>
      <c r="D110" s="11"/>
      <c r="E110" s="11"/>
      <c r="F110" s="11"/>
      <c r="G110" s="11"/>
      <c r="H110" s="11"/>
      <c r="I110" s="11"/>
      <c r="J110" s="11"/>
      <c r="K110" s="11"/>
    </row>
    <row r="111" customFormat="false" ht="12.75" hidden="false" customHeight="true" outlineLevel="0" collapsed="false">
      <c r="A111" s="11"/>
      <c r="B111" s="11"/>
      <c r="C111" s="11"/>
      <c r="D111" s="11"/>
      <c r="E111" s="11"/>
      <c r="F111" s="11"/>
      <c r="G111" s="11"/>
      <c r="H111" s="11"/>
      <c r="I111" s="11"/>
      <c r="J111" s="11"/>
      <c r="K111" s="11"/>
    </row>
    <row r="112" customFormat="false" ht="12.75" hidden="false" customHeight="true" outlineLevel="0" collapsed="false">
      <c r="A112" s="11"/>
      <c r="B112" s="11"/>
      <c r="C112" s="11"/>
      <c r="D112" s="11"/>
      <c r="E112" s="11"/>
      <c r="F112" s="11"/>
      <c r="G112" s="11"/>
      <c r="H112" s="11"/>
      <c r="I112" s="11"/>
      <c r="J112" s="11"/>
      <c r="K112" s="11"/>
    </row>
    <row r="113" customFormat="false" ht="12.75" hidden="false" customHeight="true" outlineLevel="0" collapsed="false">
      <c r="A113" s="11"/>
      <c r="B113" s="11"/>
      <c r="C113" s="11"/>
      <c r="D113" s="11"/>
      <c r="E113" s="11"/>
      <c r="F113" s="11"/>
      <c r="G113" s="11"/>
      <c r="H113" s="11"/>
      <c r="I113" s="11"/>
      <c r="J113" s="11"/>
      <c r="K113" s="11"/>
    </row>
    <row r="114" customFormat="false" ht="12.75" hidden="false" customHeight="true" outlineLevel="0" collapsed="false">
      <c r="A114" s="11"/>
      <c r="B114" s="11"/>
      <c r="C114" s="11"/>
      <c r="D114" s="11"/>
      <c r="E114" s="11"/>
      <c r="F114" s="11"/>
      <c r="G114" s="11"/>
      <c r="H114" s="11"/>
      <c r="I114" s="11"/>
      <c r="J114" s="11"/>
      <c r="K114" s="11"/>
    </row>
    <row r="115" customFormat="false" ht="12.75" hidden="false" customHeight="true" outlineLevel="0" collapsed="false">
      <c r="A115" s="11"/>
      <c r="B115" s="11"/>
      <c r="C115" s="11"/>
      <c r="D115" s="11"/>
      <c r="E115" s="11"/>
      <c r="F115" s="11"/>
      <c r="G115" s="11"/>
      <c r="H115" s="11"/>
      <c r="I115" s="11"/>
      <c r="J115" s="11"/>
      <c r="K115" s="11"/>
    </row>
    <row r="116" customFormat="false" ht="12.75" hidden="false" customHeight="true" outlineLevel="0" collapsed="false">
      <c r="A116" s="11"/>
      <c r="B116" s="11"/>
      <c r="C116" s="11"/>
      <c r="D116" s="11"/>
      <c r="E116" s="11"/>
      <c r="F116" s="11"/>
      <c r="G116" s="11"/>
      <c r="H116" s="11"/>
      <c r="I116" s="11"/>
      <c r="J116" s="11"/>
      <c r="K116" s="11"/>
    </row>
    <row r="117" customFormat="false" ht="12.75" hidden="false" customHeight="true" outlineLevel="0" collapsed="false">
      <c r="A117" s="11"/>
      <c r="B117" s="11"/>
      <c r="C117" s="11"/>
      <c r="D117" s="11"/>
      <c r="E117" s="11"/>
      <c r="F117" s="11"/>
      <c r="G117" s="11"/>
      <c r="H117" s="11"/>
      <c r="I117" s="11"/>
      <c r="J117" s="11"/>
      <c r="K117" s="11"/>
    </row>
    <row r="118" customFormat="false" ht="12.75" hidden="false" customHeight="true" outlineLevel="0" collapsed="false">
      <c r="A118" s="11"/>
      <c r="B118" s="11"/>
      <c r="C118" s="11"/>
      <c r="D118" s="11"/>
      <c r="E118" s="11"/>
      <c r="F118" s="11"/>
      <c r="G118" s="11"/>
      <c r="H118" s="11"/>
      <c r="I118" s="11"/>
      <c r="J118" s="11"/>
      <c r="K118" s="11"/>
    </row>
    <row r="119" customFormat="false" ht="12.75" hidden="false" customHeight="true" outlineLevel="0" collapsed="false">
      <c r="A119" s="11"/>
      <c r="B119" s="11"/>
      <c r="C119" s="11"/>
      <c r="D119" s="11"/>
      <c r="E119" s="11"/>
      <c r="F119" s="11"/>
      <c r="G119" s="11"/>
      <c r="H119" s="11"/>
      <c r="I119" s="11"/>
      <c r="J119" s="11"/>
      <c r="K119" s="11"/>
    </row>
    <row r="120" customFormat="false" ht="12.75" hidden="false" customHeight="true" outlineLevel="0" collapsed="false">
      <c r="A120" s="11"/>
      <c r="B120" s="11"/>
      <c r="C120" s="11"/>
      <c r="D120" s="11"/>
      <c r="E120" s="11"/>
      <c r="F120" s="11"/>
      <c r="G120" s="11"/>
      <c r="H120" s="11"/>
      <c r="I120" s="11"/>
      <c r="J120" s="11"/>
      <c r="K120" s="11"/>
    </row>
    <row r="121" customFormat="false" ht="12.75" hidden="false" customHeight="true" outlineLevel="0" collapsed="false">
      <c r="A121" s="11"/>
      <c r="B121" s="11"/>
      <c r="C121" s="11"/>
      <c r="D121" s="11"/>
      <c r="E121" s="11"/>
      <c r="F121" s="11"/>
      <c r="G121" s="11"/>
      <c r="H121" s="11"/>
      <c r="I121" s="11"/>
      <c r="J121" s="11"/>
      <c r="K121" s="11"/>
    </row>
    <row r="122" customFormat="false" ht="12.75" hidden="false" customHeight="true" outlineLevel="0" collapsed="false">
      <c r="A122" s="11"/>
      <c r="B122" s="11"/>
      <c r="C122" s="11"/>
      <c r="D122" s="11"/>
      <c r="E122" s="11"/>
      <c r="F122" s="11"/>
      <c r="G122" s="11"/>
      <c r="H122" s="11"/>
      <c r="I122" s="11"/>
      <c r="J122" s="11"/>
      <c r="K122" s="11"/>
    </row>
    <row r="123" customFormat="false" ht="12.75" hidden="false" customHeight="true" outlineLevel="0" collapsed="false">
      <c r="A123" s="11"/>
      <c r="B123" s="11"/>
      <c r="C123" s="11"/>
      <c r="D123" s="11"/>
      <c r="E123" s="11"/>
      <c r="F123" s="11"/>
      <c r="G123" s="11"/>
      <c r="H123" s="11"/>
      <c r="I123" s="11"/>
      <c r="J123" s="11"/>
      <c r="K123" s="11"/>
    </row>
    <row r="124" customFormat="false" ht="12.75" hidden="false" customHeight="true" outlineLevel="0" collapsed="false">
      <c r="A124" s="11"/>
      <c r="B124" s="11"/>
      <c r="C124" s="11"/>
      <c r="D124" s="11"/>
      <c r="E124" s="11"/>
      <c r="F124" s="11"/>
      <c r="G124" s="11"/>
      <c r="H124" s="11"/>
      <c r="I124" s="11"/>
      <c r="J124" s="11"/>
      <c r="K124" s="11"/>
    </row>
    <row r="125" customFormat="false" ht="12.75" hidden="false" customHeight="true" outlineLevel="0" collapsed="false">
      <c r="A125" s="11"/>
      <c r="B125" s="11"/>
      <c r="C125" s="11"/>
      <c r="D125" s="11"/>
      <c r="E125" s="11"/>
      <c r="F125" s="11"/>
      <c r="G125" s="11"/>
      <c r="H125" s="11"/>
      <c r="I125" s="11"/>
      <c r="J125" s="11"/>
      <c r="K125" s="11"/>
    </row>
    <row r="126" customFormat="false" ht="12.75" hidden="false" customHeight="true" outlineLevel="0" collapsed="false">
      <c r="A126" s="11"/>
      <c r="B126" s="11"/>
      <c r="C126" s="11"/>
      <c r="D126" s="11"/>
      <c r="E126" s="11"/>
      <c r="F126" s="11"/>
      <c r="G126" s="11"/>
      <c r="H126" s="11"/>
      <c r="I126" s="11"/>
      <c r="J126" s="11"/>
      <c r="K126" s="11"/>
    </row>
    <row r="127" customFormat="false" ht="12.75" hidden="false" customHeight="true" outlineLevel="0" collapsed="false">
      <c r="A127" s="11"/>
      <c r="B127" s="11"/>
      <c r="C127" s="11"/>
      <c r="D127" s="11"/>
      <c r="E127" s="11"/>
      <c r="F127" s="11"/>
      <c r="G127" s="11"/>
      <c r="H127" s="11"/>
      <c r="I127" s="11"/>
      <c r="J127" s="11"/>
      <c r="K127" s="11"/>
    </row>
    <row r="128" customFormat="false" ht="12.75" hidden="false" customHeight="true" outlineLevel="0" collapsed="false">
      <c r="A128" s="11"/>
      <c r="B128" s="11"/>
      <c r="C128" s="11"/>
      <c r="D128" s="11"/>
      <c r="E128" s="11"/>
      <c r="F128" s="11"/>
      <c r="G128" s="11"/>
      <c r="H128" s="11"/>
      <c r="I128" s="11"/>
      <c r="J128" s="11"/>
      <c r="K128" s="11"/>
    </row>
    <row r="129" customFormat="false" ht="12.75" hidden="false" customHeight="true" outlineLevel="0" collapsed="false">
      <c r="A129" s="11"/>
      <c r="B129" s="11"/>
      <c r="C129" s="11"/>
      <c r="D129" s="11"/>
      <c r="E129" s="11"/>
      <c r="F129" s="11"/>
      <c r="G129" s="11"/>
      <c r="H129" s="11"/>
      <c r="I129" s="11"/>
      <c r="J129" s="11"/>
      <c r="K129" s="11"/>
    </row>
    <row r="130" customFormat="false" ht="12.75" hidden="false" customHeight="true" outlineLevel="0" collapsed="false">
      <c r="A130" s="11"/>
      <c r="B130" s="11"/>
      <c r="C130" s="11"/>
      <c r="D130" s="11"/>
      <c r="E130" s="11"/>
      <c r="F130" s="11"/>
      <c r="G130" s="11"/>
      <c r="H130" s="11"/>
      <c r="I130" s="11"/>
      <c r="J130" s="11"/>
      <c r="K130" s="11"/>
    </row>
    <row r="131" customFormat="false" ht="12.75" hidden="false" customHeight="true" outlineLevel="0" collapsed="false">
      <c r="A131" s="11"/>
      <c r="B131" s="11"/>
      <c r="C131" s="11"/>
      <c r="D131" s="11"/>
      <c r="E131" s="11"/>
      <c r="F131" s="11"/>
      <c r="G131" s="11"/>
      <c r="H131" s="11"/>
      <c r="I131" s="11"/>
      <c r="J131" s="11"/>
      <c r="K131" s="11"/>
    </row>
    <row r="132" customFormat="false" ht="12.75" hidden="false" customHeight="true" outlineLevel="0" collapsed="false">
      <c r="A132" s="11"/>
      <c r="B132" s="11"/>
      <c r="C132" s="11"/>
      <c r="D132" s="11"/>
      <c r="E132" s="11"/>
      <c r="F132" s="11"/>
      <c r="G132" s="11"/>
      <c r="H132" s="11"/>
      <c r="I132" s="11"/>
      <c r="J132" s="11"/>
      <c r="K132" s="11"/>
    </row>
    <row r="133" customFormat="false" ht="12.75" hidden="false" customHeight="true" outlineLevel="0" collapsed="false">
      <c r="A133" s="11"/>
      <c r="B133" s="11"/>
      <c r="C133" s="11"/>
      <c r="D133" s="11"/>
      <c r="E133" s="11"/>
      <c r="F133" s="11"/>
      <c r="G133" s="11"/>
      <c r="H133" s="11"/>
      <c r="I133" s="11"/>
      <c r="J133" s="11"/>
      <c r="K133" s="11"/>
    </row>
    <row r="134" customFormat="false" ht="12.75" hidden="false" customHeight="true" outlineLevel="0" collapsed="false">
      <c r="A134" s="11"/>
      <c r="B134" s="11"/>
      <c r="C134" s="11"/>
      <c r="D134" s="11"/>
      <c r="E134" s="11"/>
      <c r="F134" s="11"/>
      <c r="G134" s="11"/>
      <c r="H134" s="11"/>
      <c r="I134" s="11"/>
      <c r="J134" s="11"/>
      <c r="K134" s="11"/>
    </row>
    <row r="135" customFormat="false" ht="12.75" hidden="false" customHeight="true" outlineLevel="0" collapsed="false">
      <c r="A135" s="11"/>
      <c r="B135" s="11"/>
      <c r="C135" s="11"/>
      <c r="D135" s="11"/>
      <c r="E135" s="11"/>
      <c r="F135" s="11"/>
      <c r="G135" s="11"/>
      <c r="H135" s="11"/>
      <c r="I135" s="11"/>
      <c r="J135" s="11"/>
      <c r="K135" s="11"/>
    </row>
    <row r="136" customFormat="false" ht="12.75" hidden="false" customHeight="true" outlineLevel="0" collapsed="false">
      <c r="A136" s="11"/>
      <c r="B136" s="11"/>
      <c r="C136" s="11"/>
      <c r="D136" s="11"/>
      <c r="E136" s="11"/>
      <c r="F136" s="11"/>
      <c r="G136" s="11"/>
      <c r="H136" s="11"/>
      <c r="I136" s="11"/>
      <c r="J136" s="11"/>
      <c r="K136" s="11"/>
    </row>
    <row r="137" customFormat="false" ht="12.75" hidden="false" customHeight="true" outlineLevel="0" collapsed="false">
      <c r="A137" s="11"/>
      <c r="B137" s="11"/>
      <c r="C137" s="11"/>
      <c r="D137" s="11"/>
      <c r="E137" s="11"/>
      <c r="F137" s="11"/>
      <c r="G137" s="11"/>
      <c r="H137" s="11"/>
      <c r="I137" s="11"/>
      <c r="J137" s="11"/>
      <c r="K137" s="11"/>
    </row>
    <row r="138" customFormat="false" ht="12.75" hidden="false" customHeight="true" outlineLevel="0" collapsed="false">
      <c r="A138" s="11"/>
      <c r="B138" s="11"/>
      <c r="C138" s="11"/>
      <c r="D138" s="11"/>
      <c r="E138" s="11"/>
      <c r="F138" s="11"/>
      <c r="G138" s="11"/>
      <c r="H138" s="11"/>
      <c r="I138" s="11"/>
      <c r="J138" s="11"/>
      <c r="K138" s="11"/>
    </row>
    <row r="139" customFormat="false" ht="12.75" hidden="false" customHeight="true" outlineLevel="0" collapsed="false">
      <c r="A139" s="11"/>
      <c r="B139" s="11"/>
      <c r="C139" s="11"/>
      <c r="D139" s="11"/>
      <c r="E139" s="11"/>
      <c r="F139" s="11"/>
      <c r="G139" s="11"/>
      <c r="H139" s="11"/>
      <c r="I139" s="11"/>
      <c r="J139" s="11"/>
      <c r="K139" s="11"/>
    </row>
    <row r="140" customFormat="false" ht="12.75" hidden="false" customHeight="true" outlineLevel="0" collapsed="false">
      <c r="A140" s="11"/>
      <c r="B140" s="11"/>
      <c r="C140" s="11"/>
      <c r="D140" s="11"/>
      <c r="E140" s="11"/>
      <c r="F140" s="11"/>
      <c r="G140" s="11"/>
      <c r="H140" s="11"/>
      <c r="I140" s="11"/>
      <c r="J140" s="11"/>
      <c r="K140" s="11"/>
    </row>
    <row r="141" customFormat="false" ht="12.75" hidden="false" customHeight="true" outlineLevel="0" collapsed="false">
      <c r="A141" s="11"/>
      <c r="B141" s="11"/>
      <c r="C141" s="11"/>
      <c r="D141" s="11"/>
      <c r="E141" s="11"/>
      <c r="F141" s="11"/>
      <c r="G141" s="11"/>
      <c r="H141" s="11"/>
      <c r="I141" s="11"/>
      <c r="J141" s="11"/>
      <c r="K141" s="11"/>
    </row>
    <row r="142" customFormat="false" ht="12.75" hidden="false" customHeight="true" outlineLevel="0" collapsed="false">
      <c r="A142" s="11"/>
      <c r="B142" s="11"/>
      <c r="C142" s="11"/>
      <c r="D142" s="11"/>
      <c r="E142" s="11"/>
      <c r="F142" s="11"/>
      <c r="G142" s="11"/>
      <c r="H142" s="11"/>
      <c r="I142" s="11"/>
      <c r="J142" s="11"/>
      <c r="K142" s="11"/>
    </row>
    <row r="143" customFormat="false" ht="12.75" hidden="false" customHeight="true" outlineLevel="0" collapsed="false">
      <c r="A143" s="11"/>
      <c r="B143" s="11"/>
      <c r="C143" s="11"/>
      <c r="D143" s="11"/>
      <c r="E143" s="11"/>
      <c r="F143" s="11"/>
      <c r="G143" s="11"/>
      <c r="H143" s="11"/>
      <c r="I143" s="11"/>
      <c r="J143" s="11"/>
      <c r="K143" s="11"/>
    </row>
    <row r="144" customFormat="false" ht="12.75" hidden="false" customHeight="true" outlineLevel="0" collapsed="false">
      <c r="A144" s="11"/>
      <c r="B144" s="11"/>
      <c r="C144" s="11"/>
      <c r="D144" s="11"/>
      <c r="E144" s="11"/>
      <c r="F144" s="11"/>
      <c r="G144" s="11"/>
      <c r="H144" s="11"/>
      <c r="I144" s="11"/>
      <c r="J144" s="11"/>
      <c r="K144" s="11"/>
    </row>
    <row r="145" customFormat="false" ht="12.75" hidden="false" customHeight="true" outlineLevel="0" collapsed="false">
      <c r="A145" s="11"/>
      <c r="B145" s="11"/>
      <c r="C145" s="11"/>
      <c r="D145" s="11"/>
      <c r="E145" s="11"/>
      <c r="F145" s="11"/>
      <c r="G145" s="11"/>
      <c r="H145" s="11"/>
      <c r="I145" s="11"/>
      <c r="J145" s="11"/>
      <c r="K145" s="11"/>
    </row>
    <row r="146" customFormat="false" ht="12.75" hidden="false" customHeight="true" outlineLevel="0" collapsed="false">
      <c r="A146" s="11"/>
      <c r="B146" s="11"/>
      <c r="C146" s="11"/>
      <c r="D146" s="11"/>
      <c r="E146" s="11"/>
      <c r="F146" s="11"/>
      <c r="G146" s="11"/>
      <c r="H146" s="11"/>
      <c r="I146" s="11"/>
      <c r="J146" s="11"/>
      <c r="K146" s="11"/>
    </row>
    <row r="147" customFormat="false" ht="12.75" hidden="false" customHeight="true" outlineLevel="0" collapsed="false">
      <c r="A147" s="11"/>
      <c r="B147" s="11"/>
      <c r="C147" s="11"/>
      <c r="D147" s="11"/>
      <c r="E147" s="11"/>
      <c r="F147" s="11"/>
      <c r="G147" s="11"/>
      <c r="H147" s="11"/>
      <c r="I147" s="11"/>
      <c r="J147" s="11"/>
      <c r="K147" s="11"/>
    </row>
    <row r="148" customFormat="false" ht="12.75" hidden="false" customHeight="true" outlineLevel="0" collapsed="false">
      <c r="A148" s="11"/>
      <c r="B148" s="11"/>
      <c r="C148" s="11"/>
      <c r="D148" s="11"/>
      <c r="E148" s="11"/>
      <c r="F148" s="11"/>
      <c r="G148" s="11"/>
      <c r="H148" s="11"/>
      <c r="I148" s="11"/>
      <c r="J148" s="11"/>
      <c r="K148" s="11"/>
    </row>
    <row r="149" customFormat="false" ht="12.75" hidden="false" customHeight="true" outlineLevel="0" collapsed="false">
      <c r="A149" s="11"/>
      <c r="B149" s="11"/>
      <c r="C149" s="11"/>
      <c r="D149" s="11"/>
      <c r="E149" s="11"/>
      <c r="F149" s="11"/>
      <c r="G149" s="11"/>
      <c r="H149" s="11"/>
      <c r="I149" s="11"/>
      <c r="J149" s="11"/>
      <c r="K149" s="11"/>
    </row>
    <row r="150" customFormat="false" ht="12.75" hidden="false" customHeight="true" outlineLevel="0" collapsed="false">
      <c r="A150" s="11"/>
      <c r="B150" s="11"/>
      <c r="C150" s="11"/>
      <c r="D150" s="11"/>
      <c r="E150" s="11"/>
      <c r="F150" s="11"/>
      <c r="G150" s="11"/>
      <c r="H150" s="11"/>
      <c r="I150" s="11"/>
      <c r="J150" s="11"/>
      <c r="K150" s="11"/>
    </row>
    <row r="151" customFormat="false" ht="12.75" hidden="false" customHeight="true" outlineLevel="0" collapsed="false">
      <c r="A151" s="11"/>
      <c r="B151" s="11"/>
      <c r="C151" s="11"/>
      <c r="D151" s="11"/>
      <c r="E151" s="11"/>
      <c r="F151" s="11"/>
      <c r="G151" s="11"/>
      <c r="H151" s="11"/>
      <c r="I151" s="11"/>
      <c r="J151" s="11"/>
      <c r="K151" s="11"/>
    </row>
    <row r="152" customFormat="false" ht="12.75" hidden="false" customHeight="true" outlineLevel="0" collapsed="false">
      <c r="A152" s="11"/>
      <c r="B152" s="11"/>
      <c r="C152" s="11"/>
      <c r="D152" s="11"/>
      <c r="E152" s="11"/>
      <c r="F152" s="11"/>
      <c r="G152" s="11"/>
      <c r="H152" s="11"/>
      <c r="I152" s="11"/>
      <c r="J152" s="11"/>
      <c r="K152" s="11"/>
    </row>
    <row r="153" customFormat="false" ht="12.75" hidden="false" customHeight="true" outlineLevel="0" collapsed="false">
      <c r="A153" s="11"/>
      <c r="B153" s="11"/>
      <c r="C153" s="11"/>
      <c r="D153" s="11"/>
      <c r="E153" s="11"/>
      <c r="F153" s="11"/>
      <c r="G153" s="11"/>
      <c r="H153" s="11"/>
      <c r="I153" s="11"/>
      <c r="J153" s="11"/>
      <c r="K153" s="11"/>
    </row>
    <row r="154" customFormat="false" ht="12.75" hidden="false" customHeight="true" outlineLevel="0" collapsed="false">
      <c r="A154" s="11"/>
      <c r="B154" s="11"/>
      <c r="C154" s="11"/>
      <c r="D154" s="11"/>
      <c r="E154" s="11"/>
      <c r="F154" s="11"/>
      <c r="G154" s="11"/>
      <c r="H154" s="11"/>
      <c r="I154" s="11"/>
      <c r="J154" s="11"/>
      <c r="K154" s="11"/>
    </row>
    <row r="155" customFormat="false" ht="12.75" hidden="false" customHeight="true" outlineLevel="0" collapsed="false">
      <c r="A155" s="11"/>
      <c r="B155" s="11"/>
      <c r="C155" s="11"/>
      <c r="D155" s="11"/>
      <c r="E155" s="11"/>
      <c r="F155" s="11"/>
      <c r="G155" s="11"/>
      <c r="H155" s="11"/>
      <c r="I155" s="11"/>
      <c r="J155" s="11"/>
      <c r="K155" s="11"/>
    </row>
    <row r="156" customFormat="false" ht="12.75" hidden="false" customHeight="true" outlineLevel="0" collapsed="false">
      <c r="A156" s="11"/>
      <c r="B156" s="11"/>
      <c r="C156" s="11"/>
      <c r="D156" s="11"/>
      <c r="E156" s="11"/>
      <c r="F156" s="11"/>
      <c r="G156" s="11"/>
      <c r="H156" s="11"/>
      <c r="I156" s="11"/>
      <c r="J156" s="11"/>
      <c r="K156" s="11"/>
    </row>
    <row r="157" customFormat="false" ht="12.75" hidden="false" customHeight="true" outlineLevel="0" collapsed="false">
      <c r="A157" s="11"/>
      <c r="B157" s="11"/>
      <c r="C157" s="11"/>
      <c r="D157" s="11"/>
      <c r="E157" s="11"/>
      <c r="F157" s="11"/>
      <c r="G157" s="11"/>
      <c r="H157" s="11"/>
      <c r="I157" s="11"/>
      <c r="J157" s="11"/>
      <c r="K157" s="11"/>
    </row>
    <row r="158" customFormat="false" ht="12.75" hidden="false" customHeight="true" outlineLevel="0" collapsed="false">
      <c r="A158" s="11"/>
      <c r="B158" s="11"/>
      <c r="C158" s="11"/>
      <c r="D158" s="11"/>
      <c r="E158" s="11"/>
      <c r="F158" s="11"/>
      <c r="G158" s="11"/>
      <c r="H158" s="11"/>
      <c r="I158" s="11"/>
      <c r="J158" s="11"/>
      <c r="K158" s="11"/>
    </row>
    <row r="159" customFormat="false" ht="12.75" hidden="false" customHeight="true" outlineLevel="0" collapsed="false">
      <c r="A159" s="11"/>
      <c r="B159" s="11"/>
      <c r="C159" s="11"/>
      <c r="D159" s="11"/>
      <c r="E159" s="11"/>
      <c r="F159" s="11"/>
      <c r="G159" s="11"/>
      <c r="H159" s="11"/>
      <c r="I159" s="11"/>
      <c r="J159" s="11"/>
      <c r="K159" s="11"/>
    </row>
    <row r="160" customFormat="false" ht="12.75" hidden="false" customHeight="true" outlineLevel="0" collapsed="false">
      <c r="A160" s="11"/>
      <c r="B160" s="11"/>
      <c r="C160" s="11"/>
      <c r="D160" s="11"/>
      <c r="E160" s="11"/>
      <c r="F160" s="11"/>
      <c r="G160" s="11"/>
      <c r="H160" s="11"/>
      <c r="I160" s="11"/>
      <c r="J160" s="11"/>
      <c r="K160" s="11"/>
    </row>
    <row r="161" customFormat="false" ht="12.75" hidden="false" customHeight="true" outlineLevel="0" collapsed="false">
      <c r="A161" s="11"/>
      <c r="B161" s="11"/>
      <c r="C161" s="11"/>
      <c r="D161" s="11"/>
      <c r="E161" s="11"/>
      <c r="F161" s="11"/>
      <c r="G161" s="11"/>
      <c r="H161" s="11"/>
      <c r="I161" s="11"/>
      <c r="J161" s="11"/>
      <c r="K161" s="11"/>
    </row>
    <row r="162" customFormat="false" ht="12.75" hidden="false" customHeight="true" outlineLevel="0" collapsed="false">
      <c r="A162" s="11"/>
      <c r="B162" s="11"/>
      <c r="C162" s="11"/>
      <c r="D162" s="11"/>
      <c r="E162" s="11"/>
      <c r="F162" s="11"/>
      <c r="G162" s="11"/>
      <c r="H162" s="11"/>
      <c r="I162" s="11"/>
      <c r="J162" s="11"/>
      <c r="K162" s="11"/>
    </row>
    <row r="163" customFormat="false" ht="12.75" hidden="false" customHeight="true" outlineLevel="0" collapsed="false">
      <c r="A163" s="11"/>
      <c r="B163" s="11"/>
      <c r="C163" s="11"/>
      <c r="D163" s="11"/>
      <c r="E163" s="11"/>
      <c r="F163" s="11"/>
      <c r="G163" s="11"/>
      <c r="H163" s="11"/>
      <c r="I163" s="11"/>
      <c r="J163" s="11"/>
      <c r="K163" s="11"/>
    </row>
    <row r="164" customFormat="false" ht="12.75" hidden="false" customHeight="true" outlineLevel="0" collapsed="false">
      <c r="A164" s="11"/>
      <c r="B164" s="11"/>
      <c r="C164" s="11"/>
      <c r="D164" s="11"/>
      <c r="E164" s="11"/>
      <c r="F164" s="11"/>
      <c r="G164" s="11"/>
      <c r="H164" s="11"/>
      <c r="I164" s="11"/>
      <c r="J164" s="11"/>
      <c r="K164" s="11"/>
    </row>
    <row r="165" customFormat="false" ht="12.75" hidden="false" customHeight="true" outlineLevel="0" collapsed="false">
      <c r="A165" s="11"/>
      <c r="B165" s="11"/>
      <c r="C165" s="11"/>
      <c r="D165" s="11"/>
      <c r="E165" s="11"/>
      <c r="F165" s="11"/>
      <c r="G165" s="11"/>
      <c r="H165" s="11"/>
      <c r="I165" s="11"/>
      <c r="J165" s="11"/>
      <c r="K165" s="11"/>
    </row>
    <row r="166" customFormat="false" ht="12.75" hidden="false" customHeight="true" outlineLevel="0" collapsed="false">
      <c r="A166" s="11"/>
      <c r="B166" s="11"/>
      <c r="C166" s="11"/>
      <c r="D166" s="11"/>
      <c r="E166" s="11"/>
      <c r="F166" s="11"/>
      <c r="G166" s="11"/>
      <c r="H166" s="11"/>
      <c r="I166" s="11"/>
      <c r="J166" s="11"/>
      <c r="K166" s="11"/>
    </row>
    <row r="167" customFormat="false" ht="12.75" hidden="false" customHeight="true" outlineLevel="0" collapsed="false">
      <c r="A167" s="11"/>
      <c r="B167" s="11"/>
      <c r="C167" s="11"/>
      <c r="D167" s="11"/>
      <c r="E167" s="11"/>
      <c r="F167" s="11"/>
      <c r="G167" s="11"/>
      <c r="H167" s="11"/>
      <c r="I167" s="11"/>
      <c r="J167" s="11"/>
      <c r="K167" s="11"/>
    </row>
    <row r="168" customFormat="false" ht="12.75" hidden="false" customHeight="true" outlineLevel="0" collapsed="false">
      <c r="A168" s="11"/>
      <c r="B168" s="11"/>
      <c r="C168" s="11"/>
      <c r="D168" s="11"/>
      <c r="E168" s="11"/>
      <c r="F168" s="11"/>
      <c r="G168" s="11"/>
      <c r="H168" s="11"/>
      <c r="I168" s="11"/>
      <c r="J168" s="11"/>
      <c r="K168" s="11"/>
    </row>
    <row r="169" customFormat="false" ht="12.75" hidden="false" customHeight="true" outlineLevel="0" collapsed="false">
      <c r="A169" s="11"/>
      <c r="B169" s="11"/>
      <c r="C169" s="11"/>
      <c r="D169" s="11"/>
      <c r="E169" s="11"/>
      <c r="F169" s="11"/>
      <c r="G169" s="11"/>
      <c r="H169" s="11"/>
      <c r="I169" s="11"/>
      <c r="J169" s="11"/>
      <c r="K169" s="11"/>
    </row>
    <row r="170" customFormat="false" ht="12.75" hidden="false" customHeight="true" outlineLevel="0" collapsed="false">
      <c r="A170" s="11"/>
      <c r="B170" s="11"/>
      <c r="C170" s="11"/>
      <c r="D170" s="11"/>
      <c r="E170" s="11"/>
      <c r="F170" s="11"/>
      <c r="G170" s="11"/>
      <c r="H170" s="11"/>
      <c r="I170" s="11"/>
      <c r="J170" s="11"/>
      <c r="K170" s="11"/>
    </row>
    <row r="171" customFormat="false" ht="12.75" hidden="false" customHeight="true" outlineLevel="0" collapsed="false">
      <c r="A171" s="11"/>
      <c r="B171" s="11"/>
      <c r="C171" s="11"/>
      <c r="D171" s="11"/>
      <c r="E171" s="11"/>
      <c r="F171" s="11"/>
      <c r="G171" s="11"/>
      <c r="H171" s="11"/>
      <c r="I171" s="11"/>
      <c r="J171" s="11"/>
      <c r="K171" s="11"/>
    </row>
    <row r="172" customFormat="false" ht="12.75" hidden="false" customHeight="true" outlineLevel="0" collapsed="false">
      <c r="A172" s="11"/>
      <c r="B172" s="11"/>
      <c r="C172" s="11"/>
      <c r="D172" s="11"/>
      <c r="E172" s="11"/>
      <c r="F172" s="11"/>
      <c r="G172" s="11"/>
      <c r="H172" s="11"/>
      <c r="I172" s="11"/>
      <c r="J172" s="11"/>
      <c r="K172" s="11"/>
    </row>
    <row r="173" customFormat="false" ht="12.75" hidden="false" customHeight="true" outlineLevel="0" collapsed="false">
      <c r="A173" s="11"/>
      <c r="B173" s="11"/>
      <c r="C173" s="11"/>
      <c r="D173" s="11"/>
      <c r="E173" s="11"/>
      <c r="F173" s="11"/>
      <c r="G173" s="11"/>
      <c r="H173" s="11"/>
      <c r="I173" s="11"/>
      <c r="J173" s="11"/>
      <c r="K173" s="11"/>
    </row>
    <row r="174" customFormat="false" ht="12.75" hidden="false" customHeight="true" outlineLevel="0" collapsed="false">
      <c r="A174" s="11"/>
      <c r="B174" s="11"/>
      <c r="C174" s="11"/>
      <c r="D174" s="11"/>
      <c r="E174" s="11"/>
      <c r="F174" s="11"/>
      <c r="G174" s="11"/>
      <c r="H174" s="11"/>
      <c r="I174" s="11"/>
      <c r="J174" s="11"/>
      <c r="K174" s="11"/>
    </row>
    <row r="175" customFormat="false" ht="12.75" hidden="false" customHeight="true" outlineLevel="0" collapsed="false">
      <c r="A175" s="11"/>
      <c r="B175" s="11"/>
      <c r="C175" s="11"/>
      <c r="D175" s="11"/>
      <c r="E175" s="11"/>
      <c r="F175" s="11"/>
      <c r="G175" s="11"/>
      <c r="H175" s="11"/>
      <c r="I175" s="11"/>
      <c r="J175" s="11"/>
      <c r="K175" s="11"/>
    </row>
    <row r="176" customFormat="false" ht="12.75" hidden="false" customHeight="true" outlineLevel="0" collapsed="false">
      <c r="A176" s="11"/>
      <c r="B176" s="11"/>
      <c r="C176" s="11"/>
      <c r="D176" s="11"/>
      <c r="E176" s="11"/>
      <c r="F176" s="11"/>
      <c r="G176" s="11"/>
      <c r="H176" s="11"/>
      <c r="I176" s="11"/>
      <c r="J176" s="11"/>
      <c r="K176" s="11"/>
    </row>
    <row r="177" customFormat="false" ht="12.75" hidden="false" customHeight="true" outlineLevel="0" collapsed="false">
      <c r="A177" s="11"/>
      <c r="B177" s="11"/>
      <c r="C177" s="11"/>
      <c r="D177" s="11"/>
      <c r="E177" s="11"/>
      <c r="F177" s="11"/>
      <c r="G177" s="11"/>
      <c r="H177" s="11"/>
      <c r="I177" s="11"/>
      <c r="J177" s="11"/>
      <c r="K177" s="11"/>
    </row>
    <row r="178" customFormat="false" ht="12.75" hidden="false" customHeight="true" outlineLevel="0" collapsed="false">
      <c r="A178" s="11"/>
      <c r="B178" s="11"/>
      <c r="C178" s="11"/>
      <c r="D178" s="11"/>
      <c r="E178" s="11"/>
      <c r="F178" s="11"/>
      <c r="G178" s="11"/>
      <c r="H178" s="11"/>
      <c r="I178" s="11"/>
      <c r="J178" s="11"/>
      <c r="K178" s="11"/>
    </row>
    <row r="179" customFormat="false" ht="12.75" hidden="false" customHeight="true" outlineLevel="0" collapsed="false">
      <c r="A179" s="11"/>
      <c r="B179" s="11"/>
      <c r="C179" s="11"/>
      <c r="D179" s="11"/>
      <c r="E179" s="11"/>
      <c r="F179" s="11"/>
      <c r="G179" s="11"/>
      <c r="H179" s="11"/>
      <c r="I179" s="11"/>
      <c r="J179" s="11"/>
      <c r="K179" s="11"/>
    </row>
    <row r="180" customFormat="false" ht="12.75" hidden="false" customHeight="true" outlineLevel="0" collapsed="false">
      <c r="A180" s="11"/>
      <c r="B180" s="11"/>
      <c r="C180" s="11"/>
      <c r="D180" s="11"/>
      <c r="E180" s="11"/>
      <c r="F180" s="11"/>
      <c r="G180" s="11"/>
      <c r="H180" s="11"/>
      <c r="I180" s="11"/>
      <c r="J180" s="11"/>
      <c r="K180" s="11"/>
    </row>
    <row r="181" customFormat="false" ht="12.75" hidden="false" customHeight="true" outlineLevel="0" collapsed="false">
      <c r="A181" s="11"/>
      <c r="B181" s="11"/>
      <c r="C181" s="11"/>
      <c r="D181" s="11"/>
      <c r="E181" s="11"/>
      <c r="F181" s="11"/>
      <c r="G181" s="11"/>
      <c r="H181" s="11"/>
      <c r="I181" s="11"/>
      <c r="J181" s="11"/>
      <c r="K181" s="11"/>
    </row>
    <row r="182" customFormat="false" ht="12.75" hidden="false" customHeight="true" outlineLevel="0" collapsed="false">
      <c r="A182" s="11"/>
      <c r="B182" s="11"/>
      <c r="C182" s="11"/>
      <c r="D182" s="11"/>
      <c r="E182" s="11"/>
      <c r="F182" s="11"/>
      <c r="G182" s="11"/>
      <c r="H182" s="11"/>
      <c r="I182" s="11"/>
      <c r="J182" s="11"/>
      <c r="K182" s="11"/>
    </row>
    <row r="183" customFormat="false" ht="12.75" hidden="false" customHeight="true" outlineLevel="0" collapsed="false">
      <c r="A183" s="11"/>
      <c r="B183" s="11"/>
      <c r="C183" s="11"/>
      <c r="D183" s="11"/>
      <c r="E183" s="11"/>
      <c r="F183" s="11"/>
      <c r="G183" s="11"/>
      <c r="H183" s="11"/>
      <c r="I183" s="11"/>
      <c r="J183" s="11"/>
      <c r="K183" s="11"/>
    </row>
    <row r="184" customFormat="false" ht="12.75" hidden="false" customHeight="true" outlineLevel="0" collapsed="false">
      <c r="A184" s="11"/>
      <c r="B184" s="11"/>
      <c r="C184" s="11"/>
      <c r="D184" s="11"/>
      <c r="E184" s="11"/>
      <c r="F184" s="11"/>
      <c r="G184" s="11"/>
      <c r="H184" s="11"/>
      <c r="I184" s="11"/>
      <c r="J184" s="11"/>
      <c r="K184" s="11"/>
    </row>
    <row r="185" customFormat="false" ht="12.75" hidden="false" customHeight="true" outlineLevel="0" collapsed="false">
      <c r="A185" s="11"/>
      <c r="B185" s="11"/>
      <c r="C185" s="11"/>
      <c r="D185" s="11"/>
      <c r="E185" s="11"/>
      <c r="F185" s="11"/>
      <c r="G185" s="11"/>
      <c r="H185" s="11"/>
      <c r="I185" s="11"/>
      <c r="J185" s="11"/>
      <c r="K185" s="11"/>
    </row>
    <row r="186" customFormat="false" ht="12.75" hidden="false" customHeight="true" outlineLevel="0" collapsed="false">
      <c r="A186" s="11"/>
      <c r="B186" s="11"/>
      <c r="C186" s="11"/>
      <c r="D186" s="11"/>
      <c r="E186" s="11"/>
      <c r="F186" s="11"/>
      <c r="G186" s="11"/>
      <c r="H186" s="11"/>
      <c r="I186" s="11"/>
      <c r="J186" s="11"/>
      <c r="K186" s="11"/>
    </row>
    <row r="187" customFormat="false" ht="12.75" hidden="false" customHeight="true" outlineLevel="0" collapsed="false">
      <c r="A187" s="11"/>
      <c r="B187" s="11"/>
      <c r="C187" s="11"/>
      <c r="D187" s="11"/>
      <c r="E187" s="11"/>
      <c r="F187" s="11"/>
      <c r="G187" s="11"/>
      <c r="H187" s="11"/>
      <c r="I187" s="11"/>
      <c r="J187" s="11"/>
      <c r="K187" s="11"/>
    </row>
    <row r="188" customFormat="false" ht="12.75" hidden="false" customHeight="true" outlineLevel="0" collapsed="false">
      <c r="A188" s="11"/>
      <c r="B188" s="11"/>
      <c r="C188" s="11"/>
      <c r="D188" s="11"/>
      <c r="E188" s="11"/>
      <c r="F188" s="11"/>
      <c r="G188" s="11"/>
      <c r="H188" s="11"/>
      <c r="I188" s="11"/>
      <c r="J188" s="11"/>
      <c r="K188" s="11"/>
    </row>
    <row r="189" customFormat="false" ht="12.75" hidden="false" customHeight="true" outlineLevel="0" collapsed="false">
      <c r="A189" s="11"/>
      <c r="B189" s="11"/>
      <c r="C189" s="11"/>
      <c r="D189" s="11"/>
      <c r="E189" s="11"/>
      <c r="F189" s="11"/>
      <c r="G189" s="11"/>
      <c r="H189" s="11"/>
      <c r="I189" s="11"/>
      <c r="J189" s="11"/>
      <c r="K189" s="11"/>
    </row>
    <row r="190" customFormat="false" ht="12.75" hidden="false" customHeight="true" outlineLevel="0" collapsed="false">
      <c r="A190" s="11"/>
      <c r="B190" s="11"/>
      <c r="C190" s="11"/>
      <c r="D190" s="11"/>
      <c r="E190" s="11"/>
      <c r="F190" s="11"/>
      <c r="G190" s="11"/>
      <c r="H190" s="11"/>
      <c r="I190" s="11"/>
      <c r="J190" s="11"/>
      <c r="K190" s="11"/>
    </row>
    <row r="191" customFormat="false" ht="12.75" hidden="false" customHeight="true" outlineLevel="0" collapsed="false">
      <c r="A191" s="11"/>
      <c r="B191" s="11"/>
      <c r="C191" s="11"/>
      <c r="D191" s="11"/>
      <c r="E191" s="11"/>
      <c r="F191" s="11"/>
      <c r="G191" s="11"/>
      <c r="H191" s="11"/>
      <c r="I191" s="11"/>
      <c r="J191" s="11"/>
      <c r="K191" s="11"/>
    </row>
    <row r="192" customFormat="false" ht="12.75" hidden="false" customHeight="true" outlineLevel="0" collapsed="false">
      <c r="A192" s="11"/>
      <c r="B192" s="11"/>
      <c r="C192" s="11"/>
      <c r="D192" s="11"/>
      <c r="E192" s="11"/>
      <c r="F192" s="11"/>
      <c r="G192" s="11"/>
      <c r="H192" s="11"/>
      <c r="I192" s="11"/>
      <c r="J192" s="11"/>
      <c r="K192" s="11"/>
    </row>
    <row r="193" customFormat="false" ht="12.75" hidden="false" customHeight="true" outlineLevel="0" collapsed="false">
      <c r="A193" s="11"/>
      <c r="B193" s="11"/>
      <c r="C193" s="11"/>
      <c r="D193" s="11"/>
      <c r="E193" s="11"/>
      <c r="F193" s="11"/>
      <c r="G193" s="11"/>
      <c r="H193" s="11"/>
      <c r="I193" s="11"/>
      <c r="J193" s="11"/>
      <c r="K193" s="11"/>
    </row>
    <row r="194" customFormat="false" ht="12.75" hidden="false" customHeight="true" outlineLevel="0" collapsed="false">
      <c r="A194" s="11"/>
      <c r="B194" s="11"/>
      <c r="C194" s="11"/>
      <c r="D194" s="11"/>
      <c r="E194" s="11"/>
      <c r="F194" s="11"/>
      <c r="G194" s="11"/>
      <c r="H194" s="11"/>
      <c r="I194" s="11"/>
      <c r="J194" s="11"/>
      <c r="K194" s="11"/>
    </row>
    <row r="195" customFormat="false" ht="12.75" hidden="false" customHeight="true" outlineLevel="0" collapsed="false">
      <c r="A195" s="11"/>
      <c r="B195" s="11"/>
      <c r="C195" s="11"/>
      <c r="D195" s="11"/>
      <c r="E195" s="11"/>
      <c r="F195" s="11"/>
      <c r="G195" s="11"/>
      <c r="H195" s="11"/>
      <c r="I195" s="11"/>
      <c r="J195" s="11"/>
      <c r="K195" s="11"/>
    </row>
    <row r="196" customFormat="false" ht="12.75" hidden="false" customHeight="true" outlineLevel="0" collapsed="false">
      <c r="A196" s="11"/>
      <c r="B196" s="11"/>
      <c r="C196" s="11"/>
      <c r="D196" s="11"/>
      <c r="E196" s="11"/>
      <c r="F196" s="11"/>
      <c r="G196" s="11"/>
      <c r="H196" s="11"/>
      <c r="I196" s="11"/>
      <c r="J196" s="11"/>
      <c r="K196" s="11"/>
    </row>
    <row r="197" customFormat="false" ht="12.75" hidden="false" customHeight="true" outlineLevel="0" collapsed="false">
      <c r="A197" s="11"/>
      <c r="B197" s="11"/>
      <c r="C197" s="11"/>
      <c r="D197" s="11"/>
      <c r="E197" s="11"/>
      <c r="F197" s="11"/>
      <c r="G197" s="11"/>
      <c r="H197" s="11"/>
      <c r="I197" s="11"/>
      <c r="J197" s="11"/>
      <c r="K197" s="11"/>
    </row>
    <row r="198" customFormat="false" ht="12.75" hidden="false" customHeight="true" outlineLevel="0" collapsed="false">
      <c r="A198" s="11"/>
      <c r="B198" s="11"/>
      <c r="C198" s="11"/>
      <c r="D198" s="11"/>
      <c r="E198" s="11"/>
      <c r="F198" s="11"/>
      <c r="G198" s="11"/>
      <c r="H198" s="11"/>
      <c r="I198" s="11"/>
      <c r="J198" s="11"/>
      <c r="K198" s="11"/>
    </row>
    <row r="199" customFormat="false" ht="12.75" hidden="false" customHeight="true" outlineLevel="0" collapsed="false">
      <c r="A199" s="11"/>
      <c r="B199" s="11"/>
      <c r="C199" s="11"/>
      <c r="D199" s="11"/>
      <c r="E199" s="11"/>
      <c r="F199" s="11"/>
      <c r="G199" s="11"/>
      <c r="H199" s="11"/>
      <c r="I199" s="11"/>
      <c r="J199" s="11"/>
      <c r="K199" s="11"/>
    </row>
    <row r="200" customFormat="false" ht="12.75" hidden="false" customHeight="true" outlineLevel="0" collapsed="false">
      <c r="A200" s="11"/>
      <c r="B200" s="11"/>
      <c r="C200" s="11"/>
      <c r="D200" s="11"/>
      <c r="E200" s="11"/>
      <c r="F200" s="11"/>
      <c r="G200" s="11"/>
      <c r="H200" s="11"/>
      <c r="I200" s="11"/>
      <c r="J200" s="11"/>
      <c r="K200" s="11"/>
    </row>
    <row r="201" customFormat="false" ht="12.75" hidden="false" customHeight="true" outlineLevel="0" collapsed="false">
      <c r="A201" s="11"/>
      <c r="B201" s="11"/>
      <c r="C201" s="11"/>
      <c r="D201" s="11"/>
      <c r="E201" s="11"/>
      <c r="F201" s="11"/>
      <c r="G201" s="11"/>
      <c r="H201" s="11"/>
      <c r="I201" s="11"/>
      <c r="J201" s="11"/>
      <c r="K201" s="11"/>
    </row>
    <row r="202" customFormat="false" ht="12.75" hidden="false" customHeight="true" outlineLevel="0" collapsed="false">
      <c r="A202" s="11"/>
      <c r="B202" s="11"/>
      <c r="C202" s="11"/>
      <c r="D202" s="11"/>
      <c r="E202" s="11"/>
      <c r="F202" s="11"/>
      <c r="G202" s="11"/>
      <c r="H202" s="11"/>
      <c r="I202" s="11"/>
      <c r="J202" s="11"/>
      <c r="K202" s="11"/>
    </row>
    <row r="203" customFormat="false" ht="12.75" hidden="false" customHeight="true" outlineLevel="0" collapsed="false">
      <c r="A203" s="11"/>
      <c r="B203" s="11"/>
      <c r="C203" s="11"/>
      <c r="D203" s="11"/>
      <c r="E203" s="11"/>
      <c r="F203" s="11"/>
      <c r="G203" s="11"/>
      <c r="H203" s="11"/>
      <c r="I203" s="11"/>
      <c r="J203" s="11"/>
      <c r="K203" s="11"/>
    </row>
    <row r="204" customFormat="false" ht="12.75" hidden="false" customHeight="true" outlineLevel="0" collapsed="false">
      <c r="A204" s="11"/>
      <c r="B204" s="11"/>
      <c r="C204" s="11"/>
      <c r="D204" s="11"/>
      <c r="E204" s="11"/>
      <c r="F204" s="11"/>
      <c r="G204" s="11"/>
      <c r="H204" s="11"/>
      <c r="I204" s="11"/>
      <c r="J204" s="11"/>
      <c r="K204" s="11"/>
    </row>
    <row r="205" customFormat="false" ht="12.75" hidden="false" customHeight="true" outlineLevel="0" collapsed="false">
      <c r="A205" s="11"/>
      <c r="B205" s="11"/>
      <c r="C205" s="11"/>
      <c r="D205" s="11"/>
      <c r="E205" s="11"/>
      <c r="F205" s="11"/>
      <c r="G205" s="11"/>
      <c r="H205" s="11"/>
      <c r="I205" s="11"/>
      <c r="J205" s="11"/>
      <c r="K205" s="11"/>
    </row>
    <row r="206" customFormat="false" ht="12.75" hidden="false" customHeight="true" outlineLevel="0" collapsed="false">
      <c r="A206" s="11"/>
      <c r="B206" s="11"/>
      <c r="C206" s="11"/>
      <c r="D206" s="11"/>
      <c r="E206" s="11"/>
      <c r="F206" s="11"/>
      <c r="G206" s="11"/>
      <c r="H206" s="11"/>
      <c r="I206" s="11"/>
      <c r="J206" s="11"/>
      <c r="K206" s="11"/>
    </row>
    <row r="207" customFormat="false" ht="12.75" hidden="false" customHeight="true" outlineLevel="0" collapsed="false">
      <c r="A207" s="11"/>
      <c r="B207" s="11"/>
      <c r="C207" s="11"/>
      <c r="D207" s="11"/>
      <c r="E207" s="11"/>
      <c r="F207" s="11"/>
      <c r="G207" s="11"/>
      <c r="H207" s="11"/>
      <c r="I207" s="11"/>
      <c r="J207" s="11"/>
      <c r="K207" s="11"/>
    </row>
    <row r="208" customFormat="false" ht="12.75" hidden="false" customHeight="true" outlineLevel="0" collapsed="false">
      <c r="A208" s="11"/>
      <c r="B208" s="11"/>
      <c r="C208" s="11"/>
      <c r="D208" s="11"/>
      <c r="E208" s="11"/>
      <c r="F208" s="11"/>
      <c r="G208" s="11"/>
      <c r="H208" s="11"/>
      <c r="I208" s="11"/>
      <c r="J208" s="11"/>
      <c r="K208" s="11"/>
    </row>
    <row r="209" customFormat="false" ht="12.75" hidden="false" customHeight="true" outlineLevel="0" collapsed="false">
      <c r="A209" s="11"/>
      <c r="B209" s="11"/>
      <c r="C209" s="11"/>
      <c r="D209" s="11"/>
      <c r="E209" s="11"/>
      <c r="F209" s="11"/>
      <c r="G209" s="11"/>
      <c r="H209" s="11"/>
      <c r="I209" s="11"/>
      <c r="J209" s="11"/>
      <c r="K209" s="11"/>
    </row>
    <row r="210" customFormat="false" ht="12.75" hidden="false" customHeight="true" outlineLevel="0" collapsed="false">
      <c r="A210" s="11"/>
      <c r="B210" s="11"/>
      <c r="C210" s="11"/>
      <c r="D210" s="11"/>
      <c r="E210" s="11"/>
      <c r="F210" s="11"/>
      <c r="G210" s="11"/>
      <c r="H210" s="11"/>
      <c r="I210" s="11"/>
      <c r="J210" s="11"/>
      <c r="K210" s="11"/>
    </row>
    <row r="211" customFormat="false" ht="12.75" hidden="false" customHeight="true" outlineLevel="0" collapsed="false">
      <c r="A211" s="11"/>
      <c r="B211" s="11"/>
      <c r="C211" s="11"/>
      <c r="D211" s="11"/>
      <c r="E211" s="11"/>
      <c r="F211" s="11"/>
      <c r="G211" s="11"/>
      <c r="H211" s="11"/>
      <c r="I211" s="11"/>
      <c r="J211" s="11"/>
      <c r="K211" s="11"/>
    </row>
    <row r="212" customFormat="false" ht="12.75" hidden="false" customHeight="true" outlineLevel="0" collapsed="false">
      <c r="A212" s="11"/>
      <c r="B212" s="11"/>
      <c r="C212" s="11"/>
      <c r="D212" s="11"/>
      <c r="E212" s="11"/>
      <c r="F212" s="11"/>
      <c r="G212" s="11"/>
      <c r="H212" s="11"/>
      <c r="I212" s="11"/>
      <c r="J212" s="11"/>
      <c r="K212" s="11"/>
    </row>
    <row r="213" customFormat="false" ht="12.75" hidden="false" customHeight="true" outlineLevel="0" collapsed="false">
      <c r="A213" s="11"/>
      <c r="B213" s="11"/>
      <c r="C213" s="11"/>
      <c r="D213" s="11"/>
      <c r="E213" s="11"/>
      <c r="F213" s="11"/>
      <c r="G213" s="11"/>
      <c r="H213" s="11"/>
      <c r="I213" s="11"/>
      <c r="J213" s="11"/>
      <c r="K213" s="11"/>
    </row>
    <row r="214" customFormat="false" ht="12.75" hidden="false" customHeight="true" outlineLevel="0" collapsed="false">
      <c r="A214" s="11"/>
      <c r="B214" s="11"/>
      <c r="C214" s="11"/>
      <c r="D214" s="11"/>
      <c r="E214" s="11"/>
      <c r="F214" s="11"/>
      <c r="G214" s="11"/>
      <c r="H214" s="11"/>
      <c r="I214" s="11"/>
      <c r="J214" s="11"/>
      <c r="K214" s="11"/>
    </row>
    <row r="215" customFormat="false" ht="12.75" hidden="false" customHeight="true" outlineLevel="0" collapsed="false">
      <c r="A215" s="11"/>
      <c r="B215" s="11"/>
      <c r="C215" s="11"/>
      <c r="D215" s="11"/>
      <c r="E215" s="11"/>
      <c r="F215" s="11"/>
      <c r="G215" s="11"/>
      <c r="H215" s="11"/>
      <c r="I215" s="11"/>
      <c r="J215" s="11"/>
      <c r="K215" s="11"/>
    </row>
    <row r="216" customFormat="false" ht="12.75" hidden="false" customHeight="true" outlineLevel="0" collapsed="false">
      <c r="A216" s="11"/>
      <c r="B216" s="11"/>
      <c r="C216" s="11"/>
      <c r="D216" s="11"/>
      <c r="E216" s="11"/>
      <c r="F216" s="11"/>
      <c r="G216" s="11"/>
      <c r="H216" s="11"/>
      <c r="I216" s="11"/>
      <c r="J216" s="11"/>
      <c r="K216" s="11"/>
    </row>
    <row r="217" customFormat="false" ht="12.75" hidden="false" customHeight="true" outlineLevel="0" collapsed="false">
      <c r="A217" s="11"/>
      <c r="B217" s="11"/>
      <c r="C217" s="11"/>
      <c r="D217" s="11"/>
      <c r="E217" s="11"/>
      <c r="F217" s="11"/>
      <c r="G217" s="11"/>
      <c r="H217" s="11"/>
      <c r="I217" s="11"/>
      <c r="J217" s="11"/>
      <c r="K217" s="11"/>
    </row>
    <row r="218" customFormat="false" ht="12.75" hidden="false" customHeight="true" outlineLevel="0" collapsed="false">
      <c r="A218" s="11"/>
      <c r="B218" s="11"/>
      <c r="C218" s="11"/>
      <c r="D218" s="11"/>
      <c r="E218" s="11"/>
      <c r="F218" s="11"/>
      <c r="G218" s="11"/>
      <c r="H218" s="11"/>
      <c r="I218" s="11"/>
      <c r="J218" s="11"/>
      <c r="K218" s="11"/>
    </row>
    <row r="219" customFormat="false" ht="12.75" hidden="false" customHeight="true" outlineLevel="0" collapsed="false">
      <c r="A219" s="11"/>
      <c r="B219" s="11"/>
      <c r="C219" s="11"/>
      <c r="D219" s="11"/>
      <c r="E219" s="11"/>
      <c r="F219" s="11"/>
      <c r="G219" s="11"/>
      <c r="H219" s="11"/>
      <c r="I219" s="11"/>
      <c r="J219" s="11"/>
      <c r="K219" s="11"/>
    </row>
    <row r="220" customFormat="false" ht="12.75" hidden="false" customHeight="true" outlineLevel="0" collapsed="false">
      <c r="A220" s="11"/>
      <c r="B220" s="11"/>
      <c r="C220" s="11"/>
      <c r="D220" s="11"/>
      <c r="E220" s="11"/>
      <c r="F220" s="11"/>
      <c r="G220" s="11"/>
      <c r="H220" s="11"/>
      <c r="I220" s="11"/>
      <c r="J220" s="11"/>
      <c r="K220" s="11"/>
    </row>
    <row r="221" customFormat="false" ht="12.75" hidden="false" customHeight="true" outlineLevel="0" collapsed="false">
      <c r="A221" s="11"/>
      <c r="B221" s="11"/>
      <c r="C221" s="11"/>
      <c r="D221" s="11"/>
      <c r="E221" s="11"/>
      <c r="F221" s="11"/>
      <c r="G221" s="11"/>
      <c r="H221" s="11"/>
      <c r="I221" s="11"/>
      <c r="J221" s="11"/>
      <c r="K221" s="11"/>
    </row>
    <row r="222" customFormat="false" ht="12.75" hidden="false" customHeight="true" outlineLevel="0" collapsed="false">
      <c r="A222" s="11"/>
      <c r="B222" s="11"/>
      <c r="C222" s="11"/>
      <c r="D222" s="11"/>
      <c r="E222" s="11"/>
      <c r="F222" s="11"/>
      <c r="G222" s="11"/>
      <c r="H222" s="11"/>
      <c r="I222" s="11"/>
      <c r="J222" s="11"/>
      <c r="K222" s="11"/>
    </row>
    <row r="223" customFormat="false" ht="12.75" hidden="false" customHeight="true" outlineLevel="0" collapsed="false">
      <c r="A223" s="11"/>
      <c r="B223" s="11"/>
      <c r="C223" s="11"/>
      <c r="D223" s="11"/>
      <c r="E223" s="11"/>
      <c r="F223" s="11"/>
      <c r="G223" s="11"/>
      <c r="H223" s="11"/>
      <c r="I223" s="11"/>
      <c r="J223" s="11"/>
      <c r="K223" s="11"/>
    </row>
    <row r="224" customFormat="false" ht="12.75" hidden="false" customHeight="true" outlineLevel="0" collapsed="false">
      <c r="A224" s="11"/>
      <c r="B224" s="11"/>
      <c r="C224" s="11"/>
      <c r="D224" s="11"/>
      <c r="E224" s="11"/>
      <c r="F224" s="11"/>
      <c r="G224" s="11"/>
      <c r="H224" s="11"/>
      <c r="I224" s="11"/>
      <c r="J224" s="11"/>
      <c r="K224" s="11"/>
    </row>
    <row r="225" customFormat="false" ht="12.75" hidden="false" customHeight="true" outlineLevel="0" collapsed="false">
      <c r="A225" s="11"/>
      <c r="B225" s="11"/>
      <c r="C225" s="11"/>
      <c r="D225" s="11"/>
      <c r="E225" s="11"/>
      <c r="F225" s="11"/>
      <c r="G225" s="11"/>
      <c r="H225" s="11"/>
      <c r="I225" s="11"/>
      <c r="J225" s="11"/>
      <c r="K225" s="11"/>
    </row>
    <row r="226" customFormat="false" ht="12.75" hidden="false" customHeight="true" outlineLevel="0" collapsed="false">
      <c r="A226" s="11"/>
      <c r="B226" s="11"/>
      <c r="C226" s="11"/>
      <c r="D226" s="11"/>
      <c r="E226" s="11"/>
      <c r="F226" s="11"/>
      <c r="G226" s="11"/>
      <c r="H226" s="11"/>
      <c r="I226" s="11"/>
      <c r="J226" s="11"/>
      <c r="K226" s="11"/>
    </row>
    <row r="227" customFormat="false" ht="12.75" hidden="false" customHeight="true" outlineLevel="0" collapsed="false">
      <c r="A227" s="11"/>
      <c r="B227" s="11"/>
      <c r="C227" s="11"/>
      <c r="D227" s="11"/>
      <c r="E227" s="11"/>
      <c r="F227" s="11"/>
      <c r="G227" s="11"/>
      <c r="H227" s="11"/>
      <c r="I227" s="11"/>
      <c r="J227" s="11"/>
      <c r="K227" s="11"/>
    </row>
    <row r="228" customFormat="false" ht="12.75" hidden="false" customHeight="true" outlineLevel="0" collapsed="false">
      <c r="A228" s="11"/>
      <c r="B228" s="11"/>
      <c r="C228" s="11"/>
      <c r="D228" s="11"/>
      <c r="E228" s="11"/>
      <c r="F228" s="11"/>
      <c r="G228" s="11"/>
      <c r="H228" s="11"/>
      <c r="I228" s="11"/>
      <c r="J228" s="11"/>
      <c r="K228" s="11"/>
    </row>
    <row r="229" customFormat="false" ht="12.75" hidden="false" customHeight="true" outlineLevel="0" collapsed="false">
      <c r="A229" s="11"/>
      <c r="B229" s="11"/>
      <c r="C229" s="11"/>
      <c r="D229" s="11"/>
      <c r="E229" s="11"/>
      <c r="F229" s="11"/>
      <c r="G229" s="11"/>
      <c r="H229" s="11"/>
      <c r="I229" s="11"/>
      <c r="J229" s="11"/>
      <c r="K229" s="11"/>
    </row>
    <row r="230" customFormat="false" ht="12.75" hidden="false" customHeight="true" outlineLevel="0" collapsed="false">
      <c r="A230" s="11"/>
      <c r="B230" s="11"/>
      <c r="C230" s="11"/>
      <c r="D230" s="11"/>
      <c r="E230" s="11"/>
      <c r="F230" s="11"/>
      <c r="G230" s="11"/>
      <c r="H230" s="11"/>
      <c r="I230" s="11"/>
      <c r="J230" s="11"/>
      <c r="K230" s="11"/>
    </row>
    <row r="231" customFormat="false" ht="12.75" hidden="false" customHeight="true" outlineLevel="0" collapsed="false">
      <c r="A231" s="11"/>
      <c r="B231" s="11"/>
      <c r="C231" s="11"/>
      <c r="D231" s="11"/>
      <c r="E231" s="11"/>
      <c r="F231" s="11"/>
      <c r="G231" s="11"/>
      <c r="H231" s="11"/>
      <c r="I231" s="11"/>
      <c r="J231" s="11"/>
      <c r="K231" s="11"/>
    </row>
    <row r="232" customFormat="false" ht="12.75" hidden="false" customHeight="true" outlineLevel="0" collapsed="false">
      <c r="A232" s="11"/>
      <c r="B232" s="11"/>
      <c r="C232" s="11"/>
      <c r="D232" s="11"/>
      <c r="E232" s="11"/>
      <c r="F232" s="11"/>
      <c r="G232" s="11"/>
      <c r="H232" s="11"/>
      <c r="I232" s="11"/>
      <c r="J232" s="11"/>
      <c r="K232" s="11"/>
    </row>
    <row r="233" customFormat="false" ht="12.75" hidden="false" customHeight="true" outlineLevel="0" collapsed="false">
      <c r="A233" s="11"/>
      <c r="B233" s="11"/>
      <c r="C233" s="11"/>
      <c r="D233" s="11"/>
      <c r="E233" s="11"/>
      <c r="F233" s="11"/>
      <c r="G233" s="11"/>
      <c r="H233" s="11"/>
      <c r="I233" s="11"/>
      <c r="J233" s="11"/>
      <c r="K233" s="11"/>
    </row>
    <row r="234" customFormat="false" ht="12.75" hidden="false" customHeight="true" outlineLevel="0" collapsed="false">
      <c r="A234" s="11"/>
      <c r="B234" s="11"/>
      <c r="C234" s="11"/>
      <c r="D234" s="11"/>
      <c r="E234" s="11"/>
      <c r="F234" s="11"/>
      <c r="G234" s="11"/>
      <c r="H234" s="11"/>
      <c r="I234" s="11"/>
      <c r="J234" s="11"/>
      <c r="K234" s="11"/>
    </row>
    <row r="235" customFormat="false" ht="12.75" hidden="false" customHeight="true" outlineLevel="0" collapsed="false">
      <c r="A235" s="11"/>
      <c r="B235" s="11"/>
      <c r="C235" s="11"/>
      <c r="D235" s="11"/>
      <c r="E235" s="11"/>
      <c r="F235" s="11"/>
      <c r="G235" s="11"/>
      <c r="H235" s="11"/>
      <c r="I235" s="11"/>
      <c r="J235" s="11"/>
      <c r="K235" s="11"/>
    </row>
    <row r="236" customFormat="false" ht="12.75" hidden="false" customHeight="true" outlineLevel="0" collapsed="false">
      <c r="A236" s="11"/>
      <c r="B236" s="11"/>
      <c r="C236" s="11"/>
      <c r="D236" s="11"/>
      <c r="E236" s="11"/>
      <c r="F236" s="11"/>
      <c r="G236" s="11"/>
      <c r="H236" s="11"/>
      <c r="I236" s="11"/>
      <c r="J236" s="11"/>
      <c r="K236" s="11"/>
    </row>
    <row r="237" customFormat="false" ht="12.75" hidden="false" customHeight="true" outlineLevel="0" collapsed="false">
      <c r="A237" s="11"/>
      <c r="B237" s="11"/>
      <c r="C237" s="11"/>
      <c r="D237" s="11"/>
      <c r="E237" s="11"/>
      <c r="F237" s="11"/>
      <c r="G237" s="11"/>
      <c r="H237" s="11"/>
      <c r="I237" s="11"/>
      <c r="J237" s="11"/>
      <c r="K237" s="11"/>
    </row>
    <row r="238" customFormat="false" ht="12.75" hidden="false" customHeight="true" outlineLevel="0" collapsed="false">
      <c r="A238" s="11"/>
      <c r="B238" s="11"/>
      <c r="C238" s="11"/>
      <c r="D238" s="11"/>
      <c r="E238" s="11"/>
      <c r="F238" s="11"/>
      <c r="G238" s="11"/>
      <c r="H238" s="11"/>
      <c r="I238" s="11"/>
      <c r="J238" s="11"/>
      <c r="K238" s="11"/>
    </row>
    <row r="239" customFormat="false" ht="12.75" hidden="false" customHeight="true" outlineLevel="0" collapsed="false">
      <c r="A239" s="11"/>
      <c r="B239" s="11"/>
      <c r="C239" s="11"/>
      <c r="D239" s="11"/>
      <c r="E239" s="11"/>
      <c r="F239" s="11"/>
      <c r="G239" s="11"/>
      <c r="H239" s="11"/>
      <c r="I239" s="11"/>
      <c r="J239" s="11"/>
      <c r="K239" s="11"/>
    </row>
    <row r="240" customFormat="false" ht="12.75" hidden="false" customHeight="true" outlineLevel="0" collapsed="false">
      <c r="A240" s="11"/>
      <c r="B240" s="11"/>
      <c r="C240" s="11"/>
      <c r="D240" s="11"/>
      <c r="E240" s="11"/>
      <c r="F240" s="11"/>
      <c r="G240" s="11"/>
      <c r="H240" s="11"/>
      <c r="I240" s="11"/>
      <c r="J240" s="11"/>
      <c r="K240" s="11"/>
    </row>
    <row r="241" customFormat="false" ht="12.75" hidden="false" customHeight="true" outlineLevel="0" collapsed="false">
      <c r="A241" s="11"/>
      <c r="B241" s="11"/>
      <c r="C241" s="11"/>
      <c r="D241" s="11"/>
      <c r="E241" s="11"/>
      <c r="F241" s="11"/>
      <c r="G241" s="11"/>
      <c r="H241" s="11"/>
      <c r="I241" s="11"/>
      <c r="J241" s="11"/>
      <c r="K241" s="11"/>
    </row>
    <row r="242" customFormat="false" ht="12.75" hidden="false" customHeight="true" outlineLevel="0" collapsed="false">
      <c r="A242" s="11"/>
      <c r="B242" s="11"/>
      <c r="C242" s="11"/>
      <c r="D242" s="11"/>
      <c r="E242" s="11"/>
      <c r="F242" s="11"/>
      <c r="G242" s="11"/>
      <c r="H242" s="11"/>
      <c r="I242" s="11"/>
      <c r="J242" s="11"/>
      <c r="K242" s="11"/>
    </row>
    <row r="243" customFormat="false" ht="12.75" hidden="false" customHeight="true" outlineLevel="0" collapsed="false">
      <c r="A243" s="11"/>
      <c r="B243" s="11"/>
      <c r="C243" s="11"/>
      <c r="D243" s="11"/>
      <c r="E243" s="11"/>
      <c r="F243" s="11"/>
      <c r="G243" s="11"/>
      <c r="H243" s="11"/>
      <c r="I243" s="11"/>
      <c r="J243" s="11"/>
      <c r="K243" s="11"/>
    </row>
    <row r="244" customFormat="false" ht="12.75" hidden="false" customHeight="true" outlineLevel="0" collapsed="false">
      <c r="A244" s="11"/>
      <c r="B244" s="11"/>
      <c r="C244" s="11"/>
      <c r="D244" s="11"/>
      <c r="E244" s="11"/>
      <c r="F244" s="11"/>
      <c r="G244" s="11"/>
      <c r="H244" s="11"/>
      <c r="I244" s="11"/>
      <c r="J244" s="11"/>
      <c r="K244" s="11"/>
    </row>
    <row r="245" customFormat="false" ht="12.75" hidden="false" customHeight="true" outlineLevel="0" collapsed="false">
      <c r="A245" s="11"/>
      <c r="B245" s="11"/>
      <c r="C245" s="11"/>
      <c r="D245" s="11"/>
      <c r="E245" s="11"/>
      <c r="F245" s="11"/>
      <c r="G245" s="11"/>
      <c r="H245" s="11"/>
      <c r="I245" s="11"/>
      <c r="J245" s="11"/>
      <c r="K245" s="11"/>
    </row>
    <row r="246" customFormat="false" ht="12.75" hidden="false" customHeight="true" outlineLevel="0" collapsed="false">
      <c r="A246" s="11"/>
      <c r="B246" s="11"/>
      <c r="C246" s="11"/>
      <c r="D246" s="11"/>
      <c r="E246" s="11"/>
      <c r="F246" s="11"/>
      <c r="G246" s="11"/>
      <c r="H246" s="11"/>
      <c r="I246" s="11"/>
      <c r="J246" s="11"/>
      <c r="K246" s="11"/>
    </row>
    <row r="247" customFormat="false" ht="12.75" hidden="false" customHeight="true" outlineLevel="0" collapsed="false">
      <c r="A247" s="11"/>
      <c r="B247" s="11"/>
      <c r="C247" s="11"/>
      <c r="D247" s="11"/>
      <c r="E247" s="11"/>
      <c r="F247" s="11"/>
      <c r="G247" s="11"/>
      <c r="H247" s="11"/>
      <c r="I247" s="11"/>
      <c r="J247" s="11"/>
      <c r="K247" s="11"/>
    </row>
    <row r="248" customFormat="false" ht="12.75" hidden="false" customHeight="true" outlineLevel="0" collapsed="false">
      <c r="A248" s="11"/>
      <c r="B248" s="11"/>
      <c r="C248" s="11"/>
      <c r="D248" s="11"/>
      <c r="E248" s="11"/>
      <c r="F248" s="11"/>
      <c r="G248" s="11"/>
      <c r="H248" s="11"/>
      <c r="I248" s="11"/>
      <c r="J248" s="11"/>
      <c r="K248" s="11"/>
    </row>
    <row r="249" customFormat="false" ht="12.75" hidden="false" customHeight="true" outlineLevel="0" collapsed="false">
      <c r="A249" s="11"/>
      <c r="B249" s="11"/>
      <c r="C249" s="11"/>
      <c r="D249" s="11"/>
      <c r="E249" s="11"/>
      <c r="F249" s="11"/>
      <c r="G249" s="11"/>
      <c r="H249" s="11"/>
      <c r="I249" s="11"/>
      <c r="J249" s="11"/>
      <c r="K249" s="11"/>
    </row>
    <row r="250" customFormat="false" ht="12.75" hidden="false" customHeight="true" outlineLevel="0" collapsed="false">
      <c r="A250" s="11"/>
      <c r="B250" s="11"/>
      <c r="C250" s="11"/>
      <c r="D250" s="11"/>
      <c r="E250" s="11"/>
      <c r="F250" s="11"/>
      <c r="G250" s="11"/>
      <c r="H250" s="11"/>
      <c r="I250" s="11"/>
      <c r="J250" s="11"/>
      <c r="K250" s="11"/>
    </row>
    <row r="251" customFormat="false" ht="12.75" hidden="false" customHeight="true" outlineLevel="0" collapsed="false">
      <c r="A251" s="11"/>
      <c r="B251" s="11"/>
      <c r="C251" s="11"/>
      <c r="D251" s="11"/>
      <c r="E251" s="11"/>
      <c r="F251" s="11"/>
      <c r="G251" s="11"/>
      <c r="H251" s="11"/>
      <c r="I251" s="11"/>
      <c r="J251" s="11"/>
      <c r="K251" s="11"/>
    </row>
    <row r="252" customFormat="false" ht="12.75" hidden="false" customHeight="true" outlineLevel="0" collapsed="false">
      <c r="A252" s="11"/>
      <c r="B252" s="11"/>
      <c r="C252" s="11"/>
      <c r="D252" s="11"/>
      <c r="E252" s="11"/>
      <c r="F252" s="11"/>
      <c r="G252" s="11"/>
      <c r="H252" s="11"/>
      <c r="I252" s="11"/>
      <c r="J252" s="11"/>
      <c r="K252" s="11"/>
    </row>
    <row r="253" customFormat="false" ht="12.75" hidden="false" customHeight="true" outlineLevel="0" collapsed="false">
      <c r="A253" s="11"/>
      <c r="B253" s="11"/>
      <c r="C253" s="11"/>
      <c r="D253" s="11"/>
      <c r="E253" s="11"/>
      <c r="F253" s="11"/>
      <c r="G253" s="11"/>
      <c r="H253" s="11"/>
      <c r="I253" s="11"/>
      <c r="J253" s="11"/>
      <c r="K253" s="11"/>
    </row>
    <row r="254" customFormat="false" ht="12.75" hidden="false" customHeight="true" outlineLevel="0" collapsed="false">
      <c r="A254" s="11"/>
      <c r="B254" s="11"/>
      <c r="C254" s="11"/>
      <c r="D254" s="11"/>
      <c r="E254" s="11"/>
      <c r="F254" s="11"/>
      <c r="G254" s="11"/>
      <c r="H254" s="11"/>
      <c r="I254" s="11"/>
      <c r="J254" s="11"/>
      <c r="K254" s="11"/>
    </row>
    <row r="255" customFormat="false" ht="12.75" hidden="false" customHeight="true" outlineLevel="0" collapsed="false">
      <c r="A255" s="11"/>
      <c r="B255" s="11"/>
      <c r="C255" s="11"/>
      <c r="D255" s="11"/>
      <c r="E255" s="11"/>
      <c r="F255" s="11"/>
      <c r="G255" s="11"/>
      <c r="H255" s="11"/>
      <c r="I255" s="11"/>
      <c r="J255" s="11"/>
      <c r="K255" s="11"/>
    </row>
    <row r="256" customFormat="false" ht="12.75" hidden="false" customHeight="true" outlineLevel="0" collapsed="false">
      <c r="A256" s="11"/>
      <c r="B256" s="11"/>
      <c r="C256" s="11"/>
      <c r="D256" s="11"/>
      <c r="E256" s="11"/>
      <c r="F256" s="11"/>
      <c r="G256" s="11"/>
      <c r="H256" s="11"/>
      <c r="I256" s="11"/>
      <c r="J256" s="11"/>
      <c r="K256" s="11"/>
    </row>
    <row r="257" customFormat="false" ht="12.75" hidden="false" customHeight="true" outlineLevel="0" collapsed="false">
      <c r="A257" s="11"/>
      <c r="B257" s="11"/>
      <c r="C257" s="11"/>
      <c r="D257" s="11"/>
      <c r="E257" s="11"/>
      <c r="F257" s="11"/>
      <c r="G257" s="11"/>
      <c r="H257" s="11"/>
      <c r="I257" s="11"/>
      <c r="J257" s="11"/>
      <c r="K257" s="11"/>
    </row>
    <row r="258" customFormat="false" ht="12.75" hidden="false" customHeight="true" outlineLevel="0" collapsed="false">
      <c r="A258" s="11"/>
      <c r="B258" s="11"/>
      <c r="C258" s="11"/>
      <c r="D258" s="11"/>
      <c r="E258" s="11"/>
      <c r="F258" s="11"/>
      <c r="G258" s="11"/>
      <c r="H258" s="11"/>
      <c r="I258" s="11"/>
      <c r="J258" s="11"/>
      <c r="K258" s="11"/>
    </row>
    <row r="259" customFormat="false" ht="12.75" hidden="false" customHeight="true" outlineLevel="0" collapsed="false">
      <c r="A259" s="11"/>
      <c r="B259" s="11"/>
      <c r="C259" s="11"/>
      <c r="D259" s="11"/>
      <c r="E259" s="11"/>
      <c r="F259" s="11"/>
      <c r="G259" s="11"/>
      <c r="H259" s="11"/>
      <c r="I259" s="11"/>
      <c r="J259" s="11"/>
      <c r="K259" s="11"/>
    </row>
    <row r="260" customFormat="false" ht="12.75" hidden="false" customHeight="true" outlineLevel="0" collapsed="false">
      <c r="A260" s="11"/>
      <c r="B260" s="11"/>
      <c r="C260" s="11"/>
      <c r="D260" s="11"/>
      <c r="E260" s="11"/>
      <c r="F260" s="11"/>
      <c r="G260" s="11"/>
      <c r="H260" s="11"/>
      <c r="I260" s="11"/>
      <c r="J260" s="11"/>
      <c r="K260" s="11"/>
    </row>
    <row r="261" customFormat="false" ht="12.75" hidden="false" customHeight="true" outlineLevel="0" collapsed="false">
      <c r="A261" s="11"/>
      <c r="B261" s="11"/>
      <c r="C261" s="11"/>
      <c r="D261" s="11"/>
      <c r="E261" s="11"/>
      <c r="F261" s="11"/>
      <c r="G261" s="11"/>
      <c r="H261" s="11"/>
      <c r="I261" s="11"/>
      <c r="J261" s="11"/>
      <c r="K261" s="11"/>
    </row>
    <row r="262" customFormat="false" ht="12.75" hidden="false" customHeight="true" outlineLevel="0" collapsed="false">
      <c r="A262" s="11"/>
      <c r="B262" s="11"/>
      <c r="C262" s="11"/>
      <c r="D262" s="11"/>
      <c r="E262" s="11"/>
      <c r="F262" s="11"/>
      <c r="G262" s="11"/>
      <c r="H262" s="11"/>
      <c r="I262" s="11"/>
      <c r="J262" s="11"/>
      <c r="K262" s="11"/>
    </row>
    <row r="263" customFormat="false" ht="12.75" hidden="false" customHeight="true" outlineLevel="0" collapsed="false">
      <c r="A263" s="11"/>
      <c r="B263" s="11"/>
      <c r="C263" s="11"/>
      <c r="D263" s="11"/>
      <c r="E263" s="11"/>
      <c r="F263" s="11"/>
      <c r="G263" s="11"/>
      <c r="H263" s="11"/>
      <c r="I263" s="11"/>
      <c r="J263" s="11"/>
      <c r="K263" s="11"/>
    </row>
    <row r="264" customFormat="false" ht="12.75" hidden="false" customHeight="true" outlineLevel="0" collapsed="false">
      <c r="A264" s="11"/>
      <c r="B264" s="11"/>
      <c r="C264" s="11"/>
      <c r="D264" s="11"/>
      <c r="E264" s="11"/>
      <c r="F264" s="11"/>
      <c r="G264" s="11"/>
      <c r="H264" s="11"/>
      <c r="I264" s="11"/>
      <c r="J264" s="11"/>
      <c r="K264" s="11"/>
    </row>
    <row r="265" customFormat="false" ht="12.75" hidden="false" customHeight="true" outlineLevel="0" collapsed="false">
      <c r="A265" s="11"/>
      <c r="B265" s="11"/>
      <c r="C265" s="11"/>
      <c r="D265" s="11"/>
      <c r="E265" s="11"/>
      <c r="F265" s="11"/>
      <c r="G265" s="11"/>
      <c r="H265" s="11"/>
      <c r="I265" s="11"/>
      <c r="J265" s="11"/>
      <c r="K265" s="11"/>
    </row>
    <row r="266" customFormat="false" ht="12.75" hidden="false" customHeight="true" outlineLevel="0" collapsed="false">
      <c r="A266" s="11"/>
      <c r="B266" s="11"/>
      <c r="C266" s="11"/>
      <c r="D266" s="11"/>
      <c r="E266" s="11"/>
      <c r="F266" s="11"/>
      <c r="G266" s="11"/>
      <c r="H266" s="11"/>
      <c r="I266" s="11"/>
      <c r="J266" s="11"/>
      <c r="K266" s="11"/>
    </row>
    <row r="267" customFormat="false" ht="12.75" hidden="false" customHeight="true" outlineLevel="0" collapsed="false">
      <c r="A267" s="11"/>
      <c r="B267" s="11"/>
      <c r="C267" s="11"/>
      <c r="D267" s="11"/>
      <c r="E267" s="11"/>
      <c r="F267" s="11"/>
      <c r="G267" s="11"/>
      <c r="H267" s="11"/>
      <c r="I267" s="11"/>
      <c r="J267" s="11"/>
      <c r="K267" s="11"/>
    </row>
    <row r="268" customFormat="false" ht="12.75" hidden="false" customHeight="true" outlineLevel="0" collapsed="false">
      <c r="A268" s="11"/>
      <c r="B268" s="11"/>
      <c r="C268" s="11"/>
      <c r="D268" s="11"/>
      <c r="E268" s="11"/>
      <c r="F268" s="11"/>
      <c r="G268" s="11"/>
      <c r="H268" s="11"/>
      <c r="I268" s="11"/>
      <c r="J268" s="11"/>
      <c r="K268" s="11"/>
    </row>
    <row r="269" customFormat="false" ht="12.75" hidden="false" customHeight="true" outlineLevel="0" collapsed="false">
      <c r="A269" s="11"/>
      <c r="B269" s="11"/>
      <c r="C269" s="11"/>
      <c r="D269" s="11"/>
      <c r="E269" s="11"/>
      <c r="F269" s="11"/>
      <c r="G269" s="11"/>
      <c r="H269" s="11"/>
      <c r="I269" s="11"/>
      <c r="J269" s="11"/>
      <c r="K269" s="11"/>
    </row>
    <row r="270" customFormat="false" ht="12.75" hidden="false" customHeight="true" outlineLevel="0" collapsed="false">
      <c r="A270" s="11"/>
      <c r="B270" s="11"/>
      <c r="C270" s="11"/>
      <c r="D270" s="11"/>
      <c r="E270" s="11"/>
      <c r="F270" s="11"/>
      <c r="G270" s="11"/>
      <c r="H270" s="11"/>
      <c r="I270" s="11"/>
      <c r="J270" s="11"/>
      <c r="K270" s="11"/>
    </row>
    <row r="271" customFormat="false" ht="12.75" hidden="false" customHeight="true" outlineLevel="0" collapsed="false">
      <c r="A271" s="11"/>
      <c r="B271" s="11"/>
      <c r="C271" s="11"/>
      <c r="D271" s="11"/>
      <c r="E271" s="11"/>
      <c r="F271" s="11"/>
      <c r="G271" s="11"/>
      <c r="H271" s="11"/>
      <c r="I271" s="11"/>
      <c r="J271" s="11"/>
      <c r="K271" s="11"/>
    </row>
    <row r="272" customFormat="false" ht="12.75" hidden="false" customHeight="true" outlineLevel="0" collapsed="false">
      <c r="A272" s="11"/>
      <c r="B272" s="11"/>
      <c r="C272" s="11"/>
      <c r="D272" s="11"/>
      <c r="E272" s="11"/>
      <c r="F272" s="11"/>
      <c r="G272" s="11"/>
      <c r="H272" s="11"/>
      <c r="I272" s="11"/>
      <c r="J272" s="11"/>
      <c r="K272" s="11"/>
    </row>
    <row r="273" customFormat="false" ht="12.75" hidden="false" customHeight="true" outlineLevel="0" collapsed="false">
      <c r="A273" s="11"/>
      <c r="B273" s="11"/>
      <c r="C273" s="11"/>
      <c r="D273" s="11"/>
      <c r="E273" s="11"/>
      <c r="F273" s="11"/>
      <c r="G273" s="11"/>
      <c r="H273" s="11"/>
      <c r="I273" s="11"/>
      <c r="J273" s="11"/>
      <c r="K273" s="11"/>
    </row>
    <row r="274" customFormat="false" ht="12.75" hidden="false" customHeight="true" outlineLevel="0" collapsed="false">
      <c r="A274" s="11"/>
      <c r="B274" s="11"/>
      <c r="C274" s="11"/>
      <c r="D274" s="11"/>
      <c r="E274" s="11"/>
      <c r="F274" s="11"/>
      <c r="G274" s="11"/>
      <c r="H274" s="11"/>
      <c r="I274" s="11"/>
      <c r="J274" s="11"/>
      <c r="K274" s="11"/>
    </row>
    <row r="275" customFormat="false" ht="12.75" hidden="false" customHeight="true" outlineLevel="0" collapsed="false">
      <c r="A275" s="11"/>
      <c r="B275" s="11"/>
      <c r="C275" s="11"/>
      <c r="D275" s="11"/>
      <c r="E275" s="11"/>
      <c r="F275" s="11"/>
      <c r="G275" s="11"/>
      <c r="H275" s="11"/>
      <c r="I275" s="11"/>
      <c r="J275" s="11"/>
      <c r="K275" s="11"/>
    </row>
    <row r="276" customFormat="false" ht="12.75" hidden="false" customHeight="true" outlineLevel="0" collapsed="false">
      <c r="A276" s="11"/>
      <c r="B276" s="11"/>
      <c r="C276" s="11"/>
      <c r="D276" s="11"/>
      <c r="E276" s="11"/>
      <c r="F276" s="11"/>
      <c r="G276" s="11"/>
      <c r="H276" s="11"/>
      <c r="I276" s="11"/>
      <c r="J276" s="11"/>
      <c r="K276" s="11"/>
    </row>
    <row r="277" customFormat="false" ht="12.75" hidden="false" customHeight="true" outlineLevel="0" collapsed="false">
      <c r="A277" s="11"/>
      <c r="B277" s="11"/>
      <c r="C277" s="11"/>
      <c r="D277" s="11"/>
      <c r="E277" s="11"/>
      <c r="F277" s="11"/>
      <c r="G277" s="11"/>
      <c r="H277" s="11"/>
      <c r="I277" s="11"/>
      <c r="J277" s="11"/>
      <c r="K277" s="11"/>
    </row>
    <row r="278" customFormat="false" ht="12.75" hidden="false" customHeight="true" outlineLevel="0" collapsed="false">
      <c r="A278" s="11"/>
      <c r="B278" s="11"/>
      <c r="C278" s="11"/>
      <c r="D278" s="11"/>
      <c r="E278" s="11"/>
      <c r="F278" s="11"/>
      <c r="G278" s="11"/>
      <c r="H278" s="11"/>
      <c r="I278" s="11"/>
      <c r="J278" s="11"/>
      <c r="K278" s="11"/>
    </row>
    <row r="279" customFormat="false" ht="12.75" hidden="false" customHeight="true" outlineLevel="0" collapsed="false">
      <c r="A279" s="11"/>
      <c r="B279" s="11"/>
      <c r="C279" s="11"/>
      <c r="D279" s="11"/>
      <c r="E279" s="11"/>
      <c r="F279" s="11"/>
      <c r="G279" s="11"/>
      <c r="H279" s="11"/>
      <c r="I279" s="11"/>
      <c r="J279" s="11"/>
      <c r="K279" s="11"/>
    </row>
    <row r="280" customFormat="false" ht="12.75" hidden="false" customHeight="true" outlineLevel="0" collapsed="false">
      <c r="A280" s="11"/>
      <c r="B280" s="11"/>
      <c r="C280" s="11"/>
      <c r="D280" s="11"/>
      <c r="E280" s="11"/>
      <c r="F280" s="11"/>
      <c r="G280" s="11"/>
      <c r="H280" s="11"/>
      <c r="I280" s="11"/>
      <c r="J280" s="11"/>
      <c r="K280" s="11"/>
    </row>
    <row r="281" customFormat="false" ht="12.75" hidden="false" customHeight="true" outlineLevel="0" collapsed="false">
      <c r="A281" s="11"/>
      <c r="B281" s="11"/>
      <c r="C281" s="11"/>
      <c r="D281" s="11"/>
      <c r="E281" s="11"/>
      <c r="F281" s="11"/>
      <c r="G281" s="11"/>
      <c r="H281" s="11"/>
      <c r="I281" s="11"/>
      <c r="J281" s="11"/>
      <c r="K281" s="11"/>
    </row>
    <row r="282" customFormat="false" ht="12.75" hidden="false" customHeight="true" outlineLevel="0" collapsed="false">
      <c r="A282" s="11"/>
      <c r="B282" s="11"/>
      <c r="C282" s="11"/>
      <c r="D282" s="11"/>
      <c r="E282" s="11"/>
      <c r="F282" s="11"/>
      <c r="G282" s="11"/>
      <c r="H282" s="11"/>
      <c r="I282" s="11"/>
      <c r="J282" s="11"/>
      <c r="K282" s="11"/>
    </row>
    <row r="283" customFormat="false" ht="12.75" hidden="false" customHeight="true" outlineLevel="0" collapsed="false">
      <c r="A283" s="11"/>
      <c r="B283" s="11"/>
      <c r="C283" s="11"/>
      <c r="D283" s="11"/>
      <c r="E283" s="11"/>
      <c r="F283" s="11"/>
      <c r="G283" s="11"/>
      <c r="H283" s="11"/>
      <c r="I283" s="11"/>
      <c r="J283" s="11"/>
      <c r="K283" s="11"/>
    </row>
    <row r="284" customFormat="false" ht="12.75" hidden="false" customHeight="true" outlineLevel="0" collapsed="false">
      <c r="A284" s="11"/>
      <c r="B284" s="11"/>
      <c r="C284" s="11"/>
      <c r="D284" s="11"/>
      <c r="E284" s="11"/>
      <c r="F284" s="11"/>
      <c r="G284" s="11"/>
      <c r="H284" s="11"/>
      <c r="I284" s="11"/>
      <c r="J284" s="11"/>
      <c r="K284" s="11"/>
    </row>
    <row r="285" customFormat="false" ht="12.75" hidden="false" customHeight="true" outlineLevel="0" collapsed="false">
      <c r="A285" s="11"/>
      <c r="B285" s="11"/>
      <c r="C285" s="11"/>
      <c r="D285" s="11"/>
      <c r="E285" s="11"/>
      <c r="F285" s="11"/>
      <c r="G285" s="11"/>
      <c r="H285" s="11"/>
      <c r="I285" s="11"/>
      <c r="J285" s="11"/>
      <c r="K285" s="11"/>
    </row>
    <row r="286" customFormat="false" ht="12.75" hidden="false" customHeight="true" outlineLevel="0" collapsed="false">
      <c r="A286" s="11"/>
      <c r="B286" s="11"/>
      <c r="C286" s="11"/>
      <c r="D286" s="11"/>
      <c r="E286" s="11"/>
      <c r="F286" s="11"/>
      <c r="G286" s="11"/>
      <c r="H286" s="11"/>
      <c r="I286" s="11"/>
      <c r="J286" s="11"/>
      <c r="K286" s="11"/>
    </row>
    <row r="287" customFormat="false" ht="12.75" hidden="false" customHeight="true" outlineLevel="0" collapsed="false">
      <c r="A287" s="11"/>
      <c r="B287" s="11"/>
      <c r="C287" s="11"/>
      <c r="D287" s="11"/>
      <c r="E287" s="11"/>
      <c r="F287" s="11"/>
      <c r="G287" s="11"/>
      <c r="H287" s="11"/>
      <c r="I287" s="11"/>
      <c r="J287" s="11"/>
      <c r="K287" s="11"/>
    </row>
    <row r="288" customFormat="false" ht="12.75" hidden="false" customHeight="true" outlineLevel="0" collapsed="false">
      <c r="A288" s="11"/>
      <c r="B288" s="11"/>
      <c r="C288" s="11"/>
      <c r="D288" s="11"/>
      <c r="E288" s="11"/>
      <c r="F288" s="11"/>
      <c r="G288" s="11"/>
      <c r="H288" s="11"/>
      <c r="I288" s="11"/>
      <c r="J288" s="11"/>
      <c r="K288" s="11"/>
    </row>
    <row r="289" customFormat="false" ht="12.75" hidden="false" customHeight="true" outlineLevel="0" collapsed="false">
      <c r="A289" s="11"/>
      <c r="B289" s="11"/>
      <c r="C289" s="11"/>
      <c r="D289" s="11"/>
      <c r="E289" s="11"/>
      <c r="F289" s="11"/>
      <c r="G289" s="11"/>
      <c r="H289" s="11"/>
      <c r="I289" s="11"/>
      <c r="J289" s="11"/>
      <c r="K289" s="11"/>
    </row>
    <row r="290" customFormat="false" ht="12.75" hidden="false" customHeight="true" outlineLevel="0" collapsed="false">
      <c r="A290" s="11"/>
      <c r="B290" s="11"/>
      <c r="C290" s="11"/>
      <c r="D290" s="11"/>
      <c r="E290" s="11"/>
      <c r="F290" s="11"/>
      <c r="G290" s="11"/>
      <c r="H290" s="11"/>
      <c r="I290" s="11"/>
      <c r="J290" s="11"/>
      <c r="K290" s="11"/>
    </row>
    <row r="291" customFormat="false" ht="12.75" hidden="false" customHeight="true" outlineLevel="0" collapsed="false">
      <c r="A291" s="11"/>
      <c r="B291" s="11"/>
      <c r="C291" s="11"/>
      <c r="D291" s="11"/>
      <c r="E291" s="11"/>
      <c r="F291" s="11"/>
      <c r="G291" s="11"/>
      <c r="H291" s="11"/>
      <c r="I291" s="11"/>
      <c r="J291" s="11"/>
      <c r="K291" s="11"/>
    </row>
    <row r="292" customFormat="false" ht="12.75" hidden="false" customHeight="true" outlineLevel="0" collapsed="false">
      <c r="A292" s="11"/>
      <c r="B292" s="11"/>
      <c r="C292" s="11"/>
      <c r="D292" s="11"/>
      <c r="E292" s="11"/>
      <c r="F292" s="11"/>
      <c r="G292" s="11"/>
      <c r="H292" s="11"/>
      <c r="I292" s="11"/>
      <c r="J292" s="11"/>
      <c r="K292" s="11"/>
    </row>
    <row r="293" customFormat="false" ht="12.75" hidden="false" customHeight="true" outlineLevel="0" collapsed="false">
      <c r="A293" s="11"/>
      <c r="B293" s="11"/>
      <c r="C293" s="11"/>
      <c r="D293" s="11"/>
      <c r="E293" s="11"/>
      <c r="F293" s="11"/>
      <c r="G293" s="11"/>
      <c r="H293" s="11"/>
      <c r="I293" s="11"/>
      <c r="J293" s="11"/>
      <c r="K293" s="11"/>
    </row>
    <row r="294" customFormat="false" ht="12.75" hidden="false" customHeight="true" outlineLevel="0" collapsed="false">
      <c r="A294" s="11"/>
      <c r="B294" s="11"/>
      <c r="C294" s="11"/>
      <c r="D294" s="11"/>
      <c r="E294" s="11"/>
      <c r="F294" s="11"/>
      <c r="G294" s="11"/>
      <c r="H294" s="11"/>
      <c r="I294" s="11"/>
      <c r="J294" s="11"/>
      <c r="K294" s="11"/>
    </row>
    <row r="295" customFormat="false" ht="12.75" hidden="false" customHeight="true" outlineLevel="0" collapsed="false">
      <c r="A295" s="11"/>
      <c r="B295" s="11"/>
      <c r="C295" s="11"/>
      <c r="D295" s="11"/>
      <c r="E295" s="11"/>
      <c r="F295" s="11"/>
      <c r="G295" s="11"/>
      <c r="H295" s="11"/>
      <c r="I295" s="11"/>
      <c r="J295" s="11"/>
      <c r="K295" s="11"/>
    </row>
    <row r="296" customFormat="false" ht="12.75" hidden="false" customHeight="true" outlineLevel="0" collapsed="false">
      <c r="A296" s="11"/>
      <c r="B296" s="11"/>
      <c r="C296" s="11"/>
      <c r="D296" s="11"/>
      <c r="E296" s="11"/>
      <c r="F296" s="11"/>
      <c r="G296" s="11"/>
      <c r="H296" s="11"/>
      <c r="I296" s="11"/>
      <c r="J296" s="11"/>
      <c r="K296" s="11"/>
    </row>
    <row r="297" customFormat="false" ht="12.75" hidden="false" customHeight="true" outlineLevel="0" collapsed="false">
      <c r="A297" s="11"/>
      <c r="B297" s="11"/>
      <c r="C297" s="11"/>
      <c r="D297" s="11"/>
      <c r="E297" s="11"/>
      <c r="F297" s="11"/>
      <c r="G297" s="11"/>
      <c r="H297" s="11"/>
      <c r="I297" s="11"/>
      <c r="J297" s="11"/>
      <c r="K297" s="11"/>
    </row>
    <row r="298" customFormat="false" ht="12.75" hidden="false" customHeight="true" outlineLevel="0" collapsed="false">
      <c r="A298" s="11"/>
      <c r="B298" s="11"/>
      <c r="C298" s="11"/>
      <c r="D298" s="11"/>
      <c r="E298" s="11"/>
      <c r="F298" s="11"/>
      <c r="G298" s="11"/>
      <c r="H298" s="11"/>
      <c r="I298" s="11"/>
      <c r="J298" s="11"/>
      <c r="K298" s="11"/>
    </row>
    <row r="299" customFormat="false" ht="12.75" hidden="false" customHeight="true" outlineLevel="0" collapsed="false">
      <c r="A299" s="11"/>
      <c r="B299" s="11"/>
      <c r="C299" s="11"/>
      <c r="D299" s="11"/>
      <c r="E299" s="11"/>
      <c r="F299" s="11"/>
      <c r="G299" s="11"/>
      <c r="H299" s="11"/>
      <c r="I299" s="11"/>
      <c r="J299" s="11"/>
      <c r="K299" s="11"/>
    </row>
    <row r="300" customFormat="false" ht="12.75" hidden="false" customHeight="true" outlineLevel="0" collapsed="false">
      <c r="A300" s="11"/>
      <c r="B300" s="11"/>
      <c r="C300" s="11"/>
      <c r="D300" s="11"/>
      <c r="E300" s="11"/>
      <c r="F300" s="11"/>
      <c r="G300" s="11"/>
      <c r="H300" s="11"/>
      <c r="I300" s="11"/>
      <c r="J300" s="11"/>
      <c r="K300" s="11"/>
    </row>
    <row r="301" customFormat="false" ht="12.75" hidden="false" customHeight="true" outlineLevel="0" collapsed="false">
      <c r="A301" s="11"/>
      <c r="B301" s="11"/>
      <c r="C301" s="11"/>
      <c r="D301" s="11"/>
      <c r="E301" s="11"/>
      <c r="F301" s="11"/>
      <c r="G301" s="11"/>
      <c r="H301" s="11"/>
      <c r="I301" s="11"/>
      <c r="J301" s="11"/>
      <c r="K301" s="11"/>
    </row>
    <row r="302" customFormat="false" ht="12.75" hidden="false" customHeight="true" outlineLevel="0" collapsed="false">
      <c r="A302" s="11"/>
      <c r="B302" s="11"/>
      <c r="C302" s="11"/>
      <c r="D302" s="11"/>
      <c r="E302" s="11"/>
      <c r="F302" s="11"/>
      <c r="G302" s="11"/>
      <c r="H302" s="11"/>
      <c r="I302" s="11"/>
      <c r="J302" s="11"/>
      <c r="K302" s="11"/>
    </row>
    <row r="303" customFormat="false" ht="12.75" hidden="false" customHeight="true" outlineLevel="0" collapsed="false">
      <c r="A303" s="11"/>
      <c r="B303" s="11"/>
      <c r="C303" s="11"/>
      <c r="D303" s="11"/>
      <c r="E303" s="11"/>
      <c r="F303" s="11"/>
      <c r="G303" s="11"/>
      <c r="H303" s="11"/>
      <c r="I303" s="11"/>
      <c r="J303" s="11"/>
      <c r="K303" s="11"/>
    </row>
    <row r="304" customFormat="false" ht="12.75" hidden="false" customHeight="true" outlineLevel="0" collapsed="false">
      <c r="A304" s="11"/>
      <c r="B304" s="11"/>
      <c r="C304" s="11"/>
      <c r="D304" s="11"/>
      <c r="E304" s="11"/>
      <c r="F304" s="11"/>
      <c r="G304" s="11"/>
      <c r="H304" s="11"/>
      <c r="I304" s="11"/>
      <c r="J304" s="11"/>
      <c r="K304" s="11"/>
    </row>
    <row r="305" customFormat="false" ht="12.75" hidden="false" customHeight="true" outlineLevel="0" collapsed="false">
      <c r="A305" s="11"/>
      <c r="B305" s="11"/>
      <c r="C305" s="11"/>
      <c r="D305" s="11"/>
      <c r="E305" s="11"/>
      <c r="F305" s="11"/>
      <c r="G305" s="11"/>
      <c r="H305" s="11"/>
      <c r="I305" s="11"/>
      <c r="J305" s="11"/>
      <c r="K305" s="11"/>
    </row>
    <row r="306" customFormat="false" ht="12.75" hidden="false" customHeight="true" outlineLevel="0" collapsed="false">
      <c r="A306" s="11"/>
      <c r="B306" s="11"/>
      <c r="C306" s="11"/>
      <c r="D306" s="11"/>
      <c r="E306" s="11"/>
      <c r="F306" s="11"/>
      <c r="G306" s="11"/>
      <c r="H306" s="11"/>
      <c r="I306" s="11"/>
      <c r="J306" s="11"/>
      <c r="K306" s="11"/>
    </row>
    <row r="307" customFormat="false" ht="12.75" hidden="false" customHeight="true" outlineLevel="0" collapsed="false">
      <c r="A307" s="11"/>
      <c r="B307" s="11"/>
      <c r="C307" s="11"/>
      <c r="D307" s="11"/>
      <c r="E307" s="11"/>
      <c r="F307" s="11"/>
      <c r="G307" s="11"/>
      <c r="H307" s="11"/>
      <c r="I307" s="11"/>
      <c r="J307" s="11"/>
      <c r="K307" s="11"/>
    </row>
    <row r="308" customFormat="false" ht="12.75" hidden="false" customHeight="true" outlineLevel="0" collapsed="false">
      <c r="A308" s="11"/>
      <c r="B308" s="11"/>
      <c r="C308" s="11"/>
      <c r="D308" s="11"/>
      <c r="E308" s="11"/>
      <c r="F308" s="11"/>
      <c r="G308" s="11"/>
      <c r="H308" s="11"/>
      <c r="I308" s="11"/>
      <c r="J308" s="11"/>
      <c r="K308" s="11"/>
    </row>
    <row r="309" customFormat="false" ht="12.75" hidden="false" customHeight="true" outlineLevel="0" collapsed="false">
      <c r="A309" s="11"/>
      <c r="B309" s="11"/>
      <c r="C309" s="11"/>
      <c r="D309" s="11"/>
      <c r="E309" s="11"/>
      <c r="F309" s="11"/>
      <c r="G309" s="11"/>
      <c r="H309" s="11"/>
      <c r="I309" s="11"/>
      <c r="J309" s="11"/>
      <c r="K309" s="11"/>
    </row>
    <row r="310" customFormat="false" ht="12.75" hidden="false" customHeight="true" outlineLevel="0" collapsed="false">
      <c r="A310" s="11"/>
      <c r="B310" s="11"/>
      <c r="C310" s="11"/>
      <c r="D310" s="11"/>
      <c r="E310" s="11"/>
      <c r="F310" s="11"/>
      <c r="G310" s="11"/>
      <c r="H310" s="11"/>
      <c r="I310" s="11"/>
      <c r="J310" s="11"/>
      <c r="K310" s="11"/>
    </row>
    <row r="311" customFormat="false" ht="12.75" hidden="false" customHeight="true" outlineLevel="0" collapsed="false">
      <c r="A311" s="11"/>
      <c r="B311" s="11"/>
      <c r="C311" s="11"/>
      <c r="D311" s="11"/>
      <c r="E311" s="11"/>
      <c r="F311" s="11"/>
      <c r="G311" s="11"/>
      <c r="H311" s="11"/>
      <c r="I311" s="11"/>
      <c r="J311" s="11"/>
      <c r="K311" s="11"/>
    </row>
    <row r="312" customFormat="false" ht="12.75" hidden="false" customHeight="true" outlineLevel="0" collapsed="false">
      <c r="A312" s="11"/>
      <c r="B312" s="11"/>
      <c r="C312" s="11"/>
      <c r="D312" s="11"/>
      <c r="E312" s="11"/>
      <c r="F312" s="11"/>
      <c r="G312" s="11"/>
      <c r="H312" s="11"/>
      <c r="I312" s="11"/>
      <c r="J312" s="11"/>
      <c r="K312" s="11"/>
    </row>
    <row r="313" customFormat="false" ht="12.75" hidden="false" customHeight="true" outlineLevel="0" collapsed="false">
      <c r="A313" s="11"/>
      <c r="B313" s="11"/>
      <c r="C313" s="11"/>
      <c r="D313" s="11"/>
      <c r="E313" s="11"/>
      <c r="F313" s="11"/>
      <c r="G313" s="11"/>
      <c r="H313" s="11"/>
      <c r="I313" s="11"/>
      <c r="J313" s="11"/>
      <c r="K313" s="11"/>
    </row>
    <row r="314" customFormat="false" ht="12.75" hidden="false" customHeight="true" outlineLevel="0" collapsed="false">
      <c r="A314" s="11"/>
      <c r="B314" s="11"/>
      <c r="C314" s="11"/>
      <c r="D314" s="11"/>
      <c r="E314" s="11"/>
      <c r="F314" s="11"/>
      <c r="G314" s="11"/>
      <c r="H314" s="11"/>
      <c r="I314" s="11"/>
      <c r="J314" s="11"/>
      <c r="K314" s="11"/>
    </row>
    <row r="315" customFormat="false" ht="12.75" hidden="false" customHeight="true" outlineLevel="0" collapsed="false">
      <c r="A315" s="11"/>
      <c r="B315" s="11"/>
      <c r="C315" s="11"/>
      <c r="D315" s="11"/>
      <c r="E315" s="11"/>
      <c r="F315" s="11"/>
      <c r="G315" s="11"/>
      <c r="H315" s="11"/>
      <c r="I315" s="11"/>
      <c r="J315" s="11"/>
      <c r="K315" s="11"/>
    </row>
    <row r="316" customFormat="false" ht="12.75" hidden="false" customHeight="true" outlineLevel="0" collapsed="false">
      <c r="A316" s="11"/>
      <c r="B316" s="11"/>
      <c r="C316" s="11"/>
      <c r="D316" s="11"/>
      <c r="E316" s="11"/>
      <c r="F316" s="11"/>
      <c r="G316" s="11"/>
      <c r="H316" s="11"/>
      <c r="I316" s="11"/>
      <c r="J316" s="11"/>
      <c r="K316" s="11"/>
    </row>
    <row r="317" customFormat="false" ht="12.75" hidden="false" customHeight="true" outlineLevel="0" collapsed="false">
      <c r="A317" s="11"/>
      <c r="B317" s="11"/>
      <c r="C317" s="11"/>
      <c r="D317" s="11"/>
      <c r="E317" s="11"/>
      <c r="F317" s="11"/>
      <c r="G317" s="11"/>
      <c r="H317" s="11"/>
      <c r="I317" s="11"/>
      <c r="J317" s="11"/>
      <c r="K317" s="11"/>
    </row>
    <row r="318" customFormat="false" ht="12.75" hidden="false" customHeight="true" outlineLevel="0" collapsed="false">
      <c r="A318" s="11"/>
      <c r="B318" s="11"/>
      <c r="C318" s="11"/>
      <c r="D318" s="11"/>
      <c r="E318" s="11"/>
      <c r="F318" s="11"/>
      <c r="G318" s="11"/>
      <c r="H318" s="11"/>
      <c r="I318" s="11"/>
      <c r="J318" s="11"/>
      <c r="K318" s="11"/>
    </row>
    <row r="319" customFormat="false" ht="12.75" hidden="false" customHeight="true" outlineLevel="0" collapsed="false">
      <c r="A319" s="11"/>
      <c r="B319" s="11"/>
      <c r="C319" s="11"/>
      <c r="D319" s="11"/>
      <c r="E319" s="11"/>
      <c r="F319" s="11"/>
      <c r="G319" s="11"/>
      <c r="H319" s="11"/>
      <c r="I319" s="11"/>
      <c r="J319" s="11"/>
      <c r="K319" s="11"/>
    </row>
    <row r="320" customFormat="false" ht="12.75" hidden="false" customHeight="true" outlineLevel="0" collapsed="false">
      <c r="A320" s="11"/>
      <c r="B320" s="11"/>
      <c r="C320" s="11"/>
      <c r="D320" s="11"/>
      <c r="E320" s="11"/>
      <c r="F320" s="11"/>
      <c r="G320" s="11"/>
      <c r="H320" s="11"/>
      <c r="I320" s="11"/>
      <c r="J320" s="11"/>
      <c r="K320" s="11"/>
    </row>
    <row r="321" customFormat="false" ht="12.75" hidden="false" customHeight="true" outlineLevel="0" collapsed="false">
      <c r="A321" s="11"/>
      <c r="B321" s="11"/>
      <c r="C321" s="11"/>
      <c r="D321" s="11"/>
      <c r="E321" s="11"/>
      <c r="F321" s="11"/>
      <c r="G321" s="11"/>
      <c r="H321" s="11"/>
      <c r="I321" s="11"/>
      <c r="J321" s="11"/>
      <c r="K321" s="11"/>
    </row>
    <row r="322" customFormat="false" ht="12.75" hidden="false" customHeight="true" outlineLevel="0" collapsed="false">
      <c r="A322" s="11"/>
      <c r="B322" s="11"/>
      <c r="C322" s="11"/>
      <c r="D322" s="11"/>
      <c r="E322" s="11"/>
      <c r="F322" s="11"/>
      <c r="G322" s="11"/>
      <c r="H322" s="11"/>
      <c r="I322" s="11"/>
      <c r="J322" s="11"/>
      <c r="K322" s="11"/>
    </row>
    <row r="323" customFormat="false" ht="12.75" hidden="false" customHeight="true" outlineLevel="0" collapsed="false">
      <c r="A323" s="11"/>
      <c r="B323" s="11"/>
      <c r="C323" s="11"/>
      <c r="D323" s="11"/>
      <c r="E323" s="11"/>
      <c r="F323" s="11"/>
      <c r="G323" s="11"/>
      <c r="H323" s="11"/>
      <c r="I323" s="11"/>
      <c r="J323" s="11"/>
      <c r="K323" s="11"/>
    </row>
    <row r="324" customFormat="false" ht="12.75" hidden="false" customHeight="true" outlineLevel="0" collapsed="false">
      <c r="A324" s="11"/>
      <c r="B324" s="11"/>
      <c r="C324" s="11"/>
      <c r="D324" s="11"/>
      <c r="E324" s="11"/>
      <c r="F324" s="11"/>
      <c r="G324" s="11"/>
      <c r="H324" s="11"/>
      <c r="I324" s="11"/>
      <c r="J324" s="11"/>
      <c r="K324" s="11"/>
    </row>
    <row r="325" customFormat="false" ht="12.75" hidden="false" customHeight="true" outlineLevel="0" collapsed="false">
      <c r="A325" s="11"/>
      <c r="B325" s="11"/>
      <c r="C325" s="11"/>
      <c r="D325" s="11"/>
      <c r="E325" s="11"/>
      <c r="F325" s="11"/>
      <c r="G325" s="11"/>
      <c r="H325" s="11"/>
      <c r="I325" s="11"/>
      <c r="J325" s="11"/>
      <c r="K325" s="11"/>
    </row>
    <row r="326" customFormat="false" ht="12.75" hidden="false" customHeight="true" outlineLevel="0" collapsed="false">
      <c r="A326" s="11"/>
      <c r="B326" s="11"/>
      <c r="C326" s="11"/>
      <c r="D326" s="11"/>
      <c r="E326" s="11"/>
      <c r="F326" s="11"/>
      <c r="G326" s="11"/>
      <c r="H326" s="11"/>
      <c r="I326" s="11"/>
      <c r="J326" s="11"/>
      <c r="K326" s="11"/>
    </row>
    <row r="327" customFormat="false" ht="12.75" hidden="false" customHeight="true" outlineLevel="0" collapsed="false">
      <c r="A327" s="11"/>
      <c r="B327" s="11"/>
      <c r="C327" s="11"/>
      <c r="D327" s="11"/>
      <c r="E327" s="11"/>
      <c r="F327" s="11"/>
      <c r="G327" s="11"/>
      <c r="H327" s="11"/>
      <c r="I327" s="11"/>
      <c r="J327" s="11"/>
      <c r="K327" s="11"/>
    </row>
    <row r="328" customFormat="false" ht="12.75" hidden="false" customHeight="true" outlineLevel="0" collapsed="false">
      <c r="A328" s="11"/>
      <c r="B328" s="11"/>
      <c r="C328" s="11"/>
      <c r="D328" s="11"/>
      <c r="E328" s="11"/>
      <c r="F328" s="11"/>
      <c r="G328" s="11"/>
      <c r="H328" s="11"/>
      <c r="I328" s="11"/>
      <c r="J328" s="11"/>
      <c r="K328" s="11"/>
    </row>
    <row r="329" customFormat="false" ht="12.75" hidden="false" customHeight="true" outlineLevel="0" collapsed="false">
      <c r="A329" s="11"/>
      <c r="B329" s="11"/>
      <c r="C329" s="11"/>
      <c r="D329" s="11"/>
      <c r="E329" s="11"/>
      <c r="F329" s="11"/>
      <c r="G329" s="11"/>
      <c r="H329" s="11"/>
      <c r="I329" s="11"/>
      <c r="J329" s="11"/>
      <c r="K329" s="11"/>
    </row>
    <row r="330" customFormat="false" ht="12.75" hidden="false" customHeight="true" outlineLevel="0" collapsed="false">
      <c r="A330" s="11"/>
      <c r="B330" s="11"/>
      <c r="C330" s="11"/>
      <c r="D330" s="11"/>
      <c r="E330" s="11"/>
      <c r="F330" s="11"/>
      <c r="G330" s="11"/>
      <c r="H330" s="11"/>
      <c r="I330" s="11"/>
      <c r="J330" s="11"/>
      <c r="K330" s="11"/>
    </row>
    <row r="331" customFormat="false" ht="12.75" hidden="false" customHeight="true" outlineLevel="0" collapsed="false">
      <c r="A331" s="11"/>
      <c r="B331" s="11"/>
      <c r="C331" s="11"/>
      <c r="D331" s="11"/>
      <c r="E331" s="11"/>
      <c r="F331" s="11"/>
      <c r="G331" s="11"/>
      <c r="H331" s="11"/>
      <c r="I331" s="11"/>
      <c r="J331" s="11"/>
      <c r="K331" s="11"/>
    </row>
    <row r="332" customFormat="false" ht="12.75" hidden="false" customHeight="true" outlineLevel="0" collapsed="false">
      <c r="A332" s="11"/>
      <c r="B332" s="11"/>
      <c r="C332" s="11"/>
      <c r="D332" s="11"/>
      <c r="E332" s="11"/>
      <c r="F332" s="11"/>
      <c r="G332" s="11"/>
      <c r="H332" s="11"/>
      <c r="I332" s="11"/>
      <c r="J332" s="11"/>
      <c r="K332" s="11"/>
    </row>
    <row r="333" customFormat="false" ht="12.75" hidden="false" customHeight="true" outlineLevel="0" collapsed="false">
      <c r="A333" s="11"/>
      <c r="B333" s="11"/>
      <c r="C333" s="11"/>
      <c r="D333" s="11"/>
      <c r="E333" s="11"/>
      <c r="F333" s="11"/>
      <c r="G333" s="11"/>
      <c r="H333" s="11"/>
      <c r="I333" s="11"/>
      <c r="J333" s="11"/>
      <c r="K333" s="11"/>
    </row>
    <row r="334" customFormat="false" ht="12.75" hidden="false" customHeight="true" outlineLevel="0" collapsed="false">
      <c r="A334" s="11"/>
      <c r="B334" s="11"/>
      <c r="C334" s="11"/>
      <c r="D334" s="11"/>
      <c r="E334" s="11"/>
      <c r="F334" s="11"/>
      <c r="G334" s="11"/>
      <c r="H334" s="11"/>
      <c r="I334" s="11"/>
      <c r="J334" s="11"/>
      <c r="K334" s="11"/>
    </row>
    <row r="335" customFormat="false" ht="12.75" hidden="false" customHeight="true" outlineLevel="0" collapsed="false">
      <c r="A335" s="11"/>
      <c r="B335" s="11"/>
      <c r="C335" s="11"/>
      <c r="D335" s="11"/>
      <c r="E335" s="11"/>
      <c r="F335" s="11"/>
      <c r="G335" s="11"/>
      <c r="H335" s="11"/>
      <c r="I335" s="11"/>
      <c r="J335" s="11"/>
      <c r="K335" s="11"/>
    </row>
    <row r="336" customFormat="false" ht="12.75" hidden="false" customHeight="true" outlineLevel="0" collapsed="false">
      <c r="A336" s="11"/>
      <c r="B336" s="11"/>
      <c r="C336" s="11"/>
      <c r="D336" s="11"/>
      <c r="E336" s="11"/>
      <c r="F336" s="11"/>
      <c r="G336" s="11"/>
      <c r="H336" s="11"/>
      <c r="I336" s="11"/>
      <c r="J336" s="11"/>
      <c r="K336" s="11"/>
    </row>
    <row r="337" customFormat="false" ht="12.75" hidden="false" customHeight="true" outlineLevel="0" collapsed="false">
      <c r="A337" s="11"/>
      <c r="B337" s="11"/>
      <c r="C337" s="11"/>
      <c r="D337" s="11"/>
      <c r="E337" s="11"/>
      <c r="F337" s="11"/>
      <c r="G337" s="11"/>
      <c r="H337" s="11"/>
      <c r="I337" s="11"/>
      <c r="J337" s="11"/>
      <c r="K337" s="11"/>
    </row>
    <row r="338" customFormat="false" ht="12.75" hidden="false" customHeight="true" outlineLevel="0" collapsed="false">
      <c r="A338" s="11"/>
      <c r="B338" s="11"/>
      <c r="C338" s="11"/>
      <c r="D338" s="11"/>
      <c r="E338" s="11"/>
      <c r="F338" s="11"/>
      <c r="G338" s="11"/>
      <c r="H338" s="11"/>
      <c r="I338" s="11"/>
      <c r="J338" s="11"/>
      <c r="K338" s="11"/>
    </row>
    <row r="339" customFormat="false" ht="12.75" hidden="false" customHeight="true" outlineLevel="0" collapsed="false">
      <c r="A339" s="11"/>
      <c r="B339" s="11"/>
      <c r="C339" s="11"/>
      <c r="D339" s="11"/>
      <c r="E339" s="11"/>
      <c r="F339" s="11"/>
      <c r="G339" s="11"/>
      <c r="H339" s="11"/>
      <c r="I339" s="11"/>
      <c r="J339" s="11"/>
      <c r="K339" s="11"/>
    </row>
    <row r="340" customFormat="false" ht="12.75" hidden="false" customHeight="true" outlineLevel="0" collapsed="false">
      <c r="A340" s="11"/>
      <c r="B340" s="11"/>
      <c r="C340" s="11"/>
      <c r="D340" s="11"/>
      <c r="E340" s="11"/>
      <c r="F340" s="11"/>
      <c r="G340" s="11"/>
      <c r="H340" s="11"/>
      <c r="I340" s="11"/>
      <c r="J340" s="11"/>
      <c r="K340" s="11"/>
    </row>
    <row r="341" customFormat="false" ht="12.75" hidden="false" customHeight="true" outlineLevel="0" collapsed="false">
      <c r="A341" s="11"/>
      <c r="B341" s="11"/>
      <c r="C341" s="11"/>
      <c r="D341" s="11"/>
      <c r="E341" s="11"/>
      <c r="F341" s="11"/>
      <c r="G341" s="11"/>
      <c r="H341" s="11"/>
      <c r="I341" s="11"/>
      <c r="J341" s="11"/>
      <c r="K341" s="11"/>
    </row>
    <row r="342" customFormat="false" ht="12.75" hidden="false" customHeight="true" outlineLevel="0" collapsed="false">
      <c r="A342" s="11"/>
      <c r="B342" s="11"/>
      <c r="C342" s="11"/>
      <c r="D342" s="11"/>
      <c r="E342" s="11"/>
      <c r="F342" s="11"/>
      <c r="G342" s="11"/>
      <c r="H342" s="11"/>
      <c r="I342" s="11"/>
      <c r="J342" s="11"/>
      <c r="K342" s="11"/>
    </row>
    <row r="343" customFormat="false" ht="12.75" hidden="false" customHeight="true" outlineLevel="0" collapsed="false">
      <c r="A343" s="11"/>
      <c r="B343" s="11"/>
      <c r="C343" s="11"/>
      <c r="D343" s="11"/>
      <c r="E343" s="11"/>
      <c r="F343" s="11"/>
      <c r="G343" s="11"/>
      <c r="H343" s="11"/>
      <c r="I343" s="11"/>
      <c r="J343" s="11"/>
      <c r="K343" s="11"/>
    </row>
    <row r="344" customFormat="false" ht="12.75" hidden="false" customHeight="true" outlineLevel="0" collapsed="false">
      <c r="A344" s="11"/>
      <c r="B344" s="11"/>
      <c r="C344" s="11"/>
      <c r="D344" s="11"/>
      <c r="E344" s="11"/>
      <c r="F344" s="11"/>
      <c r="G344" s="11"/>
      <c r="H344" s="11"/>
      <c r="I344" s="11"/>
      <c r="J344" s="11"/>
      <c r="K344" s="11"/>
    </row>
    <row r="345" customFormat="false" ht="12.75" hidden="false" customHeight="true" outlineLevel="0" collapsed="false">
      <c r="A345" s="11"/>
      <c r="B345" s="11"/>
      <c r="C345" s="11"/>
      <c r="D345" s="11"/>
      <c r="E345" s="11"/>
      <c r="F345" s="11"/>
      <c r="G345" s="11"/>
      <c r="H345" s="11"/>
      <c r="I345" s="11"/>
      <c r="J345" s="11"/>
      <c r="K345" s="11"/>
    </row>
    <row r="346" customFormat="false" ht="12.75" hidden="false" customHeight="true" outlineLevel="0" collapsed="false">
      <c r="A346" s="11"/>
      <c r="B346" s="11"/>
      <c r="C346" s="11"/>
      <c r="D346" s="11"/>
      <c r="E346" s="11"/>
      <c r="F346" s="11"/>
      <c r="G346" s="11"/>
      <c r="H346" s="11"/>
      <c r="I346" s="11"/>
      <c r="J346" s="11"/>
      <c r="K346" s="11"/>
    </row>
    <row r="347" customFormat="false" ht="12.75" hidden="false" customHeight="true" outlineLevel="0" collapsed="false">
      <c r="A347" s="11"/>
      <c r="B347" s="11"/>
      <c r="C347" s="11"/>
      <c r="D347" s="11"/>
      <c r="E347" s="11"/>
      <c r="F347" s="11"/>
      <c r="G347" s="11"/>
      <c r="H347" s="11"/>
      <c r="I347" s="11"/>
      <c r="J347" s="11"/>
      <c r="K347" s="11"/>
    </row>
    <row r="348" customFormat="false" ht="12.75" hidden="false" customHeight="true" outlineLevel="0" collapsed="false">
      <c r="A348" s="11"/>
      <c r="B348" s="11"/>
      <c r="C348" s="11"/>
      <c r="D348" s="11"/>
      <c r="E348" s="11"/>
      <c r="F348" s="11"/>
      <c r="G348" s="11"/>
      <c r="H348" s="11"/>
      <c r="I348" s="11"/>
      <c r="J348" s="11"/>
      <c r="K348" s="11"/>
    </row>
    <row r="349" customFormat="false" ht="12.75" hidden="false" customHeight="true" outlineLevel="0" collapsed="false">
      <c r="A349" s="11"/>
      <c r="B349" s="11"/>
      <c r="C349" s="11"/>
      <c r="D349" s="11"/>
      <c r="E349" s="11"/>
      <c r="F349" s="11"/>
      <c r="G349" s="11"/>
      <c r="H349" s="11"/>
      <c r="I349" s="11"/>
      <c r="J349" s="11"/>
      <c r="K349" s="11"/>
    </row>
    <row r="350" customFormat="false" ht="12.75" hidden="false" customHeight="true" outlineLevel="0" collapsed="false">
      <c r="A350" s="11"/>
      <c r="B350" s="11"/>
      <c r="C350" s="11"/>
      <c r="D350" s="11"/>
      <c r="E350" s="11"/>
      <c r="F350" s="11"/>
      <c r="G350" s="11"/>
      <c r="H350" s="11"/>
      <c r="I350" s="11"/>
      <c r="J350" s="11"/>
      <c r="K350" s="11"/>
    </row>
    <row r="351" customFormat="false" ht="12.75" hidden="false" customHeight="true" outlineLevel="0" collapsed="false">
      <c r="A351" s="11"/>
      <c r="B351" s="11"/>
      <c r="C351" s="11"/>
      <c r="D351" s="11"/>
      <c r="E351" s="11"/>
      <c r="F351" s="11"/>
      <c r="G351" s="11"/>
      <c r="H351" s="11"/>
      <c r="I351" s="11"/>
      <c r="J351" s="11"/>
      <c r="K351" s="11"/>
    </row>
    <row r="352" customFormat="false" ht="12.75" hidden="false" customHeight="true" outlineLevel="0" collapsed="false">
      <c r="A352" s="11"/>
      <c r="B352" s="11"/>
      <c r="C352" s="11"/>
      <c r="D352" s="11"/>
      <c r="E352" s="11"/>
      <c r="F352" s="11"/>
      <c r="G352" s="11"/>
      <c r="H352" s="11"/>
      <c r="I352" s="11"/>
      <c r="J352" s="11"/>
      <c r="K352" s="11"/>
    </row>
    <row r="353" customFormat="false" ht="12.75" hidden="false" customHeight="true" outlineLevel="0" collapsed="false">
      <c r="A353" s="11"/>
      <c r="B353" s="11"/>
      <c r="C353" s="11"/>
      <c r="D353" s="11"/>
      <c r="E353" s="11"/>
      <c r="F353" s="11"/>
      <c r="G353" s="11"/>
      <c r="H353" s="11"/>
      <c r="I353" s="11"/>
      <c r="J353" s="11"/>
      <c r="K353" s="11"/>
    </row>
    <row r="354" customFormat="false" ht="12.75" hidden="false" customHeight="true" outlineLevel="0" collapsed="false">
      <c r="A354" s="11"/>
      <c r="B354" s="11"/>
      <c r="C354" s="11"/>
      <c r="D354" s="11"/>
      <c r="E354" s="11"/>
      <c r="F354" s="11"/>
      <c r="G354" s="11"/>
      <c r="H354" s="11"/>
      <c r="I354" s="11"/>
      <c r="J354" s="11"/>
      <c r="K354" s="11"/>
    </row>
    <row r="355" customFormat="false" ht="12.75" hidden="false" customHeight="true" outlineLevel="0" collapsed="false">
      <c r="A355" s="11"/>
      <c r="B355" s="11"/>
      <c r="C355" s="11"/>
      <c r="D355" s="11"/>
      <c r="E355" s="11"/>
      <c r="F355" s="11"/>
      <c r="G355" s="11"/>
      <c r="H355" s="11"/>
      <c r="I355" s="11"/>
      <c r="J355" s="11"/>
      <c r="K355" s="11"/>
    </row>
    <row r="356" customFormat="false" ht="12.75" hidden="false" customHeight="true" outlineLevel="0" collapsed="false">
      <c r="A356" s="11"/>
      <c r="B356" s="11"/>
      <c r="C356" s="11"/>
      <c r="D356" s="11"/>
      <c r="E356" s="11"/>
      <c r="F356" s="11"/>
      <c r="G356" s="11"/>
      <c r="H356" s="11"/>
      <c r="I356" s="11"/>
      <c r="J356" s="11"/>
      <c r="K356" s="11"/>
    </row>
    <row r="357" customFormat="false" ht="12.75" hidden="false" customHeight="true" outlineLevel="0" collapsed="false">
      <c r="A357" s="11"/>
      <c r="B357" s="11"/>
      <c r="C357" s="11"/>
      <c r="D357" s="11"/>
      <c r="E357" s="11"/>
      <c r="F357" s="11"/>
      <c r="G357" s="11"/>
      <c r="H357" s="11"/>
      <c r="I357" s="11"/>
      <c r="J357" s="11"/>
      <c r="K357" s="11"/>
    </row>
    <row r="358" customFormat="false" ht="12.75" hidden="false" customHeight="true" outlineLevel="0" collapsed="false">
      <c r="A358" s="11"/>
      <c r="B358" s="11"/>
      <c r="C358" s="11"/>
      <c r="D358" s="11"/>
      <c r="E358" s="11"/>
      <c r="F358" s="11"/>
      <c r="G358" s="11"/>
      <c r="H358" s="11"/>
      <c r="I358" s="11"/>
      <c r="J358" s="11"/>
      <c r="K358" s="11"/>
    </row>
    <row r="359" customFormat="false" ht="12.75" hidden="false" customHeight="true" outlineLevel="0" collapsed="false">
      <c r="A359" s="11"/>
      <c r="B359" s="11"/>
      <c r="C359" s="11"/>
      <c r="D359" s="11"/>
      <c r="E359" s="11"/>
      <c r="F359" s="11"/>
      <c r="G359" s="11"/>
      <c r="H359" s="11"/>
      <c r="I359" s="11"/>
      <c r="J359" s="11"/>
      <c r="K359" s="11"/>
    </row>
    <row r="360" customFormat="false" ht="12.75" hidden="false" customHeight="true" outlineLevel="0" collapsed="false">
      <c r="A360" s="11"/>
      <c r="B360" s="11"/>
      <c r="C360" s="11"/>
      <c r="D360" s="11"/>
      <c r="E360" s="11"/>
      <c r="F360" s="11"/>
      <c r="G360" s="11"/>
      <c r="H360" s="11"/>
      <c r="I360" s="11"/>
      <c r="J360" s="11"/>
      <c r="K360" s="11"/>
    </row>
    <row r="361" customFormat="false" ht="12.75" hidden="false" customHeight="true" outlineLevel="0" collapsed="false">
      <c r="A361" s="11"/>
      <c r="B361" s="11"/>
      <c r="C361" s="11"/>
      <c r="D361" s="11"/>
      <c r="E361" s="11"/>
      <c r="F361" s="11"/>
      <c r="G361" s="11"/>
      <c r="H361" s="11"/>
      <c r="I361" s="11"/>
      <c r="J361" s="11"/>
      <c r="K361" s="11"/>
    </row>
    <row r="362" customFormat="false" ht="12.75" hidden="false" customHeight="true" outlineLevel="0" collapsed="false">
      <c r="A362" s="11"/>
      <c r="B362" s="11"/>
      <c r="C362" s="11"/>
      <c r="D362" s="11"/>
      <c r="E362" s="11"/>
      <c r="F362" s="11"/>
      <c r="G362" s="11"/>
      <c r="H362" s="11"/>
      <c r="I362" s="11"/>
      <c r="J362" s="11"/>
      <c r="K362" s="11"/>
    </row>
    <row r="363" customFormat="false" ht="12.75" hidden="false" customHeight="true" outlineLevel="0" collapsed="false">
      <c r="A363" s="11"/>
      <c r="B363" s="11"/>
      <c r="C363" s="11"/>
      <c r="D363" s="11"/>
      <c r="E363" s="11"/>
      <c r="F363" s="11"/>
      <c r="G363" s="11"/>
      <c r="H363" s="11"/>
      <c r="I363" s="11"/>
      <c r="J363" s="11"/>
      <c r="K363" s="11"/>
    </row>
    <row r="364" customFormat="false" ht="12.75" hidden="false" customHeight="true" outlineLevel="0" collapsed="false">
      <c r="A364" s="11"/>
      <c r="B364" s="11"/>
      <c r="C364" s="11"/>
      <c r="D364" s="11"/>
      <c r="E364" s="11"/>
      <c r="F364" s="11"/>
      <c r="G364" s="11"/>
      <c r="H364" s="11"/>
      <c r="I364" s="11"/>
      <c r="J364" s="11"/>
      <c r="K364" s="11"/>
    </row>
    <row r="365" customFormat="false" ht="12.75" hidden="false" customHeight="true" outlineLevel="0" collapsed="false">
      <c r="A365" s="11"/>
      <c r="B365" s="11"/>
      <c r="C365" s="11"/>
      <c r="D365" s="11"/>
      <c r="E365" s="11"/>
      <c r="F365" s="11"/>
      <c r="G365" s="11"/>
      <c r="H365" s="11"/>
      <c r="I365" s="11"/>
      <c r="J365" s="11"/>
      <c r="K365" s="11"/>
    </row>
    <row r="366" customFormat="false" ht="12.75" hidden="false" customHeight="true" outlineLevel="0" collapsed="false">
      <c r="A366" s="11"/>
      <c r="B366" s="11"/>
      <c r="C366" s="11"/>
      <c r="D366" s="11"/>
      <c r="E366" s="11"/>
      <c r="F366" s="11"/>
      <c r="G366" s="11"/>
      <c r="H366" s="11"/>
      <c r="I366" s="11"/>
      <c r="J366" s="11"/>
      <c r="K366" s="11"/>
    </row>
    <row r="367" customFormat="false" ht="12.75" hidden="false" customHeight="true" outlineLevel="0" collapsed="false">
      <c r="A367" s="11"/>
      <c r="B367" s="11"/>
      <c r="C367" s="11"/>
      <c r="D367" s="11"/>
      <c r="E367" s="11"/>
      <c r="F367" s="11"/>
      <c r="G367" s="11"/>
      <c r="H367" s="11"/>
      <c r="I367" s="11"/>
      <c r="J367" s="11"/>
      <c r="K367" s="11"/>
    </row>
    <row r="368" customFormat="false" ht="12.75" hidden="false" customHeight="true" outlineLevel="0" collapsed="false">
      <c r="A368" s="11"/>
      <c r="B368" s="11"/>
      <c r="C368" s="11"/>
      <c r="D368" s="11"/>
      <c r="E368" s="11"/>
      <c r="F368" s="11"/>
      <c r="G368" s="11"/>
      <c r="H368" s="11"/>
      <c r="I368" s="11"/>
      <c r="J368" s="11"/>
      <c r="K368" s="11"/>
    </row>
    <row r="369" customFormat="false" ht="12.75" hidden="false" customHeight="true" outlineLevel="0" collapsed="false">
      <c r="A369" s="11"/>
      <c r="B369" s="11"/>
      <c r="C369" s="11"/>
      <c r="D369" s="11"/>
      <c r="E369" s="11"/>
      <c r="F369" s="11"/>
      <c r="G369" s="11"/>
      <c r="H369" s="11"/>
      <c r="I369" s="11"/>
      <c r="J369" s="11"/>
      <c r="K369" s="11"/>
    </row>
    <row r="370" customFormat="false" ht="12.75" hidden="false" customHeight="true" outlineLevel="0" collapsed="false">
      <c r="A370" s="11"/>
      <c r="B370" s="11"/>
      <c r="C370" s="11"/>
      <c r="D370" s="11"/>
      <c r="E370" s="11"/>
      <c r="F370" s="11"/>
      <c r="G370" s="11"/>
      <c r="H370" s="11"/>
      <c r="I370" s="11"/>
      <c r="J370" s="11"/>
      <c r="K370" s="11"/>
    </row>
    <row r="371" customFormat="false" ht="12.75" hidden="false" customHeight="true" outlineLevel="0" collapsed="false">
      <c r="A371" s="11"/>
      <c r="B371" s="11"/>
      <c r="C371" s="11"/>
      <c r="D371" s="11"/>
      <c r="E371" s="11"/>
      <c r="F371" s="11"/>
      <c r="G371" s="11"/>
      <c r="H371" s="11"/>
      <c r="I371" s="11"/>
      <c r="J371" s="11"/>
      <c r="K371" s="11"/>
    </row>
    <row r="372" customFormat="false" ht="12.75" hidden="false" customHeight="true" outlineLevel="0" collapsed="false">
      <c r="A372" s="11"/>
      <c r="B372" s="11"/>
      <c r="C372" s="11"/>
      <c r="D372" s="11"/>
      <c r="E372" s="11"/>
      <c r="F372" s="11"/>
      <c r="G372" s="11"/>
      <c r="H372" s="11"/>
      <c r="I372" s="11"/>
      <c r="J372" s="11"/>
      <c r="K372" s="11"/>
    </row>
    <row r="373" customFormat="false" ht="12.75" hidden="false" customHeight="true" outlineLevel="0" collapsed="false">
      <c r="A373" s="11"/>
      <c r="B373" s="11"/>
      <c r="C373" s="11"/>
      <c r="D373" s="11"/>
      <c r="E373" s="11"/>
      <c r="F373" s="11"/>
      <c r="G373" s="11"/>
      <c r="H373" s="11"/>
      <c r="I373" s="11"/>
      <c r="J373" s="11"/>
      <c r="K373" s="11"/>
    </row>
    <row r="374" customFormat="false" ht="12.75" hidden="false" customHeight="true" outlineLevel="0" collapsed="false">
      <c r="A374" s="11"/>
      <c r="B374" s="11"/>
      <c r="C374" s="11"/>
      <c r="D374" s="11"/>
      <c r="E374" s="11"/>
      <c r="F374" s="11"/>
      <c r="G374" s="11"/>
      <c r="H374" s="11"/>
      <c r="I374" s="11"/>
      <c r="J374" s="11"/>
      <c r="K374" s="11"/>
    </row>
    <row r="375" customFormat="false" ht="12.75" hidden="false" customHeight="true" outlineLevel="0" collapsed="false">
      <c r="A375" s="11"/>
      <c r="B375" s="11"/>
      <c r="C375" s="11"/>
      <c r="D375" s="11"/>
      <c r="E375" s="11"/>
      <c r="F375" s="11"/>
      <c r="G375" s="11"/>
      <c r="H375" s="11"/>
      <c r="I375" s="11"/>
      <c r="J375" s="11"/>
      <c r="K375" s="11"/>
    </row>
    <row r="376" customFormat="false" ht="12.75" hidden="false" customHeight="true" outlineLevel="0" collapsed="false">
      <c r="A376" s="11"/>
      <c r="B376" s="11"/>
      <c r="C376" s="11"/>
      <c r="D376" s="11"/>
      <c r="E376" s="11"/>
      <c r="F376" s="11"/>
      <c r="G376" s="11"/>
      <c r="H376" s="11"/>
      <c r="I376" s="11"/>
      <c r="J376" s="11"/>
      <c r="K376" s="11"/>
    </row>
    <row r="377" customFormat="false" ht="12.75" hidden="false" customHeight="true" outlineLevel="0" collapsed="false">
      <c r="A377" s="11"/>
      <c r="B377" s="11"/>
      <c r="C377" s="11"/>
      <c r="D377" s="11"/>
      <c r="E377" s="11"/>
      <c r="F377" s="11"/>
      <c r="G377" s="11"/>
      <c r="H377" s="11"/>
      <c r="I377" s="11"/>
      <c r="J377" s="11"/>
      <c r="K377" s="11"/>
    </row>
    <row r="378" customFormat="false" ht="12.75" hidden="false" customHeight="true" outlineLevel="0" collapsed="false">
      <c r="A378" s="11"/>
      <c r="B378" s="11"/>
      <c r="C378" s="11"/>
      <c r="D378" s="11"/>
      <c r="E378" s="11"/>
      <c r="F378" s="11"/>
      <c r="G378" s="11"/>
      <c r="H378" s="11"/>
      <c r="I378" s="11"/>
      <c r="J378" s="11"/>
      <c r="K378" s="11"/>
    </row>
    <row r="379" customFormat="false" ht="12.75" hidden="false" customHeight="true" outlineLevel="0" collapsed="false">
      <c r="A379" s="11"/>
      <c r="B379" s="11"/>
      <c r="C379" s="11"/>
      <c r="D379" s="11"/>
      <c r="E379" s="11"/>
      <c r="F379" s="11"/>
      <c r="G379" s="11"/>
      <c r="H379" s="11"/>
      <c r="I379" s="11"/>
      <c r="J379" s="11"/>
      <c r="K379" s="11"/>
    </row>
    <row r="380" customFormat="false" ht="12.75" hidden="false" customHeight="true" outlineLevel="0" collapsed="false">
      <c r="A380" s="11"/>
      <c r="B380" s="11"/>
      <c r="C380" s="11"/>
      <c r="D380" s="11"/>
      <c r="E380" s="11"/>
      <c r="F380" s="11"/>
      <c r="G380" s="11"/>
      <c r="H380" s="11"/>
      <c r="I380" s="11"/>
      <c r="J380" s="11"/>
      <c r="K380" s="11"/>
    </row>
    <row r="381" customFormat="false" ht="12.75" hidden="false" customHeight="true" outlineLevel="0" collapsed="false">
      <c r="A381" s="11"/>
      <c r="B381" s="11"/>
      <c r="C381" s="11"/>
      <c r="D381" s="11"/>
      <c r="E381" s="11"/>
      <c r="F381" s="11"/>
      <c r="G381" s="11"/>
      <c r="H381" s="11"/>
      <c r="I381" s="11"/>
      <c r="J381" s="11"/>
      <c r="K381" s="11"/>
    </row>
    <row r="382" customFormat="false" ht="12.75" hidden="false" customHeight="true" outlineLevel="0" collapsed="false">
      <c r="A382" s="11"/>
      <c r="B382" s="11"/>
      <c r="C382" s="11"/>
      <c r="D382" s="11"/>
      <c r="E382" s="11"/>
      <c r="F382" s="11"/>
      <c r="G382" s="11"/>
      <c r="H382" s="11"/>
      <c r="I382" s="11"/>
      <c r="J382" s="11"/>
      <c r="K382" s="11"/>
    </row>
    <row r="383" customFormat="false" ht="12.75" hidden="false" customHeight="true" outlineLevel="0" collapsed="false">
      <c r="A383" s="11"/>
      <c r="B383" s="11"/>
      <c r="C383" s="11"/>
      <c r="D383" s="11"/>
      <c r="E383" s="11"/>
      <c r="F383" s="11"/>
      <c r="G383" s="11"/>
      <c r="H383" s="11"/>
      <c r="I383" s="11"/>
      <c r="J383" s="11"/>
      <c r="K383" s="11"/>
    </row>
    <row r="384" customFormat="false" ht="12.75" hidden="false" customHeight="true" outlineLevel="0" collapsed="false">
      <c r="A384" s="11"/>
      <c r="B384" s="11"/>
      <c r="C384" s="11"/>
      <c r="D384" s="11"/>
      <c r="E384" s="11"/>
      <c r="F384" s="11"/>
      <c r="G384" s="11"/>
      <c r="H384" s="11"/>
      <c r="I384" s="11"/>
      <c r="J384" s="11"/>
      <c r="K384" s="11"/>
    </row>
    <row r="385" customFormat="false" ht="12.75" hidden="false" customHeight="true" outlineLevel="0" collapsed="false">
      <c r="A385" s="11"/>
      <c r="B385" s="11"/>
      <c r="C385" s="11"/>
      <c r="D385" s="11"/>
      <c r="E385" s="11"/>
      <c r="F385" s="11"/>
      <c r="G385" s="11"/>
      <c r="H385" s="11"/>
      <c r="I385" s="11"/>
      <c r="J385" s="11"/>
      <c r="K385" s="11"/>
    </row>
    <row r="386" customFormat="false" ht="12.75" hidden="false" customHeight="true" outlineLevel="0" collapsed="false">
      <c r="A386" s="11"/>
      <c r="B386" s="11"/>
      <c r="C386" s="11"/>
      <c r="D386" s="11"/>
      <c r="E386" s="11"/>
      <c r="F386" s="11"/>
      <c r="G386" s="11"/>
      <c r="H386" s="11"/>
      <c r="I386" s="11"/>
      <c r="J386" s="11"/>
      <c r="K386" s="11"/>
    </row>
    <row r="387" customFormat="false" ht="12.75" hidden="false" customHeight="true" outlineLevel="0" collapsed="false">
      <c r="A387" s="11"/>
      <c r="B387" s="11"/>
      <c r="C387" s="11"/>
      <c r="D387" s="11"/>
      <c r="E387" s="11"/>
      <c r="F387" s="11"/>
      <c r="G387" s="11"/>
      <c r="H387" s="11"/>
      <c r="I387" s="11"/>
      <c r="J387" s="11"/>
      <c r="K387" s="11"/>
    </row>
    <row r="388" customFormat="false" ht="12.75" hidden="false" customHeight="true" outlineLevel="0" collapsed="false">
      <c r="A388" s="11"/>
      <c r="B388" s="11"/>
      <c r="C388" s="11"/>
      <c r="D388" s="11"/>
      <c r="E388" s="11"/>
      <c r="F388" s="11"/>
      <c r="G388" s="11"/>
      <c r="H388" s="11"/>
      <c r="I388" s="11"/>
      <c r="J388" s="11"/>
      <c r="K388" s="11"/>
    </row>
    <row r="389" customFormat="false" ht="12.75" hidden="false" customHeight="true" outlineLevel="0" collapsed="false">
      <c r="A389" s="11"/>
      <c r="B389" s="11"/>
      <c r="C389" s="11"/>
      <c r="D389" s="11"/>
      <c r="E389" s="11"/>
      <c r="F389" s="11"/>
      <c r="G389" s="11"/>
      <c r="H389" s="11"/>
      <c r="I389" s="11"/>
      <c r="J389" s="11"/>
      <c r="K389" s="11"/>
    </row>
    <row r="390" customFormat="false" ht="12.75" hidden="false" customHeight="true" outlineLevel="0" collapsed="false">
      <c r="A390" s="11"/>
      <c r="B390" s="11"/>
      <c r="C390" s="11"/>
      <c r="D390" s="11"/>
      <c r="E390" s="11"/>
      <c r="F390" s="11"/>
      <c r="G390" s="11"/>
      <c r="H390" s="11"/>
      <c r="I390" s="11"/>
      <c r="J390" s="11"/>
      <c r="K390" s="11"/>
    </row>
    <row r="391" customFormat="false" ht="12.75" hidden="false" customHeight="true" outlineLevel="0" collapsed="false">
      <c r="A391" s="11"/>
      <c r="B391" s="11"/>
      <c r="C391" s="11"/>
      <c r="D391" s="11"/>
      <c r="E391" s="11"/>
      <c r="F391" s="11"/>
      <c r="G391" s="11"/>
      <c r="H391" s="11"/>
      <c r="I391" s="11"/>
      <c r="J391" s="11"/>
      <c r="K391" s="11"/>
    </row>
    <row r="392" customFormat="false" ht="12.75" hidden="false" customHeight="true" outlineLevel="0" collapsed="false">
      <c r="A392" s="11"/>
      <c r="B392" s="11"/>
      <c r="C392" s="11"/>
      <c r="D392" s="11"/>
      <c r="E392" s="11"/>
      <c r="F392" s="11"/>
      <c r="G392" s="11"/>
      <c r="H392" s="11"/>
      <c r="I392" s="11"/>
      <c r="J392" s="11"/>
      <c r="K392" s="11"/>
    </row>
    <row r="393" customFormat="false" ht="12.75" hidden="false" customHeight="true" outlineLevel="0" collapsed="false">
      <c r="A393" s="11"/>
      <c r="B393" s="11"/>
      <c r="C393" s="11"/>
      <c r="D393" s="11"/>
      <c r="E393" s="11"/>
      <c r="F393" s="11"/>
      <c r="G393" s="11"/>
      <c r="H393" s="11"/>
      <c r="I393" s="11"/>
      <c r="J393" s="11"/>
      <c r="K393" s="11"/>
    </row>
    <row r="394" customFormat="false" ht="12.75" hidden="false" customHeight="true" outlineLevel="0" collapsed="false">
      <c r="A394" s="11"/>
      <c r="B394" s="11"/>
      <c r="C394" s="11"/>
      <c r="D394" s="11"/>
      <c r="E394" s="11"/>
      <c r="F394" s="11"/>
      <c r="G394" s="11"/>
      <c r="H394" s="11"/>
      <c r="I394" s="11"/>
      <c r="J394" s="11"/>
      <c r="K394" s="11"/>
    </row>
    <row r="395" customFormat="false" ht="12.75" hidden="false" customHeight="true" outlineLevel="0" collapsed="false">
      <c r="A395" s="11"/>
      <c r="B395" s="11"/>
      <c r="C395" s="11"/>
      <c r="D395" s="11"/>
      <c r="E395" s="11"/>
      <c r="F395" s="11"/>
      <c r="G395" s="11"/>
      <c r="H395" s="11"/>
      <c r="I395" s="11"/>
      <c r="J395" s="11"/>
      <c r="K395" s="11"/>
    </row>
    <row r="396" customFormat="false" ht="12.75" hidden="false" customHeight="true" outlineLevel="0" collapsed="false">
      <c r="A396" s="11"/>
      <c r="B396" s="11"/>
      <c r="C396" s="11"/>
      <c r="D396" s="11"/>
      <c r="E396" s="11"/>
      <c r="F396" s="11"/>
      <c r="G396" s="11"/>
      <c r="H396" s="11"/>
      <c r="I396" s="11"/>
      <c r="J396" s="11"/>
      <c r="K396" s="11"/>
    </row>
    <row r="397" customFormat="false" ht="12.75" hidden="false" customHeight="true" outlineLevel="0" collapsed="false">
      <c r="A397" s="11"/>
      <c r="B397" s="11"/>
      <c r="C397" s="11"/>
      <c r="D397" s="11"/>
      <c r="E397" s="11"/>
      <c r="F397" s="11"/>
      <c r="G397" s="11"/>
      <c r="H397" s="11"/>
      <c r="I397" s="11"/>
      <c r="J397" s="11"/>
      <c r="K397" s="11"/>
    </row>
    <row r="398" customFormat="false" ht="12.75" hidden="false" customHeight="true" outlineLevel="0" collapsed="false">
      <c r="A398" s="11"/>
      <c r="B398" s="11"/>
      <c r="C398" s="11"/>
      <c r="D398" s="11"/>
      <c r="E398" s="11"/>
      <c r="F398" s="11"/>
      <c r="G398" s="11"/>
      <c r="H398" s="11"/>
      <c r="I398" s="11"/>
      <c r="J398" s="11"/>
      <c r="K398" s="11"/>
    </row>
    <row r="399" customFormat="false" ht="12.75" hidden="false" customHeight="true" outlineLevel="0" collapsed="false">
      <c r="A399" s="11"/>
      <c r="B399" s="11"/>
      <c r="C399" s="11"/>
      <c r="D399" s="11"/>
      <c r="E399" s="11"/>
      <c r="F399" s="11"/>
      <c r="G399" s="11"/>
      <c r="H399" s="11"/>
      <c r="I399" s="11"/>
      <c r="J399" s="11"/>
      <c r="K399" s="11"/>
    </row>
    <row r="400" customFormat="false" ht="12.75" hidden="false" customHeight="true" outlineLevel="0" collapsed="false">
      <c r="A400" s="11"/>
      <c r="B400" s="11"/>
      <c r="C400" s="11"/>
      <c r="D400" s="11"/>
      <c r="E400" s="11"/>
      <c r="F400" s="11"/>
      <c r="G400" s="11"/>
      <c r="H400" s="11"/>
      <c r="I400" s="11"/>
      <c r="J400" s="11"/>
      <c r="K400" s="11"/>
    </row>
    <row r="401" customFormat="false" ht="12.75" hidden="false" customHeight="true" outlineLevel="0" collapsed="false">
      <c r="A401" s="11"/>
      <c r="B401" s="11"/>
      <c r="C401" s="11"/>
      <c r="D401" s="11"/>
      <c r="E401" s="11"/>
      <c r="F401" s="11"/>
      <c r="G401" s="11"/>
      <c r="H401" s="11"/>
      <c r="I401" s="11"/>
      <c r="J401" s="11"/>
      <c r="K401" s="11"/>
    </row>
    <row r="402" customFormat="false" ht="12.75" hidden="false" customHeight="true" outlineLevel="0" collapsed="false">
      <c r="A402" s="11"/>
      <c r="B402" s="11"/>
      <c r="C402" s="11"/>
      <c r="D402" s="11"/>
      <c r="E402" s="11"/>
      <c r="F402" s="11"/>
      <c r="G402" s="11"/>
      <c r="H402" s="11"/>
      <c r="I402" s="11"/>
      <c r="J402" s="11"/>
      <c r="K402" s="11"/>
    </row>
    <row r="403" customFormat="false" ht="12.75" hidden="false" customHeight="true" outlineLevel="0" collapsed="false">
      <c r="A403" s="11"/>
      <c r="B403" s="11"/>
      <c r="C403" s="11"/>
      <c r="D403" s="11"/>
      <c r="E403" s="11"/>
      <c r="F403" s="11"/>
      <c r="G403" s="11"/>
      <c r="H403" s="11"/>
      <c r="I403" s="11"/>
      <c r="J403" s="11"/>
      <c r="K403" s="11"/>
    </row>
    <row r="404" customFormat="false" ht="12.75" hidden="false" customHeight="true" outlineLevel="0" collapsed="false">
      <c r="A404" s="11"/>
      <c r="B404" s="11"/>
      <c r="C404" s="11"/>
      <c r="D404" s="11"/>
      <c r="E404" s="11"/>
      <c r="F404" s="11"/>
      <c r="G404" s="11"/>
      <c r="H404" s="11"/>
      <c r="I404" s="11"/>
      <c r="J404" s="11"/>
      <c r="K404" s="11"/>
    </row>
    <row r="405" customFormat="false" ht="12.75" hidden="false" customHeight="true" outlineLevel="0" collapsed="false">
      <c r="A405" s="11"/>
      <c r="B405" s="11"/>
      <c r="C405" s="11"/>
      <c r="D405" s="11"/>
      <c r="E405" s="11"/>
      <c r="F405" s="11"/>
      <c r="G405" s="11"/>
      <c r="H405" s="11"/>
      <c r="I405" s="11"/>
      <c r="J405" s="11"/>
      <c r="K405" s="11"/>
    </row>
    <row r="406" customFormat="false" ht="12.75" hidden="false" customHeight="true" outlineLevel="0" collapsed="false">
      <c r="A406" s="11"/>
      <c r="B406" s="11"/>
      <c r="C406" s="11"/>
      <c r="D406" s="11"/>
      <c r="E406" s="11"/>
      <c r="F406" s="11"/>
      <c r="G406" s="11"/>
      <c r="H406" s="11"/>
      <c r="I406" s="11"/>
      <c r="J406" s="11"/>
      <c r="K406" s="11"/>
    </row>
    <row r="407" customFormat="false" ht="12.75" hidden="false" customHeight="true" outlineLevel="0" collapsed="false">
      <c r="A407" s="11"/>
      <c r="B407" s="11"/>
      <c r="C407" s="11"/>
      <c r="D407" s="11"/>
      <c r="E407" s="11"/>
      <c r="F407" s="11"/>
      <c r="G407" s="11"/>
      <c r="H407" s="11"/>
      <c r="I407" s="11"/>
      <c r="J407" s="11"/>
      <c r="K407" s="11"/>
    </row>
    <row r="408" customFormat="false" ht="12.75" hidden="false" customHeight="true" outlineLevel="0" collapsed="false">
      <c r="A408" s="11"/>
      <c r="B408" s="11"/>
      <c r="C408" s="11"/>
      <c r="D408" s="11"/>
      <c r="E408" s="11"/>
      <c r="F408" s="11"/>
      <c r="G408" s="11"/>
      <c r="H408" s="11"/>
      <c r="I408" s="11"/>
      <c r="J408" s="11"/>
      <c r="K408" s="11"/>
    </row>
    <row r="409" customFormat="false" ht="12.75" hidden="false" customHeight="true" outlineLevel="0" collapsed="false">
      <c r="A409" s="11"/>
      <c r="B409" s="11"/>
      <c r="C409" s="11"/>
      <c r="D409" s="11"/>
      <c r="E409" s="11"/>
      <c r="F409" s="11"/>
      <c r="G409" s="11"/>
      <c r="H409" s="11"/>
      <c r="I409" s="11"/>
      <c r="J409" s="11"/>
      <c r="K409" s="11"/>
    </row>
    <row r="410" customFormat="false" ht="12.75" hidden="false" customHeight="true" outlineLevel="0" collapsed="false">
      <c r="A410" s="11"/>
      <c r="B410" s="11"/>
      <c r="C410" s="11"/>
      <c r="D410" s="11"/>
      <c r="E410" s="11"/>
      <c r="F410" s="11"/>
      <c r="G410" s="11"/>
      <c r="H410" s="11"/>
      <c r="I410" s="11"/>
      <c r="J410" s="11"/>
      <c r="K410" s="11"/>
    </row>
    <row r="411" customFormat="false" ht="12.75" hidden="false" customHeight="true" outlineLevel="0" collapsed="false">
      <c r="A411" s="11"/>
      <c r="B411" s="11"/>
      <c r="C411" s="11"/>
      <c r="D411" s="11"/>
      <c r="E411" s="11"/>
      <c r="F411" s="11"/>
      <c r="G411" s="11"/>
      <c r="H411" s="11"/>
      <c r="I411" s="11"/>
      <c r="J411" s="11"/>
      <c r="K411" s="11"/>
    </row>
    <row r="412" customFormat="false" ht="12.75" hidden="false" customHeight="true" outlineLevel="0" collapsed="false">
      <c r="A412" s="11"/>
      <c r="B412" s="11"/>
      <c r="C412" s="11"/>
      <c r="D412" s="11"/>
      <c r="E412" s="11"/>
      <c r="F412" s="11"/>
      <c r="G412" s="11"/>
      <c r="H412" s="11"/>
      <c r="I412" s="11"/>
      <c r="J412" s="11"/>
      <c r="K412" s="11"/>
    </row>
    <row r="413" customFormat="false" ht="12.75" hidden="false" customHeight="true" outlineLevel="0" collapsed="false">
      <c r="A413" s="11"/>
      <c r="B413" s="11"/>
      <c r="C413" s="11"/>
      <c r="D413" s="11"/>
      <c r="E413" s="11"/>
      <c r="F413" s="11"/>
      <c r="G413" s="11"/>
      <c r="H413" s="11"/>
      <c r="I413" s="11"/>
      <c r="J413" s="11"/>
      <c r="K413" s="11"/>
    </row>
    <row r="414" customFormat="false" ht="12.75" hidden="false" customHeight="true" outlineLevel="0" collapsed="false">
      <c r="A414" s="11"/>
      <c r="B414" s="11"/>
      <c r="C414" s="11"/>
      <c r="D414" s="11"/>
      <c r="E414" s="11"/>
      <c r="F414" s="11"/>
      <c r="G414" s="11"/>
      <c r="H414" s="11"/>
      <c r="I414" s="11"/>
      <c r="J414" s="11"/>
      <c r="K414" s="11"/>
    </row>
    <row r="415" customFormat="false" ht="12.75" hidden="false" customHeight="true" outlineLevel="0" collapsed="false">
      <c r="A415" s="11"/>
      <c r="B415" s="11"/>
      <c r="C415" s="11"/>
      <c r="D415" s="11"/>
      <c r="E415" s="11"/>
      <c r="F415" s="11"/>
      <c r="G415" s="11"/>
      <c r="H415" s="11"/>
      <c r="I415" s="11"/>
      <c r="J415" s="11"/>
      <c r="K415" s="11"/>
    </row>
    <row r="416" customFormat="false" ht="12.75" hidden="false" customHeight="true" outlineLevel="0" collapsed="false">
      <c r="A416" s="11"/>
      <c r="B416" s="11"/>
      <c r="C416" s="11"/>
      <c r="D416" s="11"/>
      <c r="E416" s="11"/>
      <c r="F416" s="11"/>
      <c r="G416" s="11"/>
      <c r="H416" s="11"/>
      <c r="I416" s="11"/>
      <c r="J416" s="11"/>
      <c r="K416" s="11"/>
    </row>
    <row r="417" customFormat="false" ht="12.75" hidden="false" customHeight="true" outlineLevel="0" collapsed="false">
      <c r="A417" s="11"/>
      <c r="B417" s="11"/>
      <c r="C417" s="11"/>
      <c r="D417" s="11"/>
      <c r="E417" s="11"/>
      <c r="F417" s="11"/>
      <c r="G417" s="11"/>
      <c r="H417" s="11"/>
      <c r="I417" s="11"/>
      <c r="J417" s="11"/>
      <c r="K417" s="11"/>
    </row>
    <row r="418" customFormat="false" ht="12.75" hidden="false" customHeight="true" outlineLevel="0" collapsed="false">
      <c r="A418" s="11"/>
      <c r="B418" s="11"/>
      <c r="C418" s="11"/>
      <c r="D418" s="11"/>
      <c r="E418" s="11"/>
      <c r="F418" s="11"/>
      <c r="G418" s="11"/>
      <c r="H418" s="11"/>
      <c r="I418" s="11"/>
      <c r="J418" s="11"/>
      <c r="K418" s="11"/>
    </row>
    <row r="419" customFormat="false" ht="12.75" hidden="false" customHeight="true" outlineLevel="0" collapsed="false">
      <c r="A419" s="11"/>
      <c r="B419" s="11"/>
      <c r="C419" s="11"/>
      <c r="D419" s="11"/>
      <c r="E419" s="11"/>
      <c r="F419" s="11"/>
      <c r="G419" s="11"/>
      <c r="H419" s="11"/>
      <c r="I419" s="11"/>
      <c r="J419" s="11"/>
      <c r="K419" s="11"/>
    </row>
    <row r="420" customFormat="false" ht="12.75" hidden="false" customHeight="true" outlineLevel="0" collapsed="false">
      <c r="A420" s="11"/>
      <c r="B420" s="11"/>
      <c r="C420" s="11"/>
      <c r="D420" s="11"/>
      <c r="E420" s="11"/>
      <c r="F420" s="11"/>
      <c r="G420" s="11"/>
      <c r="H420" s="11"/>
      <c r="I420" s="11"/>
      <c r="J420" s="11"/>
      <c r="K420" s="11"/>
    </row>
    <row r="421" customFormat="false" ht="12.75" hidden="false" customHeight="true" outlineLevel="0" collapsed="false">
      <c r="A421" s="11"/>
      <c r="B421" s="11"/>
      <c r="C421" s="11"/>
      <c r="D421" s="11"/>
      <c r="E421" s="11"/>
      <c r="F421" s="11"/>
      <c r="G421" s="11"/>
      <c r="H421" s="11"/>
      <c r="I421" s="11"/>
      <c r="J421" s="11"/>
      <c r="K421" s="11"/>
    </row>
    <row r="422" customFormat="false" ht="12.75" hidden="false" customHeight="true" outlineLevel="0" collapsed="false">
      <c r="A422" s="11"/>
      <c r="B422" s="11"/>
      <c r="C422" s="11"/>
      <c r="D422" s="11"/>
      <c r="E422" s="11"/>
      <c r="F422" s="11"/>
      <c r="G422" s="11"/>
      <c r="H422" s="11"/>
      <c r="I422" s="11"/>
      <c r="J422" s="11"/>
      <c r="K422" s="11"/>
    </row>
    <row r="423" customFormat="false" ht="12.75" hidden="false" customHeight="true" outlineLevel="0" collapsed="false">
      <c r="A423" s="11"/>
      <c r="B423" s="11"/>
      <c r="C423" s="11"/>
      <c r="D423" s="11"/>
      <c r="E423" s="11"/>
      <c r="F423" s="11"/>
      <c r="G423" s="11"/>
      <c r="H423" s="11"/>
      <c r="I423" s="11"/>
      <c r="J423" s="11"/>
      <c r="K423" s="11"/>
    </row>
    <row r="424" customFormat="false" ht="12.75" hidden="false" customHeight="true" outlineLevel="0" collapsed="false">
      <c r="A424" s="11"/>
      <c r="B424" s="11"/>
      <c r="C424" s="11"/>
      <c r="D424" s="11"/>
      <c r="E424" s="11"/>
      <c r="F424" s="11"/>
      <c r="G424" s="11"/>
      <c r="H424" s="11"/>
      <c r="I424" s="11"/>
      <c r="J424" s="11"/>
      <c r="K424" s="11"/>
    </row>
    <row r="425" customFormat="false" ht="12.75" hidden="false" customHeight="true" outlineLevel="0" collapsed="false">
      <c r="A425" s="11"/>
      <c r="B425" s="11"/>
      <c r="C425" s="11"/>
      <c r="D425" s="11"/>
      <c r="E425" s="11"/>
      <c r="F425" s="11"/>
      <c r="G425" s="11"/>
      <c r="H425" s="11"/>
      <c r="I425" s="11"/>
      <c r="J425" s="11"/>
      <c r="K425" s="11"/>
    </row>
    <row r="426" customFormat="false" ht="12.75" hidden="false" customHeight="true" outlineLevel="0" collapsed="false">
      <c r="A426" s="11"/>
      <c r="B426" s="11"/>
      <c r="C426" s="11"/>
      <c r="D426" s="11"/>
      <c r="E426" s="11"/>
      <c r="F426" s="11"/>
      <c r="G426" s="11"/>
      <c r="H426" s="11"/>
      <c r="I426" s="11"/>
      <c r="J426" s="11"/>
      <c r="K426" s="11"/>
    </row>
    <row r="427" customFormat="false" ht="12.75" hidden="false" customHeight="true" outlineLevel="0" collapsed="false">
      <c r="A427" s="11"/>
      <c r="B427" s="11"/>
      <c r="C427" s="11"/>
      <c r="D427" s="11"/>
      <c r="E427" s="11"/>
      <c r="F427" s="11"/>
      <c r="G427" s="11"/>
      <c r="H427" s="11"/>
      <c r="I427" s="11"/>
      <c r="J427" s="11"/>
      <c r="K427" s="11"/>
    </row>
    <row r="428" customFormat="false" ht="12.75" hidden="false" customHeight="true" outlineLevel="0" collapsed="false">
      <c r="A428" s="11"/>
      <c r="B428" s="11"/>
      <c r="C428" s="11"/>
      <c r="D428" s="11"/>
      <c r="E428" s="11"/>
      <c r="F428" s="11"/>
      <c r="G428" s="11"/>
      <c r="H428" s="11"/>
      <c r="I428" s="11"/>
      <c r="J428" s="11"/>
      <c r="K428" s="11"/>
    </row>
    <row r="429" customFormat="false" ht="12.75" hidden="false" customHeight="true" outlineLevel="0" collapsed="false">
      <c r="A429" s="11"/>
      <c r="B429" s="11"/>
      <c r="C429" s="11"/>
      <c r="D429" s="11"/>
      <c r="E429" s="11"/>
      <c r="F429" s="11"/>
      <c r="G429" s="11"/>
      <c r="H429" s="11"/>
      <c r="I429" s="11"/>
      <c r="J429" s="11"/>
      <c r="K429" s="11"/>
    </row>
    <row r="430" customFormat="false" ht="12.75" hidden="false" customHeight="true" outlineLevel="0" collapsed="false">
      <c r="A430" s="11"/>
      <c r="B430" s="11"/>
      <c r="C430" s="11"/>
      <c r="D430" s="11"/>
      <c r="E430" s="11"/>
      <c r="F430" s="11"/>
      <c r="G430" s="11"/>
      <c r="H430" s="11"/>
      <c r="I430" s="11"/>
      <c r="J430" s="11"/>
      <c r="K430" s="11"/>
    </row>
    <row r="431" customFormat="false" ht="12.75" hidden="false" customHeight="true" outlineLevel="0" collapsed="false">
      <c r="A431" s="11"/>
      <c r="B431" s="11"/>
      <c r="C431" s="11"/>
      <c r="D431" s="11"/>
      <c r="E431" s="11"/>
      <c r="F431" s="11"/>
      <c r="G431" s="11"/>
      <c r="H431" s="11"/>
      <c r="I431" s="11"/>
      <c r="J431" s="11"/>
      <c r="K431" s="11"/>
    </row>
    <row r="432" customFormat="false" ht="12.75" hidden="false" customHeight="true" outlineLevel="0" collapsed="false">
      <c r="A432" s="11"/>
      <c r="B432" s="11"/>
      <c r="C432" s="11"/>
      <c r="D432" s="11"/>
      <c r="E432" s="11"/>
      <c r="F432" s="11"/>
      <c r="G432" s="11"/>
      <c r="H432" s="11"/>
      <c r="I432" s="11"/>
      <c r="J432" s="11"/>
      <c r="K432" s="11"/>
    </row>
    <row r="433" customFormat="false" ht="12.75" hidden="false" customHeight="true" outlineLevel="0" collapsed="false">
      <c r="A433" s="11"/>
      <c r="B433" s="11"/>
      <c r="C433" s="11"/>
      <c r="D433" s="11"/>
      <c r="E433" s="11"/>
      <c r="F433" s="11"/>
      <c r="G433" s="11"/>
      <c r="H433" s="11"/>
      <c r="I433" s="11"/>
      <c r="J433" s="11"/>
      <c r="K433" s="11"/>
    </row>
    <row r="434" customFormat="false" ht="12.75" hidden="false" customHeight="true" outlineLevel="0" collapsed="false">
      <c r="A434" s="11"/>
      <c r="B434" s="11"/>
      <c r="C434" s="11"/>
      <c r="D434" s="11"/>
      <c r="E434" s="11"/>
      <c r="F434" s="11"/>
      <c r="G434" s="11"/>
      <c r="H434" s="11"/>
      <c r="I434" s="11"/>
      <c r="J434" s="11"/>
      <c r="K434" s="11"/>
    </row>
    <row r="435" customFormat="false" ht="12.75" hidden="false" customHeight="true" outlineLevel="0" collapsed="false">
      <c r="A435" s="11"/>
      <c r="B435" s="11"/>
      <c r="C435" s="11"/>
      <c r="D435" s="11"/>
      <c r="E435" s="11"/>
      <c r="F435" s="11"/>
      <c r="G435" s="11"/>
      <c r="H435" s="11"/>
      <c r="I435" s="11"/>
      <c r="J435" s="11"/>
      <c r="K435" s="11"/>
    </row>
    <row r="436" customFormat="false" ht="12.75" hidden="false" customHeight="true" outlineLevel="0" collapsed="false">
      <c r="A436" s="11"/>
      <c r="B436" s="11"/>
      <c r="C436" s="11"/>
      <c r="D436" s="11"/>
      <c r="E436" s="11"/>
      <c r="F436" s="11"/>
      <c r="G436" s="11"/>
      <c r="H436" s="11"/>
      <c r="I436" s="11"/>
      <c r="J436" s="11"/>
      <c r="K436" s="11"/>
    </row>
    <row r="437" customFormat="false" ht="12.75" hidden="false" customHeight="true" outlineLevel="0" collapsed="false">
      <c r="A437" s="11"/>
      <c r="B437" s="11"/>
      <c r="C437" s="11"/>
      <c r="D437" s="11"/>
      <c r="E437" s="11"/>
      <c r="F437" s="11"/>
      <c r="G437" s="11"/>
      <c r="H437" s="11"/>
      <c r="I437" s="11"/>
      <c r="J437" s="11"/>
      <c r="K437" s="11"/>
    </row>
    <row r="438" customFormat="false" ht="12.75" hidden="false" customHeight="true" outlineLevel="0" collapsed="false">
      <c r="A438" s="11"/>
      <c r="B438" s="11"/>
      <c r="C438" s="11"/>
      <c r="D438" s="11"/>
      <c r="E438" s="11"/>
      <c r="F438" s="11"/>
      <c r="G438" s="11"/>
      <c r="H438" s="11"/>
      <c r="I438" s="11"/>
      <c r="J438" s="11"/>
      <c r="K438" s="11"/>
    </row>
    <row r="439" customFormat="false" ht="12.75" hidden="false" customHeight="true" outlineLevel="0" collapsed="false">
      <c r="A439" s="11"/>
      <c r="B439" s="11"/>
      <c r="C439" s="11"/>
      <c r="D439" s="11"/>
      <c r="E439" s="11"/>
      <c r="F439" s="11"/>
      <c r="G439" s="11"/>
      <c r="H439" s="11"/>
      <c r="I439" s="11"/>
      <c r="J439" s="11"/>
      <c r="K439" s="11"/>
    </row>
    <row r="440" customFormat="false" ht="12.75" hidden="false" customHeight="true" outlineLevel="0" collapsed="false">
      <c r="A440" s="11"/>
      <c r="B440" s="11"/>
      <c r="C440" s="11"/>
      <c r="D440" s="11"/>
      <c r="E440" s="11"/>
      <c r="F440" s="11"/>
      <c r="G440" s="11"/>
      <c r="H440" s="11"/>
      <c r="I440" s="11"/>
      <c r="J440" s="11"/>
      <c r="K440" s="11"/>
    </row>
    <row r="441" customFormat="false" ht="12.75" hidden="false" customHeight="true" outlineLevel="0" collapsed="false">
      <c r="A441" s="11"/>
      <c r="B441" s="11"/>
      <c r="C441" s="11"/>
      <c r="D441" s="11"/>
      <c r="E441" s="11"/>
      <c r="F441" s="11"/>
      <c r="G441" s="11"/>
      <c r="H441" s="11"/>
      <c r="I441" s="11"/>
      <c r="J441" s="11"/>
      <c r="K441" s="11"/>
    </row>
    <row r="442" customFormat="false" ht="12.75" hidden="false" customHeight="true" outlineLevel="0" collapsed="false">
      <c r="A442" s="11"/>
      <c r="B442" s="11"/>
      <c r="C442" s="11"/>
      <c r="D442" s="11"/>
      <c r="E442" s="11"/>
      <c r="F442" s="11"/>
      <c r="G442" s="11"/>
      <c r="H442" s="11"/>
      <c r="I442" s="11"/>
      <c r="J442" s="11"/>
      <c r="K442" s="11"/>
    </row>
    <row r="443" customFormat="false" ht="12.75" hidden="false" customHeight="true" outlineLevel="0" collapsed="false">
      <c r="A443" s="11"/>
      <c r="B443" s="11"/>
      <c r="C443" s="11"/>
      <c r="D443" s="11"/>
      <c r="E443" s="11"/>
      <c r="F443" s="11"/>
      <c r="G443" s="11"/>
      <c r="H443" s="11"/>
      <c r="I443" s="11"/>
      <c r="J443" s="11"/>
      <c r="K443" s="11"/>
    </row>
    <row r="444" customFormat="false" ht="12.75" hidden="false" customHeight="true" outlineLevel="0" collapsed="false">
      <c r="A444" s="11"/>
      <c r="B444" s="11"/>
      <c r="C444" s="11"/>
      <c r="D444" s="11"/>
      <c r="E444" s="11"/>
      <c r="F444" s="11"/>
      <c r="G444" s="11"/>
      <c r="H444" s="11"/>
      <c r="I444" s="11"/>
      <c r="J444" s="11"/>
      <c r="K444" s="11"/>
    </row>
    <row r="445" customFormat="false" ht="12.75" hidden="false" customHeight="true" outlineLevel="0" collapsed="false">
      <c r="A445" s="11"/>
      <c r="B445" s="11"/>
      <c r="C445" s="11"/>
      <c r="D445" s="11"/>
      <c r="E445" s="11"/>
      <c r="F445" s="11"/>
      <c r="G445" s="11"/>
      <c r="H445" s="11"/>
      <c r="I445" s="11"/>
      <c r="J445" s="11"/>
      <c r="K445" s="11"/>
    </row>
    <row r="446" customFormat="false" ht="12.75" hidden="false" customHeight="true" outlineLevel="0" collapsed="false">
      <c r="A446" s="11"/>
      <c r="B446" s="11"/>
      <c r="C446" s="11"/>
      <c r="D446" s="11"/>
      <c r="E446" s="11"/>
      <c r="F446" s="11"/>
      <c r="G446" s="11"/>
      <c r="H446" s="11"/>
      <c r="I446" s="11"/>
      <c r="J446" s="11"/>
      <c r="K446" s="11"/>
    </row>
    <row r="447" customFormat="false" ht="12.75" hidden="false" customHeight="true" outlineLevel="0" collapsed="false">
      <c r="A447" s="11"/>
      <c r="B447" s="11"/>
      <c r="C447" s="11"/>
      <c r="D447" s="11"/>
      <c r="E447" s="11"/>
      <c r="F447" s="11"/>
      <c r="G447" s="11"/>
      <c r="H447" s="11"/>
      <c r="I447" s="11"/>
      <c r="J447" s="11"/>
      <c r="K447" s="11"/>
    </row>
    <row r="448" customFormat="false" ht="12.75" hidden="false" customHeight="true" outlineLevel="0" collapsed="false">
      <c r="A448" s="11"/>
      <c r="B448" s="11"/>
      <c r="C448" s="11"/>
      <c r="D448" s="11"/>
      <c r="E448" s="11"/>
      <c r="F448" s="11"/>
      <c r="G448" s="11"/>
      <c r="H448" s="11"/>
      <c r="I448" s="11"/>
      <c r="J448" s="11"/>
      <c r="K448" s="11"/>
    </row>
    <row r="449" customFormat="false" ht="12.75" hidden="false" customHeight="true" outlineLevel="0" collapsed="false">
      <c r="A449" s="11"/>
      <c r="B449" s="11"/>
      <c r="C449" s="11"/>
      <c r="D449" s="11"/>
      <c r="E449" s="11"/>
      <c r="F449" s="11"/>
      <c r="G449" s="11"/>
      <c r="H449" s="11"/>
      <c r="I449" s="11"/>
      <c r="J449" s="11"/>
      <c r="K449" s="11"/>
    </row>
    <row r="450" customFormat="false" ht="12.75" hidden="false" customHeight="true" outlineLevel="0" collapsed="false">
      <c r="A450" s="11"/>
      <c r="B450" s="11"/>
      <c r="C450" s="11"/>
      <c r="D450" s="11"/>
      <c r="E450" s="11"/>
      <c r="F450" s="11"/>
      <c r="G450" s="11"/>
      <c r="H450" s="11"/>
      <c r="I450" s="11"/>
      <c r="J450" s="11"/>
      <c r="K450" s="11"/>
    </row>
    <row r="451" customFormat="false" ht="12.75" hidden="false" customHeight="true" outlineLevel="0" collapsed="false">
      <c r="A451" s="11"/>
      <c r="B451" s="11"/>
      <c r="C451" s="11"/>
      <c r="D451" s="11"/>
      <c r="E451" s="11"/>
      <c r="F451" s="11"/>
      <c r="G451" s="11"/>
      <c r="H451" s="11"/>
      <c r="I451" s="11"/>
      <c r="J451" s="11"/>
      <c r="K451" s="11"/>
    </row>
    <row r="452" customFormat="false" ht="12.75" hidden="false" customHeight="true" outlineLevel="0" collapsed="false">
      <c r="A452" s="11"/>
      <c r="B452" s="11"/>
      <c r="C452" s="11"/>
      <c r="D452" s="11"/>
      <c r="E452" s="11"/>
      <c r="F452" s="11"/>
      <c r="G452" s="11"/>
      <c r="H452" s="11"/>
      <c r="I452" s="11"/>
      <c r="J452" s="11"/>
      <c r="K452" s="11"/>
    </row>
    <row r="453" customFormat="false" ht="12.75" hidden="false" customHeight="true" outlineLevel="0" collapsed="false">
      <c r="A453" s="11"/>
      <c r="B453" s="11"/>
      <c r="C453" s="11"/>
      <c r="D453" s="11"/>
      <c r="E453" s="11"/>
      <c r="F453" s="11"/>
      <c r="G453" s="11"/>
      <c r="H453" s="11"/>
      <c r="I453" s="11"/>
      <c r="J453" s="11"/>
      <c r="K453" s="11"/>
    </row>
    <row r="454" customFormat="false" ht="12.75" hidden="false" customHeight="true" outlineLevel="0" collapsed="false">
      <c r="A454" s="11"/>
      <c r="B454" s="11"/>
      <c r="C454" s="11"/>
      <c r="D454" s="11"/>
      <c r="E454" s="11"/>
      <c r="F454" s="11"/>
      <c r="G454" s="11"/>
      <c r="H454" s="11"/>
      <c r="I454" s="11"/>
      <c r="J454" s="11"/>
      <c r="K454" s="11"/>
    </row>
    <row r="455" customFormat="false" ht="12.75" hidden="false" customHeight="true" outlineLevel="0" collapsed="false">
      <c r="A455" s="11"/>
      <c r="B455" s="11"/>
      <c r="C455" s="11"/>
      <c r="D455" s="11"/>
      <c r="E455" s="11"/>
      <c r="F455" s="11"/>
      <c r="G455" s="11"/>
      <c r="H455" s="11"/>
      <c r="I455" s="11"/>
      <c r="J455" s="11"/>
      <c r="K455" s="11"/>
    </row>
    <row r="456" customFormat="false" ht="12.75" hidden="false" customHeight="true" outlineLevel="0" collapsed="false">
      <c r="A456" s="11"/>
      <c r="B456" s="11"/>
      <c r="C456" s="11"/>
      <c r="D456" s="11"/>
      <c r="E456" s="11"/>
      <c r="F456" s="11"/>
      <c r="G456" s="11"/>
      <c r="H456" s="11"/>
      <c r="I456" s="11"/>
      <c r="J456" s="11"/>
      <c r="K456" s="11"/>
    </row>
    <row r="457" customFormat="false" ht="12.75" hidden="false" customHeight="true" outlineLevel="0" collapsed="false">
      <c r="A457" s="11"/>
      <c r="B457" s="11"/>
      <c r="C457" s="11"/>
      <c r="D457" s="11"/>
      <c r="E457" s="11"/>
      <c r="F457" s="11"/>
      <c r="G457" s="11"/>
      <c r="H457" s="11"/>
      <c r="I457" s="11"/>
      <c r="J457" s="11"/>
      <c r="K457" s="11"/>
    </row>
    <row r="458" customFormat="false" ht="12.75" hidden="false" customHeight="true" outlineLevel="0" collapsed="false">
      <c r="A458" s="11"/>
      <c r="B458" s="11"/>
      <c r="C458" s="11"/>
      <c r="D458" s="11"/>
      <c r="E458" s="11"/>
      <c r="F458" s="11"/>
      <c r="G458" s="11"/>
      <c r="H458" s="11"/>
      <c r="I458" s="11"/>
      <c r="J458" s="11"/>
      <c r="K458" s="11"/>
    </row>
    <row r="459" customFormat="false" ht="12.75" hidden="false" customHeight="true" outlineLevel="0" collapsed="false">
      <c r="A459" s="11"/>
      <c r="B459" s="11"/>
      <c r="C459" s="11"/>
      <c r="D459" s="11"/>
      <c r="E459" s="11"/>
      <c r="F459" s="11"/>
      <c r="G459" s="11"/>
      <c r="H459" s="11"/>
      <c r="I459" s="11"/>
      <c r="J459" s="11"/>
      <c r="K459" s="11"/>
    </row>
    <row r="460" customFormat="false" ht="12.75" hidden="false" customHeight="true" outlineLevel="0" collapsed="false">
      <c r="A460" s="11"/>
      <c r="B460" s="11"/>
      <c r="C460" s="11"/>
      <c r="D460" s="11"/>
      <c r="E460" s="11"/>
      <c r="F460" s="11"/>
      <c r="G460" s="11"/>
      <c r="H460" s="11"/>
      <c r="I460" s="11"/>
      <c r="J460" s="11"/>
      <c r="K460" s="11"/>
    </row>
    <row r="461" customFormat="false" ht="12.75" hidden="false" customHeight="true" outlineLevel="0" collapsed="false">
      <c r="A461" s="11"/>
      <c r="B461" s="11"/>
      <c r="C461" s="11"/>
      <c r="D461" s="11"/>
      <c r="E461" s="11"/>
      <c r="F461" s="11"/>
      <c r="G461" s="11"/>
      <c r="H461" s="11"/>
      <c r="I461" s="11"/>
      <c r="J461" s="11"/>
      <c r="K461" s="11"/>
    </row>
    <row r="462" customFormat="false" ht="12.75" hidden="false" customHeight="true" outlineLevel="0" collapsed="false">
      <c r="A462" s="11"/>
      <c r="B462" s="11"/>
      <c r="C462" s="11"/>
      <c r="D462" s="11"/>
      <c r="E462" s="11"/>
      <c r="F462" s="11"/>
      <c r="G462" s="11"/>
      <c r="H462" s="11"/>
      <c r="I462" s="11"/>
      <c r="J462" s="11"/>
      <c r="K462" s="11"/>
    </row>
    <row r="463" customFormat="false" ht="12.75" hidden="false" customHeight="true" outlineLevel="0" collapsed="false">
      <c r="A463" s="11"/>
      <c r="B463" s="11"/>
      <c r="C463" s="11"/>
      <c r="D463" s="11"/>
      <c r="E463" s="11"/>
      <c r="F463" s="11"/>
      <c r="G463" s="11"/>
      <c r="H463" s="11"/>
      <c r="I463" s="11"/>
      <c r="J463" s="11"/>
      <c r="K463" s="11"/>
    </row>
    <row r="464" customFormat="false" ht="12.75" hidden="false" customHeight="true" outlineLevel="0" collapsed="false">
      <c r="A464" s="11"/>
      <c r="B464" s="11"/>
      <c r="C464" s="11"/>
      <c r="D464" s="11"/>
      <c r="E464" s="11"/>
      <c r="F464" s="11"/>
      <c r="G464" s="11"/>
      <c r="H464" s="11"/>
      <c r="I464" s="11"/>
      <c r="J464" s="11"/>
      <c r="K464" s="11"/>
    </row>
    <row r="465" customFormat="false" ht="12.75" hidden="false" customHeight="true" outlineLevel="0" collapsed="false">
      <c r="A465" s="11"/>
      <c r="B465" s="11"/>
      <c r="C465" s="11"/>
      <c r="D465" s="11"/>
      <c r="E465" s="11"/>
      <c r="F465" s="11"/>
      <c r="G465" s="11"/>
      <c r="H465" s="11"/>
      <c r="I465" s="11"/>
      <c r="J465" s="11"/>
      <c r="K465" s="11"/>
    </row>
    <row r="466" customFormat="false" ht="12.75" hidden="false" customHeight="true" outlineLevel="0" collapsed="false">
      <c r="A466" s="11"/>
      <c r="B466" s="11"/>
      <c r="C466" s="11"/>
      <c r="D466" s="11"/>
      <c r="E466" s="11"/>
      <c r="F466" s="11"/>
      <c r="G466" s="11"/>
      <c r="H466" s="11"/>
      <c r="I466" s="11"/>
      <c r="J466" s="11"/>
      <c r="K466" s="11"/>
    </row>
    <row r="467" customFormat="false" ht="12.75" hidden="false" customHeight="true" outlineLevel="0" collapsed="false">
      <c r="A467" s="11"/>
      <c r="B467" s="11"/>
      <c r="C467" s="11"/>
      <c r="D467" s="11"/>
      <c r="E467" s="11"/>
      <c r="F467" s="11"/>
      <c r="G467" s="11"/>
      <c r="H467" s="11"/>
      <c r="I467" s="11"/>
      <c r="J467" s="11"/>
      <c r="K467" s="11"/>
    </row>
    <row r="468" customFormat="false" ht="12.75" hidden="false" customHeight="true" outlineLevel="0" collapsed="false">
      <c r="A468" s="11"/>
      <c r="B468" s="11"/>
      <c r="C468" s="11"/>
      <c r="D468" s="11"/>
      <c r="E468" s="11"/>
      <c r="F468" s="11"/>
      <c r="G468" s="11"/>
      <c r="H468" s="11"/>
      <c r="I468" s="11"/>
      <c r="J468" s="11"/>
      <c r="K468" s="11"/>
    </row>
    <row r="469" customFormat="false" ht="12.75" hidden="false" customHeight="true" outlineLevel="0" collapsed="false">
      <c r="A469" s="11"/>
      <c r="B469" s="11"/>
      <c r="C469" s="11"/>
      <c r="D469" s="11"/>
      <c r="E469" s="11"/>
      <c r="F469" s="11"/>
      <c r="G469" s="11"/>
      <c r="H469" s="11"/>
      <c r="I469" s="11"/>
      <c r="J469" s="11"/>
      <c r="K469" s="11"/>
    </row>
    <row r="470" customFormat="false" ht="12.75" hidden="false" customHeight="true" outlineLevel="0" collapsed="false">
      <c r="A470" s="11"/>
      <c r="B470" s="11"/>
      <c r="C470" s="11"/>
      <c r="D470" s="11"/>
      <c r="E470" s="11"/>
      <c r="F470" s="11"/>
      <c r="G470" s="11"/>
      <c r="H470" s="11"/>
      <c r="I470" s="11"/>
      <c r="J470" s="11"/>
      <c r="K470" s="11"/>
    </row>
    <row r="471" customFormat="false" ht="12.75" hidden="false" customHeight="true" outlineLevel="0" collapsed="false">
      <c r="A471" s="11"/>
      <c r="B471" s="11"/>
      <c r="C471" s="11"/>
      <c r="D471" s="11"/>
      <c r="E471" s="11"/>
      <c r="F471" s="11"/>
      <c r="G471" s="11"/>
      <c r="H471" s="11"/>
      <c r="I471" s="11"/>
      <c r="J471" s="11"/>
      <c r="K471" s="11"/>
    </row>
    <row r="472" customFormat="false" ht="12.75" hidden="false" customHeight="true" outlineLevel="0" collapsed="false">
      <c r="A472" s="11"/>
      <c r="B472" s="11"/>
      <c r="C472" s="11"/>
      <c r="D472" s="11"/>
      <c r="E472" s="11"/>
      <c r="F472" s="11"/>
      <c r="G472" s="11"/>
      <c r="H472" s="11"/>
      <c r="I472" s="11"/>
      <c r="J472" s="11"/>
      <c r="K472" s="11"/>
    </row>
    <row r="473" customFormat="false" ht="12.75" hidden="false" customHeight="true" outlineLevel="0" collapsed="false">
      <c r="A473" s="11"/>
      <c r="B473" s="11"/>
      <c r="C473" s="11"/>
      <c r="D473" s="11"/>
      <c r="E473" s="11"/>
      <c r="F473" s="11"/>
      <c r="G473" s="11"/>
      <c r="H473" s="11"/>
      <c r="I473" s="11"/>
      <c r="J473" s="11"/>
      <c r="K473" s="11"/>
    </row>
    <row r="474" customFormat="false" ht="12.75" hidden="false" customHeight="true" outlineLevel="0" collapsed="false">
      <c r="A474" s="11"/>
      <c r="B474" s="11"/>
      <c r="C474" s="11"/>
      <c r="D474" s="11"/>
      <c r="E474" s="11"/>
      <c r="F474" s="11"/>
      <c r="G474" s="11"/>
      <c r="H474" s="11"/>
      <c r="I474" s="11"/>
      <c r="J474" s="11"/>
      <c r="K474" s="11"/>
    </row>
    <row r="475" customFormat="false" ht="12.75" hidden="false" customHeight="true" outlineLevel="0" collapsed="false">
      <c r="A475" s="11"/>
      <c r="B475" s="11"/>
      <c r="C475" s="11"/>
      <c r="D475" s="11"/>
      <c r="E475" s="11"/>
      <c r="F475" s="11"/>
      <c r="G475" s="11"/>
      <c r="H475" s="11"/>
      <c r="I475" s="11"/>
      <c r="J475" s="11"/>
      <c r="K475" s="11"/>
    </row>
    <row r="476" customFormat="false" ht="12.75" hidden="false" customHeight="true" outlineLevel="0" collapsed="false">
      <c r="A476" s="11"/>
      <c r="B476" s="11"/>
      <c r="C476" s="11"/>
      <c r="D476" s="11"/>
      <c r="E476" s="11"/>
      <c r="F476" s="11"/>
      <c r="G476" s="11"/>
      <c r="H476" s="11"/>
      <c r="I476" s="11"/>
      <c r="J476" s="11"/>
      <c r="K476" s="11"/>
    </row>
    <row r="477" customFormat="false" ht="12.75" hidden="false" customHeight="true" outlineLevel="0" collapsed="false">
      <c r="A477" s="11"/>
      <c r="B477" s="11"/>
      <c r="C477" s="11"/>
      <c r="D477" s="11"/>
      <c r="E477" s="11"/>
      <c r="F477" s="11"/>
      <c r="G477" s="11"/>
      <c r="H477" s="11"/>
      <c r="I477" s="11"/>
      <c r="J477" s="11"/>
      <c r="K477" s="11"/>
    </row>
    <row r="478" customFormat="false" ht="12.75" hidden="false" customHeight="true" outlineLevel="0" collapsed="false">
      <c r="A478" s="11"/>
      <c r="B478" s="11"/>
      <c r="C478" s="11"/>
      <c r="D478" s="11"/>
      <c r="E478" s="11"/>
      <c r="F478" s="11"/>
      <c r="G478" s="11"/>
      <c r="H478" s="11"/>
      <c r="I478" s="11"/>
      <c r="J478" s="11"/>
      <c r="K478" s="11"/>
    </row>
    <row r="479" customFormat="false" ht="12.75" hidden="false" customHeight="true" outlineLevel="0" collapsed="false">
      <c r="A479" s="11"/>
      <c r="B479" s="11"/>
      <c r="C479" s="11"/>
      <c r="D479" s="11"/>
      <c r="E479" s="11"/>
      <c r="F479" s="11"/>
      <c r="G479" s="11"/>
      <c r="H479" s="11"/>
      <c r="I479" s="11"/>
      <c r="J479" s="11"/>
      <c r="K479" s="11"/>
    </row>
    <row r="480" customFormat="false" ht="12.75" hidden="false" customHeight="true" outlineLevel="0" collapsed="false">
      <c r="A480" s="11"/>
      <c r="B480" s="11"/>
      <c r="C480" s="11"/>
      <c r="D480" s="11"/>
      <c r="E480" s="11"/>
      <c r="F480" s="11"/>
      <c r="G480" s="11"/>
      <c r="H480" s="11"/>
      <c r="I480" s="11"/>
      <c r="J480" s="11"/>
      <c r="K480" s="11"/>
    </row>
    <row r="481" customFormat="false" ht="12.75" hidden="false" customHeight="true" outlineLevel="0" collapsed="false">
      <c r="A481" s="11"/>
      <c r="B481" s="11"/>
      <c r="C481" s="11"/>
      <c r="D481" s="11"/>
      <c r="E481" s="11"/>
      <c r="F481" s="11"/>
      <c r="G481" s="11"/>
      <c r="H481" s="11"/>
      <c r="I481" s="11"/>
      <c r="J481" s="11"/>
      <c r="K481" s="11"/>
    </row>
    <row r="482" customFormat="false" ht="12.75" hidden="false" customHeight="true" outlineLevel="0" collapsed="false">
      <c r="A482" s="11"/>
      <c r="B482" s="11"/>
      <c r="C482" s="11"/>
      <c r="D482" s="11"/>
      <c r="E482" s="11"/>
      <c r="F482" s="11"/>
      <c r="G482" s="11"/>
      <c r="H482" s="11"/>
      <c r="I482" s="11"/>
      <c r="J482" s="11"/>
      <c r="K482" s="11"/>
    </row>
    <row r="483" customFormat="false" ht="12.75" hidden="false" customHeight="true" outlineLevel="0" collapsed="false">
      <c r="A483" s="11"/>
      <c r="B483" s="11"/>
      <c r="C483" s="11"/>
      <c r="D483" s="11"/>
      <c r="E483" s="11"/>
      <c r="F483" s="11"/>
      <c r="G483" s="11"/>
      <c r="H483" s="11"/>
      <c r="I483" s="11"/>
      <c r="J483" s="11"/>
      <c r="K483" s="11"/>
    </row>
    <row r="484" customFormat="false" ht="12.75" hidden="false" customHeight="true" outlineLevel="0" collapsed="false">
      <c r="A484" s="11"/>
      <c r="B484" s="11"/>
      <c r="C484" s="11"/>
      <c r="D484" s="11"/>
      <c r="E484" s="11"/>
      <c r="F484" s="11"/>
      <c r="G484" s="11"/>
      <c r="H484" s="11"/>
      <c r="I484" s="11"/>
      <c r="J484" s="11"/>
      <c r="K484" s="11"/>
    </row>
    <row r="485" customFormat="false" ht="12.75" hidden="false" customHeight="true" outlineLevel="0" collapsed="false">
      <c r="A485" s="11"/>
      <c r="B485" s="11"/>
      <c r="C485" s="11"/>
      <c r="D485" s="11"/>
      <c r="E485" s="11"/>
      <c r="F485" s="11"/>
      <c r="G485" s="11"/>
      <c r="H485" s="11"/>
      <c r="I485" s="11"/>
      <c r="J485" s="11"/>
      <c r="K485" s="11"/>
    </row>
    <row r="486" customFormat="false" ht="12.75" hidden="false" customHeight="true" outlineLevel="0" collapsed="false">
      <c r="A486" s="11"/>
      <c r="B486" s="11"/>
      <c r="C486" s="11"/>
      <c r="D486" s="11"/>
      <c r="E486" s="11"/>
      <c r="F486" s="11"/>
      <c r="G486" s="11"/>
      <c r="H486" s="11"/>
      <c r="I486" s="11"/>
      <c r="J486" s="11"/>
      <c r="K486" s="11"/>
    </row>
    <row r="487" customFormat="false" ht="12.75" hidden="false" customHeight="true" outlineLevel="0" collapsed="false">
      <c r="A487" s="11"/>
      <c r="B487" s="11"/>
      <c r="C487" s="11"/>
      <c r="D487" s="11"/>
      <c r="E487" s="11"/>
      <c r="F487" s="11"/>
      <c r="G487" s="11"/>
      <c r="H487" s="11"/>
      <c r="I487" s="11"/>
      <c r="J487" s="11"/>
      <c r="K487" s="11"/>
    </row>
    <row r="488" customFormat="false" ht="12.75" hidden="false" customHeight="true" outlineLevel="0" collapsed="false">
      <c r="A488" s="11"/>
      <c r="B488" s="11"/>
      <c r="C488" s="11"/>
      <c r="D488" s="11"/>
      <c r="E488" s="11"/>
      <c r="F488" s="11"/>
      <c r="G488" s="11"/>
      <c r="H488" s="11"/>
      <c r="I488" s="11"/>
      <c r="J488" s="11"/>
      <c r="K488" s="11"/>
    </row>
    <row r="489" customFormat="false" ht="12.75" hidden="false" customHeight="true" outlineLevel="0" collapsed="false">
      <c r="A489" s="11"/>
      <c r="B489" s="11"/>
      <c r="C489" s="11"/>
      <c r="D489" s="11"/>
      <c r="E489" s="11"/>
      <c r="F489" s="11"/>
      <c r="G489" s="11"/>
      <c r="H489" s="11"/>
      <c r="I489" s="11"/>
      <c r="J489" s="11"/>
      <c r="K489" s="11"/>
    </row>
    <row r="490" customFormat="false" ht="12.75" hidden="false" customHeight="true" outlineLevel="0" collapsed="false">
      <c r="A490" s="11"/>
      <c r="B490" s="11"/>
      <c r="C490" s="11"/>
      <c r="D490" s="11"/>
      <c r="E490" s="11"/>
      <c r="F490" s="11"/>
      <c r="G490" s="11"/>
      <c r="H490" s="11"/>
      <c r="I490" s="11"/>
      <c r="J490" s="11"/>
      <c r="K490" s="11"/>
    </row>
    <row r="491" customFormat="false" ht="12.75" hidden="false" customHeight="true" outlineLevel="0" collapsed="false">
      <c r="A491" s="11"/>
      <c r="B491" s="11"/>
      <c r="C491" s="11"/>
      <c r="D491" s="11"/>
      <c r="E491" s="11"/>
      <c r="F491" s="11"/>
      <c r="G491" s="11"/>
      <c r="H491" s="11"/>
      <c r="I491" s="11"/>
      <c r="J491" s="11"/>
      <c r="K491" s="11"/>
    </row>
    <row r="492" customFormat="false" ht="12.75" hidden="false" customHeight="true" outlineLevel="0" collapsed="false">
      <c r="A492" s="11"/>
      <c r="B492" s="11"/>
      <c r="C492" s="11"/>
      <c r="D492" s="11"/>
      <c r="E492" s="11"/>
      <c r="F492" s="11"/>
      <c r="G492" s="11"/>
      <c r="H492" s="11"/>
      <c r="I492" s="11"/>
      <c r="J492" s="11"/>
      <c r="K492" s="11"/>
    </row>
    <row r="493" customFormat="false" ht="12.75" hidden="false" customHeight="true" outlineLevel="0" collapsed="false">
      <c r="A493" s="11"/>
      <c r="B493" s="11"/>
      <c r="C493" s="11"/>
      <c r="D493" s="11"/>
      <c r="E493" s="11"/>
      <c r="F493" s="11"/>
      <c r="G493" s="11"/>
      <c r="H493" s="11"/>
      <c r="I493" s="11"/>
      <c r="J493" s="11"/>
      <c r="K493" s="11"/>
    </row>
    <row r="494" customFormat="false" ht="12.75" hidden="false" customHeight="true" outlineLevel="0" collapsed="false">
      <c r="A494" s="11"/>
      <c r="B494" s="11"/>
      <c r="C494" s="11"/>
      <c r="D494" s="11"/>
      <c r="E494" s="11"/>
      <c r="F494" s="11"/>
      <c r="G494" s="11"/>
      <c r="H494" s="11"/>
      <c r="I494" s="11"/>
      <c r="J494" s="11"/>
      <c r="K494" s="11"/>
    </row>
    <row r="495" customFormat="false" ht="12.75" hidden="false" customHeight="true" outlineLevel="0" collapsed="false">
      <c r="A495" s="11"/>
      <c r="B495" s="11"/>
      <c r="C495" s="11"/>
      <c r="D495" s="11"/>
      <c r="E495" s="11"/>
      <c r="F495" s="11"/>
      <c r="G495" s="11"/>
      <c r="H495" s="11"/>
      <c r="I495" s="11"/>
      <c r="J495" s="11"/>
      <c r="K495" s="11"/>
    </row>
    <row r="496" customFormat="false" ht="12.75" hidden="false" customHeight="true" outlineLevel="0" collapsed="false">
      <c r="A496" s="11"/>
      <c r="B496" s="11"/>
      <c r="C496" s="11"/>
      <c r="D496" s="11"/>
      <c r="E496" s="11"/>
      <c r="F496" s="11"/>
      <c r="G496" s="11"/>
      <c r="H496" s="11"/>
      <c r="I496" s="11"/>
      <c r="J496" s="11"/>
      <c r="K496" s="11"/>
    </row>
    <row r="497" customFormat="false" ht="12.75" hidden="false" customHeight="true" outlineLevel="0" collapsed="false">
      <c r="A497" s="11"/>
      <c r="B497" s="11"/>
      <c r="C497" s="11"/>
      <c r="D497" s="11"/>
      <c r="E497" s="11"/>
      <c r="F497" s="11"/>
      <c r="G497" s="11"/>
      <c r="H497" s="11"/>
      <c r="I497" s="11"/>
      <c r="J497" s="11"/>
      <c r="K497" s="11"/>
    </row>
    <row r="498" customFormat="false" ht="12.75" hidden="false" customHeight="true" outlineLevel="0" collapsed="false">
      <c r="A498" s="11"/>
      <c r="B498" s="11"/>
      <c r="C498" s="11"/>
      <c r="D498" s="11"/>
      <c r="E498" s="11"/>
      <c r="F498" s="11"/>
      <c r="G498" s="11"/>
      <c r="H498" s="11"/>
      <c r="I498" s="11"/>
      <c r="J498" s="11"/>
      <c r="K498" s="11"/>
    </row>
    <row r="499" customFormat="false" ht="12.75" hidden="false" customHeight="true" outlineLevel="0" collapsed="false">
      <c r="A499" s="11"/>
      <c r="B499" s="11"/>
      <c r="C499" s="11"/>
      <c r="D499" s="11"/>
      <c r="E499" s="11"/>
      <c r="F499" s="11"/>
      <c r="G499" s="11"/>
      <c r="H499" s="11"/>
      <c r="I499" s="11"/>
      <c r="J499" s="11"/>
      <c r="K499" s="11"/>
    </row>
    <row r="500" customFormat="false" ht="12.75" hidden="false" customHeight="true" outlineLevel="0" collapsed="false">
      <c r="A500" s="11"/>
      <c r="B500" s="11"/>
      <c r="C500" s="11"/>
      <c r="D500" s="11"/>
      <c r="E500" s="11"/>
      <c r="F500" s="11"/>
      <c r="G500" s="11"/>
      <c r="H500" s="11"/>
      <c r="I500" s="11"/>
      <c r="J500" s="11"/>
      <c r="K500" s="11"/>
    </row>
    <row r="501" customFormat="false" ht="12.75" hidden="false" customHeight="true" outlineLevel="0" collapsed="false">
      <c r="A501" s="11"/>
      <c r="B501" s="11"/>
      <c r="C501" s="11"/>
      <c r="D501" s="11"/>
      <c r="E501" s="11"/>
      <c r="F501" s="11"/>
      <c r="G501" s="11"/>
      <c r="H501" s="11"/>
      <c r="I501" s="11"/>
      <c r="J501" s="11"/>
      <c r="K501" s="11"/>
    </row>
    <row r="502" customFormat="false" ht="12.75" hidden="false" customHeight="true" outlineLevel="0" collapsed="false">
      <c r="A502" s="11"/>
      <c r="B502" s="11"/>
      <c r="C502" s="11"/>
      <c r="D502" s="11"/>
      <c r="E502" s="11"/>
      <c r="F502" s="11"/>
      <c r="G502" s="11"/>
      <c r="H502" s="11"/>
      <c r="I502" s="11"/>
      <c r="J502" s="11"/>
      <c r="K502" s="11"/>
    </row>
    <row r="503" customFormat="false" ht="12.75" hidden="false" customHeight="true" outlineLevel="0" collapsed="false">
      <c r="A503" s="11"/>
      <c r="B503" s="11"/>
      <c r="C503" s="11"/>
      <c r="D503" s="11"/>
      <c r="E503" s="11"/>
      <c r="F503" s="11"/>
      <c r="G503" s="11"/>
      <c r="H503" s="11"/>
      <c r="I503" s="11"/>
      <c r="J503" s="11"/>
      <c r="K503" s="11"/>
    </row>
    <row r="504" customFormat="false" ht="12.75" hidden="false" customHeight="true" outlineLevel="0" collapsed="false">
      <c r="A504" s="11"/>
      <c r="B504" s="11"/>
      <c r="C504" s="11"/>
      <c r="D504" s="11"/>
      <c r="E504" s="11"/>
      <c r="F504" s="11"/>
      <c r="G504" s="11"/>
      <c r="H504" s="11"/>
      <c r="I504" s="11"/>
      <c r="J504" s="11"/>
      <c r="K504" s="11"/>
    </row>
    <row r="505" customFormat="false" ht="12.75" hidden="false" customHeight="true" outlineLevel="0" collapsed="false">
      <c r="A505" s="11"/>
      <c r="B505" s="11"/>
      <c r="C505" s="11"/>
      <c r="D505" s="11"/>
      <c r="E505" s="11"/>
      <c r="F505" s="11"/>
      <c r="G505" s="11"/>
      <c r="H505" s="11"/>
      <c r="I505" s="11"/>
      <c r="J505" s="11"/>
      <c r="K505" s="11"/>
    </row>
    <row r="506" customFormat="false" ht="12.75" hidden="false" customHeight="true" outlineLevel="0" collapsed="false">
      <c r="A506" s="11"/>
      <c r="B506" s="11"/>
      <c r="C506" s="11"/>
      <c r="D506" s="11"/>
      <c r="E506" s="11"/>
      <c r="F506" s="11"/>
      <c r="G506" s="11"/>
      <c r="H506" s="11"/>
      <c r="I506" s="11"/>
      <c r="J506" s="11"/>
      <c r="K506" s="11"/>
    </row>
    <row r="507" customFormat="false" ht="12.75" hidden="false" customHeight="true" outlineLevel="0" collapsed="false">
      <c r="A507" s="11"/>
      <c r="B507" s="11"/>
      <c r="C507" s="11"/>
      <c r="D507" s="11"/>
      <c r="E507" s="11"/>
      <c r="F507" s="11"/>
      <c r="G507" s="11"/>
      <c r="H507" s="11"/>
      <c r="I507" s="11"/>
      <c r="J507" s="11"/>
      <c r="K507" s="11"/>
    </row>
    <row r="508" customFormat="false" ht="12.75" hidden="false" customHeight="true" outlineLevel="0" collapsed="false">
      <c r="A508" s="11"/>
      <c r="B508" s="11"/>
      <c r="C508" s="11"/>
      <c r="D508" s="11"/>
      <c r="E508" s="11"/>
      <c r="F508" s="11"/>
      <c r="G508" s="11"/>
      <c r="H508" s="11"/>
      <c r="I508" s="11"/>
      <c r="J508" s="11"/>
      <c r="K508" s="11"/>
    </row>
    <row r="509" customFormat="false" ht="12.75" hidden="false" customHeight="true" outlineLevel="0" collapsed="false">
      <c r="A509" s="11"/>
      <c r="B509" s="11"/>
      <c r="C509" s="11"/>
      <c r="D509" s="11"/>
      <c r="E509" s="11"/>
      <c r="F509" s="11"/>
      <c r="G509" s="11"/>
      <c r="H509" s="11"/>
      <c r="I509" s="11"/>
      <c r="J509" s="11"/>
      <c r="K509" s="11"/>
    </row>
    <row r="510" customFormat="false" ht="12.75" hidden="false" customHeight="true" outlineLevel="0" collapsed="false">
      <c r="A510" s="11"/>
      <c r="B510" s="11"/>
      <c r="C510" s="11"/>
      <c r="D510" s="11"/>
      <c r="E510" s="11"/>
      <c r="F510" s="11"/>
      <c r="G510" s="11"/>
      <c r="H510" s="11"/>
      <c r="I510" s="11"/>
      <c r="J510" s="11"/>
      <c r="K510" s="11"/>
    </row>
    <row r="511" customFormat="false" ht="12.75" hidden="false" customHeight="true" outlineLevel="0" collapsed="false">
      <c r="A511" s="11"/>
      <c r="B511" s="11"/>
      <c r="C511" s="11"/>
      <c r="D511" s="11"/>
      <c r="E511" s="11"/>
      <c r="F511" s="11"/>
      <c r="G511" s="11"/>
      <c r="H511" s="11"/>
      <c r="I511" s="11"/>
      <c r="J511" s="11"/>
      <c r="K511" s="11"/>
    </row>
    <row r="512" customFormat="false" ht="12.75" hidden="false" customHeight="true" outlineLevel="0" collapsed="false">
      <c r="A512" s="11"/>
      <c r="B512" s="11"/>
      <c r="C512" s="11"/>
      <c r="D512" s="11"/>
      <c r="E512" s="11"/>
      <c r="F512" s="11"/>
      <c r="G512" s="11"/>
      <c r="H512" s="11"/>
      <c r="I512" s="11"/>
      <c r="J512" s="11"/>
      <c r="K512" s="11"/>
    </row>
    <row r="513" customFormat="false" ht="12.75" hidden="false" customHeight="true" outlineLevel="0" collapsed="false">
      <c r="A513" s="11"/>
      <c r="B513" s="11"/>
      <c r="C513" s="11"/>
      <c r="D513" s="11"/>
      <c r="E513" s="11"/>
      <c r="F513" s="11"/>
      <c r="G513" s="11"/>
      <c r="H513" s="11"/>
      <c r="I513" s="11"/>
      <c r="J513" s="11"/>
      <c r="K513" s="11"/>
    </row>
    <row r="514" customFormat="false" ht="12.75" hidden="false" customHeight="true" outlineLevel="0" collapsed="false">
      <c r="A514" s="11"/>
      <c r="B514" s="11"/>
      <c r="C514" s="11"/>
      <c r="D514" s="11"/>
      <c r="E514" s="11"/>
      <c r="F514" s="11"/>
      <c r="G514" s="11"/>
      <c r="H514" s="11"/>
      <c r="I514" s="11"/>
      <c r="J514" s="11"/>
      <c r="K514" s="11"/>
    </row>
    <row r="515" customFormat="false" ht="12.75" hidden="false" customHeight="true" outlineLevel="0" collapsed="false">
      <c r="A515" s="11"/>
      <c r="B515" s="11"/>
      <c r="C515" s="11"/>
      <c r="D515" s="11"/>
      <c r="E515" s="11"/>
      <c r="F515" s="11"/>
      <c r="G515" s="11"/>
      <c r="H515" s="11"/>
      <c r="I515" s="11"/>
      <c r="J515" s="11"/>
      <c r="K515" s="11"/>
    </row>
    <row r="516" customFormat="false" ht="12.75" hidden="false" customHeight="true" outlineLevel="0" collapsed="false">
      <c r="A516" s="11"/>
      <c r="B516" s="11"/>
      <c r="C516" s="11"/>
      <c r="D516" s="11"/>
      <c r="E516" s="11"/>
      <c r="F516" s="11"/>
      <c r="G516" s="11"/>
      <c r="H516" s="11"/>
      <c r="I516" s="11"/>
      <c r="J516" s="11"/>
      <c r="K516" s="11"/>
    </row>
    <row r="517" customFormat="false" ht="12.75" hidden="false" customHeight="true" outlineLevel="0" collapsed="false">
      <c r="A517" s="11"/>
      <c r="B517" s="11"/>
      <c r="C517" s="11"/>
      <c r="D517" s="11"/>
      <c r="E517" s="11"/>
      <c r="F517" s="11"/>
      <c r="G517" s="11"/>
      <c r="H517" s="11"/>
      <c r="I517" s="11"/>
      <c r="J517" s="11"/>
      <c r="K517" s="11"/>
    </row>
    <row r="518" customFormat="false" ht="12.75" hidden="false" customHeight="true" outlineLevel="0" collapsed="false">
      <c r="A518" s="11"/>
      <c r="B518" s="11"/>
      <c r="C518" s="11"/>
      <c r="D518" s="11"/>
      <c r="E518" s="11"/>
      <c r="F518" s="11"/>
      <c r="G518" s="11"/>
      <c r="H518" s="11"/>
      <c r="I518" s="11"/>
      <c r="J518" s="11"/>
      <c r="K518" s="11"/>
    </row>
    <row r="519" customFormat="false" ht="12.75" hidden="false" customHeight="true" outlineLevel="0" collapsed="false">
      <c r="A519" s="11"/>
      <c r="B519" s="11"/>
      <c r="C519" s="11"/>
      <c r="D519" s="11"/>
      <c r="E519" s="11"/>
      <c r="F519" s="11"/>
      <c r="G519" s="11"/>
      <c r="H519" s="11"/>
      <c r="I519" s="11"/>
      <c r="J519" s="11"/>
      <c r="K519" s="11"/>
    </row>
    <row r="520" customFormat="false" ht="12.75" hidden="false" customHeight="true" outlineLevel="0" collapsed="false">
      <c r="A520" s="11"/>
      <c r="B520" s="11"/>
      <c r="C520" s="11"/>
      <c r="D520" s="11"/>
      <c r="E520" s="11"/>
      <c r="F520" s="11"/>
      <c r="G520" s="11"/>
      <c r="H520" s="11"/>
      <c r="I520" s="11"/>
      <c r="J520" s="11"/>
      <c r="K520" s="11"/>
    </row>
    <row r="521" customFormat="false" ht="12.75" hidden="false" customHeight="true" outlineLevel="0" collapsed="false">
      <c r="A521" s="11"/>
      <c r="B521" s="11"/>
      <c r="C521" s="11"/>
      <c r="D521" s="11"/>
      <c r="E521" s="11"/>
      <c r="F521" s="11"/>
      <c r="G521" s="11"/>
      <c r="H521" s="11"/>
      <c r="I521" s="11"/>
      <c r="J521" s="11"/>
      <c r="K521" s="11"/>
    </row>
    <row r="522" customFormat="false" ht="12.75" hidden="false" customHeight="true" outlineLevel="0" collapsed="false">
      <c r="A522" s="11"/>
      <c r="B522" s="11"/>
      <c r="C522" s="11"/>
      <c r="D522" s="11"/>
      <c r="E522" s="11"/>
      <c r="F522" s="11"/>
      <c r="G522" s="11"/>
      <c r="H522" s="11"/>
      <c r="I522" s="11"/>
      <c r="J522" s="11"/>
      <c r="K522" s="11"/>
    </row>
    <row r="523" customFormat="false" ht="12.75" hidden="false" customHeight="true" outlineLevel="0" collapsed="false">
      <c r="A523" s="11"/>
      <c r="B523" s="11"/>
      <c r="C523" s="11"/>
      <c r="D523" s="11"/>
      <c r="E523" s="11"/>
      <c r="F523" s="11"/>
      <c r="G523" s="11"/>
      <c r="H523" s="11"/>
      <c r="I523" s="11"/>
      <c r="J523" s="11"/>
      <c r="K523" s="11"/>
    </row>
    <row r="524" customFormat="false" ht="12.75" hidden="false" customHeight="true" outlineLevel="0" collapsed="false">
      <c r="A524" s="11"/>
      <c r="B524" s="11"/>
      <c r="C524" s="11"/>
      <c r="D524" s="11"/>
      <c r="E524" s="11"/>
      <c r="F524" s="11"/>
      <c r="G524" s="11"/>
      <c r="H524" s="11"/>
      <c r="I524" s="11"/>
      <c r="J524" s="11"/>
      <c r="K524" s="11"/>
    </row>
    <row r="525" customFormat="false" ht="12.75" hidden="false" customHeight="true" outlineLevel="0" collapsed="false">
      <c r="A525" s="11"/>
      <c r="B525" s="11"/>
      <c r="C525" s="11"/>
      <c r="D525" s="11"/>
      <c r="E525" s="11"/>
      <c r="F525" s="11"/>
      <c r="G525" s="11"/>
      <c r="H525" s="11"/>
      <c r="I525" s="11"/>
      <c r="J525" s="11"/>
      <c r="K525" s="11"/>
    </row>
    <row r="526" customFormat="false" ht="12.75" hidden="false" customHeight="true" outlineLevel="0" collapsed="false">
      <c r="A526" s="11"/>
      <c r="B526" s="11"/>
      <c r="C526" s="11"/>
      <c r="D526" s="11"/>
      <c r="E526" s="11"/>
      <c r="F526" s="11"/>
      <c r="G526" s="11"/>
      <c r="H526" s="11"/>
      <c r="I526" s="11"/>
      <c r="J526" s="11"/>
      <c r="K526" s="11"/>
    </row>
    <row r="527" customFormat="false" ht="12.75" hidden="false" customHeight="true" outlineLevel="0" collapsed="false">
      <c r="A527" s="11"/>
      <c r="B527" s="11"/>
      <c r="C527" s="11"/>
      <c r="D527" s="11"/>
      <c r="E527" s="11"/>
      <c r="F527" s="11"/>
      <c r="G527" s="11"/>
      <c r="H527" s="11"/>
      <c r="I527" s="11"/>
      <c r="J527" s="11"/>
      <c r="K527" s="11"/>
    </row>
    <row r="528" customFormat="false" ht="12.75" hidden="false" customHeight="true" outlineLevel="0" collapsed="false">
      <c r="A528" s="11"/>
      <c r="B528" s="11"/>
      <c r="C528" s="11"/>
      <c r="D528" s="11"/>
      <c r="E528" s="11"/>
      <c r="F528" s="11"/>
      <c r="G528" s="11"/>
      <c r="H528" s="11"/>
      <c r="I528" s="11"/>
      <c r="J528" s="11"/>
      <c r="K528" s="11"/>
    </row>
    <row r="529" customFormat="false" ht="12.75" hidden="false" customHeight="true" outlineLevel="0" collapsed="false">
      <c r="A529" s="11"/>
      <c r="B529" s="11"/>
      <c r="C529" s="11"/>
      <c r="D529" s="11"/>
      <c r="E529" s="11"/>
      <c r="F529" s="11"/>
      <c r="G529" s="11"/>
      <c r="H529" s="11"/>
      <c r="I529" s="11"/>
      <c r="J529" s="11"/>
      <c r="K529" s="11"/>
    </row>
    <row r="530" customFormat="false" ht="12.75" hidden="false" customHeight="true" outlineLevel="0" collapsed="false">
      <c r="A530" s="11"/>
      <c r="B530" s="11"/>
      <c r="C530" s="11"/>
      <c r="D530" s="11"/>
      <c r="E530" s="11"/>
      <c r="F530" s="11"/>
      <c r="G530" s="11"/>
      <c r="H530" s="11"/>
      <c r="I530" s="11"/>
      <c r="J530" s="11"/>
      <c r="K530" s="11"/>
    </row>
    <row r="531" customFormat="false" ht="12.75" hidden="false" customHeight="true" outlineLevel="0" collapsed="false">
      <c r="A531" s="11"/>
      <c r="B531" s="11"/>
      <c r="C531" s="11"/>
      <c r="D531" s="11"/>
      <c r="E531" s="11"/>
      <c r="F531" s="11"/>
      <c r="G531" s="11"/>
      <c r="H531" s="11"/>
      <c r="I531" s="11"/>
      <c r="J531" s="11"/>
      <c r="K531" s="11"/>
    </row>
    <row r="532" customFormat="false" ht="12.75" hidden="false" customHeight="true" outlineLevel="0" collapsed="false">
      <c r="A532" s="11"/>
      <c r="B532" s="11"/>
      <c r="C532" s="11"/>
      <c r="D532" s="11"/>
      <c r="E532" s="11"/>
      <c r="F532" s="11"/>
      <c r="G532" s="11"/>
      <c r="H532" s="11"/>
      <c r="I532" s="11"/>
      <c r="J532" s="11"/>
      <c r="K532" s="11"/>
    </row>
    <row r="533" customFormat="false" ht="12.75" hidden="false" customHeight="true" outlineLevel="0" collapsed="false">
      <c r="A533" s="11"/>
      <c r="B533" s="11"/>
      <c r="C533" s="11"/>
      <c r="D533" s="11"/>
      <c r="E533" s="11"/>
      <c r="F533" s="11"/>
      <c r="G533" s="11"/>
      <c r="H533" s="11"/>
      <c r="I533" s="11"/>
      <c r="J533" s="11"/>
      <c r="K533" s="11"/>
    </row>
    <row r="534" customFormat="false" ht="12.75" hidden="false" customHeight="true" outlineLevel="0" collapsed="false">
      <c r="A534" s="11"/>
      <c r="B534" s="11"/>
      <c r="C534" s="11"/>
      <c r="D534" s="11"/>
      <c r="E534" s="11"/>
      <c r="F534" s="11"/>
      <c r="G534" s="11"/>
      <c r="H534" s="11"/>
      <c r="I534" s="11"/>
      <c r="J534" s="11"/>
      <c r="K534" s="11"/>
    </row>
    <row r="535" customFormat="false" ht="12.75" hidden="false" customHeight="true" outlineLevel="0" collapsed="false">
      <c r="A535" s="11"/>
      <c r="B535" s="11"/>
      <c r="C535" s="11"/>
      <c r="D535" s="11"/>
      <c r="E535" s="11"/>
      <c r="F535" s="11"/>
      <c r="G535" s="11"/>
      <c r="H535" s="11"/>
      <c r="I535" s="11"/>
      <c r="J535" s="11"/>
      <c r="K535" s="11"/>
    </row>
    <row r="536" customFormat="false" ht="12.75" hidden="false" customHeight="true" outlineLevel="0" collapsed="false">
      <c r="A536" s="11"/>
      <c r="B536" s="11"/>
      <c r="C536" s="11"/>
      <c r="D536" s="11"/>
      <c r="E536" s="11"/>
      <c r="F536" s="11"/>
      <c r="G536" s="11"/>
      <c r="H536" s="11"/>
      <c r="I536" s="11"/>
      <c r="J536" s="11"/>
      <c r="K536" s="11"/>
    </row>
    <row r="537" customFormat="false" ht="12.75" hidden="false" customHeight="true" outlineLevel="0" collapsed="false">
      <c r="A537" s="11"/>
      <c r="B537" s="11"/>
      <c r="C537" s="11"/>
      <c r="D537" s="11"/>
      <c r="E537" s="11"/>
      <c r="F537" s="11"/>
      <c r="G537" s="11"/>
      <c r="H537" s="11"/>
      <c r="I537" s="11"/>
      <c r="J537" s="11"/>
      <c r="K537" s="11"/>
    </row>
    <row r="538" customFormat="false" ht="12.75" hidden="false" customHeight="true" outlineLevel="0" collapsed="false">
      <c r="A538" s="11"/>
      <c r="B538" s="11"/>
      <c r="C538" s="11"/>
      <c r="D538" s="11"/>
      <c r="E538" s="11"/>
      <c r="F538" s="11"/>
      <c r="G538" s="11"/>
      <c r="H538" s="11"/>
      <c r="I538" s="11"/>
      <c r="J538" s="11"/>
      <c r="K538" s="11"/>
    </row>
    <row r="539" customFormat="false" ht="12.75" hidden="false" customHeight="true" outlineLevel="0" collapsed="false">
      <c r="A539" s="11"/>
      <c r="B539" s="11"/>
      <c r="C539" s="11"/>
      <c r="D539" s="11"/>
      <c r="E539" s="11"/>
      <c r="F539" s="11"/>
      <c r="G539" s="11"/>
      <c r="H539" s="11"/>
      <c r="I539" s="11"/>
      <c r="J539" s="11"/>
      <c r="K539" s="11"/>
    </row>
    <row r="540" customFormat="false" ht="12.75" hidden="false" customHeight="true" outlineLevel="0" collapsed="false">
      <c r="A540" s="11"/>
      <c r="B540" s="11"/>
      <c r="C540" s="11"/>
      <c r="D540" s="11"/>
      <c r="E540" s="11"/>
      <c r="F540" s="11"/>
      <c r="G540" s="11"/>
      <c r="H540" s="11"/>
      <c r="I540" s="11"/>
      <c r="J540" s="11"/>
      <c r="K540" s="11"/>
    </row>
    <row r="541" customFormat="false" ht="12.75" hidden="false" customHeight="true" outlineLevel="0" collapsed="false">
      <c r="A541" s="11"/>
      <c r="B541" s="11"/>
      <c r="C541" s="11"/>
      <c r="D541" s="11"/>
      <c r="E541" s="11"/>
      <c r="F541" s="11"/>
      <c r="G541" s="11"/>
      <c r="H541" s="11"/>
      <c r="I541" s="11"/>
      <c r="J541" s="11"/>
      <c r="K541" s="11"/>
    </row>
    <row r="542" customFormat="false" ht="12.75" hidden="false" customHeight="true" outlineLevel="0" collapsed="false">
      <c r="A542" s="11"/>
      <c r="B542" s="11"/>
      <c r="C542" s="11"/>
      <c r="D542" s="11"/>
      <c r="E542" s="11"/>
      <c r="F542" s="11"/>
      <c r="G542" s="11"/>
      <c r="H542" s="11"/>
      <c r="I542" s="11"/>
      <c r="J542" s="11"/>
      <c r="K542" s="11"/>
    </row>
    <row r="543" customFormat="false" ht="12.75" hidden="false" customHeight="true" outlineLevel="0" collapsed="false">
      <c r="A543" s="11"/>
      <c r="B543" s="11"/>
      <c r="C543" s="11"/>
      <c r="D543" s="11"/>
      <c r="E543" s="11"/>
      <c r="F543" s="11"/>
      <c r="G543" s="11"/>
      <c r="H543" s="11"/>
      <c r="I543" s="11"/>
      <c r="J543" s="11"/>
      <c r="K543" s="11"/>
    </row>
    <row r="544" customFormat="false" ht="12.75" hidden="false" customHeight="true" outlineLevel="0" collapsed="false">
      <c r="A544" s="11"/>
      <c r="B544" s="11"/>
      <c r="C544" s="11"/>
      <c r="D544" s="11"/>
      <c r="E544" s="11"/>
      <c r="F544" s="11"/>
      <c r="G544" s="11"/>
      <c r="H544" s="11"/>
      <c r="I544" s="11"/>
      <c r="J544" s="11"/>
      <c r="K544" s="11"/>
    </row>
    <row r="545" customFormat="false" ht="12.75" hidden="false" customHeight="true" outlineLevel="0" collapsed="false">
      <c r="A545" s="11"/>
      <c r="B545" s="11"/>
      <c r="C545" s="11"/>
      <c r="D545" s="11"/>
      <c r="E545" s="11"/>
      <c r="F545" s="11"/>
      <c r="G545" s="11"/>
      <c r="H545" s="11"/>
      <c r="I545" s="11"/>
      <c r="J545" s="11"/>
      <c r="K545" s="11"/>
    </row>
    <row r="546" customFormat="false" ht="12.75" hidden="false" customHeight="true" outlineLevel="0" collapsed="false">
      <c r="A546" s="11"/>
      <c r="B546" s="11"/>
      <c r="C546" s="11"/>
      <c r="D546" s="11"/>
      <c r="E546" s="11"/>
      <c r="F546" s="11"/>
      <c r="G546" s="11"/>
      <c r="H546" s="11"/>
      <c r="I546" s="11"/>
      <c r="J546" s="11"/>
      <c r="K546" s="11"/>
    </row>
    <row r="547" customFormat="false" ht="12.75" hidden="false" customHeight="true" outlineLevel="0" collapsed="false">
      <c r="A547" s="11"/>
      <c r="B547" s="11"/>
      <c r="C547" s="11"/>
      <c r="D547" s="11"/>
      <c r="E547" s="11"/>
      <c r="F547" s="11"/>
      <c r="G547" s="11"/>
      <c r="H547" s="11"/>
      <c r="I547" s="11"/>
      <c r="J547" s="11"/>
      <c r="K547" s="11"/>
    </row>
    <row r="548" customFormat="false" ht="12.75" hidden="false" customHeight="true" outlineLevel="0" collapsed="false">
      <c r="A548" s="11"/>
      <c r="B548" s="11"/>
      <c r="C548" s="11"/>
      <c r="D548" s="11"/>
      <c r="E548" s="11"/>
      <c r="F548" s="11"/>
      <c r="G548" s="11"/>
      <c r="H548" s="11"/>
      <c r="I548" s="11"/>
      <c r="J548" s="11"/>
      <c r="K548" s="11"/>
    </row>
    <row r="549" customFormat="false" ht="12.75" hidden="false" customHeight="true" outlineLevel="0" collapsed="false">
      <c r="A549" s="11"/>
      <c r="B549" s="11"/>
      <c r="C549" s="11"/>
      <c r="D549" s="11"/>
      <c r="E549" s="11"/>
      <c r="F549" s="11"/>
      <c r="G549" s="11"/>
      <c r="H549" s="11"/>
      <c r="I549" s="11"/>
      <c r="J549" s="11"/>
      <c r="K549" s="11"/>
    </row>
    <row r="550" customFormat="false" ht="12.75" hidden="false" customHeight="true" outlineLevel="0" collapsed="false">
      <c r="A550" s="11"/>
      <c r="B550" s="11"/>
      <c r="C550" s="11"/>
      <c r="D550" s="11"/>
      <c r="E550" s="11"/>
      <c r="F550" s="11"/>
      <c r="G550" s="11"/>
      <c r="H550" s="11"/>
      <c r="I550" s="11"/>
      <c r="J550" s="11"/>
      <c r="K550" s="11"/>
    </row>
    <row r="551" customFormat="false" ht="12.75" hidden="false" customHeight="true" outlineLevel="0" collapsed="false">
      <c r="A551" s="11"/>
      <c r="B551" s="11"/>
      <c r="C551" s="11"/>
      <c r="D551" s="11"/>
      <c r="E551" s="11"/>
      <c r="F551" s="11"/>
      <c r="G551" s="11"/>
      <c r="H551" s="11"/>
      <c r="I551" s="11"/>
      <c r="J551" s="11"/>
      <c r="K551" s="11"/>
    </row>
    <row r="552" customFormat="false" ht="12.75" hidden="false" customHeight="true" outlineLevel="0" collapsed="false">
      <c r="A552" s="11"/>
      <c r="B552" s="11"/>
      <c r="C552" s="11"/>
      <c r="D552" s="11"/>
      <c r="E552" s="11"/>
      <c r="F552" s="11"/>
      <c r="G552" s="11"/>
      <c r="H552" s="11"/>
      <c r="I552" s="11"/>
      <c r="J552" s="11"/>
      <c r="K552" s="11"/>
    </row>
    <row r="553" customFormat="false" ht="12.75" hidden="false" customHeight="true" outlineLevel="0" collapsed="false">
      <c r="A553" s="11"/>
      <c r="B553" s="11"/>
      <c r="C553" s="11"/>
      <c r="D553" s="11"/>
      <c r="E553" s="11"/>
      <c r="F553" s="11"/>
      <c r="G553" s="11"/>
      <c r="H553" s="11"/>
      <c r="I553" s="11"/>
      <c r="J553" s="11"/>
      <c r="K553" s="11"/>
    </row>
    <row r="554" customFormat="false" ht="12.75" hidden="false" customHeight="true" outlineLevel="0" collapsed="false">
      <c r="A554" s="11"/>
      <c r="B554" s="11"/>
      <c r="C554" s="11"/>
      <c r="D554" s="11"/>
      <c r="E554" s="11"/>
      <c r="F554" s="11"/>
      <c r="G554" s="11"/>
      <c r="H554" s="11"/>
      <c r="I554" s="11"/>
      <c r="J554" s="11"/>
      <c r="K554" s="11"/>
    </row>
    <row r="555" customFormat="false" ht="12.75" hidden="false" customHeight="true" outlineLevel="0" collapsed="false">
      <c r="A555" s="11"/>
      <c r="B555" s="11"/>
      <c r="C555" s="11"/>
      <c r="D555" s="11"/>
      <c r="E555" s="11"/>
      <c r="F555" s="11"/>
      <c r="G555" s="11"/>
      <c r="H555" s="11"/>
      <c r="I555" s="11"/>
      <c r="J555" s="11"/>
      <c r="K555" s="11"/>
    </row>
    <row r="556" customFormat="false" ht="12.75" hidden="false" customHeight="true" outlineLevel="0" collapsed="false">
      <c r="A556" s="11"/>
      <c r="B556" s="11"/>
      <c r="C556" s="11"/>
      <c r="D556" s="11"/>
      <c r="E556" s="11"/>
      <c r="F556" s="11"/>
      <c r="G556" s="11"/>
      <c r="H556" s="11"/>
      <c r="I556" s="11"/>
      <c r="J556" s="11"/>
      <c r="K556" s="11"/>
    </row>
    <row r="557" customFormat="false" ht="12.75" hidden="false" customHeight="true" outlineLevel="0" collapsed="false">
      <c r="A557" s="11"/>
      <c r="B557" s="11"/>
      <c r="C557" s="11"/>
      <c r="D557" s="11"/>
      <c r="E557" s="11"/>
      <c r="F557" s="11"/>
      <c r="G557" s="11"/>
      <c r="H557" s="11"/>
      <c r="I557" s="11"/>
      <c r="J557" s="11"/>
      <c r="K557" s="11"/>
    </row>
    <row r="558" customFormat="false" ht="12.75" hidden="false" customHeight="true" outlineLevel="0" collapsed="false">
      <c r="A558" s="11"/>
      <c r="B558" s="11"/>
      <c r="C558" s="11"/>
      <c r="D558" s="11"/>
      <c r="E558" s="11"/>
      <c r="F558" s="11"/>
      <c r="G558" s="11"/>
      <c r="H558" s="11"/>
      <c r="I558" s="11"/>
      <c r="J558" s="11"/>
      <c r="K558" s="11"/>
    </row>
    <row r="559" customFormat="false" ht="12.75" hidden="false" customHeight="true" outlineLevel="0" collapsed="false">
      <c r="A559" s="11"/>
      <c r="B559" s="11"/>
      <c r="C559" s="11"/>
      <c r="D559" s="11"/>
      <c r="E559" s="11"/>
      <c r="F559" s="11"/>
      <c r="G559" s="11"/>
      <c r="H559" s="11"/>
      <c r="I559" s="11"/>
      <c r="J559" s="11"/>
      <c r="K559" s="11"/>
    </row>
    <row r="560" customFormat="false" ht="12.75" hidden="false" customHeight="true" outlineLevel="0" collapsed="false">
      <c r="A560" s="11"/>
      <c r="B560" s="11"/>
      <c r="C560" s="11"/>
      <c r="D560" s="11"/>
      <c r="E560" s="11"/>
      <c r="F560" s="11"/>
      <c r="G560" s="11"/>
      <c r="H560" s="11"/>
      <c r="I560" s="11"/>
      <c r="J560" s="11"/>
      <c r="K560" s="11"/>
    </row>
    <row r="561" customFormat="false" ht="12.75" hidden="false" customHeight="true" outlineLevel="0" collapsed="false">
      <c r="A561" s="11"/>
      <c r="B561" s="11"/>
      <c r="C561" s="11"/>
      <c r="D561" s="11"/>
      <c r="E561" s="11"/>
      <c r="F561" s="11"/>
      <c r="G561" s="11"/>
      <c r="H561" s="11"/>
      <c r="I561" s="11"/>
      <c r="J561" s="11"/>
      <c r="K561" s="11"/>
    </row>
    <row r="562" customFormat="false" ht="12.75" hidden="false" customHeight="true" outlineLevel="0" collapsed="false">
      <c r="A562" s="11"/>
      <c r="B562" s="11"/>
      <c r="C562" s="11"/>
      <c r="D562" s="11"/>
      <c r="E562" s="11"/>
      <c r="F562" s="11"/>
      <c r="G562" s="11"/>
      <c r="H562" s="11"/>
      <c r="I562" s="11"/>
      <c r="J562" s="11"/>
      <c r="K562" s="11"/>
    </row>
    <row r="563" customFormat="false" ht="12.75" hidden="false" customHeight="true" outlineLevel="0" collapsed="false">
      <c r="A563" s="11"/>
      <c r="B563" s="11"/>
      <c r="C563" s="11"/>
      <c r="D563" s="11"/>
      <c r="E563" s="11"/>
      <c r="F563" s="11"/>
      <c r="G563" s="11"/>
      <c r="H563" s="11"/>
      <c r="I563" s="11"/>
      <c r="J563" s="11"/>
      <c r="K563" s="11"/>
    </row>
    <row r="564" customFormat="false" ht="12.75" hidden="false" customHeight="true" outlineLevel="0" collapsed="false">
      <c r="A564" s="11"/>
      <c r="B564" s="11"/>
      <c r="C564" s="11"/>
      <c r="D564" s="11"/>
      <c r="E564" s="11"/>
      <c r="F564" s="11"/>
      <c r="G564" s="11"/>
      <c r="H564" s="11"/>
      <c r="I564" s="11"/>
      <c r="J564" s="11"/>
      <c r="K564" s="11"/>
    </row>
    <row r="565" customFormat="false" ht="12.75" hidden="false" customHeight="true" outlineLevel="0" collapsed="false">
      <c r="A565" s="11"/>
      <c r="B565" s="11"/>
      <c r="C565" s="11"/>
      <c r="D565" s="11"/>
      <c r="E565" s="11"/>
      <c r="F565" s="11"/>
      <c r="G565" s="11"/>
      <c r="H565" s="11"/>
      <c r="I565" s="11"/>
      <c r="J565" s="11"/>
      <c r="K565" s="11"/>
    </row>
    <row r="566" customFormat="false" ht="12.75" hidden="false" customHeight="true" outlineLevel="0" collapsed="false">
      <c r="A566" s="11"/>
      <c r="B566" s="11"/>
      <c r="C566" s="11"/>
      <c r="D566" s="11"/>
      <c r="E566" s="11"/>
      <c r="F566" s="11"/>
      <c r="G566" s="11"/>
      <c r="H566" s="11"/>
      <c r="I566" s="11"/>
      <c r="J566" s="11"/>
      <c r="K566" s="11"/>
    </row>
    <row r="567" customFormat="false" ht="12.75" hidden="false" customHeight="true" outlineLevel="0" collapsed="false">
      <c r="A567" s="11"/>
      <c r="B567" s="11"/>
      <c r="C567" s="11"/>
      <c r="D567" s="11"/>
      <c r="E567" s="11"/>
      <c r="F567" s="11"/>
      <c r="G567" s="11"/>
      <c r="H567" s="11"/>
      <c r="I567" s="11"/>
      <c r="J567" s="11"/>
      <c r="K567" s="11"/>
    </row>
    <row r="568" customFormat="false" ht="12.75" hidden="false" customHeight="true" outlineLevel="0" collapsed="false">
      <c r="A568" s="11"/>
      <c r="B568" s="11"/>
      <c r="C568" s="11"/>
      <c r="D568" s="11"/>
      <c r="E568" s="11"/>
      <c r="F568" s="11"/>
      <c r="G568" s="11"/>
      <c r="H568" s="11"/>
      <c r="I568" s="11"/>
      <c r="J568" s="11"/>
      <c r="K568" s="11"/>
    </row>
    <row r="569" customFormat="false" ht="12.75" hidden="false" customHeight="true" outlineLevel="0" collapsed="false">
      <c r="A569" s="11"/>
      <c r="B569" s="11"/>
      <c r="C569" s="11"/>
      <c r="D569" s="11"/>
      <c r="E569" s="11"/>
      <c r="F569" s="11"/>
      <c r="G569" s="11"/>
      <c r="H569" s="11"/>
      <c r="I569" s="11"/>
      <c r="J569" s="11"/>
      <c r="K569" s="11"/>
    </row>
    <row r="570" customFormat="false" ht="12.75" hidden="false" customHeight="true" outlineLevel="0" collapsed="false">
      <c r="A570" s="11"/>
      <c r="B570" s="11"/>
      <c r="C570" s="11"/>
      <c r="D570" s="11"/>
      <c r="E570" s="11"/>
      <c r="F570" s="11"/>
      <c r="G570" s="11"/>
      <c r="H570" s="11"/>
      <c r="I570" s="11"/>
      <c r="J570" s="11"/>
      <c r="K570" s="11"/>
    </row>
    <row r="571" customFormat="false" ht="12.75" hidden="false" customHeight="true" outlineLevel="0" collapsed="false">
      <c r="A571" s="11"/>
      <c r="B571" s="11"/>
      <c r="C571" s="11"/>
      <c r="D571" s="11"/>
      <c r="E571" s="11"/>
      <c r="F571" s="11"/>
      <c r="G571" s="11"/>
      <c r="H571" s="11"/>
      <c r="I571" s="11"/>
      <c r="J571" s="11"/>
      <c r="K571" s="11"/>
    </row>
    <row r="572" customFormat="false" ht="12.75" hidden="false" customHeight="true" outlineLevel="0" collapsed="false">
      <c r="A572" s="11"/>
      <c r="B572" s="11"/>
      <c r="C572" s="11"/>
      <c r="D572" s="11"/>
      <c r="E572" s="11"/>
      <c r="F572" s="11"/>
      <c r="G572" s="11"/>
      <c r="H572" s="11"/>
      <c r="I572" s="11"/>
      <c r="J572" s="11"/>
      <c r="K572" s="11"/>
    </row>
    <row r="573" customFormat="false" ht="12.75" hidden="false" customHeight="true" outlineLevel="0" collapsed="false">
      <c r="A573" s="11"/>
      <c r="B573" s="11"/>
      <c r="C573" s="11"/>
      <c r="D573" s="11"/>
      <c r="E573" s="11"/>
      <c r="F573" s="11"/>
      <c r="G573" s="11"/>
      <c r="H573" s="11"/>
      <c r="I573" s="11"/>
      <c r="J573" s="11"/>
      <c r="K573" s="11"/>
    </row>
    <row r="574" customFormat="false" ht="12.75" hidden="false" customHeight="true" outlineLevel="0" collapsed="false">
      <c r="A574" s="11"/>
      <c r="B574" s="11"/>
      <c r="C574" s="11"/>
      <c r="D574" s="11"/>
      <c r="E574" s="11"/>
      <c r="F574" s="11"/>
      <c r="G574" s="11"/>
      <c r="H574" s="11"/>
      <c r="I574" s="11"/>
      <c r="J574" s="11"/>
      <c r="K574" s="11"/>
    </row>
    <row r="575" customFormat="false" ht="12.75" hidden="false" customHeight="true" outlineLevel="0" collapsed="false">
      <c r="A575" s="11"/>
      <c r="B575" s="11"/>
      <c r="C575" s="11"/>
      <c r="D575" s="11"/>
      <c r="E575" s="11"/>
      <c r="F575" s="11"/>
      <c r="G575" s="11"/>
      <c r="H575" s="11"/>
      <c r="I575" s="11"/>
      <c r="J575" s="11"/>
      <c r="K575" s="11"/>
    </row>
    <row r="576" customFormat="false" ht="12.75" hidden="false" customHeight="true" outlineLevel="0" collapsed="false">
      <c r="A576" s="11"/>
      <c r="B576" s="11"/>
      <c r="C576" s="11"/>
      <c r="D576" s="11"/>
      <c r="E576" s="11"/>
      <c r="F576" s="11"/>
      <c r="G576" s="11"/>
      <c r="H576" s="11"/>
      <c r="I576" s="11"/>
      <c r="J576" s="11"/>
      <c r="K576" s="11"/>
    </row>
    <row r="577" customFormat="false" ht="12.75" hidden="false" customHeight="true" outlineLevel="0" collapsed="false">
      <c r="A577" s="11"/>
      <c r="B577" s="11"/>
      <c r="C577" s="11"/>
      <c r="D577" s="11"/>
      <c r="E577" s="11"/>
      <c r="F577" s="11"/>
      <c r="G577" s="11"/>
      <c r="H577" s="11"/>
      <c r="I577" s="11"/>
      <c r="J577" s="11"/>
      <c r="K577" s="11"/>
    </row>
    <row r="578" customFormat="false" ht="12.75" hidden="false" customHeight="true" outlineLevel="0" collapsed="false">
      <c r="A578" s="11"/>
      <c r="B578" s="11"/>
      <c r="C578" s="11"/>
      <c r="D578" s="11"/>
      <c r="E578" s="11"/>
      <c r="F578" s="11"/>
      <c r="G578" s="11"/>
      <c r="H578" s="11"/>
      <c r="I578" s="11"/>
      <c r="J578" s="11"/>
      <c r="K578" s="11"/>
    </row>
    <row r="579" customFormat="false" ht="12.75" hidden="false" customHeight="true" outlineLevel="0" collapsed="false">
      <c r="A579" s="11"/>
      <c r="B579" s="11"/>
      <c r="C579" s="11"/>
      <c r="D579" s="11"/>
      <c r="E579" s="11"/>
      <c r="F579" s="11"/>
      <c r="G579" s="11"/>
      <c r="H579" s="11"/>
      <c r="I579" s="11"/>
      <c r="J579" s="11"/>
      <c r="K579" s="11"/>
    </row>
    <row r="580" customFormat="false" ht="12.75" hidden="false" customHeight="true" outlineLevel="0" collapsed="false">
      <c r="A580" s="11"/>
      <c r="B580" s="11"/>
      <c r="C580" s="11"/>
      <c r="D580" s="11"/>
      <c r="E580" s="11"/>
      <c r="F580" s="11"/>
      <c r="G580" s="11"/>
      <c r="H580" s="11"/>
      <c r="I580" s="11"/>
      <c r="J580" s="11"/>
      <c r="K580" s="11"/>
    </row>
    <row r="581" customFormat="false" ht="12.75" hidden="false" customHeight="true" outlineLevel="0" collapsed="false">
      <c r="A581" s="11"/>
      <c r="B581" s="11"/>
      <c r="C581" s="11"/>
      <c r="D581" s="11"/>
      <c r="E581" s="11"/>
      <c r="F581" s="11"/>
      <c r="G581" s="11"/>
      <c r="H581" s="11"/>
      <c r="I581" s="11"/>
      <c r="J581" s="11"/>
      <c r="K581" s="11"/>
    </row>
    <row r="582" customFormat="false" ht="12.75" hidden="false" customHeight="true" outlineLevel="0" collapsed="false">
      <c r="A582" s="11"/>
      <c r="B582" s="11"/>
      <c r="C582" s="11"/>
      <c r="D582" s="11"/>
      <c r="E582" s="11"/>
      <c r="F582" s="11"/>
      <c r="G582" s="11"/>
      <c r="H582" s="11"/>
      <c r="I582" s="11"/>
      <c r="J582" s="11"/>
      <c r="K582" s="11"/>
    </row>
    <row r="583" customFormat="false" ht="12.75" hidden="false" customHeight="true" outlineLevel="0" collapsed="false">
      <c r="A583" s="11"/>
      <c r="B583" s="11"/>
      <c r="C583" s="11"/>
      <c r="D583" s="11"/>
      <c r="E583" s="11"/>
      <c r="F583" s="11"/>
      <c r="G583" s="11"/>
      <c r="H583" s="11"/>
      <c r="I583" s="11"/>
      <c r="J583" s="11"/>
      <c r="K583" s="11"/>
    </row>
    <row r="584" customFormat="false" ht="12.75" hidden="false" customHeight="true" outlineLevel="0" collapsed="false">
      <c r="A584" s="11"/>
      <c r="B584" s="11"/>
      <c r="C584" s="11"/>
      <c r="D584" s="11"/>
      <c r="E584" s="11"/>
      <c r="F584" s="11"/>
      <c r="G584" s="11"/>
      <c r="H584" s="11"/>
      <c r="I584" s="11"/>
      <c r="J584" s="11"/>
      <c r="K584" s="11"/>
    </row>
    <row r="585" customFormat="false" ht="12.75" hidden="false" customHeight="true" outlineLevel="0" collapsed="false">
      <c r="A585" s="11"/>
      <c r="B585" s="11"/>
      <c r="C585" s="11"/>
      <c r="D585" s="11"/>
      <c r="E585" s="11"/>
      <c r="F585" s="11"/>
      <c r="G585" s="11"/>
      <c r="H585" s="11"/>
      <c r="I585" s="11"/>
      <c r="J585" s="11"/>
      <c r="K585" s="11"/>
    </row>
    <row r="586" customFormat="false" ht="12.75" hidden="false" customHeight="true" outlineLevel="0" collapsed="false">
      <c r="A586" s="11"/>
      <c r="B586" s="11"/>
      <c r="C586" s="11"/>
      <c r="D586" s="11"/>
      <c r="E586" s="11"/>
      <c r="F586" s="11"/>
      <c r="G586" s="11"/>
      <c r="H586" s="11"/>
      <c r="I586" s="11"/>
      <c r="J586" s="11"/>
      <c r="K586" s="11"/>
    </row>
    <row r="587" customFormat="false" ht="12.75" hidden="false" customHeight="true" outlineLevel="0" collapsed="false">
      <c r="A587" s="11"/>
      <c r="B587" s="11"/>
      <c r="C587" s="11"/>
      <c r="D587" s="11"/>
      <c r="E587" s="11"/>
      <c r="F587" s="11"/>
      <c r="G587" s="11"/>
      <c r="H587" s="11"/>
      <c r="I587" s="11"/>
      <c r="J587" s="11"/>
      <c r="K587" s="11"/>
    </row>
    <row r="588" customFormat="false" ht="12.75" hidden="false" customHeight="true" outlineLevel="0" collapsed="false">
      <c r="A588" s="11"/>
      <c r="B588" s="11"/>
      <c r="C588" s="11"/>
      <c r="D588" s="11"/>
      <c r="E588" s="11"/>
      <c r="F588" s="11"/>
      <c r="G588" s="11"/>
      <c r="H588" s="11"/>
      <c r="I588" s="11"/>
      <c r="J588" s="11"/>
      <c r="K588" s="11"/>
    </row>
    <row r="589" customFormat="false" ht="12.75" hidden="false" customHeight="true" outlineLevel="0" collapsed="false">
      <c r="A589" s="11"/>
      <c r="B589" s="11"/>
      <c r="C589" s="11"/>
      <c r="D589" s="11"/>
      <c r="E589" s="11"/>
      <c r="F589" s="11"/>
      <c r="G589" s="11"/>
      <c r="H589" s="11"/>
      <c r="I589" s="11"/>
      <c r="J589" s="11"/>
      <c r="K589" s="11"/>
    </row>
    <row r="590" customFormat="false" ht="12.75" hidden="false" customHeight="true" outlineLevel="0" collapsed="false">
      <c r="A590" s="11"/>
      <c r="B590" s="11"/>
      <c r="C590" s="11"/>
      <c r="D590" s="11"/>
      <c r="E590" s="11"/>
      <c r="F590" s="11"/>
      <c r="G590" s="11"/>
      <c r="H590" s="11"/>
      <c r="I590" s="11"/>
      <c r="J590" s="11"/>
      <c r="K590" s="11"/>
    </row>
    <row r="591" customFormat="false" ht="12.75" hidden="false" customHeight="true" outlineLevel="0" collapsed="false">
      <c r="A591" s="11"/>
      <c r="B591" s="11"/>
      <c r="C591" s="11"/>
      <c r="D591" s="11"/>
      <c r="E591" s="11"/>
      <c r="F591" s="11"/>
      <c r="G591" s="11"/>
      <c r="H591" s="11"/>
      <c r="I591" s="11"/>
      <c r="J591" s="11"/>
      <c r="K591" s="11"/>
    </row>
    <row r="592" customFormat="false" ht="12.75" hidden="false" customHeight="true" outlineLevel="0" collapsed="false">
      <c r="A592" s="11"/>
      <c r="B592" s="11"/>
      <c r="C592" s="11"/>
      <c r="D592" s="11"/>
      <c r="E592" s="11"/>
      <c r="F592" s="11"/>
      <c r="G592" s="11"/>
      <c r="H592" s="11"/>
      <c r="I592" s="11"/>
      <c r="J592" s="11"/>
      <c r="K592" s="11"/>
    </row>
    <row r="593" customFormat="false" ht="12.75" hidden="false" customHeight="true" outlineLevel="0" collapsed="false">
      <c r="A593" s="11"/>
      <c r="B593" s="11"/>
      <c r="C593" s="11"/>
      <c r="D593" s="11"/>
      <c r="E593" s="11"/>
      <c r="F593" s="11"/>
      <c r="G593" s="11"/>
      <c r="H593" s="11"/>
      <c r="I593" s="11"/>
      <c r="J593" s="11"/>
      <c r="K593" s="11"/>
    </row>
    <row r="594" customFormat="false" ht="12.75" hidden="false" customHeight="true" outlineLevel="0" collapsed="false">
      <c r="A594" s="11"/>
      <c r="B594" s="11"/>
      <c r="C594" s="11"/>
      <c r="D594" s="11"/>
      <c r="E594" s="11"/>
      <c r="F594" s="11"/>
      <c r="G594" s="11"/>
      <c r="H594" s="11"/>
      <c r="I594" s="11"/>
      <c r="J594" s="11"/>
      <c r="K594" s="11"/>
    </row>
    <row r="595" customFormat="false" ht="12.75" hidden="false" customHeight="true" outlineLevel="0" collapsed="false">
      <c r="A595" s="11"/>
      <c r="B595" s="11"/>
      <c r="C595" s="11"/>
      <c r="D595" s="11"/>
      <c r="E595" s="11"/>
      <c r="F595" s="11"/>
      <c r="G595" s="11"/>
      <c r="H595" s="11"/>
      <c r="I595" s="11"/>
      <c r="J595" s="11"/>
      <c r="K595" s="11"/>
    </row>
    <row r="596" customFormat="false" ht="12.75" hidden="false" customHeight="true" outlineLevel="0" collapsed="false">
      <c r="A596" s="11"/>
      <c r="B596" s="11"/>
      <c r="C596" s="11"/>
      <c r="D596" s="11"/>
      <c r="E596" s="11"/>
      <c r="F596" s="11"/>
      <c r="G596" s="11"/>
      <c r="H596" s="11"/>
      <c r="I596" s="11"/>
      <c r="J596" s="11"/>
      <c r="K596" s="11"/>
    </row>
    <row r="597" customFormat="false" ht="12.75" hidden="false" customHeight="true" outlineLevel="0" collapsed="false">
      <c r="A597" s="11"/>
      <c r="B597" s="11"/>
      <c r="C597" s="11"/>
      <c r="D597" s="11"/>
      <c r="E597" s="11"/>
      <c r="F597" s="11"/>
      <c r="G597" s="11"/>
      <c r="H597" s="11"/>
      <c r="I597" s="11"/>
      <c r="J597" s="11"/>
      <c r="K597" s="11"/>
    </row>
    <row r="598" customFormat="false" ht="12.75" hidden="false" customHeight="true" outlineLevel="0" collapsed="false">
      <c r="A598" s="11"/>
      <c r="B598" s="11"/>
      <c r="C598" s="11"/>
      <c r="D598" s="11"/>
      <c r="E598" s="11"/>
      <c r="F598" s="11"/>
      <c r="G598" s="11"/>
      <c r="H598" s="11"/>
      <c r="I598" s="11"/>
      <c r="J598" s="11"/>
      <c r="K598" s="11"/>
    </row>
    <row r="599" customFormat="false" ht="12.75" hidden="false" customHeight="true" outlineLevel="0" collapsed="false">
      <c r="A599" s="11"/>
      <c r="B599" s="11"/>
      <c r="C599" s="11"/>
      <c r="D599" s="11"/>
      <c r="E599" s="11"/>
      <c r="F599" s="11"/>
      <c r="G599" s="11"/>
      <c r="H599" s="11"/>
      <c r="I599" s="11"/>
      <c r="J599" s="11"/>
      <c r="K599" s="11"/>
    </row>
    <row r="600" customFormat="false" ht="12.75" hidden="false" customHeight="true" outlineLevel="0" collapsed="false">
      <c r="A600" s="11"/>
      <c r="B600" s="11"/>
      <c r="C600" s="11"/>
      <c r="D600" s="11"/>
      <c r="E600" s="11"/>
      <c r="F600" s="11"/>
      <c r="G600" s="11"/>
      <c r="H600" s="11"/>
      <c r="I600" s="11"/>
      <c r="J600" s="11"/>
      <c r="K600" s="11"/>
    </row>
    <row r="601" customFormat="false" ht="12.75" hidden="false" customHeight="true" outlineLevel="0" collapsed="false">
      <c r="A601" s="11"/>
      <c r="B601" s="11"/>
      <c r="C601" s="11"/>
      <c r="D601" s="11"/>
      <c r="E601" s="11"/>
      <c r="F601" s="11"/>
      <c r="G601" s="11"/>
      <c r="H601" s="11"/>
      <c r="I601" s="11"/>
      <c r="J601" s="11"/>
      <c r="K601" s="11"/>
    </row>
    <row r="602" customFormat="false" ht="12.75" hidden="false" customHeight="true" outlineLevel="0" collapsed="false">
      <c r="A602" s="11"/>
      <c r="B602" s="11"/>
      <c r="C602" s="11"/>
      <c r="D602" s="11"/>
      <c r="E602" s="11"/>
      <c r="F602" s="11"/>
      <c r="G602" s="11"/>
      <c r="H602" s="11"/>
      <c r="I602" s="11"/>
      <c r="J602" s="11"/>
      <c r="K602" s="11"/>
    </row>
    <row r="603" customFormat="false" ht="12.75" hidden="false" customHeight="true" outlineLevel="0" collapsed="false">
      <c r="A603" s="11"/>
      <c r="B603" s="11"/>
      <c r="C603" s="11"/>
      <c r="D603" s="11"/>
      <c r="E603" s="11"/>
      <c r="F603" s="11"/>
      <c r="G603" s="11"/>
      <c r="H603" s="11"/>
      <c r="I603" s="11"/>
      <c r="J603" s="11"/>
      <c r="K603" s="11"/>
    </row>
    <row r="604" customFormat="false" ht="12.75" hidden="false" customHeight="true" outlineLevel="0" collapsed="false">
      <c r="A604" s="11"/>
      <c r="B604" s="11"/>
      <c r="C604" s="11"/>
      <c r="D604" s="11"/>
      <c r="E604" s="11"/>
      <c r="F604" s="11"/>
      <c r="G604" s="11"/>
      <c r="H604" s="11"/>
      <c r="I604" s="11"/>
      <c r="J604" s="11"/>
      <c r="K604" s="11"/>
    </row>
    <row r="605" customFormat="false" ht="12.75" hidden="false" customHeight="true" outlineLevel="0" collapsed="false">
      <c r="A605" s="11"/>
      <c r="B605" s="11"/>
      <c r="C605" s="11"/>
      <c r="D605" s="11"/>
      <c r="E605" s="11"/>
      <c r="F605" s="11"/>
      <c r="G605" s="11"/>
      <c r="H605" s="11"/>
      <c r="I605" s="11"/>
      <c r="J605" s="11"/>
      <c r="K605" s="11"/>
    </row>
    <row r="606" customFormat="false" ht="12.75" hidden="false" customHeight="true" outlineLevel="0" collapsed="false">
      <c r="A606" s="11"/>
      <c r="B606" s="11"/>
      <c r="C606" s="11"/>
      <c r="D606" s="11"/>
      <c r="E606" s="11"/>
      <c r="F606" s="11"/>
      <c r="G606" s="11"/>
      <c r="H606" s="11"/>
      <c r="I606" s="11"/>
      <c r="J606" s="11"/>
      <c r="K606" s="11"/>
    </row>
    <row r="607" customFormat="false" ht="12.75" hidden="false" customHeight="true" outlineLevel="0" collapsed="false">
      <c r="A607" s="11"/>
      <c r="B607" s="11"/>
      <c r="C607" s="11"/>
      <c r="D607" s="11"/>
      <c r="E607" s="11"/>
      <c r="F607" s="11"/>
      <c r="G607" s="11"/>
      <c r="H607" s="11"/>
      <c r="I607" s="11"/>
      <c r="J607" s="11"/>
      <c r="K607" s="11"/>
    </row>
    <row r="608" customFormat="false" ht="12.75" hidden="false" customHeight="true" outlineLevel="0" collapsed="false">
      <c r="A608" s="11"/>
      <c r="B608" s="11"/>
      <c r="C608" s="11"/>
      <c r="D608" s="11"/>
      <c r="E608" s="11"/>
      <c r="F608" s="11"/>
      <c r="G608" s="11"/>
      <c r="H608" s="11"/>
      <c r="I608" s="11"/>
      <c r="J608" s="11"/>
      <c r="K608" s="11"/>
    </row>
    <row r="609" customFormat="false" ht="12.75" hidden="false" customHeight="true" outlineLevel="0" collapsed="false">
      <c r="A609" s="11"/>
      <c r="B609" s="11"/>
      <c r="C609" s="11"/>
      <c r="D609" s="11"/>
      <c r="E609" s="11"/>
      <c r="F609" s="11"/>
      <c r="G609" s="11"/>
      <c r="H609" s="11"/>
      <c r="I609" s="11"/>
      <c r="J609" s="11"/>
      <c r="K609" s="11"/>
    </row>
    <row r="610" customFormat="false" ht="12.75" hidden="false" customHeight="true" outlineLevel="0" collapsed="false">
      <c r="A610" s="11"/>
      <c r="B610" s="11"/>
      <c r="C610" s="11"/>
      <c r="D610" s="11"/>
      <c r="E610" s="11"/>
      <c r="F610" s="11"/>
      <c r="G610" s="11"/>
      <c r="H610" s="11"/>
      <c r="I610" s="11"/>
      <c r="J610" s="11"/>
      <c r="K610" s="11"/>
    </row>
    <row r="611" customFormat="false" ht="12.75" hidden="false" customHeight="true" outlineLevel="0" collapsed="false">
      <c r="A611" s="11"/>
      <c r="B611" s="11"/>
      <c r="C611" s="11"/>
      <c r="D611" s="11"/>
      <c r="E611" s="11"/>
      <c r="F611" s="11"/>
      <c r="G611" s="11"/>
      <c r="H611" s="11"/>
      <c r="I611" s="11"/>
      <c r="J611" s="11"/>
      <c r="K611" s="11"/>
    </row>
    <row r="612" customFormat="false" ht="12.75" hidden="false" customHeight="true" outlineLevel="0" collapsed="false">
      <c r="A612" s="11"/>
      <c r="B612" s="11"/>
      <c r="C612" s="11"/>
      <c r="D612" s="11"/>
      <c r="E612" s="11"/>
      <c r="F612" s="11"/>
      <c r="G612" s="11"/>
      <c r="H612" s="11"/>
      <c r="I612" s="11"/>
      <c r="J612" s="11"/>
      <c r="K612" s="11"/>
    </row>
    <row r="613" customFormat="false" ht="12.75" hidden="false" customHeight="true" outlineLevel="0" collapsed="false">
      <c r="A613" s="11"/>
      <c r="B613" s="11"/>
      <c r="C613" s="11"/>
      <c r="D613" s="11"/>
      <c r="E613" s="11"/>
      <c r="F613" s="11"/>
      <c r="G613" s="11"/>
      <c r="H613" s="11"/>
      <c r="I613" s="11"/>
      <c r="J613" s="11"/>
      <c r="K613" s="11"/>
    </row>
    <row r="614" customFormat="false" ht="12.75" hidden="false" customHeight="true" outlineLevel="0" collapsed="false">
      <c r="A614" s="11"/>
      <c r="B614" s="11"/>
      <c r="C614" s="11"/>
      <c r="D614" s="11"/>
      <c r="E614" s="11"/>
      <c r="F614" s="11"/>
      <c r="G614" s="11"/>
      <c r="H614" s="11"/>
      <c r="I614" s="11"/>
      <c r="J614" s="11"/>
      <c r="K614" s="11"/>
    </row>
    <row r="615" customFormat="false" ht="12.75" hidden="false" customHeight="true" outlineLevel="0" collapsed="false">
      <c r="A615" s="11"/>
      <c r="B615" s="11"/>
      <c r="C615" s="11"/>
      <c r="D615" s="11"/>
      <c r="E615" s="11"/>
      <c r="F615" s="11"/>
      <c r="G615" s="11"/>
      <c r="H615" s="11"/>
      <c r="I615" s="11"/>
      <c r="J615" s="11"/>
      <c r="K615" s="11"/>
    </row>
    <row r="616" customFormat="false" ht="12.75" hidden="false" customHeight="true" outlineLevel="0" collapsed="false">
      <c r="A616" s="11"/>
      <c r="B616" s="11"/>
      <c r="C616" s="11"/>
      <c r="D616" s="11"/>
      <c r="E616" s="11"/>
      <c r="F616" s="11"/>
      <c r="G616" s="11"/>
      <c r="H616" s="11"/>
      <c r="I616" s="11"/>
      <c r="J616" s="11"/>
      <c r="K616" s="11"/>
    </row>
    <row r="617" customFormat="false" ht="12.75" hidden="false" customHeight="true" outlineLevel="0" collapsed="false">
      <c r="A617" s="11"/>
      <c r="B617" s="11"/>
      <c r="C617" s="11"/>
      <c r="D617" s="11"/>
      <c r="E617" s="11"/>
      <c r="F617" s="11"/>
      <c r="G617" s="11"/>
      <c r="H617" s="11"/>
      <c r="I617" s="11"/>
      <c r="J617" s="11"/>
      <c r="K617" s="11"/>
    </row>
    <row r="618" customFormat="false" ht="12.75" hidden="false" customHeight="true" outlineLevel="0" collapsed="false">
      <c r="A618" s="11"/>
      <c r="B618" s="11"/>
      <c r="C618" s="11"/>
      <c r="D618" s="11"/>
      <c r="E618" s="11"/>
      <c r="F618" s="11"/>
      <c r="G618" s="11"/>
      <c r="H618" s="11"/>
      <c r="I618" s="11"/>
      <c r="J618" s="11"/>
      <c r="K618" s="11"/>
    </row>
    <row r="619" customFormat="false" ht="12.75" hidden="false" customHeight="true" outlineLevel="0" collapsed="false">
      <c r="A619" s="11"/>
      <c r="B619" s="11"/>
      <c r="C619" s="11"/>
      <c r="D619" s="11"/>
      <c r="E619" s="11"/>
      <c r="F619" s="11"/>
      <c r="G619" s="11"/>
      <c r="H619" s="11"/>
      <c r="I619" s="11"/>
      <c r="J619" s="11"/>
      <c r="K619" s="11"/>
    </row>
    <row r="620" customFormat="false" ht="12.75" hidden="false" customHeight="true" outlineLevel="0" collapsed="false">
      <c r="A620" s="11"/>
      <c r="B620" s="11"/>
      <c r="C620" s="11"/>
      <c r="D620" s="11"/>
      <c r="E620" s="11"/>
      <c r="F620" s="11"/>
      <c r="G620" s="11"/>
      <c r="H620" s="11"/>
      <c r="I620" s="11"/>
      <c r="J620" s="11"/>
      <c r="K620" s="11"/>
    </row>
    <row r="621" customFormat="false" ht="12.75" hidden="false" customHeight="true" outlineLevel="0" collapsed="false">
      <c r="A621" s="11"/>
      <c r="B621" s="11"/>
      <c r="C621" s="11"/>
      <c r="D621" s="11"/>
      <c r="E621" s="11"/>
      <c r="F621" s="11"/>
      <c r="G621" s="11"/>
      <c r="H621" s="11"/>
      <c r="I621" s="11"/>
      <c r="J621" s="11"/>
      <c r="K621" s="11"/>
    </row>
    <row r="622" customFormat="false" ht="12.75" hidden="false" customHeight="true" outlineLevel="0" collapsed="false">
      <c r="A622" s="11"/>
      <c r="B622" s="11"/>
      <c r="C622" s="11"/>
      <c r="D622" s="11"/>
      <c r="E622" s="11"/>
      <c r="F622" s="11"/>
      <c r="G622" s="11"/>
      <c r="H622" s="11"/>
      <c r="I622" s="11"/>
      <c r="J622" s="11"/>
      <c r="K622" s="11"/>
    </row>
    <row r="623" customFormat="false" ht="12.75" hidden="false" customHeight="true" outlineLevel="0" collapsed="false">
      <c r="A623" s="11"/>
      <c r="B623" s="11"/>
      <c r="C623" s="11"/>
      <c r="D623" s="11"/>
      <c r="E623" s="11"/>
      <c r="F623" s="11"/>
      <c r="G623" s="11"/>
      <c r="H623" s="11"/>
      <c r="I623" s="11"/>
      <c r="J623" s="11"/>
      <c r="K623" s="11"/>
    </row>
    <row r="624" customFormat="false" ht="12.75" hidden="false" customHeight="true" outlineLevel="0" collapsed="false">
      <c r="A624" s="11"/>
      <c r="B624" s="11"/>
      <c r="C624" s="11"/>
      <c r="D624" s="11"/>
      <c r="E624" s="11"/>
      <c r="F624" s="11"/>
      <c r="G624" s="11"/>
      <c r="H624" s="11"/>
      <c r="I624" s="11"/>
      <c r="J624" s="11"/>
      <c r="K624" s="11"/>
    </row>
    <row r="625" customFormat="false" ht="12.75" hidden="false" customHeight="true" outlineLevel="0" collapsed="false">
      <c r="A625" s="11"/>
      <c r="B625" s="11"/>
      <c r="C625" s="11"/>
      <c r="D625" s="11"/>
      <c r="E625" s="11"/>
      <c r="F625" s="11"/>
      <c r="G625" s="11"/>
      <c r="H625" s="11"/>
      <c r="I625" s="11"/>
      <c r="J625" s="11"/>
      <c r="K625" s="11"/>
    </row>
    <row r="626" customFormat="false" ht="12.75" hidden="false" customHeight="true" outlineLevel="0" collapsed="false">
      <c r="A626" s="11"/>
      <c r="B626" s="11"/>
      <c r="C626" s="11"/>
      <c r="D626" s="11"/>
      <c r="E626" s="11"/>
      <c r="F626" s="11"/>
      <c r="G626" s="11"/>
      <c r="H626" s="11"/>
      <c r="I626" s="11"/>
      <c r="J626" s="11"/>
      <c r="K626" s="11"/>
    </row>
    <row r="627" customFormat="false" ht="12.75" hidden="false" customHeight="true" outlineLevel="0" collapsed="false">
      <c r="A627" s="11"/>
      <c r="B627" s="11"/>
      <c r="C627" s="11"/>
      <c r="D627" s="11"/>
      <c r="E627" s="11"/>
      <c r="F627" s="11"/>
      <c r="G627" s="11"/>
      <c r="H627" s="11"/>
      <c r="I627" s="11"/>
      <c r="J627" s="11"/>
      <c r="K627" s="11"/>
    </row>
    <row r="628" customFormat="false" ht="12.75" hidden="false" customHeight="true" outlineLevel="0" collapsed="false">
      <c r="A628" s="11"/>
      <c r="B628" s="11"/>
      <c r="C628" s="11"/>
      <c r="D628" s="11"/>
      <c r="E628" s="11"/>
      <c r="F628" s="11"/>
      <c r="G628" s="11"/>
      <c r="H628" s="11"/>
      <c r="I628" s="11"/>
      <c r="J628" s="11"/>
      <c r="K628" s="11"/>
    </row>
    <row r="629" customFormat="false" ht="12.75" hidden="false" customHeight="true" outlineLevel="0" collapsed="false">
      <c r="A629" s="11"/>
      <c r="B629" s="11"/>
      <c r="C629" s="11"/>
      <c r="D629" s="11"/>
      <c r="E629" s="11"/>
      <c r="F629" s="11"/>
      <c r="G629" s="11"/>
      <c r="H629" s="11"/>
      <c r="I629" s="11"/>
      <c r="J629" s="11"/>
      <c r="K629" s="11"/>
    </row>
    <row r="630" customFormat="false" ht="12.75" hidden="false" customHeight="true" outlineLevel="0" collapsed="false">
      <c r="A630" s="11"/>
      <c r="B630" s="11"/>
      <c r="C630" s="11"/>
      <c r="D630" s="11"/>
      <c r="E630" s="11"/>
      <c r="F630" s="11"/>
      <c r="G630" s="11"/>
      <c r="H630" s="11"/>
      <c r="I630" s="11"/>
      <c r="J630" s="11"/>
      <c r="K630" s="11"/>
    </row>
    <row r="631" customFormat="false" ht="12.75" hidden="false" customHeight="true" outlineLevel="0" collapsed="false">
      <c r="A631" s="11"/>
      <c r="B631" s="11"/>
      <c r="C631" s="11"/>
      <c r="D631" s="11"/>
      <c r="E631" s="11"/>
      <c r="F631" s="11"/>
      <c r="G631" s="11"/>
      <c r="H631" s="11"/>
      <c r="I631" s="11"/>
      <c r="J631" s="11"/>
      <c r="K631" s="11"/>
    </row>
    <row r="632" customFormat="false" ht="12.75" hidden="false" customHeight="true" outlineLevel="0" collapsed="false">
      <c r="A632" s="11"/>
      <c r="B632" s="11"/>
      <c r="C632" s="11"/>
      <c r="D632" s="11"/>
      <c r="E632" s="11"/>
      <c r="F632" s="11"/>
      <c r="G632" s="11"/>
      <c r="H632" s="11"/>
      <c r="I632" s="11"/>
      <c r="J632" s="11"/>
      <c r="K632" s="11"/>
    </row>
    <row r="633" customFormat="false" ht="12.75" hidden="false" customHeight="true" outlineLevel="0" collapsed="false">
      <c r="A633" s="11"/>
      <c r="B633" s="11"/>
      <c r="C633" s="11"/>
      <c r="D633" s="11"/>
      <c r="E633" s="11"/>
      <c r="F633" s="11"/>
      <c r="G633" s="11"/>
      <c r="H633" s="11"/>
      <c r="I633" s="11"/>
      <c r="J633" s="11"/>
      <c r="K633" s="11"/>
    </row>
    <row r="634" customFormat="false" ht="12.75" hidden="false" customHeight="true" outlineLevel="0" collapsed="false">
      <c r="A634" s="11"/>
      <c r="B634" s="11"/>
      <c r="C634" s="11"/>
      <c r="D634" s="11"/>
      <c r="E634" s="11"/>
      <c r="F634" s="11"/>
      <c r="G634" s="11"/>
      <c r="H634" s="11"/>
      <c r="I634" s="11"/>
      <c r="J634" s="11"/>
      <c r="K634" s="11"/>
    </row>
    <row r="635" customFormat="false" ht="12.75" hidden="false" customHeight="true" outlineLevel="0" collapsed="false">
      <c r="A635" s="11"/>
      <c r="B635" s="11"/>
      <c r="C635" s="11"/>
      <c r="D635" s="11"/>
      <c r="E635" s="11"/>
      <c r="F635" s="11"/>
      <c r="G635" s="11"/>
      <c r="H635" s="11"/>
      <c r="I635" s="11"/>
      <c r="J635" s="11"/>
      <c r="K635" s="11"/>
    </row>
    <row r="636" customFormat="false" ht="12.75" hidden="false" customHeight="true" outlineLevel="0" collapsed="false">
      <c r="A636" s="11"/>
      <c r="B636" s="11"/>
      <c r="C636" s="11"/>
      <c r="D636" s="11"/>
      <c r="E636" s="11"/>
      <c r="F636" s="11"/>
      <c r="G636" s="11"/>
      <c r="H636" s="11"/>
      <c r="I636" s="11"/>
      <c r="J636" s="11"/>
      <c r="K636" s="11"/>
    </row>
    <row r="637" customFormat="false" ht="12.75" hidden="false" customHeight="true" outlineLevel="0" collapsed="false">
      <c r="A637" s="11"/>
      <c r="B637" s="11"/>
      <c r="C637" s="11"/>
      <c r="D637" s="11"/>
      <c r="E637" s="11"/>
      <c r="F637" s="11"/>
      <c r="G637" s="11"/>
      <c r="H637" s="11"/>
      <c r="I637" s="11"/>
      <c r="J637" s="11"/>
      <c r="K637" s="11"/>
    </row>
    <row r="638" customFormat="false" ht="12.75" hidden="false" customHeight="true" outlineLevel="0" collapsed="false">
      <c r="A638" s="11"/>
      <c r="B638" s="11"/>
      <c r="C638" s="11"/>
      <c r="D638" s="11"/>
      <c r="E638" s="11"/>
      <c r="F638" s="11"/>
      <c r="G638" s="11"/>
      <c r="H638" s="11"/>
      <c r="I638" s="11"/>
      <c r="J638" s="11"/>
      <c r="K638" s="11"/>
    </row>
    <row r="639" customFormat="false" ht="12.75" hidden="false" customHeight="true" outlineLevel="0" collapsed="false">
      <c r="A639" s="11"/>
      <c r="B639" s="11"/>
      <c r="C639" s="11"/>
      <c r="D639" s="11"/>
      <c r="E639" s="11"/>
      <c r="F639" s="11"/>
      <c r="G639" s="11"/>
      <c r="H639" s="11"/>
      <c r="I639" s="11"/>
      <c r="J639" s="11"/>
      <c r="K639" s="11"/>
    </row>
    <row r="640" customFormat="false" ht="12.75" hidden="false" customHeight="true" outlineLevel="0" collapsed="false">
      <c r="A640" s="11"/>
      <c r="B640" s="11"/>
      <c r="C640" s="11"/>
      <c r="D640" s="11"/>
      <c r="E640" s="11"/>
      <c r="F640" s="11"/>
      <c r="G640" s="11"/>
      <c r="H640" s="11"/>
      <c r="I640" s="11"/>
      <c r="J640" s="11"/>
      <c r="K640" s="11"/>
    </row>
    <row r="641" customFormat="false" ht="12.75" hidden="false" customHeight="true" outlineLevel="0" collapsed="false">
      <c r="A641" s="11"/>
      <c r="B641" s="11"/>
      <c r="C641" s="11"/>
      <c r="D641" s="11"/>
      <c r="E641" s="11"/>
      <c r="F641" s="11"/>
      <c r="G641" s="11"/>
      <c r="H641" s="11"/>
      <c r="I641" s="11"/>
      <c r="J641" s="11"/>
      <c r="K641" s="11"/>
    </row>
    <row r="642" customFormat="false" ht="12.75" hidden="false" customHeight="true" outlineLevel="0" collapsed="false">
      <c r="A642" s="11"/>
      <c r="B642" s="11"/>
      <c r="C642" s="11"/>
      <c r="D642" s="11"/>
      <c r="E642" s="11"/>
      <c r="F642" s="11"/>
      <c r="G642" s="11"/>
      <c r="H642" s="11"/>
      <c r="I642" s="11"/>
      <c r="J642" s="11"/>
      <c r="K642" s="11"/>
    </row>
    <row r="643" customFormat="false" ht="12.75" hidden="false" customHeight="true" outlineLevel="0" collapsed="false">
      <c r="A643" s="11"/>
      <c r="B643" s="11"/>
      <c r="C643" s="11"/>
      <c r="D643" s="11"/>
      <c r="E643" s="11"/>
      <c r="F643" s="11"/>
      <c r="G643" s="11"/>
      <c r="H643" s="11"/>
      <c r="I643" s="11"/>
      <c r="J643" s="11"/>
      <c r="K643" s="11"/>
    </row>
    <row r="644" customFormat="false" ht="12.75" hidden="false" customHeight="true" outlineLevel="0" collapsed="false">
      <c r="A644" s="11"/>
      <c r="B644" s="11"/>
      <c r="C644" s="11"/>
      <c r="D644" s="11"/>
      <c r="E644" s="11"/>
      <c r="F644" s="11"/>
      <c r="G644" s="11"/>
      <c r="H644" s="11"/>
      <c r="I644" s="11"/>
      <c r="J644" s="11"/>
      <c r="K644" s="11"/>
    </row>
    <row r="645" customFormat="false" ht="12.75" hidden="false" customHeight="true" outlineLevel="0" collapsed="false">
      <c r="A645" s="11"/>
      <c r="B645" s="11"/>
      <c r="C645" s="11"/>
      <c r="D645" s="11"/>
      <c r="E645" s="11"/>
      <c r="F645" s="11"/>
      <c r="G645" s="11"/>
      <c r="H645" s="11"/>
      <c r="I645" s="11"/>
      <c r="J645" s="11"/>
      <c r="K645" s="11"/>
    </row>
    <row r="646" customFormat="false" ht="12.75" hidden="false" customHeight="true" outlineLevel="0" collapsed="false">
      <c r="A646" s="11"/>
      <c r="B646" s="11"/>
      <c r="C646" s="11"/>
      <c r="D646" s="11"/>
      <c r="E646" s="11"/>
      <c r="F646" s="11"/>
      <c r="G646" s="11"/>
      <c r="H646" s="11"/>
      <c r="I646" s="11"/>
      <c r="J646" s="11"/>
      <c r="K646" s="11"/>
    </row>
    <row r="647" customFormat="false" ht="12.75" hidden="false" customHeight="true" outlineLevel="0" collapsed="false">
      <c r="A647" s="11"/>
      <c r="B647" s="11"/>
      <c r="C647" s="11"/>
      <c r="D647" s="11"/>
      <c r="E647" s="11"/>
      <c r="F647" s="11"/>
      <c r="G647" s="11"/>
      <c r="H647" s="11"/>
      <c r="I647" s="11"/>
      <c r="J647" s="11"/>
      <c r="K647" s="11"/>
    </row>
    <row r="648" customFormat="false" ht="12.75" hidden="false" customHeight="true" outlineLevel="0" collapsed="false">
      <c r="A648" s="11"/>
      <c r="B648" s="11"/>
      <c r="C648" s="11"/>
      <c r="D648" s="11"/>
      <c r="E648" s="11"/>
      <c r="F648" s="11"/>
      <c r="G648" s="11"/>
      <c r="H648" s="11"/>
      <c r="I648" s="11"/>
      <c r="J648" s="11"/>
      <c r="K648" s="11"/>
    </row>
    <row r="649" customFormat="false" ht="12.75" hidden="false" customHeight="true" outlineLevel="0" collapsed="false">
      <c r="A649" s="11"/>
      <c r="B649" s="11"/>
      <c r="C649" s="11"/>
      <c r="D649" s="11"/>
      <c r="E649" s="11"/>
      <c r="F649" s="11"/>
      <c r="G649" s="11"/>
      <c r="H649" s="11"/>
      <c r="I649" s="11"/>
      <c r="J649" s="11"/>
      <c r="K649" s="11"/>
    </row>
    <row r="650" customFormat="false" ht="12.75" hidden="false" customHeight="true" outlineLevel="0" collapsed="false">
      <c r="A650" s="11"/>
      <c r="B650" s="11"/>
      <c r="C650" s="11"/>
      <c r="D650" s="11"/>
      <c r="E650" s="11"/>
      <c r="F650" s="11"/>
      <c r="G650" s="11"/>
      <c r="H650" s="11"/>
      <c r="I650" s="11"/>
      <c r="J650" s="11"/>
      <c r="K650" s="11"/>
    </row>
    <row r="651" customFormat="false" ht="12.75" hidden="false" customHeight="true" outlineLevel="0" collapsed="false">
      <c r="A651" s="11"/>
      <c r="B651" s="11"/>
      <c r="C651" s="11"/>
      <c r="D651" s="11"/>
      <c r="E651" s="11"/>
      <c r="F651" s="11"/>
      <c r="G651" s="11"/>
      <c r="H651" s="11"/>
      <c r="I651" s="11"/>
      <c r="J651" s="11"/>
      <c r="K651" s="11"/>
    </row>
    <row r="652" customFormat="false" ht="12.75" hidden="false" customHeight="true" outlineLevel="0" collapsed="false">
      <c r="A652" s="11"/>
      <c r="B652" s="11"/>
      <c r="C652" s="11"/>
      <c r="D652" s="11"/>
      <c r="E652" s="11"/>
      <c r="F652" s="11"/>
      <c r="G652" s="11"/>
      <c r="H652" s="11"/>
      <c r="I652" s="11"/>
      <c r="J652" s="11"/>
      <c r="K652" s="11"/>
    </row>
    <row r="653" customFormat="false" ht="12.75" hidden="false" customHeight="true" outlineLevel="0" collapsed="false">
      <c r="A653" s="11"/>
      <c r="B653" s="11"/>
      <c r="C653" s="11"/>
      <c r="D653" s="11"/>
      <c r="E653" s="11"/>
      <c r="F653" s="11"/>
      <c r="G653" s="11"/>
      <c r="H653" s="11"/>
      <c r="I653" s="11"/>
      <c r="J653" s="11"/>
      <c r="K653" s="11"/>
    </row>
    <row r="654" customFormat="false" ht="12.75" hidden="false" customHeight="true" outlineLevel="0" collapsed="false">
      <c r="A654" s="11"/>
      <c r="B654" s="11"/>
      <c r="C654" s="11"/>
      <c r="D654" s="11"/>
      <c r="E654" s="11"/>
      <c r="F654" s="11"/>
      <c r="G654" s="11"/>
      <c r="H654" s="11"/>
      <c r="I654" s="11"/>
      <c r="J654" s="11"/>
      <c r="K654" s="11"/>
    </row>
    <row r="655" customFormat="false" ht="12.75" hidden="false" customHeight="true" outlineLevel="0" collapsed="false">
      <c r="A655" s="11"/>
      <c r="B655" s="11"/>
      <c r="C655" s="11"/>
      <c r="D655" s="11"/>
      <c r="E655" s="11"/>
      <c r="F655" s="11"/>
      <c r="G655" s="11"/>
      <c r="H655" s="11"/>
      <c r="I655" s="11"/>
      <c r="J655" s="11"/>
      <c r="K655" s="11"/>
    </row>
    <row r="656" customFormat="false" ht="12.75" hidden="false" customHeight="true" outlineLevel="0" collapsed="false">
      <c r="A656" s="11"/>
      <c r="B656" s="11"/>
      <c r="C656" s="11"/>
      <c r="D656" s="11"/>
      <c r="E656" s="11"/>
      <c r="F656" s="11"/>
      <c r="G656" s="11"/>
      <c r="H656" s="11"/>
      <c r="I656" s="11"/>
      <c r="J656" s="11"/>
      <c r="K656" s="11"/>
    </row>
    <row r="657" customFormat="false" ht="12.75" hidden="false" customHeight="true" outlineLevel="0" collapsed="false">
      <c r="A657" s="11"/>
      <c r="B657" s="11"/>
      <c r="C657" s="11"/>
      <c r="D657" s="11"/>
      <c r="E657" s="11"/>
      <c r="F657" s="11"/>
      <c r="G657" s="11"/>
      <c r="H657" s="11"/>
      <c r="I657" s="11"/>
      <c r="J657" s="11"/>
      <c r="K657" s="11"/>
    </row>
    <row r="658" customFormat="false" ht="12.75" hidden="false" customHeight="true" outlineLevel="0" collapsed="false">
      <c r="A658" s="11"/>
      <c r="B658" s="11"/>
      <c r="C658" s="11"/>
      <c r="D658" s="11"/>
      <c r="E658" s="11"/>
      <c r="F658" s="11"/>
      <c r="G658" s="11"/>
      <c r="H658" s="11"/>
      <c r="I658" s="11"/>
      <c r="J658" s="11"/>
      <c r="K658" s="11"/>
    </row>
    <row r="659" customFormat="false" ht="12.75" hidden="false" customHeight="true" outlineLevel="0" collapsed="false">
      <c r="A659" s="11"/>
      <c r="B659" s="11"/>
      <c r="C659" s="11"/>
      <c r="D659" s="11"/>
      <c r="E659" s="11"/>
      <c r="F659" s="11"/>
      <c r="G659" s="11"/>
      <c r="H659" s="11"/>
      <c r="I659" s="11"/>
      <c r="J659" s="11"/>
      <c r="K659" s="11"/>
    </row>
    <row r="660" customFormat="false" ht="12.75" hidden="false" customHeight="true" outlineLevel="0" collapsed="false">
      <c r="A660" s="11"/>
      <c r="B660" s="11"/>
      <c r="C660" s="11"/>
      <c r="D660" s="11"/>
      <c r="E660" s="11"/>
      <c r="F660" s="11"/>
      <c r="G660" s="11"/>
      <c r="H660" s="11"/>
      <c r="I660" s="11"/>
      <c r="J660" s="11"/>
      <c r="K660" s="11"/>
    </row>
    <row r="661" customFormat="false" ht="12.75" hidden="false" customHeight="true" outlineLevel="0" collapsed="false">
      <c r="A661" s="11"/>
      <c r="B661" s="11"/>
      <c r="C661" s="11"/>
      <c r="D661" s="11"/>
      <c r="E661" s="11"/>
      <c r="F661" s="11"/>
      <c r="G661" s="11"/>
      <c r="H661" s="11"/>
      <c r="I661" s="11"/>
      <c r="J661" s="11"/>
      <c r="K661" s="11"/>
    </row>
    <row r="662" customFormat="false" ht="12.75" hidden="false" customHeight="true" outlineLevel="0" collapsed="false">
      <c r="A662" s="11"/>
      <c r="B662" s="11"/>
      <c r="C662" s="11"/>
      <c r="D662" s="11"/>
      <c r="E662" s="11"/>
      <c r="F662" s="11"/>
      <c r="G662" s="11"/>
      <c r="H662" s="11"/>
      <c r="I662" s="11"/>
      <c r="J662" s="11"/>
      <c r="K662" s="11"/>
    </row>
    <row r="663" customFormat="false" ht="12.75" hidden="false" customHeight="true" outlineLevel="0" collapsed="false">
      <c r="A663" s="11"/>
      <c r="B663" s="11"/>
      <c r="C663" s="11"/>
      <c r="D663" s="11"/>
      <c r="E663" s="11"/>
      <c r="F663" s="11"/>
      <c r="G663" s="11"/>
      <c r="H663" s="11"/>
      <c r="I663" s="11"/>
      <c r="J663" s="11"/>
      <c r="K663" s="11"/>
    </row>
    <row r="664" customFormat="false" ht="12.75" hidden="false" customHeight="true" outlineLevel="0" collapsed="false">
      <c r="A664" s="11"/>
      <c r="B664" s="11"/>
      <c r="C664" s="11"/>
      <c r="D664" s="11"/>
      <c r="E664" s="11"/>
      <c r="F664" s="11"/>
      <c r="G664" s="11"/>
      <c r="H664" s="11"/>
      <c r="I664" s="11"/>
      <c r="J664" s="11"/>
      <c r="K664" s="11"/>
    </row>
    <row r="665" customFormat="false" ht="12.75" hidden="false" customHeight="true" outlineLevel="0" collapsed="false">
      <c r="A665" s="11"/>
      <c r="B665" s="11"/>
      <c r="C665" s="11"/>
      <c r="D665" s="11"/>
      <c r="E665" s="11"/>
      <c r="F665" s="11"/>
      <c r="G665" s="11"/>
      <c r="H665" s="11"/>
      <c r="I665" s="11"/>
      <c r="J665" s="11"/>
      <c r="K665" s="11"/>
    </row>
    <row r="666" customFormat="false" ht="12.75" hidden="false" customHeight="true" outlineLevel="0" collapsed="false">
      <c r="A666" s="11"/>
      <c r="B666" s="11"/>
      <c r="C666" s="11"/>
      <c r="D666" s="11"/>
      <c r="E666" s="11"/>
      <c r="F666" s="11"/>
      <c r="G666" s="11"/>
      <c r="H666" s="11"/>
      <c r="I666" s="11"/>
      <c r="J666" s="11"/>
      <c r="K666" s="11"/>
    </row>
    <row r="667" customFormat="false" ht="12.75" hidden="false" customHeight="true" outlineLevel="0" collapsed="false">
      <c r="A667" s="11"/>
      <c r="B667" s="11"/>
      <c r="C667" s="11"/>
      <c r="D667" s="11"/>
      <c r="E667" s="11"/>
      <c r="F667" s="11"/>
      <c r="G667" s="11"/>
      <c r="H667" s="11"/>
      <c r="I667" s="11"/>
      <c r="J667" s="11"/>
      <c r="K667" s="11"/>
    </row>
    <row r="668" customFormat="false" ht="12.75" hidden="false" customHeight="true" outlineLevel="0" collapsed="false">
      <c r="A668" s="11"/>
      <c r="B668" s="11"/>
      <c r="C668" s="11"/>
      <c r="D668" s="11"/>
      <c r="E668" s="11"/>
      <c r="F668" s="11"/>
      <c r="G668" s="11"/>
      <c r="H668" s="11"/>
      <c r="I668" s="11"/>
      <c r="J668" s="11"/>
      <c r="K668" s="11"/>
    </row>
    <row r="669" customFormat="false" ht="12.75" hidden="false" customHeight="true" outlineLevel="0" collapsed="false">
      <c r="A669" s="11"/>
      <c r="B669" s="11"/>
      <c r="C669" s="11"/>
      <c r="D669" s="11"/>
      <c r="E669" s="11"/>
      <c r="F669" s="11"/>
      <c r="G669" s="11"/>
      <c r="H669" s="11"/>
      <c r="I669" s="11"/>
      <c r="J669" s="11"/>
      <c r="K669" s="11"/>
    </row>
    <row r="670" customFormat="false" ht="12.75" hidden="false" customHeight="true" outlineLevel="0" collapsed="false">
      <c r="A670" s="11"/>
      <c r="B670" s="11"/>
      <c r="C670" s="11"/>
      <c r="D670" s="11"/>
      <c r="E670" s="11"/>
      <c r="F670" s="11"/>
      <c r="G670" s="11"/>
      <c r="H670" s="11"/>
      <c r="I670" s="11"/>
      <c r="J670" s="11"/>
      <c r="K670" s="11"/>
    </row>
    <row r="671" customFormat="false" ht="12.75" hidden="false" customHeight="true" outlineLevel="0" collapsed="false">
      <c r="A671" s="11"/>
      <c r="B671" s="11"/>
      <c r="C671" s="11"/>
      <c r="D671" s="11"/>
      <c r="E671" s="11"/>
      <c r="F671" s="11"/>
      <c r="G671" s="11"/>
      <c r="H671" s="11"/>
      <c r="I671" s="11"/>
      <c r="J671" s="11"/>
      <c r="K671" s="11"/>
    </row>
    <row r="672" customFormat="false" ht="12.75" hidden="false" customHeight="true" outlineLevel="0" collapsed="false">
      <c r="A672" s="11"/>
      <c r="B672" s="11"/>
      <c r="C672" s="11"/>
      <c r="D672" s="11"/>
      <c r="E672" s="11"/>
      <c r="F672" s="11"/>
      <c r="G672" s="11"/>
      <c r="H672" s="11"/>
      <c r="I672" s="11"/>
      <c r="J672" s="11"/>
      <c r="K672" s="11"/>
    </row>
    <row r="673" customFormat="false" ht="12.75" hidden="false" customHeight="true" outlineLevel="0" collapsed="false">
      <c r="A673" s="11"/>
      <c r="B673" s="11"/>
      <c r="C673" s="11"/>
      <c r="D673" s="11"/>
      <c r="E673" s="11"/>
      <c r="F673" s="11"/>
      <c r="G673" s="11"/>
      <c r="H673" s="11"/>
      <c r="I673" s="11"/>
      <c r="J673" s="11"/>
      <c r="K673" s="11"/>
    </row>
    <row r="674" customFormat="false" ht="12.75" hidden="false" customHeight="true" outlineLevel="0" collapsed="false">
      <c r="A674" s="11"/>
      <c r="B674" s="11"/>
      <c r="C674" s="11"/>
      <c r="D674" s="11"/>
      <c r="E674" s="11"/>
      <c r="F674" s="11"/>
      <c r="G674" s="11"/>
      <c r="H674" s="11"/>
      <c r="I674" s="11"/>
      <c r="J674" s="11"/>
      <c r="K674" s="11"/>
    </row>
    <row r="675" customFormat="false" ht="12.75" hidden="false" customHeight="true" outlineLevel="0" collapsed="false">
      <c r="A675" s="11"/>
      <c r="B675" s="11"/>
      <c r="C675" s="11"/>
      <c r="D675" s="11"/>
      <c r="E675" s="11"/>
      <c r="F675" s="11"/>
      <c r="G675" s="11"/>
      <c r="H675" s="11"/>
      <c r="I675" s="11"/>
      <c r="J675" s="11"/>
      <c r="K675" s="11"/>
    </row>
    <row r="676" customFormat="false" ht="12.75" hidden="false" customHeight="true" outlineLevel="0" collapsed="false">
      <c r="A676" s="11"/>
      <c r="B676" s="11"/>
      <c r="C676" s="11"/>
      <c r="D676" s="11"/>
      <c r="E676" s="11"/>
      <c r="F676" s="11"/>
      <c r="G676" s="11"/>
      <c r="H676" s="11"/>
      <c r="I676" s="11"/>
      <c r="J676" s="11"/>
      <c r="K676" s="11"/>
    </row>
    <row r="677" customFormat="false" ht="12.75" hidden="false" customHeight="true" outlineLevel="0" collapsed="false">
      <c r="A677" s="11"/>
      <c r="B677" s="11"/>
      <c r="C677" s="11"/>
      <c r="D677" s="11"/>
      <c r="E677" s="11"/>
      <c r="F677" s="11"/>
      <c r="G677" s="11"/>
      <c r="H677" s="11"/>
      <c r="I677" s="11"/>
      <c r="J677" s="11"/>
      <c r="K677" s="11"/>
    </row>
    <row r="678" customFormat="false" ht="12.75" hidden="false" customHeight="true" outlineLevel="0" collapsed="false">
      <c r="A678" s="11"/>
      <c r="B678" s="11"/>
      <c r="C678" s="11"/>
      <c r="D678" s="11"/>
      <c r="E678" s="11"/>
      <c r="F678" s="11"/>
      <c r="G678" s="11"/>
      <c r="H678" s="11"/>
      <c r="I678" s="11"/>
      <c r="J678" s="11"/>
      <c r="K678" s="11"/>
    </row>
    <row r="679" customFormat="false" ht="12.75" hidden="false" customHeight="true" outlineLevel="0" collapsed="false">
      <c r="A679" s="11"/>
      <c r="B679" s="11"/>
      <c r="C679" s="11"/>
      <c r="D679" s="11"/>
      <c r="E679" s="11"/>
      <c r="F679" s="11"/>
      <c r="G679" s="11"/>
      <c r="H679" s="11"/>
      <c r="I679" s="11"/>
      <c r="J679" s="11"/>
      <c r="K679" s="11"/>
    </row>
    <row r="680" customFormat="false" ht="12.75" hidden="false" customHeight="true" outlineLevel="0" collapsed="false">
      <c r="A680" s="11"/>
      <c r="B680" s="11"/>
      <c r="C680" s="11"/>
      <c r="D680" s="11"/>
      <c r="E680" s="11"/>
      <c r="F680" s="11"/>
      <c r="G680" s="11"/>
      <c r="H680" s="11"/>
      <c r="I680" s="11"/>
      <c r="J680" s="11"/>
      <c r="K680" s="11"/>
    </row>
    <row r="681" customFormat="false" ht="12.75" hidden="false" customHeight="true" outlineLevel="0" collapsed="false">
      <c r="A681" s="11"/>
      <c r="B681" s="11"/>
      <c r="C681" s="11"/>
      <c r="D681" s="11"/>
      <c r="E681" s="11"/>
      <c r="F681" s="11"/>
      <c r="G681" s="11"/>
      <c r="H681" s="11"/>
      <c r="I681" s="11"/>
      <c r="J681" s="11"/>
      <c r="K681" s="11"/>
    </row>
    <row r="682" customFormat="false" ht="12.75" hidden="false" customHeight="true" outlineLevel="0" collapsed="false">
      <c r="A682" s="11"/>
      <c r="B682" s="11"/>
      <c r="C682" s="11"/>
      <c r="D682" s="11"/>
      <c r="E682" s="11"/>
      <c r="F682" s="11"/>
      <c r="G682" s="11"/>
      <c r="H682" s="11"/>
      <c r="I682" s="11"/>
      <c r="J682" s="11"/>
      <c r="K682" s="11"/>
    </row>
    <row r="683" customFormat="false" ht="12.75" hidden="false" customHeight="true" outlineLevel="0" collapsed="false">
      <c r="A683" s="11"/>
      <c r="B683" s="11"/>
      <c r="C683" s="11"/>
      <c r="D683" s="11"/>
      <c r="E683" s="11"/>
      <c r="F683" s="11"/>
      <c r="G683" s="11"/>
      <c r="H683" s="11"/>
      <c r="I683" s="11"/>
      <c r="J683" s="11"/>
      <c r="K683" s="11"/>
    </row>
    <row r="684" customFormat="false" ht="12.75" hidden="false" customHeight="true" outlineLevel="0" collapsed="false">
      <c r="A684" s="11"/>
      <c r="B684" s="11"/>
      <c r="C684" s="11"/>
      <c r="D684" s="11"/>
      <c r="E684" s="11"/>
      <c r="F684" s="11"/>
      <c r="G684" s="11"/>
      <c r="H684" s="11"/>
      <c r="I684" s="11"/>
      <c r="J684" s="11"/>
      <c r="K684" s="11"/>
    </row>
    <row r="685" customFormat="false" ht="12.75" hidden="false" customHeight="true" outlineLevel="0" collapsed="false">
      <c r="A685" s="11"/>
      <c r="B685" s="11"/>
      <c r="C685" s="11"/>
      <c r="D685" s="11"/>
      <c r="E685" s="11"/>
      <c r="F685" s="11"/>
      <c r="G685" s="11"/>
      <c r="H685" s="11"/>
      <c r="I685" s="11"/>
      <c r="J685" s="11"/>
      <c r="K685" s="11"/>
    </row>
    <row r="686" customFormat="false" ht="12.75" hidden="false" customHeight="true" outlineLevel="0" collapsed="false">
      <c r="A686" s="11"/>
      <c r="B686" s="11"/>
      <c r="C686" s="11"/>
      <c r="D686" s="11"/>
      <c r="E686" s="11"/>
      <c r="F686" s="11"/>
      <c r="G686" s="11"/>
      <c r="H686" s="11"/>
      <c r="I686" s="11"/>
      <c r="J686" s="11"/>
      <c r="K686" s="11"/>
    </row>
    <row r="687" customFormat="false" ht="12.75" hidden="false" customHeight="true" outlineLevel="0" collapsed="false">
      <c r="A687" s="11"/>
      <c r="B687" s="11"/>
      <c r="C687" s="11"/>
      <c r="D687" s="11"/>
      <c r="E687" s="11"/>
      <c r="F687" s="11"/>
      <c r="G687" s="11"/>
      <c r="H687" s="11"/>
      <c r="I687" s="11"/>
      <c r="J687" s="11"/>
      <c r="K687" s="11"/>
    </row>
    <row r="688" customFormat="false" ht="12.75" hidden="false" customHeight="true" outlineLevel="0" collapsed="false">
      <c r="A688" s="11"/>
      <c r="B688" s="11"/>
      <c r="C688" s="11"/>
      <c r="D688" s="11"/>
      <c r="E688" s="11"/>
      <c r="F688" s="11"/>
      <c r="G688" s="11"/>
      <c r="H688" s="11"/>
      <c r="I688" s="11"/>
      <c r="J688" s="11"/>
      <c r="K688" s="11"/>
    </row>
    <row r="689" customFormat="false" ht="12.75" hidden="false" customHeight="true" outlineLevel="0" collapsed="false">
      <c r="A689" s="11"/>
      <c r="B689" s="11"/>
      <c r="C689" s="11"/>
      <c r="D689" s="11"/>
      <c r="E689" s="11"/>
      <c r="F689" s="11"/>
      <c r="G689" s="11"/>
      <c r="H689" s="11"/>
      <c r="I689" s="11"/>
      <c r="J689" s="11"/>
      <c r="K689" s="11"/>
    </row>
    <row r="690" customFormat="false" ht="12.75" hidden="false" customHeight="true" outlineLevel="0" collapsed="false">
      <c r="A690" s="11"/>
      <c r="B690" s="11"/>
      <c r="C690" s="11"/>
      <c r="D690" s="11"/>
      <c r="E690" s="11"/>
      <c r="F690" s="11"/>
      <c r="G690" s="11"/>
      <c r="H690" s="11"/>
      <c r="I690" s="11"/>
      <c r="J690" s="11"/>
      <c r="K690" s="11"/>
    </row>
    <row r="691" customFormat="false" ht="12.75" hidden="false" customHeight="true" outlineLevel="0" collapsed="false">
      <c r="A691" s="11"/>
      <c r="B691" s="11"/>
      <c r="C691" s="11"/>
      <c r="D691" s="11"/>
      <c r="E691" s="11"/>
      <c r="F691" s="11"/>
      <c r="G691" s="11"/>
      <c r="H691" s="11"/>
      <c r="I691" s="11"/>
      <c r="J691" s="11"/>
      <c r="K691" s="11"/>
    </row>
    <row r="692" customFormat="false" ht="12.75" hidden="false" customHeight="true" outlineLevel="0" collapsed="false">
      <c r="A692" s="11"/>
      <c r="B692" s="11"/>
      <c r="C692" s="11"/>
      <c r="D692" s="11"/>
      <c r="E692" s="11"/>
      <c r="F692" s="11"/>
      <c r="G692" s="11"/>
      <c r="H692" s="11"/>
      <c r="I692" s="11"/>
      <c r="J692" s="11"/>
      <c r="K692" s="11"/>
    </row>
    <row r="693" customFormat="false" ht="12.75" hidden="false" customHeight="true" outlineLevel="0" collapsed="false">
      <c r="A693" s="11"/>
      <c r="B693" s="11"/>
      <c r="C693" s="11"/>
      <c r="D693" s="11"/>
      <c r="E693" s="11"/>
      <c r="F693" s="11"/>
      <c r="G693" s="11"/>
      <c r="H693" s="11"/>
      <c r="I693" s="11"/>
      <c r="J693" s="11"/>
      <c r="K693" s="11"/>
    </row>
    <row r="694" customFormat="false" ht="12.75" hidden="false" customHeight="true" outlineLevel="0" collapsed="false">
      <c r="A694" s="11"/>
      <c r="B694" s="11"/>
      <c r="C694" s="11"/>
      <c r="D694" s="11"/>
      <c r="E694" s="11"/>
      <c r="F694" s="11"/>
      <c r="G694" s="11"/>
      <c r="H694" s="11"/>
      <c r="I694" s="11"/>
      <c r="J694" s="11"/>
      <c r="K694" s="11"/>
    </row>
    <row r="695" customFormat="false" ht="12.75" hidden="false" customHeight="true" outlineLevel="0" collapsed="false">
      <c r="A695" s="11"/>
      <c r="B695" s="11"/>
      <c r="C695" s="11"/>
      <c r="D695" s="11"/>
      <c r="E695" s="11"/>
      <c r="F695" s="11"/>
      <c r="G695" s="11"/>
      <c r="H695" s="11"/>
      <c r="I695" s="11"/>
      <c r="J695" s="11"/>
      <c r="K695" s="11"/>
    </row>
    <row r="696" customFormat="false" ht="12.75" hidden="false" customHeight="true" outlineLevel="0" collapsed="false">
      <c r="A696" s="11"/>
      <c r="B696" s="11"/>
      <c r="C696" s="11"/>
      <c r="D696" s="11"/>
      <c r="E696" s="11"/>
      <c r="F696" s="11"/>
      <c r="G696" s="11"/>
      <c r="H696" s="11"/>
      <c r="I696" s="11"/>
      <c r="J696" s="11"/>
      <c r="K696" s="11"/>
    </row>
    <row r="697" customFormat="false" ht="12.75" hidden="false" customHeight="true" outlineLevel="0" collapsed="false">
      <c r="A697" s="11"/>
      <c r="B697" s="11"/>
      <c r="C697" s="11"/>
      <c r="D697" s="11"/>
      <c r="E697" s="11"/>
      <c r="F697" s="11"/>
      <c r="G697" s="11"/>
      <c r="H697" s="11"/>
      <c r="I697" s="11"/>
      <c r="J697" s="11"/>
      <c r="K697" s="11"/>
    </row>
    <row r="698" customFormat="false" ht="12.75" hidden="false" customHeight="true" outlineLevel="0" collapsed="false">
      <c r="A698" s="11"/>
      <c r="B698" s="11"/>
      <c r="C698" s="11"/>
      <c r="D698" s="11"/>
      <c r="E698" s="11"/>
      <c r="F698" s="11"/>
      <c r="G698" s="11"/>
      <c r="H698" s="11"/>
      <c r="I698" s="11"/>
      <c r="J698" s="11"/>
      <c r="K698" s="11"/>
    </row>
    <row r="699" customFormat="false" ht="12.75" hidden="false" customHeight="true" outlineLevel="0" collapsed="false">
      <c r="A699" s="11"/>
      <c r="B699" s="11"/>
      <c r="C699" s="11"/>
      <c r="D699" s="11"/>
      <c r="E699" s="11"/>
      <c r="F699" s="11"/>
      <c r="G699" s="11"/>
      <c r="H699" s="11"/>
      <c r="I699" s="11"/>
      <c r="J699" s="11"/>
      <c r="K699" s="11"/>
    </row>
    <row r="700" customFormat="false" ht="12.75" hidden="false" customHeight="true" outlineLevel="0" collapsed="false">
      <c r="A700" s="11"/>
      <c r="B700" s="11"/>
      <c r="C700" s="11"/>
      <c r="D700" s="11"/>
      <c r="E700" s="11"/>
      <c r="F700" s="11"/>
      <c r="G700" s="11"/>
      <c r="H700" s="11"/>
      <c r="I700" s="11"/>
      <c r="J700" s="11"/>
      <c r="K700" s="11"/>
    </row>
    <row r="701" customFormat="false" ht="12.75" hidden="false" customHeight="true" outlineLevel="0" collapsed="false">
      <c r="A701" s="11"/>
      <c r="B701" s="11"/>
      <c r="C701" s="11"/>
      <c r="D701" s="11"/>
      <c r="E701" s="11"/>
      <c r="F701" s="11"/>
      <c r="G701" s="11"/>
      <c r="H701" s="11"/>
      <c r="I701" s="11"/>
      <c r="J701" s="11"/>
      <c r="K701" s="11"/>
    </row>
    <row r="702" customFormat="false" ht="12.75" hidden="false" customHeight="true" outlineLevel="0" collapsed="false">
      <c r="A702" s="11"/>
      <c r="B702" s="11"/>
      <c r="C702" s="11"/>
      <c r="D702" s="11"/>
      <c r="E702" s="11"/>
      <c r="F702" s="11"/>
      <c r="G702" s="11"/>
      <c r="H702" s="11"/>
      <c r="I702" s="11"/>
      <c r="J702" s="11"/>
      <c r="K702" s="11"/>
    </row>
    <row r="703" customFormat="false" ht="12.75" hidden="false" customHeight="true" outlineLevel="0" collapsed="false">
      <c r="A703" s="11"/>
      <c r="B703" s="11"/>
      <c r="C703" s="11"/>
      <c r="D703" s="11"/>
      <c r="E703" s="11"/>
      <c r="F703" s="11"/>
      <c r="G703" s="11"/>
      <c r="H703" s="11"/>
      <c r="I703" s="11"/>
      <c r="J703" s="11"/>
      <c r="K703" s="11"/>
    </row>
    <row r="704" customFormat="false" ht="12.75" hidden="false" customHeight="true" outlineLevel="0" collapsed="false">
      <c r="A704" s="11"/>
      <c r="B704" s="11"/>
      <c r="C704" s="11"/>
      <c r="D704" s="11"/>
      <c r="E704" s="11"/>
      <c r="F704" s="11"/>
      <c r="G704" s="11"/>
      <c r="H704" s="11"/>
      <c r="I704" s="11"/>
      <c r="J704" s="11"/>
      <c r="K704" s="11"/>
    </row>
    <row r="705" customFormat="false" ht="12.75" hidden="false" customHeight="true" outlineLevel="0" collapsed="false">
      <c r="A705" s="11"/>
      <c r="B705" s="11"/>
      <c r="C705" s="11"/>
      <c r="D705" s="11"/>
      <c r="E705" s="11"/>
      <c r="F705" s="11"/>
      <c r="G705" s="11"/>
      <c r="H705" s="11"/>
      <c r="I705" s="11"/>
      <c r="J705" s="11"/>
      <c r="K705" s="11"/>
    </row>
    <row r="706" customFormat="false" ht="12.75" hidden="false" customHeight="true" outlineLevel="0" collapsed="false">
      <c r="A706" s="11"/>
      <c r="B706" s="11"/>
      <c r="C706" s="11"/>
      <c r="D706" s="11"/>
      <c r="E706" s="11"/>
      <c r="F706" s="11"/>
      <c r="G706" s="11"/>
      <c r="H706" s="11"/>
      <c r="I706" s="11"/>
      <c r="J706" s="11"/>
      <c r="K706" s="11"/>
    </row>
    <row r="707" customFormat="false" ht="12.75" hidden="false" customHeight="true" outlineLevel="0" collapsed="false">
      <c r="A707" s="11"/>
      <c r="B707" s="11"/>
      <c r="C707" s="11"/>
      <c r="D707" s="11"/>
      <c r="E707" s="11"/>
      <c r="F707" s="11"/>
      <c r="G707" s="11"/>
      <c r="H707" s="11"/>
      <c r="I707" s="11"/>
      <c r="J707" s="11"/>
      <c r="K707" s="11"/>
    </row>
    <row r="708" customFormat="false" ht="12.75" hidden="false" customHeight="true" outlineLevel="0" collapsed="false">
      <c r="A708" s="11"/>
      <c r="B708" s="11"/>
      <c r="C708" s="11"/>
      <c r="D708" s="11"/>
      <c r="E708" s="11"/>
      <c r="F708" s="11"/>
      <c r="G708" s="11"/>
      <c r="H708" s="11"/>
      <c r="I708" s="11"/>
      <c r="J708" s="11"/>
      <c r="K708" s="11"/>
    </row>
    <row r="709" customFormat="false" ht="12.75" hidden="false" customHeight="true" outlineLevel="0" collapsed="false">
      <c r="A709" s="11"/>
      <c r="B709" s="11"/>
      <c r="C709" s="11"/>
      <c r="D709" s="11"/>
      <c r="E709" s="11"/>
      <c r="F709" s="11"/>
      <c r="G709" s="11"/>
      <c r="H709" s="11"/>
      <c r="I709" s="11"/>
      <c r="J709" s="11"/>
      <c r="K709" s="11"/>
    </row>
    <row r="710" customFormat="false" ht="12.75" hidden="false" customHeight="true" outlineLevel="0" collapsed="false">
      <c r="A710" s="11"/>
      <c r="B710" s="11"/>
      <c r="C710" s="11"/>
      <c r="D710" s="11"/>
      <c r="E710" s="11"/>
      <c r="F710" s="11"/>
      <c r="G710" s="11"/>
      <c r="H710" s="11"/>
      <c r="I710" s="11"/>
      <c r="J710" s="11"/>
      <c r="K710" s="11"/>
    </row>
    <row r="711" customFormat="false" ht="12.75" hidden="false" customHeight="true" outlineLevel="0" collapsed="false">
      <c r="A711" s="11"/>
      <c r="B711" s="11"/>
      <c r="C711" s="11"/>
      <c r="D711" s="11"/>
      <c r="E711" s="11"/>
      <c r="F711" s="11"/>
      <c r="G711" s="11"/>
      <c r="H711" s="11"/>
      <c r="I711" s="11"/>
      <c r="J711" s="11"/>
      <c r="K711" s="11"/>
    </row>
    <row r="712" customFormat="false" ht="12.75" hidden="false" customHeight="true" outlineLevel="0" collapsed="false">
      <c r="A712" s="11"/>
      <c r="B712" s="11"/>
      <c r="C712" s="11"/>
      <c r="D712" s="11"/>
      <c r="E712" s="11"/>
      <c r="F712" s="11"/>
      <c r="G712" s="11"/>
      <c r="H712" s="11"/>
      <c r="I712" s="11"/>
      <c r="J712" s="11"/>
      <c r="K712" s="11"/>
    </row>
    <row r="713" customFormat="false" ht="12.75" hidden="false" customHeight="true" outlineLevel="0" collapsed="false">
      <c r="A713" s="11"/>
      <c r="B713" s="11"/>
      <c r="C713" s="11"/>
      <c r="D713" s="11"/>
      <c r="E713" s="11"/>
      <c r="F713" s="11"/>
      <c r="G713" s="11"/>
      <c r="H713" s="11"/>
      <c r="I713" s="11"/>
      <c r="J713" s="11"/>
      <c r="K713" s="11"/>
    </row>
    <row r="714" customFormat="false" ht="12.75" hidden="false" customHeight="true" outlineLevel="0" collapsed="false">
      <c r="A714" s="11"/>
      <c r="B714" s="11"/>
      <c r="C714" s="11"/>
      <c r="D714" s="11"/>
      <c r="E714" s="11"/>
      <c r="F714" s="11"/>
      <c r="G714" s="11"/>
      <c r="H714" s="11"/>
      <c r="I714" s="11"/>
      <c r="J714" s="11"/>
      <c r="K714" s="11"/>
    </row>
    <row r="715" customFormat="false" ht="12.75" hidden="false" customHeight="true" outlineLevel="0" collapsed="false">
      <c r="A715" s="11"/>
      <c r="B715" s="11"/>
      <c r="C715" s="11"/>
      <c r="D715" s="11"/>
      <c r="E715" s="11"/>
      <c r="F715" s="11"/>
      <c r="G715" s="11"/>
      <c r="H715" s="11"/>
      <c r="I715" s="11"/>
      <c r="J715" s="11"/>
      <c r="K715" s="11"/>
    </row>
    <row r="716" customFormat="false" ht="12.75" hidden="false" customHeight="true" outlineLevel="0" collapsed="false">
      <c r="A716" s="11"/>
      <c r="B716" s="11"/>
      <c r="C716" s="11"/>
      <c r="D716" s="11"/>
      <c r="E716" s="11"/>
      <c r="F716" s="11"/>
      <c r="G716" s="11"/>
      <c r="H716" s="11"/>
      <c r="I716" s="11"/>
      <c r="J716" s="11"/>
      <c r="K716" s="11"/>
    </row>
    <row r="717" customFormat="false" ht="12.75" hidden="false" customHeight="true" outlineLevel="0" collapsed="false">
      <c r="A717" s="11"/>
      <c r="B717" s="11"/>
      <c r="C717" s="11"/>
      <c r="D717" s="11"/>
      <c r="E717" s="11"/>
      <c r="F717" s="11"/>
      <c r="G717" s="11"/>
      <c r="H717" s="11"/>
      <c r="I717" s="11"/>
      <c r="J717" s="11"/>
      <c r="K717" s="11"/>
    </row>
    <row r="718" customFormat="false" ht="12.75" hidden="false" customHeight="true" outlineLevel="0" collapsed="false">
      <c r="A718" s="11"/>
      <c r="B718" s="11"/>
      <c r="C718" s="11"/>
      <c r="D718" s="11"/>
      <c r="E718" s="11"/>
      <c r="F718" s="11"/>
      <c r="G718" s="11"/>
      <c r="H718" s="11"/>
      <c r="I718" s="11"/>
      <c r="J718" s="11"/>
      <c r="K718" s="11"/>
    </row>
    <row r="719" customFormat="false" ht="12.75" hidden="false" customHeight="true" outlineLevel="0" collapsed="false">
      <c r="A719" s="11"/>
      <c r="B719" s="11"/>
      <c r="C719" s="11"/>
      <c r="D719" s="11"/>
      <c r="E719" s="11"/>
      <c r="F719" s="11"/>
      <c r="G719" s="11"/>
      <c r="H719" s="11"/>
      <c r="I719" s="11"/>
      <c r="J719" s="11"/>
      <c r="K719" s="11"/>
    </row>
    <row r="720" customFormat="false" ht="12.75" hidden="false" customHeight="true" outlineLevel="0" collapsed="false">
      <c r="A720" s="11"/>
      <c r="B720" s="11"/>
      <c r="C720" s="11"/>
      <c r="D720" s="11"/>
      <c r="E720" s="11"/>
      <c r="F720" s="11"/>
      <c r="G720" s="11"/>
      <c r="H720" s="11"/>
      <c r="I720" s="11"/>
      <c r="J720" s="11"/>
      <c r="K720" s="11"/>
    </row>
    <row r="721" customFormat="false" ht="12.75" hidden="false" customHeight="true" outlineLevel="0" collapsed="false">
      <c r="A721" s="11"/>
      <c r="B721" s="11"/>
      <c r="C721" s="11"/>
      <c r="D721" s="11"/>
      <c r="E721" s="11"/>
      <c r="F721" s="11"/>
      <c r="G721" s="11"/>
      <c r="H721" s="11"/>
      <c r="I721" s="11"/>
      <c r="J721" s="11"/>
      <c r="K721" s="11"/>
    </row>
    <row r="722" customFormat="false" ht="12.75" hidden="false" customHeight="true" outlineLevel="0" collapsed="false">
      <c r="A722" s="11"/>
      <c r="B722" s="11"/>
      <c r="C722" s="11"/>
      <c r="D722" s="11"/>
      <c r="E722" s="11"/>
      <c r="F722" s="11"/>
      <c r="G722" s="11"/>
      <c r="H722" s="11"/>
      <c r="I722" s="11"/>
      <c r="J722" s="11"/>
      <c r="K722" s="11"/>
    </row>
    <row r="723" customFormat="false" ht="12.75" hidden="false" customHeight="true" outlineLevel="0" collapsed="false">
      <c r="A723" s="11"/>
      <c r="B723" s="11"/>
      <c r="C723" s="11"/>
      <c r="D723" s="11"/>
      <c r="E723" s="11"/>
      <c r="F723" s="11"/>
      <c r="G723" s="11"/>
      <c r="H723" s="11"/>
      <c r="I723" s="11"/>
      <c r="J723" s="11"/>
      <c r="K723" s="11"/>
    </row>
    <row r="724" customFormat="false" ht="12.75" hidden="false" customHeight="true" outlineLevel="0" collapsed="false">
      <c r="A724" s="11"/>
      <c r="B724" s="11"/>
      <c r="C724" s="11"/>
      <c r="D724" s="11"/>
      <c r="E724" s="11"/>
      <c r="F724" s="11"/>
      <c r="G724" s="11"/>
      <c r="H724" s="11"/>
      <c r="I724" s="11"/>
      <c r="J724" s="11"/>
      <c r="K724" s="11"/>
    </row>
    <row r="725" customFormat="false" ht="12.75" hidden="false" customHeight="true" outlineLevel="0" collapsed="false">
      <c r="A725" s="11"/>
      <c r="B725" s="11"/>
      <c r="C725" s="11"/>
      <c r="D725" s="11"/>
      <c r="E725" s="11"/>
      <c r="F725" s="11"/>
      <c r="G725" s="11"/>
      <c r="H725" s="11"/>
      <c r="I725" s="11"/>
      <c r="J725" s="11"/>
      <c r="K725" s="11"/>
    </row>
    <row r="726" customFormat="false" ht="12.75" hidden="false" customHeight="true" outlineLevel="0" collapsed="false">
      <c r="A726" s="11"/>
      <c r="B726" s="11"/>
      <c r="C726" s="11"/>
      <c r="D726" s="11"/>
      <c r="E726" s="11"/>
      <c r="F726" s="11"/>
      <c r="G726" s="11"/>
      <c r="H726" s="11"/>
      <c r="I726" s="11"/>
      <c r="J726" s="11"/>
      <c r="K726" s="11"/>
    </row>
    <row r="727" customFormat="false" ht="12.75" hidden="false" customHeight="true" outlineLevel="0" collapsed="false">
      <c r="A727" s="11"/>
      <c r="B727" s="11"/>
      <c r="C727" s="11"/>
      <c r="D727" s="11"/>
      <c r="E727" s="11"/>
      <c r="F727" s="11"/>
      <c r="G727" s="11"/>
      <c r="H727" s="11"/>
      <c r="I727" s="11"/>
      <c r="J727" s="11"/>
      <c r="K727" s="11"/>
    </row>
    <row r="728" customFormat="false" ht="12.75" hidden="false" customHeight="true" outlineLevel="0" collapsed="false">
      <c r="A728" s="11"/>
      <c r="B728" s="11"/>
      <c r="C728" s="11"/>
      <c r="D728" s="11"/>
      <c r="E728" s="11"/>
      <c r="F728" s="11"/>
      <c r="G728" s="11"/>
      <c r="H728" s="11"/>
      <c r="I728" s="11"/>
      <c r="J728" s="11"/>
      <c r="K728" s="11"/>
    </row>
    <row r="729" customFormat="false" ht="12.75" hidden="false" customHeight="true" outlineLevel="0" collapsed="false">
      <c r="A729" s="11"/>
      <c r="B729" s="11"/>
      <c r="C729" s="11"/>
      <c r="D729" s="11"/>
      <c r="E729" s="11"/>
      <c r="F729" s="11"/>
      <c r="G729" s="11"/>
      <c r="H729" s="11"/>
      <c r="I729" s="11"/>
      <c r="J729" s="11"/>
      <c r="K729" s="11"/>
    </row>
    <row r="730" customFormat="false" ht="12.75" hidden="false" customHeight="true" outlineLevel="0" collapsed="false">
      <c r="A730" s="11"/>
      <c r="B730" s="11"/>
      <c r="C730" s="11"/>
      <c r="D730" s="11"/>
      <c r="E730" s="11"/>
      <c r="F730" s="11"/>
      <c r="G730" s="11"/>
      <c r="H730" s="11"/>
      <c r="I730" s="11"/>
      <c r="J730" s="11"/>
      <c r="K730" s="11"/>
    </row>
    <row r="731" customFormat="false" ht="12.75" hidden="false" customHeight="true" outlineLevel="0" collapsed="false">
      <c r="A731" s="11"/>
      <c r="B731" s="11"/>
      <c r="C731" s="11"/>
      <c r="D731" s="11"/>
      <c r="E731" s="11"/>
      <c r="F731" s="11"/>
      <c r="G731" s="11"/>
      <c r="H731" s="11"/>
      <c r="I731" s="11"/>
      <c r="J731" s="11"/>
      <c r="K731" s="11"/>
    </row>
    <row r="732" customFormat="false" ht="12.75" hidden="false" customHeight="true" outlineLevel="0" collapsed="false">
      <c r="A732" s="11"/>
      <c r="B732" s="11"/>
      <c r="C732" s="11"/>
      <c r="D732" s="11"/>
      <c r="E732" s="11"/>
      <c r="F732" s="11"/>
      <c r="G732" s="11"/>
      <c r="H732" s="11"/>
      <c r="I732" s="11"/>
      <c r="J732" s="11"/>
      <c r="K732" s="11"/>
    </row>
    <row r="733" customFormat="false" ht="12.75" hidden="false" customHeight="true" outlineLevel="0" collapsed="false">
      <c r="A733" s="11"/>
      <c r="B733" s="11"/>
      <c r="C733" s="11"/>
      <c r="D733" s="11"/>
      <c r="E733" s="11"/>
      <c r="F733" s="11"/>
      <c r="G733" s="11"/>
      <c r="H733" s="11"/>
      <c r="I733" s="11"/>
      <c r="J733" s="11"/>
      <c r="K733" s="11"/>
    </row>
    <row r="734" customFormat="false" ht="12.75" hidden="false" customHeight="true" outlineLevel="0" collapsed="false">
      <c r="A734" s="11"/>
      <c r="B734" s="11"/>
      <c r="C734" s="11"/>
      <c r="D734" s="11"/>
      <c r="E734" s="11"/>
      <c r="F734" s="11"/>
      <c r="G734" s="11"/>
      <c r="H734" s="11"/>
      <c r="I734" s="11"/>
      <c r="J734" s="11"/>
      <c r="K734" s="11"/>
    </row>
    <row r="735" customFormat="false" ht="12.75" hidden="false" customHeight="true" outlineLevel="0" collapsed="false">
      <c r="A735" s="11"/>
      <c r="B735" s="11"/>
      <c r="C735" s="11"/>
      <c r="D735" s="11"/>
      <c r="E735" s="11"/>
      <c r="F735" s="11"/>
      <c r="G735" s="11"/>
      <c r="H735" s="11"/>
      <c r="I735" s="11"/>
      <c r="J735" s="11"/>
      <c r="K735" s="11"/>
    </row>
    <row r="736" customFormat="false" ht="12.75" hidden="false" customHeight="true" outlineLevel="0" collapsed="false">
      <c r="A736" s="11"/>
      <c r="B736" s="11"/>
      <c r="C736" s="11"/>
      <c r="D736" s="11"/>
      <c r="E736" s="11"/>
      <c r="F736" s="11"/>
      <c r="G736" s="11"/>
      <c r="H736" s="11"/>
      <c r="I736" s="11"/>
      <c r="J736" s="11"/>
      <c r="K736" s="11"/>
    </row>
    <row r="737" customFormat="false" ht="12.75" hidden="false" customHeight="true" outlineLevel="0" collapsed="false">
      <c r="A737" s="11"/>
      <c r="B737" s="11"/>
      <c r="C737" s="11"/>
      <c r="D737" s="11"/>
      <c r="E737" s="11"/>
      <c r="F737" s="11"/>
      <c r="G737" s="11"/>
      <c r="H737" s="11"/>
      <c r="I737" s="11"/>
      <c r="J737" s="11"/>
      <c r="K737" s="11"/>
    </row>
    <row r="738" customFormat="false" ht="12.75" hidden="false" customHeight="true" outlineLevel="0" collapsed="false">
      <c r="A738" s="11"/>
      <c r="B738" s="11"/>
      <c r="C738" s="11"/>
      <c r="D738" s="11"/>
      <c r="E738" s="11"/>
      <c r="F738" s="11"/>
      <c r="G738" s="11"/>
      <c r="H738" s="11"/>
      <c r="I738" s="11"/>
      <c r="J738" s="11"/>
      <c r="K738" s="11"/>
    </row>
    <row r="739" customFormat="false" ht="12.75" hidden="false" customHeight="true" outlineLevel="0" collapsed="false">
      <c r="A739" s="11"/>
      <c r="B739" s="11"/>
      <c r="C739" s="11"/>
      <c r="D739" s="11"/>
      <c r="E739" s="11"/>
      <c r="F739" s="11"/>
      <c r="G739" s="11"/>
      <c r="H739" s="11"/>
      <c r="I739" s="11"/>
      <c r="J739" s="11"/>
      <c r="K739" s="11"/>
    </row>
    <row r="740" customFormat="false" ht="12.75" hidden="false" customHeight="true" outlineLevel="0" collapsed="false">
      <c r="A740" s="11"/>
      <c r="B740" s="11"/>
      <c r="C740" s="11"/>
      <c r="D740" s="11"/>
      <c r="E740" s="11"/>
      <c r="F740" s="11"/>
      <c r="G740" s="11"/>
      <c r="H740" s="11"/>
      <c r="I740" s="11"/>
      <c r="J740" s="11"/>
      <c r="K740" s="11"/>
    </row>
    <row r="741" customFormat="false" ht="12.75" hidden="false" customHeight="true" outlineLevel="0" collapsed="false">
      <c r="A741" s="11"/>
      <c r="B741" s="11"/>
      <c r="C741" s="11"/>
      <c r="D741" s="11"/>
      <c r="E741" s="11"/>
      <c r="F741" s="11"/>
      <c r="G741" s="11"/>
      <c r="H741" s="11"/>
      <c r="I741" s="11"/>
      <c r="J741" s="11"/>
      <c r="K741" s="11"/>
    </row>
    <row r="742" customFormat="false" ht="12.75" hidden="false" customHeight="true" outlineLevel="0" collapsed="false">
      <c r="A742" s="11"/>
      <c r="B742" s="11"/>
      <c r="C742" s="11"/>
      <c r="D742" s="11"/>
      <c r="E742" s="11"/>
      <c r="F742" s="11"/>
      <c r="G742" s="11"/>
      <c r="H742" s="11"/>
      <c r="I742" s="11"/>
      <c r="J742" s="11"/>
      <c r="K742" s="11"/>
    </row>
    <row r="743" customFormat="false" ht="12.75" hidden="false" customHeight="true" outlineLevel="0" collapsed="false">
      <c r="A743" s="11"/>
      <c r="B743" s="11"/>
      <c r="C743" s="11"/>
      <c r="D743" s="11"/>
      <c r="E743" s="11"/>
      <c r="F743" s="11"/>
      <c r="G743" s="11"/>
      <c r="H743" s="11"/>
      <c r="I743" s="11"/>
      <c r="J743" s="11"/>
      <c r="K743" s="11"/>
    </row>
    <row r="744" customFormat="false" ht="12.75" hidden="false" customHeight="true" outlineLevel="0" collapsed="false">
      <c r="A744" s="11"/>
      <c r="B744" s="11"/>
      <c r="C744" s="11"/>
      <c r="D744" s="11"/>
      <c r="E744" s="11"/>
      <c r="F744" s="11"/>
      <c r="G744" s="11"/>
      <c r="H744" s="11"/>
      <c r="I744" s="11"/>
      <c r="J744" s="11"/>
      <c r="K744" s="11"/>
    </row>
    <row r="745" customFormat="false" ht="12.75" hidden="false" customHeight="true" outlineLevel="0" collapsed="false">
      <c r="A745" s="11"/>
      <c r="B745" s="11"/>
      <c r="C745" s="11"/>
      <c r="D745" s="11"/>
      <c r="E745" s="11"/>
      <c r="F745" s="11"/>
      <c r="G745" s="11"/>
      <c r="H745" s="11"/>
      <c r="I745" s="11"/>
      <c r="J745" s="11"/>
      <c r="K745" s="11"/>
    </row>
    <row r="746" customFormat="false" ht="12.75" hidden="false" customHeight="true" outlineLevel="0" collapsed="false">
      <c r="A746" s="11"/>
      <c r="B746" s="11"/>
      <c r="C746" s="11"/>
      <c r="D746" s="11"/>
      <c r="E746" s="11"/>
      <c r="F746" s="11"/>
      <c r="G746" s="11"/>
      <c r="H746" s="11"/>
      <c r="I746" s="11"/>
      <c r="J746" s="11"/>
      <c r="K746" s="11"/>
    </row>
    <row r="747" customFormat="false" ht="12.75" hidden="false" customHeight="true" outlineLevel="0" collapsed="false">
      <c r="A747" s="11"/>
      <c r="B747" s="11"/>
      <c r="C747" s="11"/>
      <c r="D747" s="11"/>
      <c r="E747" s="11"/>
      <c r="F747" s="11"/>
      <c r="G747" s="11"/>
      <c r="H747" s="11"/>
      <c r="I747" s="11"/>
      <c r="J747" s="11"/>
      <c r="K747" s="11"/>
    </row>
    <row r="748" customFormat="false" ht="12.75" hidden="false" customHeight="true" outlineLevel="0" collapsed="false">
      <c r="A748" s="11"/>
      <c r="B748" s="11"/>
      <c r="C748" s="11"/>
      <c r="D748" s="11"/>
      <c r="E748" s="11"/>
      <c r="F748" s="11"/>
      <c r="G748" s="11"/>
      <c r="H748" s="11"/>
      <c r="I748" s="11"/>
      <c r="J748" s="11"/>
      <c r="K748" s="11"/>
    </row>
    <row r="749" customFormat="false" ht="12.75" hidden="false" customHeight="true" outlineLevel="0" collapsed="false">
      <c r="A749" s="11"/>
      <c r="B749" s="11"/>
      <c r="C749" s="11"/>
      <c r="D749" s="11"/>
      <c r="E749" s="11"/>
      <c r="F749" s="11"/>
      <c r="G749" s="11"/>
      <c r="H749" s="11"/>
      <c r="I749" s="11"/>
      <c r="J749" s="11"/>
      <c r="K749" s="11"/>
    </row>
    <row r="750" customFormat="false" ht="12.75" hidden="false" customHeight="true" outlineLevel="0" collapsed="false">
      <c r="A750" s="11"/>
      <c r="B750" s="11"/>
      <c r="C750" s="11"/>
      <c r="D750" s="11"/>
      <c r="E750" s="11"/>
      <c r="F750" s="11"/>
      <c r="G750" s="11"/>
      <c r="H750" s="11"/>
      <c r="I750" s="11"/>
      <c r="J750" s="11"/>
      <c r="K750" s="11"/>
    </row>
    <row r="751" customFormat="false" ht="12.75" hidden="false" customHeight="true" outlineLevel="0" collapsed="false">
      <c r="A751" s="11"/>
      <c r="B751" s="11"/>
      <c r="C751" s="11"/>
      <c r="D751" s="11"/>
      <c r="E751" s="11"/>
      <c r="F751" s="11"/>
      <c r="G751" s="11"/>
      <c r="H751" s="11"/>
      <c r="I751" s="11"/>
      <c r="J751" s="11"/>
      <c r="K751" s="11"/>
    </row>
    <row r="752" customFormat="false" ht="12.75" hidden="false" customHeight="true" outlineLevel="0" collapsed="false">
      <c r="A752" s="11"/>
      <c r="B752" s="11"/>
      <c r="C752" s="11"/>
      <c r="D752" s="11"/>
      <c r="E752" s="11"/>
      <c r="F752" s="11"/>
      <c r="G752" s="11"/>
      <c r="H752" s="11"/>
      <c r="I752" s="11"/>
      <c r="J752" s="11"/>
      <c r="K752" s="11"/>
    </row>
    <row r="753" customFormat="false" ht="12.75" hidden="false" customHeight="true" outlineLevel="0" collapsed="false">
      <c r="A753" s="11"/>
      <c r="B753" s="11"/>
      <c r="C753" s="11"/>
      <c r="D753" s="11"/>
      <c r="E753" s="11"/>
      <c r="F753" s="11"/>
      <c r="G753" s="11"/>
      <c r="H753" s="11"/>
      <c r="I753" s="11"/>
      <c r="J753" s="11"/>
      <c r="K753" s="11"/>
    </row>
    <row r="754" customFormat="false" ht="12.75" hidden="false" customHeight="true" outlineLevel="0" collapsed="false">
      <c r="A754" s="11"/>
      <c r="B754" s="11"/>
      <c r="C754" s="11"/>
      <c r="D754" s="11"/>
      <c r="E754" s="11"/>
      <c r="F754" s="11"/>
      <c r="G754" s="11"/>
      <c r="H754" s="11"/>
      <c r="I754" s="11"/>
      <c r="J754" s="11"/>
      <c r="K754" s="11"/>
    </row>
    <row r="755" customFormat="false" ht="12.75" hidden="false" customHeight="true" outlineLevel="0" collapsed="false">
      <c r="A755" s="11"/>
      <c r="B755" s="11"/>
      <c r="C755" s="11"/>
      <c r="D755" s="11"/>
      <c r="E755" s="11"/>
      <c r="F755" s="11"/>
      <c r="G755" s="11"/>
      <c r="H755" s="11"/>
      <c r="I755" s="11"/>
      <c r="J755" s="11"/>
      <c r="K755" s="11"/>
    </row>
    <row r="756" customFormat="false" ht="12.75" hidden="false" customHeight="true" outlineLevel="0" collapsed="false">
      <c r="A756" s="11"/>
      <c r="B756" s="11"/>
      <c r="C756" s="11"/>
      <c r="D756" s="11"/>
      <c r="E756" s="11"/>
      <c r="F756" s="11"/>
      <c r="G756" s="11"/>
      <c r="H756" s="11"/>
      <c r="I756" s="11"/>
      <c r="J756" s="11"/>
      <c r="K756" s="11"/>
    </row>
    <row r="757" customFormat="false" ht="12.75" hidden="false" customHeight="true" outlineLevel="0" collapsed="false">
      <c r="A757" s="11"/>
      <c r="B757" s="11"/>
      <c r="C757" s="11"/>
      <c r="D757" s="11"/>
      <c r="E757" s="11"/>
      <c r="F757" s="11"/>
      <c r="G757" s="11"/>
      <c r="H757" s="11"/>
      <c r="I757" s="11"/>
      <c r="J757" s="11"/>
      <c r="K757" s="11"/>
    </row>
    <row r="758" customFormat="false" ht="12.75" hidden="false" customHeight="true" outlineLevel="0" collapsed="false">
      <c r="A758" s="11"/>
      <c r="B758" s="11"/>
      <c r="C758" s="11"/>
      <c r="D758" s="11"/>
      <c r="E758" s="11"/>
      <c r="F758" s="11"/>
      <c r="G758" s="11"/>
      <c r="H758" s="11"/>
      <c r="I758" s="11"/>
      <c r="J758" s="11"/>
      <c r="K758" s="11"/>
    </row>
    <row r="759" customFormat="false" ht="12.75" hidden="false" customHeight="true" outlineLevel="0" collapsed="false">
      <c r="A759" s="11"/>
      <c r="B759" s="11"/>
      <c r="C759" s="11"/>
      <c r="D759" s="11"/>
      <c r="E759" s="11"/>
      <c r="F759" s="11"/>
      <c r="G759" s="11"/>
      <c r="H759" s="11"/>
      <c r="I759" s="11"/>
      <c r="J759" s="11"/>
      <c r="K759" s="11"/>
    </row>
    <row r="760" customFormat="false" ht="12.75" hidden="false" customHeight="true" outlineLevel="0" collapsed="false">
      <c r="A760" s="11"/>
      <c r="B760" s="11"/>
      <c r="C760" s="11"/>
      <c r="D760" s="11"/>
      <c r="E760" s="11"/>
      <c r="F760" s="11"/>
      <c r="G760" s="11"/>
      <c r="H760" s="11"/>
      <c r="I760" s="11"/>
      <c r="J760" s="11"/>
      <c r="K760" s="11"/>
    </row>
    <row r="761" customFormat="false" ht="12.75" hidden="false" customHeight="true" outlineLevel="0" collapsed="false">
      <c r="A761" s="11"/>
      <c r="B761" s="11"/>
      <c r="C761" s="11"/>
      <c r="D761" s="11"/>
      <c r="E761" s="11"/>
      <c r="F761" s="11"/>
      <c r="G761" s="11"/>
      <c r="H761" s="11"/>
      <c r="I761" s="11"/>
      <c r="J761" s="11"/>
      <c r="K761" s="11"/>
    </row>
    <row r="762" customFormat="false" ht="12.75" hidden="false" customHeight="true" outlineLevel="0" collapsed="false">
      <c r="A762" s="11"/>
      <c r="B762" s="11"/>
      <c r="C762" s="11"/>
      <c r="D762" s="11"/>
      <c r="E762" s="11"/>
      <c r="F762" s="11"/>
      <c r="G762" s="11"/>
      <c r="H762" s="11"/>
      <c r="I762" s="11"/>
      <c r="J762" s="11"/>
      <c r="K762" s="11"/>
    </row>
    <row r="763" customFormat="false" ht="12.75" hidden="false" customHeight="true" outlineLevel="0" collapsed="false">
      <c r="A763" s="11"/>
      <c r="B763" s="11"/>
      <c r="C763" s="11"/>
      <c r="D763" s="11"/>
      <c r="E763" s="11"/>
      <c r="F763" s="11"/>
      <c r="G763" s="11"/>
      <c r="H763" s="11"/>
      <c r="I763" s="11"/>
      <c r="J763" s="11"/>
      <c r="K763" s="11"/>
    </row>
    <row r="764" customFormat="false" ht="12.75" hidden="false" customHeight="true" outlineLevel="0" collapsed="false">
      <c r="A764" s="11"/>
      <c r="B764" s="11"/>
      <c r="C764" s="11"/>
      <c r="D764" s="11"/>
      <c r="E764" s="11"/>
      <c r="F764" s="11"/>
      <c r="G764" s="11"/>
      <c r="H764" s="11"/>
      <c r="I764" s="11"/>
      <c r="J764" s="11"/>
      <c r="K764" s="11"/>
    </row>
    <row r="765" customFormat="false" ht="12.75" hidden="false" customHeight="true" outlineLevel="0" collapsed="false">
      <c r="A765" s="11"/>
      <c r="B765" s="11"/>
      <c r="C765" s="11"/>
      <c r="D765" s="11"/>
      <c r="E765" s="11"/>
      <c r="F765" s="11"/>
      <c r="G765" s="11"/>
      <c r="H765" s="11"/>
      <c r="I765" s="11"/>
      <c r="J765" s="11"/>
      <c r="K765" s="11"/>
    </row>
    <row r="766" customFormat="false" ht="12.75" hidden="false" customHeight="true" outlineLevel="0" collapsed="false">
      <c r="A766" s="11"/>
      <c r="B766" s="11"/>
      <c r="C766" s="11"/>
      <c r="D766" s="11"/>
      <c r="E766" s="11"/>
      <c r="F766" s="11"/>
      <c r="G766" s="11"/>
      <c r="H766" s="11"/>
      <c r="I766" s="11"/>
      <c r="J766" s="11"/>
      <c r="K766" s="11"/>
    </row>
    <row r="767" customFormat="false" ht="12.75" hidden="false" customHeight="true" outlineLevel="0" collapsed="false">
      <c r="A767" s="11"/>
      <c r="B767" s="11"/>
      <c r="C767" s="11"/>
      <c r="D767" s="11"/>
      <c r="E767" s="11"/>
      <c r="F767" s="11"/>
      <c r="G767" s="11"/>
      <c r="H767" s="11"/>
      <c r="I767" s="11"/>
      <c r="J767" s="11"/>
      <c r="K767" s="11"/>
    </row>
    <row r="768" customFormat="false" ht="12.75" hidden="false" customHeight="true" outlineLevel="0" collapsed="false">
      <c r="A768" s="11"/>
      <c r="B768" s="11"/>
      <c r="C768" s="11"/>
      <c r="D768" s="11"/>
      <c r="E768" s="11"/>
      <c r="F768" s="11"/>
      <c r="G768" s="11"/>
      <c r="H768" s="11"/>
      <c r="I768" s="11"/>
      <c r="J768" s="11"/>
      <c r="K768" s="11"/>
    </row>
    <row r="769" customFormat="false" ht="12.75" hidden="false" customHeight="true" outlineLevel="0" collapsed="false">
      <c r="A769" s="11"/>
      <c r="B769" s="11"/>
      <c r="C769" s="11"/>
      <c r="D769" s="11"/>
      <c r="E769" s="11"/>
      <c r="F769" s="11"/>
      <c r="G769" s="11"/>
      <c r="H769" s="11"/>
      <c r="I769" s="11"/>
      <c r="J769" s="11"/>
      <c r="K769" s="11"/>
    </row>
    <row r="770" customFormat="false" ht="12.75" hidden="false" customHeight="true" outlineLevel="0" collapsed="false">
      <c r="A770" s="11"/>
      <c r="B770" s="11"/>
      <c r="C770" s="11"/>
      <c r="D770" s="11"/>
      <c r="E770" s="11"/>
      <c r="F770" s="11"/>
      <c r="G770" s="11"/>
      <c r="H770" s="11"/>
      <c r="I770" s="11"/>
      <c r="J770" s="11"/>
      <c r="K770" s="11"/>
    </row>
    <row r="771" customFormat="false" ht="12.75" hidden="false" customHeight="true" outlineLevel="0" collapsed="false">
      <c r="A771" s="11"/>
      <c r="B771" s="11"/>
      <c r="C771" s="11"/>
      <c r="D771" s="11"/>
      <c r="E771" s="11"/>
      <c r="F771" s="11"/>
      <c r="G771" s="11"/>
      <c r="H771" s="11"/>
      <c r="I771" s="11"/>
      <c r="J771" s="11"/>
      <c r="K771" s="11"/>
    </row>
    <row r="772" customFormat="false" ht="12.75" hidden="false" customHeight="true" outlineLevel="0" collapsed="false">
      <c r="A772" s="11"/>
      <c r="B772" s="11"/>
      <c r="C772" s="11"/>
      <c r="D772" s="11"/>
      <c r="E772" s="11"/>
      <c r="F772" s="11"/>
      <c r="G772" s="11"/>
      <c r="H772" s="11"/>
      <c r="I772" s="11"/>
      <c r="J772" s="11"/>
      <c r="K772" s="11"/>
    </row>
    <row r="773" customFormat="false" ht="12.75" hidden="false" customHeight="true" outlineLevel="0" collapsed="false">
      <c r="A773" s="11"/>
      <c r="B773" s="11"/>
      <c r="C773" s="11"/>
      <c r="D773" s="11"/>
      <c r="E773" s="11"/>
      <c r="F773" s="11"/>
      <c r="G773" s="11"/>
      <c r="H773" s="11"/>
      <c r="I773" s="11"/>
      <c r="J773" s="11"/>
      <c r="K773" s="11"/>
    </row>
    <row r="774" customFormat="false" ht="12.75" hidden="false" customHeight="true" outlineLevel="0" collapsed="false">
      <c r="A774" s="11"/>
      <c r="B774" s="11"/>
      <c r="C774" s="11"/>
      <c r="D774" s="11"/>
      <c r="E774" s="11"/>
      <c r="F774" s="11"/>
      <c r="G774" s="11"/>
      <c r="H774" s="11"/>
      <c r="I774" s="11"/>
      <c r="J774" s="11"/>
      <c r="K774" s="11"/>
    </row>
    <row r="775" customFormat="false" ht="12.75" hidden="false" customHeight="true" outlineLevel="0" collapsed="false">
      <c r="A775" s="11"/>
      <c r="B775" s="11"/>
      <c r="C775" s="11"/>
      <c r="D775" s="11"/>
      <c r="E775" s="11"/>
      <c r="F775" s="11"/>
      <c r="G775" s="11"/>
      <c r="H775" s="11"/>
      <c r="I775" s="11"/>
      <c r="J775" s="11"/>
      <c r="K775" s="11"/>
    </row>
    <row r="776" customFormat="false" ht="12.75" hidden="false" customHeight="true" outlineLevel="0" collapsed="false">
      <c r="A776" s="11"/>
      <c r="B776" s="11"/>
      <c r="C776" s="11"/>
      <c r="D776" s="11"/>
      <c r="E776" s="11"/>
      <c r="F776" s="11"/>
      <c r="G776" s="11"/>
      <c r="H776" s="11"/>
      <c r="I776" s="11"/>
      <c r="J776" s="11"/>
      <c r="K776" s="11"/>
    </row>
    <row r="777" customFormat="false" ht="12.75" hidden="false" customHeight="true" outlineLevel="0" collapsed="false">
      <c r="A777" s="11"/>
      <c r="B777" s="11"/>
      <c r="C777" s="11"/>
      <c r="D777" s="11"/>
      <c r="E777" s="11"/>
      <c r="F777" s="11"/>
      <c r="G777" s="11"/>
      <c r="H777" s="11"/>
      <c r="I777" s="11"/>
      <c r="J777" s="11"/>
      <c r="K777" s="11"/>
    </row>
    <row r="778" customFormat="false" ht="12.75" hidden="false" customHeight="true" outlineLevel="0" collapsed="false">
      <c r="A778" s="11"/>
      <c r="B778" s="11"/>
      <c r="C778" s="11"/>
      <c r="D778" s="11"/>
      <c r="E778" s="11"/>
      <c r="F778" s="11"/>
      <c r="G778" s="11"/>
      <c r="H778" s="11"/>
      <c r="I778" s="11"/>
      <c r="J778" s="11"/>
      <c r="K778" s="11"/>
    </row>
    <row r="779" customFormat="false" ht="12.75" hidden="false" customHeight="true" outlineLevel="0" collapsed="false">
      <c r="A779" s="11"/>
      <c r="B779" s="11"/>
      <c r="C779" s="11"/>
      <c r="D779" s="11"/>
      <c r="E779" s="11"/>
      <c r="F779" s="11"/>
      <c r="G779" s="11"/>
      <c r="H779" s="11"/>
      <c r="I779" s="11"/>
      <c r="J779" s="11"/>
      <c r="K779" s="11"/>
    </row>
    <row r="780" customFormat="false" ht="12.75" hidden="false" customHeight="true" outlineLevel="0" collapsed="false">
      <c r="A780" s="11"/>
      <c r="B780" s="11"/>
      <c r="C780" s="11"/>
      <c r="D780" s="11"/>
      <c r="E780" s="11"/>
      <c r="F780" s="11"/>
      <c r="G780" s="11"/>
      <c r="H780" s="11"/>
      <c r="I780" s="11"/>
      <c r="J780" s="11"/>
      <c r="K780" s="11"/>
    </row>
    <row r="781" customFormat="false" ht="12.75" hidden="false" customHeight="true" outlineLevel="0" collapsed="false">
      <c r="A781" s="11"/>
      <c r="B781" s="11"/>
      <c r="C781" s="11"/>
      <c r="D781" s="11"/>
      <c r="E781" s="11"/>
      <c r="F781" s="11"/>
      <c r="G781" s="11"/>
      <c r="H781" s="11"/>
      <c r="I781" s="11"/>
      <c r="J781" s="11"/>
      <c r="K781" s="11"/>
    </row>
    <row r="782" customFormat="false" ht="12.75" hidden="false" customHeight="true" outlineLevel="0" collapsed="false">
      <c r="A782" s="11"/>
      <c r="B782" s="11"/>
      <c r="C782" s="11"/>
      <c r="D782" s="11"/>
      <c r="E782" s="11"/>
      <c r="F782" s="11"/>
      <c r="G782" s="11"/>
      <c r="H782" s="11"/>
      <c r="I782" s="11"/>
      <c r="J782" s="11"/>
      <c r="K782" s="11"/>
    </row>
    <row r="783" customFormat="false" ht="12.75" hidden="false" customHeight="true" outlineLevel="0" collapsed="false">
      <c r="A783" s="11"/>
      <c r="B783" s="11"/>
      <c r="C783" s="11"/>
      <c r="D783" s="11"/>
      <c r="E783" s="11"/>
      <c r="F783" s="11"/>
      <c r="G783" s="11"/>
      <c r="H783" s="11"/>
      <c r="I783" s="11"/>
      <c r="J783" s="11"/>
      <c r="K783" s="11"/>
    </row>
    <row r="784" customFormat="false" ht="12.75" hidden="false" customHeight="true" outlineLevel="0" collapsed="false">
      <c r="A784" s="11"/>
      <c r="B784" s="11"/>
      <c r="C784" s="11"/>
      <c r="D784" s="11"/>
      <c r="E784" s="11"/>
      <c r="F784" s="11"/>
      <c r="G784" s="11"/>
      <c r="H784" s="11"/>
      <c r="I784" s="11"/>
      <c r="J784" s="11"/>
      <c r="K784" s="11"/>
    </row>
    <row r="785" customFormat="false" ht="12.75" hidden="false" customHeight="true" outlineLevel="0" collapsed="false">
      <c r="A785" s="11"/>
      <c r="B785" s="11"/>
      <c r="C785" s="11"/>
      <c r="D785" s="11"/>
      <c r="E785" s="11"/>
      <c r="F785" s="11"/>
      <c r="G785" s="11"/>
      <c r="H785" s="11"/>
      <c r="I785" s="11"/>
      <c r="J785" s="11"/>
      <c r="K785" s="11"/>
    </row>
    <row r="786" customFormat="false" ht="12.75" hidden="false" customHeight="true" outlineLevel="0" collapsed="false">
      <c r="A786" s="11"/>
      <c r="B786" s="11"/>
      <c r="C786" s="11"/>
      <c r="D786" s="11"/>
      <c r="E786" s="11"/>
      <c r="F786" s="11"/>
      <c r="G786" s="11"/>
      <c r="H786" s="11"/>
      <c r="I786" s="11"/>
      <c r="J786" s="11"/>
      <c r="K786" s="11"/>
    </row>
    <row r="787" customFormat="false" ht="12.75" hidden="false" customHeight="true" outlineLevel="0" collapsed="false">
      <c r="A787" s="11"/>
      <c r="B787" s="11"/>
      <c r="C787" s="11"/>
      <c r="D787" s="11"/>
      <c r="E787" s="11"/>
      <c r="F787" s="11"/>
      <c r="G787" s="11"/>
      <c r="H787" s="11"/>
      <c r="I787" s="11"/>
      <c r="J787" s="11"/>
      <c r="K787" s="11"/>
    </row>
    <row r="788" customFormat="false" ht="12.75" hidden="false" customHeight="true" outlineLevel="0" collapsed="false">
      <c r="A788" s="11"/>
      <c r="B788" s="11"/>
      <c r="C788" s="11"/>
      <c r="D788" s="11"/>
      <c r="E788" s="11"/>
      <c r="F788" s="11"/>
      <c r="G788" s="11"/>
      <c r="H788" s="11"/>
      <c r="I788" s="11"/>
      <c r="J788" s="11"/>
      <c r="K788" s="11"/>
    </row>
    <row r="789" customFormat="false" ht="12.75" hidden="false" customHeight="true" outlineLevel="0" collapsed="false">
      <c r="A789" s="11"/>
      <c r="B789" s="11"/>
      <c r="C789" s="11"/>
      <c r="D789" s="11"/>
      <c r="E789" s="11"/>
      <c r="F789" s="11"/>
      <c r="G789" s="11"/>
      <c r="H789" s="11"/>
      <c r="I789" s="11"/>
      <c r="J789" s="11"/>
      <c r="K789" s="11"/>
    </row>
    <row r="790" customFormat="false" ht="12.75" hidden="false" customHeight="true" outlineLevel="0" collapsed="false">
      <c r="A790" s="11"/>
      <c r="B790" s="11"/>
      <c r="C790" s="11"/>
      <c r="D790" s="11"/>
      <c r="E790" s="11"/>
      <c r="F790" s="11"/>
      <c r="G790" s="11"/>
      <c r="H790" s="11"/>
      <c r="I790" s="11"/>
      <c r="J790" s="11"/>
      <c r="K790" s="11"/>
    </row>
    <row r="791" customFormat="false" ht="12.75" hidden="false" customHeight="true" outlineLevel="0" collapsed="false">
      <c r="A791" s="11"/>
      <c r="B791" s="11"/>
      <c r="C791" s="11"/>
      <c r="D791" s="11"/>
      <c r="E791" s="11"/>
      <c r="F791" s="11"/>
      <c r="G791" s="11"/>
      <c r="H791" s="11"/>
      <c r="I791" s="11"/>
      <c r="J791" s="11"/>
      <c r="K791" s="11"/>
    </row>
    <row r="792" customFormat="false" ht="12.75" hidden="false" customHeight="true" outlineLevel="0" collapsed="false">
      <c r="A792" s="11"/>
      <c r="B792" s="11"/>
      <c r="C792" s="11"/>
      <c r="D792" s="11"/>
      <c r="E792" s="11"/>
      <c r="F792" s="11"/>
      <c r="G792" s="11"/>
      <c r="H792" s="11"/>
      <c r="I792" s="11"/>
      <c r="J792" s="11"/>
      <c r="K792" s="11"/>
    </row>
    <row r="793" customFormat="false" ht="12.75" hidden="false" customHeight="true" outlineLevel="0" collapsed="false">
      <c r="A793" s="11"/>
      <c r="B793" s="11"/>
      <c r="C793" s="11"/>
      <c r="D793" s="11"/>
      <c r="E793" s="11"/>
      <c r="F793" s="11"/>
      <c r="G793" s="11"/>
      <c r="H793" s="11"/>
      <c r="I793" s="11"/>
      <c r="J793" s="11"/>
      <c r="K793" s="11"/>
    </row>
    <row r="794" customFormat="false" ht="12.75" hidden="false" customHeight="true" outlineLevel="0" collapsed="false">
      <c r="A794" s="11"/>
      <c r="B794" s="11"/>
      <c r="C794" s="11"/>
      <c r="D794" s="11"/>
      <c r="E794" s="11"/>
      <c r="F794" s="11"/>
      <c r="G794" s="11"/>
      <c r="H794" s="11"/>
      <c r="I794" s="11"/>
      <c r="J794" s="11"/>
      <c r="K794" s="11"/>
    </row>
    <row r="795" customFormat="false" ht="12.75" hidden="false" customHeight="true" outlineLevel="0" collapsed="false">
      <c r="A795" s="11"/>
      <c r="B795" s="11"/>
      <c r="C795" s="11"/>
      <c r="D795" s="11"/>
      <c r="E795" s="11"/>
      <c r="F795" s="11"/>
      <c r="G795" s="11"/>
      <c r="H795" s="11"/>
      <c r="I795" s="11"/>
      <c r="J795" s="11"/>
      <c r="K795" s="11"/>
    </row>
    <row r="796" customFormat="false" ht="12.75" hidden="false" customHeight="true" outlineLevel="0" collapsed="false">
      <c r="A796" s="11"/>
      <c r="B796" s="11"/>
      <c r="C796" s="11"/>
      <c r="D796" s="11"/>
      <c r="E796" s="11"/>
      <c r="F796" s="11"/>
      <c r="G796" s="11"/>
      <c r="H796" s="11"/>
      <c r="I796" s="11"/>
      <c r="J796" s="11"/>
      <c r="K796" s="11"/>
    </row>
    <row r="797" customFormat="false" ht="12.75" hidden="false" customHeight="true" outlineLevel="0" collapsed="false">
      <c r="A797" s="11"/>
      <c r="B797" s="11"/>
      <c r="C797" s="11"/>
      <c r="D797" s="11"/>
      <c r="E797" s="11"/>
      <c r="F797" s="11"/>
      <c r="G797" s="11"/>
      <c r="H797" s="11"/>
      <c r="I797" s="11"/>
      <c r="J797" s="11"/>
      <c r="K797" s="11"/>
    </row>
    <row r="798" customFormat="false" ht="12.75" hidden="false" customHeight="true" outlineLevel="0" collapsed="false">
      <c r="A798" s="11"/>
      <c r="B798" s="11"/>
      <c r="C798" s="11"/>
      <c r="D798" s="11"/>
      <c r="E798" s="11"/>
      <c r="F798" s="11"/>
      <c r="G798" s="11"/>
      <c r="H798" s="11"/>
      <c r="I798" s="11"/>
      <c r="J798" s="11"/>
      <c r="K798" s="11"/>
    </row>
    <row r="799" customFormat="false" ht="12.75" hidden="false" customHeight="true" outlineLevel="0" collapsed="false">
      <c r="A799" s="11"/>
      <c r="B799" s="11"/>
      <c r="C799" s="11"/>
      <c r="D799" s="11"/>
      <c r="E799" s="11"/>
      <c r="F799" s="11"/>
      <c r="G799" s="11"/>
      <c r="H799" s="11"/>
      <c r="I799" s="11"/>
      <c r="J799" s="11"/>
      <c r="K799" s="11"/>
    </row>
    <row r="800" customFormat="false" ht="12.75" hidden="false" customHeight="true" outlineLevel="0" collapsed="false">
      <c r="A800" s="11"/>
      <c r="B800" s="11"/>
      <c r="C800" s="11"/>
      <c r="D800" s="11"/>
      <c r="E800" s="11"/>
      <c r="F800" s="11"/>
      <c r="G800" s="11"/>
      <c r="H800" s="11"/>
      <c r="I800" s="11"/>
      <c r="J800" s="11"/>
      <c r="K800" s="11"/>
    </row>
    <row r="801" customFormat="false" ht="12.75" hidden="false" customHeight="true" outlineLevel="0" collapsed="false">
      <c r="A801" s="11"/>
      <c r="B801" s="11"/>
      <c r="C801" s="11"/>
      <c r="D801" s="11"/>
      <c r="E801" s="11"/>
      <c r="F801" s="11"/>
      <c r="G801" s="11"/>
      <c r="H801" s="11"/>
      <c r="I801" s="11"/>
      <c r="J801" s="11"/>
      <c r="K801" s="11"/>
    </row>
    <row r="802" customFormat="false" ht="12.75" hidden="false" customHeight="true" outlineLevel="0" collapsed="false">
      <c r="A802" s="11"/>
      <c r="B802" s="11"/>
      <c r="C802" s="11"/>
      <c r="D802" s="11"/>
      <c r="E802" s="11"/>
      <c r="F802" s="11"/>
      <c r="G802" s="11"/>
      <c r="H802" s="11"/>
      <c r="I802" s="11"/>
      <c r="J802" s="11"/>
      <c r="K802" s="11"/>
    </row>
    <row r="803" customFormat="false" ht="12.75" hidden="false" customHeight="true" outlineLevel="0" collapsed="false">
      <c r="A803" s="11"/>
      <c r="B803" s="11"/>
      <c r="C803" s="11"/>
      <c r="D803" s="11"/>
      <c r="E803" s="11"/>
      <c r="F803" s="11"/>
      <c r="G803" s="11"/>
      <c r="H803" s="11"/>
      <c r="I803" s="11"/>
      <c r="J803" s="11"/>
      <c r="K803" s="11"/>
    </row>
    <row r="804" customFormat="false" ht="12.75" hidden="false" customHeight="true" outlineLevel="0" collapsed="false">
      <c r="A804" s="11"/>
      <c r="B804" s="11"/>
      <c r="C804" s="11"/>
      <c r="D804" s="11"/>
      <c r="E804" s="11"/>
      <c r="F804" s="11"/>
      <c r="G804" s="11"/>
      <c r="H804" s="11"/>
      <c r="I804" s="11"/>
      <c r="J804" s="11"/>
      <c r="K804" s="11"/>
    </row>
    <row r="805" customFormat="false" ht="12.75" hidden="false" customHeight="true" outlineLevel="0" collapsed="false">
      <c r="A805" s="11"/>
      <c r="B805" s="11"/>
      <c r="C805" s="11"/>
      <c r="D805" s="11"/>
      <c r="E805" s="11"/>
      <c r="F805" s="11"/>
      <c r="G805" s="11"/>
      <c r="H805" s="11"/>
      <c r="I805" s="11"/>
      <c r="J805" s="11"/>
      <c r="K805" s="11"/>
    </row>
    <row r="806" customFormat="false" ht="12.75" hidden="false" customHeight="true" outlineLevel="0" collapsed="false">
      <c r="A806" s="11"/>
      <c r="B806" s="11"/>
      <c r="C806" s="11"/>
      <c r="D806" s="11"/>
      <c r="E806" s="11"/>
      <c r="F806" s="11"/>
      <c r="G806" s="11"/>
      <c r="H806" s="11"/>
      <c r="I806" s="11"/>
      <c r="J806" s="11"/>
      <c r="K806" s="11"/>
    </row>
    <row r="807" customFormat="false" ht="12.75" hidden="false" customHeight="true" outlineLevel="0" collapsed="false">
      <c r="A807" s="11"/>
      <c r="B807" s="11"/>
      <c r="C807" s="11"/>
      <c r="D807" s="11"/>
      <c r="E807" s="11"/>
      <c r="F807" s="11"/>
      <c r="G807" s="11"/>
      <c r="H807" s="11"/>
      <c r="I807" s="11"/>
      <c r="J807" s="11"/>
      <c r="K807" s="11"/>
    </row>
    <row r="808" customFormat="false" ht="12.75" hidden="false" customHeight="true" outlineLevel="0" collapsed="false">
      <c r="A808" s="11"/>
      <c r="B808" s="11"/>
      <c r="C808" s="11"/>
      <c r="D808" s="11"/>
      <c r="E808" s="11"/>
      <c r="F808" s="11"/>
      <c r="G808" s="11"/>
      <c r="H808" s="11"/>
      <c r="I808" s="11"/>
      <c r="J808" s="11"/>
      <c r="K808" s="11"/>
    </row>
    <row r="809" customFormat="false" ht="12.75" hidden="false" customHeight="true" outlineLevel="0" collapsed="false">
      <c r="A809" s="11"/>
      <c r="B809" s="11"/>
      <c r="C809" s="11"/>
      <c r="D809" s="11"/>
      <c r="E809" s="11"/>
      <c r="F809" s="11"/>
      <c r="G809" s="11"/>
      <c r="H809" s="11"/>
      <c r="I809" s="11"/>
      <c r="J809" s="11"/>
      <c r="K809" s="11"/>
    </row>
    <row r="810" customFormat="false" ht="12.75" hidden="false" customHeight="true" outlineLevel="0" collapsed="false">
      <c r="A810" s="11"/>
      <c r="B810" s="11"/>
      <c r="C810" s="11"/>
      <c r="D810" s="11"/>
      <c r="E810" s="11"/>
      <c r="F810" s="11"/>
      <c r="G810" s="11"/>
      <c r="H810" s="11"/>
      <c r="I810" s="11"/>
      <c r="J810" s="11"/>
      <c r="K810" s="11"/>
    </row>
    <row r="811" customFormat="false" ht="12.75" hidden="false" customHeight="true" outlineLevel="0" collapsed="false">
      <c r="A811" s="11"/>
      <c r="B811" s="11"/>
      <c r="C811" s="11"/>
      <c r="D811" s="11"/>
      <c r="E811" s="11"/>
      <c r="F811" s="11"/>
      <c r="G811" s="11"/>
      <c r="H811" s="11"/>
      <c r="I811" s="11"/>
      <c r="J811" s="11"/>
      <c r="K811" s="11"/>
    </row>
    <row r="812" customFormat="false" ht="12.75" hidden="false" customHeight="true" outlineLevel="0" collapsed="false">
      <c r="A812" s="11"/>
      <c r="B812" s="11"/>
      <c r="C812" s="11"/>
      <c r="D812" s="11"/>
      <c r="E812" s="11"/>
      <c r="F812" s="11"/>
      <c r="G812" s="11"/>
      <c r="H812" s="11"/>
      <c r="I812" s="11"/>
      <c r="J812" s="11"/>
      <c r="K812" s="11"/>
    </row>
    <row r="813" customFormat="false" ht="12.75" hidden="false" customHeight="true" outlineLevel="0" collapsed="false">
      <c r="A813" s="11"/>
      <c r="B813" s="11"/>
      <c r="C813" s="11"/>
      <c r="D813" s="11"/>
      <c r="E813" s="11"/>
      <c r="F813" s="11"/>
      <c r="G813" s="11"/>
      <c r="H813" s="11"/>
      <c r="I813" s="11"/>
      <c r="J813" s="11"/>
      <c r="K813" s="11"/>
    </row>
    <row r="814" customFormat="false" ht="12.75" hidden="false" customHeight="true" outlineLevel="0" collapsed="false">
      <c r="A814" s="11"/>
      <c r="B814" s="11"/>
      <c r="C814" s="11"/>
      <c r="D814" s="11"/>
      <c r="E814" s="11"/>
      <c r="F814" s="11"/>
      <c r="G814" s="11"/>
      <c r="H814" s="11"/>
      <c r="I814" s="11"/>
      <c r="J814" s="11"/>
      <c r="K814" s="11"/>
    </row>
    <row r="815" customFormat="false" ht="12.75" hidden="false" customHeight="true" outlineLevel="0" collapsed="false">
      <c r="A815" s="11"/>
      <c r="B815" s="11"/>
      <c r="C815" s="11"/>
      <c r="D815" s="11"/>
      <c r="E815" s="11"/>
      <c r="F815" s="11"/>
      <c r="G815" s="11"/>
      <c r="H815" s="11"/>
      <c r="I815" s="11"/>
      <c r="J815" s="11"/>
      <c r="K815" s="11"/>
    </row>
    <row r="816" customFormat="false" ht="12.75" hidden="false" customHeight="true" outlineLevel="0" collapsed="false">
      <c r="A816" s="11"/>
      <c r="B816" s="11"/>
      <c r="C816" s="11"/>
      <c r="D816" s="11"/>
      <c r="E816" s="11"/>
      <c r="F816" s="11"/>
      <c r="G816" s="11"/>
      <c r="H816" s="11"/>
      <c r="I816" s="11"/>
      <c r="J816" s="11"/>
      <c r="K816" s="11"/>
    </row>
    <row r="817" customFormat="false" ht="12.75" hidden="false" customHeight="true" outlineLevel="0" collapsed="false">
      <c r="A817" s="11"/>
      <c r="B817" s="11"/>
      <c r="C817" s="11"/>
      <c r="D817" s="11"/>
      <c r="E817" s="11"/>
      <c r="F817" s="11"/>
      <c r="G817" s="11"/>
      <c r="H817" s="11"/>
      <c r="I817" s="11"/>
      <c r="J817" s="11"/>
      <c r="K817" s="11"/>
    </row>
    <row r="818" customFormat="false" ht="12.75" hidden="false" customHeight="true" outlineLevel="0" collapsed="false">
      <c r="A818" s="11"/>
      <c r="B818" s="11"/>
      <c r="C818" s="11"/>
      <c r="D818" s="11"/>
      <c r="E818" s="11"/>
      <c r="F818" s="11"/>
      <c r="G818" s="11"/>
      <c r="H818" s="11"/>
      <c r="I818" s="11"/>
      <c r="J818" s="11"/>
      <c r="K818" s="11"/>
    </row>
    <row r="819" customFormat="false" ht="12.75" hidden="false" customHeight="true" outlineLevel="0" collapsed="false">
      <c r="A819" s="11"/>
      <c r="B819" s="11"/>
      <c r="C819" s="11"/>
      <c r="D819" s="11"/>
      <c r="E819" s="11"/>
      <c r="F819" s="11"/>
      <c r="G819" s="11"/>
      <c r="H819" s="11"/>
      <c r="I819" s="11"/>
      <c r="J819" s="11"/>
      <c r="K819" s="11"/>
    </row>
    <row r="820" customFormat="false" ht="12.75" hidden="false" customHeight="true" outlineLevel="0" collapsed="false">
      <c r="A820" s="11"/>
      <c r="B820" s="11"/>
      <c r="C820" s="11"/>
      <c r="D820" s="11"/>
      <c r="E820" s="11"/>
      <c r="F820" s="11"/>
      <c r="G820" s="11"/>
      <c r="H820" s="11"/>
      <c r="I820" s="11"/>
      <c r="J820" s="11"/>
      <c r="K820" s="11"/>
    </row>
    <row r="821" customFormat="false" ht="12.75" hidden="false" customHeight="true" outlineLevel="0" collapsed="false">
      <c r="A821" s="11"/>
      <c r="B821" s="11"/>
      <c r="C821" s="11"/>
      <c r="D821" s="11"/>
      <c r="E821" s="11"/>
      <c r="F821" s="11"/>
      <c r="G821" s="11"/>
      <c r="H821" s="11"/>
      <c r="I821" s="11"/>
      <c r="J821" s="11"/>
      <c r="K821" s="11"/>
    </row>
    <row r="822" customFormat="false" ht="12.75" hidden="false" customHeight="true" outlineLevel="0" collapsed="false">
      <c r="A822" s="11"/>
      <c r="B822" s="11"/>
      <c r="C822" s="11"/>
      <c r="D822" s="11"/>
      <c r="E822" s="11"/>
      <c r="F822" s="11"/>
      <c r="G822" s="11"/>
      <c r="H822" s="11"/>
      <c r="I822" s="11"/>
      <c r="J822" s="11"/>
      <c r="K822" s="11"/>
    </row>
    <row r="823" customFormat="false" ht="12.75" hidden="false" customHeight="true" outlineLevel="0" collapsed="false">
      <c r="A823" s="11"/>
      <c r="B823" s="11"/>
      <c r="C823" s="11"/>
      <c r="D823" s="11"/>
      <c r="E823" s="11"/>
      <c r="F823" s="11"/>
      <c r="G823" s="11"/>
      <c r="H823" s="11"/>
      <c r="I823" s="11"/>
      <c r="J823" s="11"/>
      <c r="K823" s="11"/>
    </row>
    <row r="824" customFormat="false" ht="12.75" hidden="false" customHeight="true" outlineLevel="0" collapsed="false">
      <c r="A824" s="11"/>
      <c r="B824" s="11"/>
      <c r="C824" s="11"/>
      <c r="D824" s="11"/>
      <c r="E824" s="11"/>
      <c r="F824" s="11"/>
      <c r="G824" s="11"/>
      <c r="H824" s="11"/>
      <c r="I824" s="11"/>
      <c r="J824" s="11"/>
      <c r="K824" s="11"/>
    </row>
    <row r="825" customFormat="false" ht="12.75" hidden="false" customHeight="true" outlineLevel="0" collapsed="false">
      <c r="A825" s="11"/>
      <c r="B825" s="11"/>
      <c r="C825" s="11"/>
      <c r="D825" s="11"/>
      <c r="E825" s="11"/>
      <c r="F825" s="11"/>
      <c r="G825" s="11"/>
      <c r="H825" s="11"/>
      <c r="I825" s="11"/>
      <c r="J825" s="11"/>
      <c r="K825" s="11"/>
    </row>
    <row r="826" customFormat="false" ht="12.75" hidden="false" customHeight="true" outlineLevel="0" collapsed="false">
      <c r="A826" s="11"/>
      <c r="B826" s="11"/>
      <c r="C826" s="11"/>
      <c r="D826" s="11"/>
      <c r="E826" s="11"/>
      <c r="F826" s="11"/>
      <c r="G826" s="11"/>
      <c r="H826" s="11"/>
      <c r="I826" s="11"/>
      <c r="J826" s="11"/>
      <c r="K826" s="11"/>
    </row>
    <row r="827" customFormat="false" ht="12.75" hidden="false" customHeight="true" outlineLevel="0" collapsed="false">
      <c r="A827" s="11"/>
      <c r="B827" s="11"/>
      <c r="C827" s="11"/>
      <c r="D827" s="11"/>
      <c r="E827" s="11"/>
      <c r="F827" s="11"/>
      <c r="G827" s="11"/>
      <c r="H827" s="11"/>
      <c r="I827" s="11"/>
      <c r="J827" s="11"/>
      <c r="K827" s="11"/>
    </row>
    <row r="828" customFormat="false" ht="12.75" hidden="false" customHeight="true" outlineLevel="0" collapsed="false">
      <c r="A828" s="11"/>
      <c r="B828" s="11"/>
      <c r="C828" s="11"/>
      <c r="D828" s="11"/>
      <c r="E828" s="11"/>
      <c r="F828" s="11"/>
      <c r="G828" s="11"/>
      <c r="H828" s="11"/>
      <c r="I828" s="11"/>
      <c r="J828" s="11"/>
      <c r="K828" s="11"/>
    </row>
    <row r="829" customFormat="false" ht="12.75" hidden="false" customHeight="true" outlineLevel="0" collapsed="false">
      <c r="A829" s="11"/>
      <c r="B829" s="11"/>
      <c r="C829" s="11"/>
      <c r="D829" s="11"/>
      <c r="E829" s="11"/>
      <c r="F829" s="11"/>
      <c r="G829" s="11"/>
      <c r="H829" s="11"/>
      <c r="I829" s="11"/>
      <c r="J829" s="11"/>
      <c r="K829" s="11"/>
    </row>
    <row r="830" customFormat="false" ht="12.75" hidden="false" customHeight="true" outlineLevel="0" collapsed="false">
      <c r="A830" s="11"/>
      <c r="B830" s="11"/>
      <c r="C830" s="11"/>
      <c r="D830" s="11"/>
      <c r="E830" s="11"/>
      <c r="F830" s="11"/>
      <c r="G830" s="11"/>
      <c r="H830" s="11"/>
      <c r="I830" s="11"/>
      <c r="J830" s="11"/>
      <c r="K830" s="11"/>
    </row>
    <row r="831" customFormat="false" ht="12.75" hidden="false" customHeight="true" outlineLevel="0" collapsed="false">
      <c r="A831" s="11"/>
      <c r="B831" s="11"/>
      <c r="C831" s="11"/>
      <c r="D831" s="11"/>
      <c r="E831" s="11"/>
      <c r="F831" s="11"/>
      <c r="G831" s="11"/>
      <c r="H831" s="11"/>
      <c r="I831" s="11"/>
      <c r="J831" s="11"/>
      <c r="K831" s="11"/>
    </row>
    <row r="832" customFormat="false" ht="12.75" hidden="false" customHeight="true" outlineLevel="0" collapsed="false">
      <c r="A832" s="11"/>
      <c r="B832" s="11"/>
      <c r="C832" s="11"/>
      <c r="D832" s="11"/>
      <c r="E832" s="11"/>
      <c r="F832" s="11"/>
      <c r="G832" s="11"/>
      <c r="H832" s="11"/>
      <c r="I832" s="11"/>
      <c r="J832" s="11"/>
      <c r="K832" s="11"/>
    </row>
    <row r="833" customFormat="false" ht="12.75" hidden="false" customHeight="true" outlineLevel="0" collapsed="false">
      <c r="A833" s="11"/>
      <c r="B833" s="11"/>
      <c r="C833" s="11"/>
      <c r="D833" s="11"/>
      <c r="E833" s="11"/>
      <c r="F833" s="11"/>
      <c r="G833" s="11"/>
      <c r="H833" s="11"/>
      <c r="I833" s="11"/>
      <c r="J833" s="11"/>
      <c r="K833" s="11"/>
    </row>
    <row r="834" customFormat="false" ht="12.75" hidden="false" customHeight="true" outlineLevel="0" collapsed="false">
      <c r="A834" s="11"/>
      <c r="B834" s="11"/>
      <c r="C834" s="11"/>
      <c r="D834" s="11"/>
      <c r="E834" s="11"/>
      <c r="F834" s="11"/>
      <c r="G834" s="11"/>
      <c r="H834" s="11"/>
      <c r="I834" s="11"/>
      <c r="J834" s="11"/>
      <c r="K834" s="11"/>
    </row>
    <row r="835" customFormat="false" ht="12.75" hidden="false" customHeight="true" outlineLevel="0" collapsed="false">
      <c r="A835" s="11"/>
      <c r="B835" s="11"/>
      <c r="C835" s="11"/>
      <c r="D835" s="11"/>
      <c r="E835" s="11"/>
      <c r="F835" s="11"/>
      <c r="G835" s="11"/>
      <c r="H835" s="11"/>
      <c r="I835" s="11"/>
      <c r="J835" s="11"/>
      <c r="K835" s="11"/>
    </row>
    <row r="836" customFormat="false" ht="12.75" hidden="false" customHeight="true" outlineLevel="0" collapsed="false">
      <c r="A836" s="11"/>
      <c r="B836" s="11"/>
      <c r="C836" s="11"/>
      <c r="D836" s="11"/>
      <c r="E836" s="11"/>
      <c r="F836" s="11"/>
      <c r="G836" s="11"/>
      <c r="H836" s="11"/>
      <c r="I836" s="11"/>
      <c r="J836" s="11"/>
      <c r="K836" s="11"/>
    </row>
    <row r="837" customFormat="false" ht="12.75" hidden="false" customHeight="true" outlineLevel="0" collapsed="false">
      <c r="A837" s="11"/>
      <c r="B837" s="11"/>
      <c r="C837" s="11"/>
      <c r="D837" s="11"/>
      <c r="E837" s="11"/>
      <c r="F837" s="11"/>
      <c r="G837" s="11"/>
      <c r="H837" s="11"/>
      <c r="I837" s="11"/>
      <c r="J837" s="11"/>
      <c r="K837" s="11"/>
    </row>
    <row r="838" customFormat="false" ht="12.75" hidden="false" customHeight="true" outlineLevel="0" collapsed="false">
      <c r="A838" s="11"/>
      <c r="B838" s="11"/>
      <c r="C838" s="11"/>
      <c r="D838" s="11"/>
      <c r="E838" s="11"/>
      <c r="F838" s="11"/>
      <c r="G838" s="11"/>
      <c r="H838" s="11"/>
      <c r="I838" s="11"/>
      <c r="J838" s="11"/>
      <c r="K838" s="11"/>
    </row>
    <row r="839" customFormat="false" ht="12.75" hidden="false" customHeight="true" outlineLevel="0" collapsed="false">
      <c r="A839" s="11"/>
      <c r="B839" s="11"/>
      <c r="C839" s="11"/>
      <c r="D839" s="11"/>
      <c r="E839" s="11"/>
      <c r="F839" s="11"/>
      <c r="G839" s="11"/>
      <c r="H839" s="11"/>
      <c r="I839" s="11"/>
      <c r="J839" s="11"/>
      <c r="K839" s="11"/>
    </row>
    <row r="840" customFormat="false" ht="12.75" hidden="false" customHeight="true" outlineLevel="0" collapsed="false">
      <c r="A840" s="11"/>
      <c r="B840" s="11"/>
      <c r="C840" s="11"/>
      <c r="D840" s="11"/>
      <c r="E840" s="11"/>
      <c r="F840" s="11"/>
      <c r="G840" s="11"/>
      <c r="H840" s="11"/>
      <c r="I840" s="11"/>
      <c r="J840" s="11"/>
      <c r="K840" s="11"/>
    </row>
    <row r="841" customFormat="false" ht="12.75" hidden="false" customHeight="true" outlineLevel="0" collapsed="false">
      <c r="A841" s="11"/>
      <c r="B841" s="11"/>
      <c r="C841" s="11"/>
      <c r="D841" s="11"/>
      <c r="E841" s="11"/>
      <c r="F841" s="11"/>
      <c r="G841" s="11"/>
      <c r="H841" s="11"/>
      <c r="I841" s="11"/>
      <c r="J841" s="11"/>
      <c r="K841" s="11"/>
    </row>
    <row r="842" customFormat="false" ht="12.75" hidden="false" customHeight="true" outlineLevel="0" collapsed="false">
      <c r="A842" s="11"/>
      <c r="B842" s="11"/>
      <c r="C842" s="11"/>
      <c r="D842" s="11"/>
      <c r="E842" s="11"/>
      <c r="F842" s="11"/>
      <c r="G842" s="11"/>
      <c r="H842" s="11"/>
      <c r="I842" s="11"/>
      <c r="J842" s="11"/>
      <c r="K842" s="11"/>
    </row>
    <row r="843" customFormat="false" ht="12.75" hidden="false" customHeight="true" outlineLevel="0" collapsed="false">
      <c r="A843" s="11"/>
      <c r="B843" s="11"/>
      <c r="C843" s="11"/>
      <c r="D843" s="11"/>
      <c r="E843" s="11"/>
      <c r="F843" s="11"/>
      <c r="G843" s="11"/>
      <c r="H843" s="11"/>
      <c r="I843" s="11"/>
      <c r="J843" s="11"/>
      <c r="K843" s="11"/>
    </row>
    <row r="844" customFormat="false" ht="12.75" hidden="false" customHeight="true" outlineLevel="0" collapsed="false">
      <c r="A844" s="11"/>
      <c r="B844" s="11"/>
      <c r="C844" s="11"/>
      <c r="D844" s="11"/>
      <c r="E844" s="11"/>
      <c r="F844" s="11"/>
      <c r="G844" s="11"/>
      <c r="H844" s="11"/>
      <c r="I844" s="11"/>
      <c r="J844" s="11"/>
      <c r="K844" s="11"/>
    </row>
    <row r="845" customFormat="false" ht="12.75" hidden="false" customHeight="true" outlineLevel="0" collapsed="false">
      <c r="A845" s="11"/>
      <c r="B845" s="11"/>
      <c r="C845" s="11"/>
      <c r="D845" s="11"/>
      <c r="E845" s="11"/>
      <c r="F845" s="11"/>
      <c r="G845" s="11"/>
      <c r="H845" s="11"/>
      <c r="I845" s="11"/>
      <c r="J845" s="11"/>
      <c r="K845" s="11"/>
    </row>
    <row r="846" customFormat="false" ht="12.75" hidden="false" customHeight="true" outlineLevel="0" collapsed="false">
      <c r="A846" s="11"/>
      <c r="B846" s="11"/>
      <c r="C846" s="11"/>
      <c r="D846" s="11"/>
      <c r="E846" s="11"/>
      <c r="F846" s="11"/>
      <c r="G846" s="11"/>
      <c r="H846" s="11"/>
      <c r="I846" s="11"/>
      <c r="J846" s="11"/>
      <c r="K846" s="11"/>
    </row>
    <row r="847" customFormat="false" ht="12.75" hidden="false" customHeight="true" outlineLevel="0" collapsed="false">
      <c r="A847" s="11"/>
      <c r="B847" s="11"/>
      <c r="C847" s="11"/>
      <c r="D847" s="11"/>
      <c r="E847" s="11"/>
      <c r="F847" s="11"/>
      <c r="G847" s="11"/>
      <c r="H847" s="11"/>
      <c r="I847" s="11"/>
      <c r="J847" s="11"/>
      <c r="K847" s="11"/>
    </row>
    <row r="848" customFormat="false" ht="12.75" hidden="false" customHeight="true" outlineLevel="0" collapsed="false">
      <c r="A848" s="11"/>
      <c r="B848" s="11"/>
      <c r="C848" s="11"/>
      <c r="D848" s="11"/>
      <c r="E848" s="11"/>
      <c r="F848" s="11"/>
      <c r="G848" s="11"/>
      <c r="H848" s="11"/>
      <c r="I848" s="11"/>
      <c r="J848" s="11"/>
      <c r="K848" s="11"/>
    </row>
    <row r="849" customFormat="false" ht="12.75" hidden="false" customHeight="true" outlineLevel="0" collapsed="false">
      <c r="A849" s="11"/>
      <c r="B849" s="11"/>
      <c r="C849" s="11"/>
      <c r="D849" s="11"/>
      <c r="E849" s="11"/>
      <c r="F849" s="11"/>
      <c r="G849" s="11"/>
      <c r="H849" s="11"/>
      <c r="I849" s="11"/>
      <c r="J849" s="11"/>
      <c r="K849" s="11"/>
    </row>
    <row r="850" customFormat="false" ht="12.75" hidden="false" customHeight="true" outlineLevel="0" collapsed="false">
      <c r="A850" s="11"/>
      <c r="B850" s="11"/>
      <c r="C850" s="11"/>
      <c r="D850" s="11"/>
      <c r="E850" s="11"/>
      <c r="F850" s="11"/>
      <c r="G850" s="11"/>
      <c r="H850" s="11"/>
      <c r="I850" s="11"/>
      <c r="J850" s="11"/>
      <c r="K850" s="11"/>
    </row>
    <row r="851" customFormat="false" ht="12.75" hidden="false" customHeight="true" outlineLevel="0" collapsed="false">
      <c r="A851" s="11"/>
      <c r="B851" s="11"/>
      <c r="C851" s="11"/>
      <c r="D851" s="11"/>
      <c r="E851" s="11"/>
      <c r="F851" s="11"/>
      <c r="G851" s="11"/>
      <c r="H851" s="11"/>
      <c r="I851" s="11"/>
      <c r="J851" s="11"/>
      <c r="K851" s="11"/>
    </row>
    <row r="852" customFormat="false" ht="12.75" hidden="false" customHeight="true" outlineLevel="0" collapsed="false">
      <c r="A852" s="11"/>
      <c r="B852" s="11"/>
      <c r="C852" s="11"/>
      <c r="D852" s="11"/>
      <c r="E852" s="11"/>
      <c r="F852" s="11"/>
      <c r="G852" s="11"/>
      <c r="H852" s="11"/>
      <c r="I852" s="11"/>
      <c r="J852" s="11"/>
      <c r="K852" s="11"/>
    </row>
    <row r="853" customFormat="false" ht="12.75" hidden="false" customHeight="true" outlineLevel="0" collapsed="false">
      <c r="A853" s="11"/>
      <c r="B853" s="11"/>
      <c r="C853" s="11"/>
      <c r="D853" s="11"/>
      <c r="E853" s="11"/>
      <c r="F853" s="11"/>
      <c r="G853" s="11"/>
      <c r="H853" s="11"/>
      <c r="I853" s="11"/>
      <c r="J853" s="11"/>
      <c r="K853" s="11"/>
    </row>
    <row r="854" customFormat="false" ht="12.75" hidden="false" customHeight="true" outlineLevel="0" collapsed="false">
      <c r="A854" s="11"/>
      <c r="B854" s="11"/>
      <c r="C854" s="11"/>
      <c r="D854" s="11"/>
      <c r="E854" s="11"/>
      <c r="F854" s="11"/>
      <c r="G854" s="11"/>
      <c r="H854" s="11"/>
      <c r="I854" s="11"/>
      <c r="J854" s="11"/>
      <c r="K854" s="11"/>
    </row>
    <row r="855" customFormat="false" ht="12.75" hidden="false" customHeight="true" outlineLevel="0" collapsed="false">
      <c r="A855" s="11"/>
      <c r="B855" s="11"/>
      <c r="C855" s="11"/>
      <c r="D855" s="11"/>
      <c r="E855" s="11"/>
      <c r="F855" s="11"/>
      <c r="G855" s="11"/>
      <c r="H855" s="11"/>
      <c r="I855" s="11"/>
      <c r="J855" s="11"/>
      <c r="K855" s="11"/>
    </row>
    <row r="856" customFormat="false" ht="12.75" hidden="false" customHeight="true" outlineLevel="0" collapsed="false">
      <c r="A856" s="11"/>
      <c r="B856" s="11"/>
      <c r="C856" s="11"/>
      <c r="D856" s="11"/>
      <c r="E856" s="11"/>
      <c r="F856" s="11"/>
      <c r="G856" s="11"/>
      <c r="H856" s="11"/>
      <c r="I856" s="11"/>
      <c r="J856" s="11"/>
      <c r="K856" s="11"/>
    </row>
    <row r="857" customFormat="false" ht="12.75" hidden="false" customHeight="true" outlineLevel="0" collapsed="false">
      <c r="A857" s="11"/>
      <c r="B857" s="11"/>
      <c r="C857" s="11"/>
      <c r="D857" s="11"/>
      <c r="E857" s="11"/>
      <c r="F857" s="11"/>
      <c r="G857" s="11"/>
      <c r="H857" s="11"/>
      <c r="I857" s="11"/>
      <c r="J857" s="11"/>
      <c r="K857" s="11"/>
    </row>
    <row r="858" customFormat="false" ht="12.75" hidden="false" customHeight="true" outlineLevel="0" collapsed="false">
      <c r="A858" s="11"/>
      <c r="B858" s="11"/>
      <c r="C858" s="11"/>
      <c r="D858" s="11"/>
      <c r="E858" s="11"/>
      <c r="F858" s="11"/>
      <c r="G858" s="11"/>
      <c r="H858" s="11"/>
      <c r="I858" s="11"/>
      <c r="J858" s="11"/>
      <c r="K858" s="11"/>
    </row>
    <row r="859" customFormat="false" ht="12.75" hidden="false" customHeight="true" outlineLevel="0" collapsed="false">
      <c r="A859" s="11"/>
      <c r="B859" s="11"/>
      <c r="C859" s="11"/>
      <c r="D859" s="11"/>
      <c r="E859" s="11"/>
      <c r="F859" s="11"/>
      <c r="G859" s="11"/>
      <c r="H859" s="11"/>
      <c r="I859" s="11"/>
      <c r="J859" s="11"/>
      <c r="K859" s="11"/>
    </row>
    <row r="860" customFormat="false" ht="12.75" hidden="false" customHeight="true" outlineLevel="0" collapsed="false">
      <c r="A860" s="11"/>
      <c r="B860" s="11"/>
      <c r="C860" s="11"/>
      <c r="D860" s="11"/>
      <c r="E860" s="11"/>
      <c r="F860" s="11"/>
      <c r="G860" s="11"/>
      <c r="H860" s="11"/>
      <c r="I860" s="11"/>
      <c r="J860" s="11"/>
      <c r="K860" s="11"/>
    </row>
    <row r="861" customFormat="false" ht="12.75" hidden="false" customHeight="true" outlineLevel="0" collapsed="false">
      <c r="A861" s="11"/>
      <c r="B861" s="11"/>
      <c r="C861" s="11"/>
      <c r="D861" s="11"/>
      <c r="E861" s="11"/>
      <c r="F861" s="11"/>
      <c r="G861" s="11"/>
      <c r="H861" s="11"/>
      <c r="I861" s="11"/>
      <c r="J861" s="11"/>
      <c r="K861" s="11"/>
    </row>
    <row r="862" customFormat="false" ht="12.75" hidden="false" customHeight="true" outlineLevel="0" collapsed="false">
      <c r="A862" s="11"/>
      <c r="B862" s="11"/>
      <c r="C862" s="11"/>
      <c r="D862" s="11"/>
      <c r="E862" s="11"/>
      <c r="F862" s="11"/>
      <c r="G862" s="11"/>
      <c r="H862" s="11"/>
      <c r="I862" s="11"/>
      <c r="J862" s="11"/>
      <c r="K862" s="11"/>
    </row>
    <row r="863" customFormat="false" ht="12.75" hidden="false" customHeight="true" outlineLevel="0" collapsed="false">
      <c r="A863" s="11"/>
      <c r="B863" s="11"/>
      <c r="C863" s="11"/>
      <c r="D863" s="11"/>
      <c r="E863" s="11"/>
      <c r="F863" s="11"/>
      <c r="G863" s="11"/>
      <c r="H863" s="11"/>
      <c r="I863" s="11"/>
      <c r="J863" s="11"/>
      <c r="K863" s="11"/>
    </row>
    <row r="864" customFormat="false" ht="12.75" hidden="false" customHeight="true" outlineLevel="0" collapsed="false">
      <c r="A864" s="11"/>
      <c r="B864" s="11"/>
      <c r="C864" s="11"/>
      <c r="D864" s="11"/>
      <c r="E864" s="11"/>
      <c r="F864" s="11"/>
      <c r="G864" s="11"/>
      <c r="H864" s="11"/>
      <c r="I864" s="11"/>
      <c r="J864" s="11"/>
      <c r="K864" s="11"/>
    </row>
    <row r="865" customFormat="false" ht="12.75" hidden="false" customHeight="true" outlineLevel="0" collapsed="false">
      <c r="A865" s="11"/>
      <c r="B865" s="11"/>
      <c r="C865" s="11"/>
      <c r="D865" s="11"/>
      <c r="E865" s="11"/>
      <c r="F865" s="11"/>
      <c r="G865" s="11"/>
      <c r="H865" s="11"/>
      <c r="I865" s="11"/>
      <c r="J865" s="11"/>
      <c r="K865" s="11"/>
    </row>
    <row r="866" customFormat="false" ht="12.75" hidden="false" customHeight="true" outlineLevel="0" collapsed="false">
      <c r="A866" s="11"/>
      <c r="B866" s="11"/>
      <c r="C866" s="11"/>
      <c r="D866" s="11"/>
      <c r="E866" s="11"/>
      <c r="F866" s="11"/>
      <c r="G866" s="11"/>
      <c r="H866" s="11"/>
      <c r="I866" s="11"/>
      <c r="J866" s="11"/>
      <c r="K866" s="11"/>
    </row>
    <row r="867" customFormat="false" ht="12.75" hidden="false" customHeight="true" outlineLevel="0" collapsed="false">
      <c r="A867" s="11"/>
      <c r="B867" s="11"/>
      <c r="C867" s="11"/>
      <c r="D867" s="11"/>
      <c r="E867" s="11"/>
      <c r="F867" s="11"/>
      <c r="G867" s="11"/>
      <c r="H867" s="11"/>
      <c r="I867" s="11"/>
      <c r="J867" s="11"/>
      <c r="K867" s="11"/>
    </row>
    <row r="868" customFormat="false" ht="12.75" hidden="false" customHeight="true" outlineLevel="0" collapsed="false">
      <c r="A868" s="11"/>
      <c r="B868" s="11"/>
      <c r="C868" s="11"/>
      <c r="D868" s="11"/>
      <c r="E868" s="11"/>
      <c r="F868" s="11"/>
      <c r="G868" s="11"/>
      <c r="H868" s="11"/>
      <c r="I868" s="11"/>
      <c r="J868" s="11"/>
      <c r="K868" s="11"/>
    </row>
    <row r="869" customFormat="false" ht="12.75" hidden="false" customHeight="true" outlineLevel="0" collapsed="false">
      <c r="A869" s="11"/>
      <c r="B869" s="11"/>
      <c r="C869" s="11"/>
      <c r="D869" s="11"/>
      <c r="E869" s="11"/>
      <c r="F869" s="11"/>
      <c r="G869" s="11"/>
      <c r="H869" s="11"/>
      <c r="I869" s="11"/>
      <c r="J869" s="11"/>
      <c r="K869" s="11"/>
    </row>
    <row r="870" customFormat="false" ht="12.75" hidden="false" customHeight="true" outlineLevel="0" collapsed="false">
      <c r="A870" s="11"/>
      <c r="B870" s="11"/>
      <c r="C870" s="11"/>
      <c r="D870" s="11"/>
      <c r="E870" s="11"/>
      <c r="F870" s="11"/>
      <c r="G870" s="11"/>
      <c r="H870" s="11"/>
      <c r="I870" s="11"/>
      <c r="J870" s="11"/>
      <c r="K870" s="11"/>
    </row>
    <row r="871" customFormat="false" ht="12.75" hidden="false" customHeight="true" outlineLevel="0" collapsed="false">
      <c r="A871" s="11"/>
      <c r="B871" s="11"/>
      <c r="C871" s="11"/>
      <c r="D871" s="11"/>
      <c r="E871" s="11"/>
      <c r="F871" s="11"/>
      <c r="G871" s="11"/>
      <c r="H871" s="11"/>
      <c r="I871" s="11"/>
      <c r="J871" s="11"/>
      <c r="K871" s="11"/>
    </row>
    <row r="872" customFormat="false" ht="12.75" hidden="false" customHeight="true" outlineLevel="0" collapsed="false">
      <c r="A872" s="11"/>
      <c r="B872" s="11"/>
      <c r="C872" s="11"/>
      <c r="D872" s="11"/>
      <c r="E872" s="11"/>
      <c r="F872" s="11"/>
      <c r="G872" s="11"/>
      <c r="H872" s="11"/>
      <c r="I872" s="11"/>
      <c r="J872" s="11"/>
      <c r="K872" s="11"/>
    </row>
    <row r="873" customFormat="false" ht="12.75" hidden="false" customHeight="true" outlineLevel="0" collapsed="false">
      <c r="A873" s="11"/>
      <c r="B873" s="11"/>
      <c r="C873" s="11"/>
      <c r="D873" s="11"/>
      <c r="E873" s="11"/>
      <c r="F873" s="11"/>
      <c r="G873" s="11"/>
      <c r="H873" s="11"/>
      <c r="I873" s="11"/>
      <c r="J873" s="11"/>
      <c r="K873" s="11"/>
    </row>
    <row r="874" customFormat="false" ht="12.75" hidden="false" customHeight="true" outlineLevel="0" collapsed="false">
      <c r="A874" s="11"/>
      <c r="B874" s="11"/>
      <c r="C874" s="11"/>
      <c r="D874" s="11"/>
      <c r="E874" s="11"/>
      <c r="F874" s="11"/>
      <c r="G874" s="11"/>
      <c r="H874" s="11"/>
      <c r="I874" s="11"/>
      <c r="J874" s="11"/>
      <c r="K874" s="11"/>
    </row>
    <row r="875" customFormat="false" ht="12.75" hidden="false" customHeight="true" outlineLevel="0" collapsed="false">
      <c r="A875" s="11"/>
      <c r="B875" s="11"/>
      <c r="C875" s="11"/>
      <c r="D875" s="11"/>
      <c r="E875" s="11"/>
      <c r="F875" s="11"/>
      <c r="G875" s="11"/>
      <c r="H875" s="11"/>
      <c r="I875" s="11"/>
      <c r="J875" s="11"/>
      <c r="K875" s="11"/>
    </row>
    <row r="876" customFormat="false" ht="12.75" hidden="false" customHeight="true" outlineLevel="0" collapsed="false">
      <c r="A876" s="11"/>
      <c r="B876" s="11"/>
      <c r="C876" s="11"/>
      <c r="D876" s="11"/>
      <c r="E876" s="11"/>
      <c r="F876" s="11"/>
      <c r="G876" s="11"/>
      <c r="H876" s="11"/>
      <c r="I876" s="11"/>
      <c r="J876" s="11"/>
      <c r="K876" s="11"/>
    </row>
    <row r="877" customFormat="false" ht="12.75" hidden="false" customHeight="true" outlineLevel="0" collapsed="false">
      <c r="A877" s="11"/>
      <c r="B877" s="11"/>
      <c r="C877" s="11"/>
      <c r="D877" s="11"/>
      <c r="E877" s="11"/>
      <c r="F877" s="11"/>
      <c r="G877" s="11"/>
      <c r="H877" s="11"/>
      <c r="I877" s="11"/>
      <c r="J877" s="11"/>
      <c r="K877" s="11"/>
    </row>
    <row r="878" customFormat="false" ht="12.75" hidden="false" customHeight="true" outlineLevel="0" collapsed="false">
      <c r="A878" s="11"/>
      <c r="B878" s="11"/>
      <c r="C878" s="11"/>
      <c r="D878" s="11"/>
      <c r="E878" s="11"/>
      <c r="F878" s="11"/>
      <c r="G878" s="11"/>
      <c r="H878" s="11"/>
      <c r="I878" s="11"/>
      <c r="J878" s="11"/>
      <c r="K878" s="11"/>
    </row>
    <row r="879" customFormat="false" ht="12.75" hidden="false" customHeight="true" outlineLevel="0" collapsed="false">
      <c r="A879" s="11"/>
      <c r="B879" s="11"/>
      <c r="C879" s="11"/>
      <c r="D879" s="11"/>
      <c r="E879" s="11"/>
      <c r="F879" s="11"/>
      <c r="G879" s="11"/>
      <c r="H879" s="11"/>
      <c r="I879" s="11"/>
      <c r="J879" s="11"/>
      <c r="K879" s="11"/>
    </row>
    <row r="880" customFormat="false" ht="12.75" hidden="false" customHeight="true" outlineLevel="0" collapsed="false">
      <c r="A880" s="11"/>
      <c r="B880" s="11"/>
      <c r="C880" s="11"/>
      <c r="D880" s="11"/>
      <c r="E880" s="11"/>
      <c r="F880" s="11"/>
      <c r="G880" s="11"/>
      <c r="H880" s="11"/>
      <c r="I880" s="11"/>
      <c r="J880" s="11"/>
      <c r="K880" s="11"/>
    </row>
    <row r="881" customFormat="false" ht="12.75" hidden="false" customHeight="true" outlineLevel="0" collapsed="false">
      <c r="A881" s="11"/>
      <c r="B881" s="11"/>
      <c r="C881" s="11"/>
      <c r="D881" s="11"/>
      <c r="E881" s="11"/>
      <c r="F881" s="11"/>
      <c r="G881" s="11"/>
      <c r="H881" s="11"/>
      <c r="I881" s="11"/>
      <c r="J881" s="11"/>
      <c r="K881" s="11"/>
    </row>
    <row r="882" customFormat="false" ht="12.75" hidden="false" customHeight="true" outlineLevel="0" collapsed="false">
      <c r="A882" s="11"/>
      <c r="B882" s="11"/>
      <c r="C882" s="11"/>
      <c r="D882" s="11"/>
      <c r="E882" s="11"/>
      <c r="F882" s="11"/>
      <c r="G882" s="11"/>
      <c r="H882" s="11"/>
      <c r="I882" s="11"/>
      <c r="J882" s="11"/>
      <c r="K882" s="11"/>
    </row>
    <row r="883" customFormat="false" ht="12.75" hidden="false" customHeight="true" outlineLevel="0" collapsed="false">
      <c r="A883" s="11"/>
      <c r="B883" s="11"/>
      <c r="C883" s="11"/>
      <c r="D883" s="11"/>
      <c r="E883" s="11"/>
      <c r="F883" s="11"/>
      <c r="G883" s="11"/>
      <c r="H883" s="11"/>
      <c r="I883" s="11"/>
      <c r="J883" s="11"/>
      <c r="K883" s="11"/>
    </row>
    <row r="884" customFormat="false" ht="12.75" hidden="false" customHeight="true" outlineLevel="0" collapsed="false">
      <c r="A884" s="11"/>
      <c r="B884" s="11"/>
      <c r="C884" s="11"/>
      <c r="D884" s="11"/>
      <c r="E884" s="11"/>
      <c r="F884" s="11"/>
      <c r="G884" s="11"/>
      <c r="H884" s="11"/>
      <c r="I884" s="11"/>
      <c r="J884" s="11"/>
      <c r="K884" s="11"/>
    </row>
    <row r="885" customFormat="false" ht="12.75" hidden="false" customHeight="true" outlineLevel="0" collapsed="false">
      <c r="A885" s="11"/>
      <c r="B885" s="11"/>
      <c r="C885" s="11"/>
      <c r="D885" s="11"/>
      <c r="E885" s="11"/>
      <c r="F885" s="11"/>
      <c r="G885" s="11"/>
      <c r="H885" s="11"/>
      <c r="I885" s="11"/>
      <c r="J885" s="11"/>
      <c r="K885" s="11"/>
    </row>
    <row r="886" customFormat="false" ht="12.75" hidden="false" customHeight="true" outlineLevel="0" collapsed="false">
      <c r="A886" s="11"/>
      <c r="B886" s="11"/>
      <c r="C886" s="11"/>
      <c r="D886" s="11"/>
      <c r="E886" s="11"/>
      <c r="F886" s="11"/>
      <c r="G886" s="11"/>
      <c r="H886" s="11"/>
      <c r="I886" s="11"/>
      <c r="J886" s="11"/>
      <c r="K886" s="11"/>
    </row>
    <row r="887" customFormat="false" ht="12.75" hidden="false" customHeight="true" outlineLevel="0" collapsed="false">
      <c r="A887" s="11"/>
      <c r="B887" s="11"/>
      <c r="C887" s="11"/>
      <c r="D887" s="11"/>
      <c r="E887" s="11"/>
      <c r="F887" s="11"/>
      <c r="G887" s="11"/>
      <c r="H887" s="11"/>
      <c r="I887" s="11"/>
      <c r="J887" s="11"/>
      <c r="K887" s="11"/>
    </row>
    <row r="888" customFormat="false" ht="12.75" hidden="false" customHeight="true" outlineLevel="0" collapsed="false">
      <c r="A888" s="11"/>
      <c r="B888" s="11"/>
      <c r="C888" s="11"/>
      <c r="D888" s="11"/>
      <c r="E888" s="11"/>
      <c r="F888" s="11"/>
      <c r="G888" s="11"/>
      <c r="H888" s="11"/>
      <c r="I888" s="11"/>
      <c r="J888" s="11"/>
      <c r="K888" s="11"/>
    </row>
    <row r="889" customFormat="false" ht="12.75" hidden="false" customHeight="true" outlineLevel="0" collapsed="false">
      <c r="A889" s="11"/>
      <c r="B889" s="11"/>
      <c r="C889" s="11"/>
      <c r="D889" s="11"/>
      <c r="E889" s="11"/>
      <c r="F889" s="11"/>
      <c r="G889" s="11"/>
      <c r="H889" s="11"/>
      <c r="I889" s="11"/>
      <c r="J889" s="11"/>
      <c r="K889" s="11"/>
    </row>
    <row r="890" customFormat="false" ht="12.75" hidden="false" customHeight="true" outlineLevel="0" collapsed="false">
      <c r="A890" s="11"/>
      <c r="B890" s="11"/>
      <c r="C890" s="11"/>
      <c r="D890" s="11"/>
      <c r="E890" s="11"/>
      <c r="F890" s="11"/>
      <c r="G890" s="11"/>
      <c r="H890" s="11"/>
      <c r="I890" s="11"/>
      <c r="J890" s="11"/>
      <c r="K890" s="11"/>
    </row>
    <row r="891" customFormat="false" ht="12.75" hidden="false" customHeight="true" outlineLevel="0" collapsed="false">
      <c r="A891" s="11"/>
      <c r="B891" s="11"/>
      <c r="C891" s="11"/>
      <c r="D891" s="11"/>
      <c r="E891" s="11"/>
      <c r="F891" s="11"/>
      <c r="G891" s="11"/>
      <c r="H891" s="11"/>
      <c r="I891" s="11"/>
      <c r="J891" s="11"/>
      <c r="K891" s="11"/>
    </row>
    <row r="892" customFormat="false" ht="12.75" hidden="false" customHeight="true" outlineLevel="0" collapsed="false">
      <c r="A892" s="11"/>
      <c r="B892" s="11"/>
      <c r="C892" s="11"/>
      <c r="D892" s="11"/>
      <c r="E892" s="11"/>
      <c r="F892" s="11"/>
      <c r="G892" s="11"/>
      <c r="H892" s="11"/>
      <c r="I892" s="11"/>
      <c r="J892" s="11"/>
      <c r="K892" s="11"/>
    </row>
    <row r="893" customFormat="false" ht="12.75" hidden="false" customHeight="true" outlineLevel="0" collapsed="false">
      <c r="A893" s="11"/>
      <c r="B893" s="11"/>
      <c r="C893" s="11"/>
      <c r="D893" s="11"/>
      <c r="E893" s="11"/>
      <c r="F893" s="11"/>
      <c r="G893" s="11"/>
      <c r="H893" s="11"/>
      <c r="I893" s="11"/>
      <c r="J893" s="11"/>
      <c r="K893" s="11"/>
    </row>
    <row r="894" customFormat="false" ht="12.75" hidden="false" customHeight="true" outlineLevel="0" collapsed="false">
      <c r="A894" s="11"/>
      <c r="B894" s="11"/>
      <c r="C894" s="11"/>
      <c r="D894" s="11"/>
      <c r="E894" s="11"/>
      <c r="F894" s="11"/>
      <c r="G894" s="11"/>
      <c r="H894" s="11"/>
      <c r="I894" s="11"/>
      <c r="J894" s="11"/>
      <c r="K894" s="11"/>
    </row>
    <row r="895" customFormat="false" ht="12.75" hidden="false" customHeight="true" outlineLevel="0" collapsed="false">
      <c r="A895" s="11"/>
      <c r="B895" s="11"/>
      <c r="C895" s="11"/>
      <c r="D895" s="11"/>
      <c r="E895" s="11"/>
      <c r="F895" s="11"/>
      <c r="G895" s="11"/>
      <c r="H895" s="11"/>
      <c r="I895" s="11"/>
      <c r="J895" s="11"/>
      <c r="K895" s="11"/>
    </row>
    <row r="896" customFormat="false" ht="12.75" hidden="false" customHeight="true" outlineLevel="0" collapsed="false">
      <c r="A896" s="11"/>
      <c r="B896" s="11"/>
      <c r="C896" s="11"/>
      <c r="D896" s="11"/>
      <c r="E896" s="11"/>
      <c r="F896" s="11"/>
      <c r="G896" s="11"/>
      <c r="H896" s="11"/>
      <c r="I896" s="11"/>
      <c r="J896" s="11"/>
      <c r="K896" s="11"/>
    </row>
    <row r="897" customFormat="false" ht="12.75" hidden="false" customHeight="true" outlineLevel="0" collapsed="false">
      <c r="A897" s="11"/>
      <c r="B897" s="11"/>
      <c r="C897" s="11"/>
      <c r="D897" s="11"/>
      <c r="E897" s="11"/>
      <c r="F897" s="11"/>
      <c r="G897" s="11"/>
      <c r="H897" s="11"/>
      <c r="I897" s="11"/>
      <c r="J897" s="11"/>
      <c r="K897" s="11"/>
    </row>
    <row r="898" customFormat="false" ht="12.75" hidden="false" customHeight="true" outlineLevel="0" collapsed="false">
      <c r="A898" s="11"/>
      <c r="B898" s="11"/>
      <c r="C898" s="11"/>
      <c r="D898" s="11"/>
      <c r="E898" s="11"/>
      <c r="F898" s="11"/>
      <c r="G898" s="11"/>
      <c r="H898" s="11"/>
      <c r="I898" s="11"/>
      <c r="J898" s="11"/>
      <c r="K898" s="11"/>
    </row>
    <row r="899" customFormat="false" ht="12.75" hidden="false" customHeight="true" outlineLevel="0" collapsed="false">
      <c r="A899" s="11"/>
      <c r="B899" s="11"/>
      <c r="C899" s="11"/>
      <c r="D899" s="11"/>
      <c r="E899" s="11"/>
      <c r="F899" s="11"/>
      <c r="G899" s="11"/>
      <c r="H899" s="11"/>
      <c r="I899" s="11"/>
      <c r="J899" s="11"/>
      <c r="K899" s="11"/>
    </row>
    <row r="900" customFormat="false" ht="12.75" hidden="false" customHeight="true" outlineLevel="0" collapsed="false">
      <c r="A900" s="11"/>
      <c r="B900" s="11"/>
      <c r="C900" s="11"/>
      <c r="D900" s="11"/>
      <c r="E900" s="11"/>
      <c r="F900" s="11"/>
      <c r="G900" s="11"/>
      <c r="H900" s="11"/>
      <c r="I900" s="11"/>
      <c r="J900" s="11"/>
      <c r="K900" s="11"/>
    </row>
    <row r="901" customFormat="false" ht="12.75" hidden="false" customHeight="true" outlineLevel="0" collapsed="false">
      <c r="A901" s="11"/>
      <c r="B901" s="11"/>
      <c r="C901" s="11"/>
      <c r="D901" s="11"/>
      <c r="E901" s="11"/>
      <c r="F901" s="11"/>
      <c r="G901" s="11"/>
      <c r="H901" s="11"/>
      <c r="I901" s="11"/>
      <c r="J901" s="11"/>
      <c r="K901" s="11"/>
    </row>
    <row r="902" customFormat="false" ht="12.75" hidden="false" customHeight="true" outlineLevel="0" collapsed="false">
      <c r="A902" s="11"/>
      <c r="B902" s="11"/>
      <c r="C902" s="11"/>
      <c r="D902" s="11"/>
      <c r="E902" s="11"/>
      <c r="F902" s="11"/>
      <c r="G902" s="11"/>
      <c r="H902" s="11"/>
      <c r="I902" s="11"/>
      <c r="J902" s="11"/>
      <c r="K902" s="11"/>
    </row>
    <row r="903" customFormat="false" ht="12.75" hidden="false" customHeight="true" outlineLevel="0" collapsed="false">
      <c r="A903" s="11"/>
      <c r="B903" s="11"/>
      <c r="C903" s="11"/>
      <c r="D903" s="11"/>
      <c r="E903" s="11"/>
      <c r="F903" s="11"/>
      <c r="G903" s="11"/>
      <c r="H903" s="11"/>
      <c r="I903" s="11"/>
      <c r="J903" s="11"/>
      <c r="K903" s="11"/>
    </row>
    <row r="904" customFormat="false" ht="12.75" hidden="false" customHeight="true" outlineLevel="0" collapsed="false">
      <c r="A904" s="11"/>
      <c r="B904" s="11"/>
      <c r="C904" s="11"/>
      <c r="D904" s="11"/>
      <c r="E904" s="11"/>
      <c r="F904" s="11"/>
      <c r="G904" s="11"/>
      <c r="H904" s="11"/>
      <c r="I904" s="11"/>
      <c r="J904" s="11"/>
      <c r="K904" s="11"/>
    </row>
    <row r="905" customFormat="false" ht="12.75" hidden="false" customHeight="true" outlineLevel="0" collapsed="false">
      <c r="A905" s="11"/>
      <c r="B905" s="11"/>
      <c r="C905" s="11"/>
      <c r="D905" s="11"/>
      <c r="E905" s="11"/>
      <c r="F905" s="11"/>
      <c r="G905" s="11"/>
      <c r="H905" s="11"/>
      <c r="I905" s="11"/>
      <c r="J905" s="11"/>
      <c r="K905" s="11"/>
    </row>
    <row r="906" customFormat="false" ht="12.75" hidden="false" customHeight="true" outlineLevel="0" collapsed="false">
      <c r="A906" s="11"/>
      <c r="B906" s="11"/>
      <c r="C906" s="11"/>
      <c r="D906" s="11"/>
      <c r="E906" s="11"/>
      <c r="F906" s="11"/>
      <c r="G906" s="11"/>
      <c r="H906" s="11"/>
      <c r="I906" s="11"/>
      <c r="J906" s="11"/>
      <c r="K906" s="11"/>
    </row>
    <row r="907" customFormat="false" ht="12.75" hidden="false" customHeight="true" outlineLevel="0" collapsed="false">
      <c r="A907" s="11"/>
      <c r="B907" s="11"/>
      <c r="C907" s="11"/>
      <c r="D907" s="11"/>
      <c r="E907" s="11"/>
      <c r="F907" s="11"/>
      <c r="G907" s="11"/>
      <c r="H907" s="11"/>
      <c r="I907" s="11"/>
      <c r="J907" s="11"/>
      <c r="K907" s="11"/>
    </row>
    <row r="908" customFormat="false" ht="12.75" hidden="false" customHeight="true" outlineLevel="0" collapsed="false">
      <c r="A908" s="11"/>
      <c r="B908" s="11"/>
      <c r="C908" s="11"/>
      <c r="D908" s="11"/>
      <c r="E908" s="11"/>
      <c r="F908" s="11"/>
      <c r="G908" s="11"/>
      <c r="H908" s="11"/>
      <c r="I908" s="11"/>
      <c r="J908" s="11"/>
      <c r="K908" s="11"/>
    </row>
    <row r="909" customFormat="false" ht="12.75" hidden="false" customHeight="true" outlineLevel="0" collapsed="false">
      <c r="A909" s="11"/>
      <c r="B909" s="11"/>
      <c r="C909" s="11"/>
      <c r="D909" s="11"/>
      <c r="E909" s="11"/>
      <c r="F909" s="11"/>
      <c r="G909" s="11"/>
      <c r="H909" s="11"/>
      <c r="I909" s="11"/>
      <c r="J909" s="11"/>
      <c r="K909" s="11"/>
    </row>
    <row r="910" customFormat="false" ht="12.75" hidden="false" customHeight="true" outlineLevel="0" collapsed="false">
      <c r="A910" s="11"/>
      <c r="B910" s="11"/>
      <c r="C910" s="11"/>
      <c r="D910" s="11"/>
      <c r="E910" s="11"/>
      <c r="F910" s="11"/>
      <c r="G910" s="11"/>
      <c r="H910" s="11"/>
      <c r="I910" s="11"/>
      <c r="J910" s="11"/>
      <c r="K910" s="11"/>
    </row>
    <row r="911" customFormat="false" ht="12.75" hidden="false" customHeight="true" outlineLevel="0" collapsed="false">
      <c r="A911" s="11"/>
      <c r="B911" s="11"/>
      <c r="C911" s="11"/>
      <c r="D911" s="11"/>
      <c r="E911" s="11"/>
      <c r="F911" s="11"/>
      <c r="G911" s="11"/>
      <c r="H911" s="11"/>
      <c r="I911" s="11"/>
      <c r="J911" s="11"/>
      <c r="K911" s="11"/>
    </row>
    <row r="912" customFormat="false" ht="12.75" hidden="false" customHeight="true" outlineLevel="0" collapsed="false">
      <c r="A912" s="11"/>
      <c r="B912" s="11"/>
      <c r="C912" s="11"/>
      <c r="D912" s="11"/>
      <c r="E912" s="11"/>
      <c r="F912" s="11"/>
      <c r="G912" s="11"/>
      <c r="H912" s="11"/>
      <c r="I912" s="11"/>
      <c r="J912" s="11"/>
      <c r="K912" s="11"/>
    </row>
    <row r="913" customFormat="false" ht="12.75" hidden="false" customHeight="true" outlineLevel="0" collapsed="false">
      <c r="A913" s="11"/>
      <c r="B913" s="11"/>
      <c r="C913" s="11"/>
      <c r="D913" s="11"/>
      <c r="E913" s="11"/>
      <c r="F913" s="11"/>
      <c r="G913" s="11"/>
      <c r="H913" s="11"/>
      <c r="I913" s="11"/>
      <c r="J913" s="11"/>
      <c r="K913" s="11"/>
    </row>
    <row r="914" customFormat="false" ht="12.75" hidden="false" customHeight="true" outlineLevel="0" collapsed="false">
      <c r="A914" s="11"/>
      <c r="B914" s="11"/>
      <c r="C914" s="11"/>
      <c r="D914" s="11"/>
      <c r="E914" s="11"/>
      <c r="F914" s="11"/>
      <c r="G914" s="11"/>
      <c r="H914" s="11"/>
      <c r="I914" s="11"/>
      <c r="J914" s="11"/>
      <c r="K914" s="11"/>
    </row>
    <row r="915" customFormat="false" ht="12.75" hidden="false" customHeight="true" outlineLevel="0" collapsed="false">
      <c r="A915" s="11"/>
      <c r="B915" s="11"/>
      <c r="C915" s="11"/>
      <c r="D915" s="11"/>
      <c r="E915" s="11"/>
      <c r="F915" s="11"/>
      <c r="G915" s="11"/>
      <c r="H915" s="11"/>
      <c r="I915" s="11"/>
      <c r="J915" s="11"/>
      <c r="K915" s="11"/>
    </row>
    <row r="916" customFormat="false" ht="12.75" hidden="false" customHeight="true" outlineLevel="0" collapsed="false">
      <c r="A916" s="11"/>
      <c r="B916" s="11"/>
      <c r="C916" s="11"/>
      <c r="D916" s="11"/>
      <c r="E916" s="11"/>
      <c r="F916" s="11"/>
      <c r="G916" s="11"/>
      <c r="H916" s="11"/>
      <c r="I916" s="11"/>
      <c r="J916" s="11"/>
      <c r="K916" s="11"/>
    </row>
    <row r="917" customFormat="false" ht="12.75" hidden="false" customHeight="true" outlineLevel="0" collapsed="false">
      <c r="A917" s="11"/>
      <c r="B917" s="11"/>
      <c r="C917" s="11"/>
      <c r="D917" s="11"/>
      <c r="E917" s="11"/>
      <c r="F917" s="11"/>
      <c r="G917" s="11"/>
      <c r="H917" s="11"/>
      <c r="I917" s="11"/>
      <c r="J917" s="11"/>
      <c r="K917" s="11"/>
    </row>
    <row r="918" customFormat="false" ht="12.75" hidden="false" customHeight="true" outlineLevel="0" collapsed="false">
      <c r="A918" s="11"/>
      <c r="B918" s="11"/>
      <c r="C918" s="11"/>
      <c r="D918" s="11"/>
      <c r="E918" s="11"/>
      <c r="F918" s="11"/>
      <c r="G918" s="11"/>
      <c r="H918" s="11"/>
      <c r="I918" s="11"/>
      <c r="J918" s="11"/>
      <c r="K918" s="11"/>
    </row>
    <row r="919" customFormat="false" ht="12.75" hidden="false" customHeight="true" outlineLevel="0" collapsed="false">
      <c r="A919" s="11"/>
      <c r="B919" s="11"/>
      <c r="C919" s="11"/>
      <c r="D919" s="11"/>
      <c r="E919" s="11"/>
      <c r="F919" s="11"/>
      <c r="G919" s="11"/>
      <c r="H919" s="11"/>
      <c r="I919" s="11"/>
      <c r="J919" s="11"/>
      <c r="K919" s="11"/>
    </row>
    <row r="920" customFormat="false" ht="12.75" hidden="false" customHeight="true" outlineLevel="0" collapsed="false">
      <c r="A920" s="11"/>
      <c r="B920" s="11"/>
      <c r="C920" s="11"/>
      <c r="D920" s="11"/>
      <c r="E920" s="11"/>
      <c r="F920" s="11"/>
      <c r="G920" s="11"/>
      <c r="H920" s="11"/>
      <c r="I920" s="11"/>
      <c r="J920" s="11"/>
      <c r="K920" s="11"/>
    </row>
    <row r="921" customFormat="false" ht="12.75" hidden="false" customHeight="true" outlineLevel="0" collapsed="false">
      <c r="A921" s="11"/>
      <c r="B921" s="11"/>
      <c r="C921" s="11"/>
      <c r="D921" s="11"/>
      <c r="E921" s="11"/>
      <c r="F921" s="11"/>
      <c r="G921" s="11"/>
      <c r="H921" s="11"/>
      <c r="I921" s="11"/>
      <c r="J921" s="11"/>
      <c r="K921" s="11"/>
    </row>
    <row r="922" customFormat="false" ht="12.75" hidden="false" customHeight="true" outlineLevel="0" collapsed="false">
      <c r="A922" s="11"/>
      <c r="B922" s="11"/>
      <c r="C922" s="11"/>
      <c r="D922" s="11"/>
      <c r="E922" s="11"/>
      <c r="F922" s="11"/>
      <c r="G922" s="11"/>
      <c r="H922" s="11"/>
      <c r="I922" s="11"/>
      <c r="J922" s="11"/>
      <c r="K922" s="11"/>
    </row>
    <row r="923" customFormat="false" ht="12.75" hidden="false" customHeight="true" outlineLevel="0" collapsed="false">
      <c r="A923" s="11"/>
      <c r="B923" s="11"/>
      <c r="C923" s="11"/>
      <c r="D923" s="11"/>
      <c r="E923" s="11"/>
      <c r="F923" s="11"/>
      <c r="G923" s="11"/>
      <c r="H923" s="11"/>
      <c r="I923" s="11"/>
      <c r="J923" s="11"/>
      <c r="K923" s="11"/>
    </row>
    <row r="924" customFormat="false" ht="12.75" hidden="false" customHeight="true" outlineLevel="0" collapsed="false">
      <c r="A924" s="11"/>
      <c r="B924" s="11"/>
      <c r="C924" s="11"/>
      <c r="D924" s="11"/>
      <c r="E924" s="11"/>
      <c r="F924" s="11"/>
      <c r="G924" s="11"/>
      <c r="H924" s="11"/>
      <c r="I924" s="11"/>
      <c r="J924" s="11"/>
      <c r="K924" s="11"/>
    </row>
    <row r="925" customFormat="false" ht="12.75" hidden="false" customHeight="true" outlineLevel="0" collapsed="false">
      <c r="A925" s="11"/>
      <c r="B925" s="11"/>
      <c r="C925" s="11"/>
      <c r="D925" s="11"/>
      <c r="E925" s="11"/>
      <c r="F925" s="11"/>
      <c r="G925" s="11"/>
      <c r="H925" s="11"/>
      <c r="I925" s="11"/>
      <c r="J925" s="11"/>
      <c r="K925" s="11"/>
    </row>
    <row r="926" customFormat="false" ht="12.75" hidden="false" customHeight="true" outlineLevel="0" collapsed="false">
      <c r="A926" s="11"/>
      <c r="B926" s="11"/>
      <c r="C926" s="11"/>
      <c r="D926" s="11"/>
      <c r="E926" s="11"/>
      <c r="F926" s="11"/>
      <c r="G926" s="11"/>
      <c r="H926" s="11"/>
      <c r="I926" s="11"/>
      <c r="J926" s="11"/>
      <c r="K926" s="11"/>
    </row>
    <row r="927" customFormat="false" ht="12.75" hidden="false" customHeight="true" outlineLevel="0" collapsed="false">
      <c r="A927" s="11"/>
      <c r="B927" s="11"/>
      <c r="C927" s="11"/>
      <c r="D927" s="11"/>
      <c r="E927" s="11"/>
      <c r="F927" s="11"/>
      <c r="G927" s="11"/>
      <c r="H927" s="11"/>
      <c r="I927" s="11"/>
      <c r="J927" s="11"/>
      <c r="K927" s="11"/>
    </row>
    <row r="928" customFormat="false" ht="12.75" hidden="false" customHeight="true" outlineLevel="0" collapsed="false">
      <c r="A928" s="11"/>
      <c r="B928" s="11"/>
      <c r="C928" s="11"/>
      <c r="D928" s="11"/>
      <c r="E928" s="11"/>
      <c r="F928" s="11"/>
      <c r="G928" s="11"/>
      <c r="H928" s="11"/>
      <c r="I928" s="11"/>
      <c r="J928" s="11"/>
      <c r="K928" s="11"/>
    </row>
    <row r="929" customFormat="false" ht="12.75" hidden="false" customHeight="true" outlineLevel="0" collapsed="false">
      <c r="A929" s="11"/>
      <c r="B929" s="11"/>
      <c r="C929" s="11"/>
      <c r="D929" s="11"/>
      <c r="E929" s="11"/>
      <c r="F929" s="11"/>
      <c r="G929" s="11"/>
      <c r="H929" s="11"/>
      <c r="I929" s="11"/>
      <c r="J929" s="11"/>
      <c r="K929" s="11"/>
    </row>
    <row r="930" customFormat="false" ht="12.75" hidden="false" customHeight="true" outlineLevel="0" collapsed="false">
      <c r="A930" s="11"/>
      <c r="B930" s="11"/>
      <c r="C930" s="11"/>
      <c r="D930" s="11"/>
      <c r="E930" s="11"/>
      <c r="F930" s="11"/>
      <c r="G930" s="11"/>
      <c r="H930" s="11"/>
      <c r="I930" s="11"/>
      <c r="J930" s="11"/>
      <c r="K930" s="11"/>
    </row>
    <row r="931" customFormat="false" ht="12.75" hidden="false" customHeight="true" outlineLevel="0" collapsed="false">
      <c r="A931" s="11"/>
      <c r="B931" s="11"/>
      <c r="C931" s="11"/>
      <c r="D931" s="11"/>
      <c r="E931" s="11"/>
      <c r="F931" s="11"/>
      <c r="G931" s="11"/>
      <c r="H931" s="11"/>
      <c r="I931" s="11"/>
      <c r="J931" s="11"/>
      <c r="K931" s="11"/>
    </row>
    <row r="932" customFormat="false" ht="12.75" hidden="false" customHeight="true" outlineLevel="0" collapsed="false">
      <c r="A932" s="11"/>
      <c r="B932" s="11"/>
      <c r="C932" s="11"/>
      <c r="D932" s="11"/>
      <c r="E932" s="11"/>
      <c r="F932" s="11"/>
      <c r="G932" s="11"/>
      <c r="H932" s="11"/>
      <c r="I932" s="11"/>
      <c r="J932" s="11"/>
      <c r="K932" s="11"/>
    </row>
    <row r="933" customFormat="false" ht="12.75" hidden="false" customHeight="true" outlineLevel="0" collapsed="false">
      <c r="A933" s="11"/>
      <c r="B933" s="11"/>
      <c r="C933" s="11"/>
      <c r="D933" s="11"/>
      <c r="E933" s="11"/>
      <c r="F933" s="11"/>
      <c r="G933" s="11"/>
      <c r="H933" s="11"/>
      <c r="I933" s="11"/>
      <c r="J933" s="11"/>
      <c r="K933" s="11"/>
    </row>
    <row r="934" customFormat="false" ht="12.75" hidden="false" customHeight="true" outlineLevel="0" collapsed="false">
      <c r="A934" s="11"/>
      <c r="B934" s="11"/>
      <c r="C934" s="11"/>
      <c r="D934" s="11"/>
      <c r="E934" s="11"/>
      <c r="F934" s="11"/>
      <c r="G934" s="11"/>
      <c r="H934" s="11"/>
      <c r="I934" s="11"/>
      <c r="J934" s="11"/>
      <c r="K934" s="11"/>
    </row>
    <row r="935" customFormat="false" ht="12.75" hidden="false" customHeight="true" outlineLevel="0" collapsed="false">
      <c r="A935" s="11"/>
      <c r="B935" s="11"/>
      <c r="C935" s="11"/>
      <c r="D935" s="11"/>
      <c r="E935" s="11"/>
      <c r="F935" s="11"/>
      <c r="G935" s="11"/>
      <c r="H935" s="11"/>
      <c r="I935" s="11"/>
      <c r="J935" s="11"/>
      <c r="K935" s="11"/>
    </row>
    <row r="936" customFormat="false" ht="12.75" hidden="false" customHeight="true" outlineLevel="0" collapsed="false">
      <c r="A936" s="11"/>
      <c r="B936" s="11"/>
      <c r="C936" s="11"/>
      <c r="D936" s="11"/>
      <c r="E936" s="11"/>
      <c r="F936" s="11"/>
      <c r="G936" s="11"/>
      <c r="H936" s="11"/>
      <c r="I936" s="11"/>
      <c r="J936" s="11"/>
      <c r="K936" s="11"/>
    </row>
    <row r="937" customFormat="false" ht="12.75" hidden="false" customHeight="true" outlineLevel="0" collapsed="false">
      <c r="A937" s="11"/>
      <c r="B937" s="11"/>
      <c r="C937" s="11"/>
      <c r="D937" s="11"/>
      <c r="E937" s="11"/>
      <c r="F937" s="11"/>
      <c r="G937" s="11"/>
      <c r="H937" s="11"/>
      <c r="I937" s="11"/>
      <c r="J937" s="11"/>
      <c r="K937" s="11"/>
    </row>
    <row r="938" customFormat="false" ht="12.75" hidden="false" customHeight="true" outlineLevel="0" collapsed="false">
      <c r="A938" s="11"/>
      <c r="B938" s="11"/>
      <c r="C938" s="11"/>
      <c r="D938" s="11"/>
      <c r="E938" s="11"/>
      <c r="F938" s="11"/>
      <c r="G938" s="11"/>
      <c r="H938" s="11"/>
      <c r="I938" s="11"/>
      <c r="J938" s="11"/>
      <c r="K938" s="11"/>
    </row>
    <row r="939" customFormat="false" ht="12.75" hidden="false" customHeight="true" outlineLevel="0" collapsed="false">
      <c r="A939" s="11"/>
      <c r="B939" s="11"/>
      <c r="C939" s="11"/>
      <c r="D939" s="11"/>
      <c r="E939" s="11"/>
      <c r="F939" s="11"/>
      <c r="G939" s="11"/>
      <c r="H939" s="11"/>
      <c r="I939" s="11"/>
      <c r="J939" s="11"/>
      <c r="K939" s="11"/>
    </row>
    <row r="940" customFormat="false" ht="12.75" hidden="false" customHeight="true" outlineLevel="0" collapsed="false">
      <c r="A940" s="11"/>
      <c r="B940" s="11"/>
      <c r="C940" s="11"/>
      <c r="D940" s="11"/>
      <c r="E940" s="11"/>
      <c r="F940" s="11"/>
      <c r="G940" s="11"/>
      <c r="H940" s="11"/>
      <c r="I940" s="11"/>
      <c r="J940" s="11"/>
      <c r="K940" s="11"/>
    </row>
    <row r="941" customFormat="false" ht="12.75" hidden="false" customHeight="true" outlineLevel="0" collapsed="false">
      <c r="A941" s="11"/>
      <c r="B941" s="11"/>
      <c r="C941" s="11"/>
      <c r="D941" s="11"/>
      <c r="E941" s="11"/>
      <c r="F941" s="11"/>
      <c r="G941" s="11"/>
      <c r="H941" s="11"/>
      <c r="I941" s="11"/>
      <c r="J941" s="11"/>
      <c r="K941" s="11"/>
    </row>
    <row r="942" customFormat="false" ht="12.75" hidden="false" customHeight="true" outlineLevel="0" collapsed="false">
      <c r="A942" s="11"/>
      <c r="B942" s="11"/>
      <c r="C942" s="11"/>
      <c r="D942" s="11"/>
      <c r="E942" s="11"/>
      <c r="F942" s="11"/>
      <c r="G942" s="11"/>
      <c r="H942" s="11"/>
      <c r="I942" s="11"/>
      <c r="J942" s="11"/>
      <c r="K942" s="11"/>
    </row>
    <row r="943" customFormat="false" ht="12.75" hidden="false" customHeight="true" outlineLevel="0" collapsed="false">
      <c r="A943" s="11"/>
      <c r="B943" s="11"/>
      <c r="C943" s="11"/>
      <c r="D943" s="11"/>
      <c r="E943" s="11"/>
      <c r="F943" s="11"/>
      <c r="G943" s="11"/>
      <c r="H943" s="11"/>
      <c r="I943" s="11"/>
      <c r="J943" s="11"/>
      <c r="K943" s="11"/>
    </row>
    <row r="944" customFormat="false" ht="12.75" hidden="false" customHeight="true" outlineLevel="0" collapsed="false">
      <c r="A944" s="11"/>
      <c r="B944" s="11"/>
      <c r="C944" s="11"/>
      <c r="D944" s="11"/>
      <c r="E944" s="11"/>
      <c r="F944" s="11"/>
      <c r="G944" s="11"/>
      <c r="H944" s="11"/>
      <c r="I944" s="11"/>
      <c r="J944" s="11"/>
      <c r="K944" s="11"/>
    </row>
    <row r="945" customFormat="false" ht="12.75" hidden="false" customHeight="true" outlineLevel="0" collapsed="false">
      <c r="A945" s="11"/>
      <c r="B945" s="11"/>
      <c r="C945" s="11"/>
      <c r="D945" s="11"/>
      <c r="E945" s="11"/>
      <c r="F945" s="11"/>
      <c r="G945" s="11"/>
      <c r="H945" s="11"/>
      <c r="I945" s="11"/>
      <c r="J945" s="11"/>
      <c r="K945" s="11"/>
    </row>
    <row r="946" customFormat="false" ht="12.75" hidden="false" customHeight="true" outlineLevel="0" collapsed="false">
      <c r="A946" s="11"/>
      <c r="B946" s="11"/>
      <c r="C946" s="11"/>
      <c r="D946" s="11"/>
      <c r="E946" s="11"/>
      <c r="F946" s="11"/>
      <c r="G946" s="11"/>
      <c r="H946" s="11"/>
      <c r="I946" s="11"/>
      <c r="J946" s="11"/>
      <c r="K946" s="11"/>
    </row>
    <row r="947" customFormat="false" ht="12.75" hidden="false" customHeight="true" outlineLevel="0" collapsed="false">
      <c r="A947" s="11"/>
      <c r="B947" s="11"/>
      <c r="C947" s="11"/>
      <c r="D947" s="11"/>
      <c r="E947" s="11"/>
      <c r="F947" s="11"/>
      <c r="G947" s="11"/>
      <c r="H947" s="11"/>
      <c r="I947" s="11"/>
      <c r="J947" s="11"/>
      <c r="K947" s="11"/>
    </row>
    <row r="948" customFormat="false" ht="12.75" hidden="false" customHeight="true" outlineLevel="0" collapsed="false">
      <c r="A948" s="11"/>
      <c r="B948" s="11"/>
      <c r="C948" s="11"/>
      <c r="D948" s="11"/>
      <c r="E948" s="11"/>
      <c r="F948" s="11"/>
      <c r="G948" s="11"/>
      <c r="H948" s="11"/>
      <c r="I948" s="11"/>
      <c r="J948" s="11"/>
      <c r="K948" s="11"/>
    </row>
    <row r="949" customFormat="false" ht="12.75" hidden="false" customHeight="true" outlineLevel="0" collapsed="false">
      <c r="A949" s="11"/>
      <c r="B949" s="11"/>
      <c r="C949" s="11"/>
      <c r="D949" s="11"/>
      <c r="E949" s="11"/>
      <c r="F949" s="11"/>
      <c r="G949" s="11"/>
      <c r="H949" s="11"/>
      <c r="I949" s="11"/>
      <c r="J949" s="11"/>
      <c r="K949" s="11"/>
    </row>
    <row r="950" customFormat="false" ht="12.75" hidden="false" customHeight="true" outlineLevel="0" collapsed="false">
      <c r="A950" s="11"/>
      <c r="B950" s="11"/>
      <c r="C950" s="11"/>
      <c r="D950" s="11"/>
      <c r="E950" s="11"/>
      <c r="F950" s="11"/>
      <c r="G950" s="11"/>
      <c r="H950" s="11"/>
      <c r="I950" s="11"/>
      <c r="J950" s="11"/>
      <c r="K950" s="11"/>
    </row>
    <row r="951" customFormat="false" ht="12.75" hidden="false" customHeight="true" outlineLevel="0" collapsed="false">
      <c r="A951" s="11"/>
      <c r="B951" s="11"/>
      <c r="C951" s="11"/>
      <c r="D951" s="11"/>
      <c r="E951" s="11"/>
      <c r="F951" s="11"/>
      <c r="G951" s="11"/>
      <c r="H951" s="11"/>
      <c r="I951" s="11"/>
      <c r="J951" s="11"/>
      <c r="K951" s="11"/>
    </row>
    <row r="952" customFormat="false" ht="12.75" hidden="false" customHeight="true" outlineLevel="0" collapsed="false">
      <c r="A952" s="11"/>
      <c r="B952" s="11"/>
      <c r="C952" s="11"/>
      <c r="D952" s="11"/>
      <c r="E952" s="11"/>
      <c r="F952" s="11"/>
      <c r="G952" s="11"/>
      <c r="H952" s="11"/>
      <c r="I952" s="11"/>
      <c r="J952" s="11"/>
      <c r="K952" s="11"/>
    </row>
    <row r="953" customFormat="false" ht="12.75" hidden="false" customHeight="true" outlineLevel="0" collapsed="false">
      <c r="A953" s="11"/>
      <c r="B953" s="11"/>
      <c r="C953" s="11"/>
      <c r="D953" s="11"/>
      <c r="E953" s="11"/>
      <c r="F953" s="11"/>
      <c r="G953" s="11"/>
      <c r="H953" s="11"/>
      <c r="I953" s="11"/>
      <c r="J953" s="11"/>
      <c r="K953" s="11"/>
    </row>
    <row r="954" customFormat="false" ht="12.75" hidden="false" customHeight="true" outlineLevel="0" collapsed="false">
      <c r="A954" s="11"/>
      <c r="B954" s="11"/>
      <c r="C954" s="11"/>
      <c r="D954" s="11"/>
      <c r="E954" s="11"/>
      <c r="F954" s="11"/>
      <c r="G954" s="11"/>
      <c r="H954" s="11"/>
      <c r="I954" s="11"/>
      <c r="J954" s="11"/>
      <c r="K954" s="11"/>
    </row>
    <row r="955" customFormat="false" ht="12.75" hidden="false" customHeight="true" outlineLevel="0" collapsed="false">
      <c r="A955" s="11"/>
      <c r="B955" s="11"/>
      <c r="C955" s="11"/>
      <c r="D955" s="11"/>
      <c r="E955" s="11"/>
      <c r="F955" s="11"/>
      <c r="G955" s="11"/>
      <c r="H955" s="11"/>
      <c r="I955" s="11"/>
      <c r="J955" s="11"/>
      <c r="K955" s="11"/>
    </row>
    <row r="956" customFormat="false" ht="12.75" hidden="false" customHeight="true" outlineLevel="0" collapsed="false">
      <c r="A956" s="11"/>
      <c r="B956" s="11"/>
      <c r="C956" s="11"/>
      <c r="D956" s="11"/>
      <c r="E956" s="11"/>
      <c r="F956" s="11"/>
      <c r="G956" s="11"/>
      <c r="H956" s="11"/>
      <c r="I956" s="11"/>
      <c r="J956" s="11"/>
      <c r="K956" s="11"/>
    </row>
    <row r="957" customFormat="false" ht="12.75" hidden="false" customHeight="true" outlineLevel="0" collapsed="false">
      <c r="A957" s="11"/>
      <c r="B957" s="11"/>
      <c r="C957" s="11"/>
      <c r="D957" s="11"/>
      <c r="E957" s="11"/>
      <c r="F957" s="11"/>
      <c r="G957" s="11"/>
      <c r="H957" s="11"/>
      <c r="I957" s="11"/>
      <c r="J957" s="11"/>
      <c r="K957" s="11"/>
    </row>
    <row r="958" customFormat="false" ht="12.75" hidden="false" customHeight="true" outlineLevel="0" collapsed="false">
      <c r="A958" s="11"/>
      <c r="B958" s="11"/>
      <c r="C958" s="11"/>
      <c r="D958" s="11"/>
      <c r="E958" s="11"/>
      <c r="F958" s="11"/>
      <c r="G958" s="11"/>
      <c r="H958" s="11"/>
      <c r="I958" s="11"/>
      <c r="J958" s="11"/>
      <c r="K958" s="11"/>
    </row>
    <row r="959" customFormat="false" ht="12.75" hidden="false" customHeight="true" outlineLevel="0" collapsed="false">
      <c r="A959" s="11"/>
      <c r="B959" s="11"/>
      <c r="C959" s="11"/>
      <c r="D959" s="11"/>
      <c r="E959" s="11"/>
      <c r="F959" s="11"/>
      <c r="G959" s="11"/>
      <c r="H959" s="11"/>
      <c r="I959" s="11"/>
      <c r="J959" s="11"/>
      <c r="K959" s="11"/>
    </row>
    <row r="960" customFormat="false" ht="12.75" hidden="false" customHeight="true" outlineLevel="0" collapsed="false">
      <c r="A960" s="11"/>
      <c r="B960" s="11"/>
      <c r="C960" s="11"/>
      <c r="D960" s="11"/>
      <c r="E960" s="11"/>
      <c r="F960" s="11"/>
      <c r="G960" s="11"/>
      <c r="H960" s="11"/>
      <c r="I960" s="11"/>
      <c r="J960" s="11"/>
      <c r="K960" s="11"/>
    </row>
    <row r="961" customFormat="false" ht="12.75" hidden="false" customHeight="true" outlineLevel="0" collapsed="false">
      <c r="A961" s="11"/>
      <c r="B961" s="11"/>
      <c r="C961" s="11"/>
      <c r="D961" s="11"/>
      <c r="E961" s="11"/>
      <c r="F961" s="11"/>
      <c r="G961" s="11"/>
      <c r="H961" s="11"/>
      <c r="I961" s="11"/>
      <c r="J961" s="11"/>
      <c r="K961" s="11"/>
    </row>
    <row r="962" customFormat="false" ht="12.75" hidden="false" customHeight="true" outlineLevel="0" collapsed="false">
      <c r="A962" s="11"/>
      <c r="B962" s="11"/>
      <c r="C962" s="11"/>
      <c r="D962" s="11"/>
      <c r="E962" s="11"/>
      <c r="F962" s="11"/>
      <c r="G962" s="11"/>
      <c r="H962" s="11"/>
      <c r="I962" s="11"/>
      <c r="J962" s="11"/>
      <c r="K962" s="11"/>
    </row>
    <row r="963" customFormat="false" ht="12.75" hidden="false" customHeight="true" outlineLevel="0" collapsed="false">
      <c r="A963" s="11"/>
      <c r="B963" s="11"/>
      <c r="C963" s="11"/>
      <c r="D963" s="11"/>
      <c r="E963" s="11"/>
      <c r="F963" s="11"/>
      <c r="G963" s="11"/>
      <c r="H963" s="11"/>
      <c r="I963" s="11"/>
      <c r="J963" s="11"/>
      <c r="K963" s="11"/>
    </row>
    <row r="964" customFormat="false" ht="12.75" hidden="false" customHeight="true" outlineLevel="0" collapsed="false">
      <c r="A964" s="11"/>
      <c r="B964" s="11"/>
      <c r="C964" s="11"/>
      <c r="D964" s="11"/>
      <c r="E964" s="11"/>
      <c r="F964" s="11"/>
      <c r="G964" s="11"/>
      <c r="H964" s="11"/>
      <c r="I964" s="11"/>
      <c r="J964" s="11"/>
      <c r="K964" s="11"/>
    </row>
    <row r="965" customFormat="false" ht="12.75" hidden="false" customHeight="true" outlineLevel="0" collapsed="false">
      <c r="A965" s="11"/>
      <c r="B965" s="11"/>
      <c r="C965" s="11"/>
      <c r="D965" s="11"/>
      <c r="E965" s="11"/>
      <c r="F965" s="11"/>
      <c r="G965" s="11"/>
      <c r="H965" s="11"/>
      <c r="I965" s="11"/>
      <c r="J965" s="11"/>
      <c r="K965" s="11"/>
    </row>
    <row r="966" customFormat="false" ht="12.75" hidden="false" customHeight="true" outlineLevel="0" collapsed="false">
      <c r="A966" s="11"/>
      <c r="B966" s="11"/>
      <c r="C966" s="11"/>
      <c r="D966" s="11"/>
      <c r="E966" s="11"/>
      <c r="F966" s="11"/>
      <c r="G966" s="11"/>
      <c r="H966" s="11"/>
      <c r="I966" s="11"/>
      <c r="J966" s="11"/>
      <c r="K966" s="11"/>
    </row>
    <row r="967" customFormat="false" ht="12.75" hidden="false" customHeight="true" outlineLevel="0" collapsed="false">
      <c r="A967" s="11"/>
      <c r="B967" s="11"/>
      <c r="C967" s="11"/>
      <c r="D967" s="11"/>
      <c r="E967" s="11"/>
      <c r="F967" s="11"/>
      <c r="G967" s="11"/>
      <c r="H967" s="11"/>
      <c r="I967" s="11"/>
      <c r="J967" s="11"/>
      <c r="K967" s="11"/>
    </row>
    <row r="968" customFormat="false" ht="12.75" hidden="false" customHeight="true" outlineLevel="0" collapsed="false">
      <c r="A968" s="11"/>
      <c r="B968" s="11"/>
      <c r="C968" s="11"/>
      <c r="D968" s="11"/>
      <c r="E968" s="11"/>
      <c r="F968" s="11"/>
      <c r="G968" s="11"/>
      <c r="H968" s="11"/>
      <c r="I968" s="11"/>
      <c r="J968" s="11"/>
      <c r="K968" s="11"/>
    </row>
    <row r="969" customFormat="false" ht="12.75" hidden="false" customHeight="true" outlineLevel="0" collapsed="false">
      <c r="A969" s="11"/>
      <c r="B969" s="11"/>
      <c r="C969" s="11"/>
      <c r="D969" s="11"/>
      <c r="E969" s="11"/>
      <c r="F969" s="11"/>
      <c r="G969" s="11"/>
      <c r="H969" s="11"/>
      <c r="I969" s="11"/>
      <c r="J969" s="11"/>
      <c r="K969" s="11"/>
    </row>
    <row r="970" customFormat="false" ht="12.75" hidden="false" customHeight="true" outlineLevel="0" collapsed="false">
      <c r="A970" s="11"/>
      <c r="B970" s="11"/>
      <c r="C970" s="11"/>
      <c r="D970" s="11"/>
      <c r="E970" s="11"/>
      <c r="F970" s="11"/>
      <c r="G970" s="11"/>
      <c r="H970" s="11"/>
      <c r="I970" s="11"/>
      <c r="J970" s="11"/>
      <c r="K970" s="11"/>
    </row>
    <row r="971" customFormat="false" ht="12.75" hidden="false" customHeight="true" outlineLevel="0" collapsed="false">
      <c r="A971" s="11"/>
      <c r="B971" s="11"/>
      <c r="C971" s="11"/>
      <c r="D971" s="11"/>
      <c r="E971" s="11"/>
      <c r="F971" s="11"/>
      <c r="G971" s="11"/>
      <c r="H971" s="11"/>
      <c r="I971" s="11"/>
      <c r="J971" s="11"/>
      <c r="K971" s="11"/>
    </row>
    <row r="972" customFormat="false" ht="12.75" hidden="false" customHeight="true" outlineLevel="0" collapsed="false">
      <c r="A972" s="11"/>
      <c r="B972" s="11"/>
      <c r="C972" s="11"/>
      <c r="D972" s="11"/>
      <c r="E972" s="11"/>
      <c r="F972" s="11"/>
      <c r="G972" s="11"/>
      <c r="H972" s="11"/>
      <c r="I972" s="11"/>
      <c r="J972" s="11"/>
      <c r="K972" s="11"/>
    </row>
    <row r="973" customFormat="false" ht="12.75" hidden="false" customHeight="true" outlineLevel="0" collapsed="false">
      <c r="A973" s="11"/>
      <c r="B973" s="11"/>
      <c r="C973" s="11"/>
      <c r="D973" s="11"/>
      <c r="E973" s="11"/>
      <c r="F973" s="11"/>
      <c r="G973" s="11"/>
      <c r="H973" s="11"/>
      <c r="I973" s="11"/>
      <c r="J973" s="11"/>
      <c r="K973" s="11"/>
    </row>
    <row r="974" customFormat="false" ht="12.75" hidden="false" customHeight="true" outlineLevel="0" collapsed="false">
      <c r="A974" s="11"/>
      <c r="B974" s="11"/>
      <c r="C974" s="11"/>
      <c r="D974" s="11"/>
      <c r="E974" s="11"/>
      <c r="F974" s="11"/>
      <c r="G974" s="11"/>
      <c r="H974" s="11"/>
      <c r="I974" s="11"/>
      <c r="J974" s="11"/>
      <c r="K974" s="11"/>
    </row>
    <row r="975" customFormat="false" ht="12.75" hidden="false" customHeight="true" outlineLevel="0" collapsed="false">
      <c r="A975" s="11"/>
      <c r="B975" s="11"/>
      <c r="C975" s="11"/>
      <c r="D975" s="11"/>
      <c r="E975" s="11"/>
      <c r="F975" s="11"/>
      <c r="G975" s="11"/>
      <c r="H975" s="11"/>
      <c r="I975" s="11"/>
      <c r="J975" s="11"/>
      <c r="K975" s="11"/>
    </row>
    <row r="976" customFormat="false" ht="12.75" hidden="false" customHeight="true" outlineLevel="0" collapsed="false">
      <c r="A976" s="11"/>
      <c r="B976" s="11"/>
      <c r="C976" s="11"/>
      <c r="D976" s="11"/>
      <c r="E976" s="11"/>
      <c r="F976" s="11"/>
      <c r="G976" s="11"/>
      <c r="H976" s="11"/>
      <c r="I976" s="11"/>
      <c r="J976" s="11"/>
      <c r="K976" s="11"/>
    </row>
    <row r="977" customFormat="false" ht="12.75" hidden="false" customHeight="true" outlineLevel="0" collapsed="false">
      <c r="A977" s="11"/>
      <c r="B977" s="11"/>
      <c r="C977" s="11"/>
      <c r="D977" s="11"/>
      <c r="E977" s="11"/>
      <c r="F977" s="11"/>
      <c r="G977" s="11"/>
      <c r="H977" s="11"/>
      <c r="I977" s="11"/>
      <c r="J977" s="11"/>
      <c r="K977" s="11"/>
    </row>
    <row r="978" customFormat="false" ht="12.75" hidden="false" customHeight="true" outlineLevel="0" collapsed="false">
      <c r="A978" s="11"/>
      <c r="B978" s="11"/>
      <c r="C978" s="11"/>
      <c r="D978" s="11"/>
      <c r="E978" s="11"/>
      <c r="F978" s="11"/>
      <c r="G978" s="11"/>
      <c r="H978" s="11"/>
      <c r="I978" s="11"/>
      <c r="J978" s="11"/>
      <c r="K978" s="11"/>
    </row>
    <row r="979" customFormat="false" ht="12.75" hidden="false" customHeight="true" outlineLevel="0" collapsed="false">
      <c r="A979" s="11"/>
      <c r="B979" s="11"/>
      <c r="C979" s="11"/>
      <c r="D979" s="11"/>
      <c r="E979" s="11"/>
      <c r="F979" s="11"/>
      <c r="G979" s="11"/>
      <c r="H979" s="11"/>
      <c r="I979" s="11"/>
      <c r="J979" s="11"/>
      <c r="K979" s="11"/>
    </row>
    <row r="980" customFormat="false" ht="12.75" hidden="false" customHeight="true" outlineLevel="0" collapsed="false">
      <c r="A980" s="11"/>
      <c r="B980" s="11"/>
      <c r="C980" s="11"/>
      <c r="D980" s="11"/>
      <c r="E980" s="11"/>
      <c r="F980" s="11"/>
      <c r="G980" s="11"/>
      <c r="H980" s="11"/>
      <c r="I980" s="11"/>
      <c r="J980" s="11"/>
      <c r="K980" s="11"/>
    </row>
    <row r="981" customFormat="false" ht="12.75" hidden="false" customHeight="true" outlineLevel="0" collapsed="false">
      <c r="A981" s="11"/>
      <c r="B981" s="11"/>
      <c r="C981" s="11"/>
      <c r="D981" s="11"/>
      <c r="E981" s="11"/>
      <c r="F981" s="11"/>
      <c r="G981" s="11"/>
      <c r="H981" s="11"/>
      <c r="I981" s="11"/>
      <c r="J981" s="11"/>
      <c r="K981" s="11"/>
    </row>
    <row r="982" customFormat="false" ht="12.75" hidden="false" customHeight="true" outlineLevel="0" collapsed="false">
      <c r="A982" s="11"/>
      <c r="B982" s="11"/>
      <c r="C982" s="11"/>
      <c r="D982" s="11"/>
      <c r="E982" s="11"/>
      <c r="F982" s="11"/>
      <c r="G982" s="11"/>
      <c r="H982" s="11"/>
      <c r="I982" s="11"/>
      <c r="J982" s="11"/>
      <c r="K982" s="11"/>
    </row>
    <row r="983" customFormat="false" ht="12.75" hidden="false" customHeight="true" outlineLevel="0" collapsed="false">
      <c r="A983" s="11"/>
      <c r="B983" s="11"/>
      <c r="C983" s="11"/>
      <c r="D983" s="11"/>
      <c r="E983" s="11"/>
      <c r="F983" s="11"/>
      <c r="G983" s="11"/>
      <c r="H983" s="11"/>
      <c r="I983" s="11"/>
      <c r="J983" s="11"/>
      <c r="K983" s="11"/>
    </row>
    <row r="984" customFormat="false" ht="12.75" hidden="false" customHeight="true" outlineLevel="0" collapsed="false">
      <c r="A984" s="11"/>
      <c r="B984" s="11"/>
      <c r="C984" s="11"/>
      <c r="D984" s="11"/>
      <c r="E984" s="11"/>
      <c r="F984" s="11"/>
      <c r="G984" s="11"/>
      <c r="H984" s="11"/>
      <c r="I984" s="11"/>
      <c r="J984" s="11"/>
      <c r="K984" s="11"/>
    </row>
    <row r="985" customFormat="false" ht="12.75" hidden="false" customHeight="true" outlineLevel="0" collapsed="false">
      <c r="A985" s="11"/>
      <c r="B985" s="11"/>
      <c r="C985" s="11"/>
      <c r="D985" s="11"/>
      <c r="E985" s="11"/>
      <c r="F985" s="11"/>
      <c r="G985" s="11"/>
      <c r="H985" s="11"/>
      <c r="I985" s="11"/>
      <c r="J985" s="11"/>
      <c r="K985" s="11"/>
    </row>
    <row r="986" customFormat="false" ht="12.75" hidden="false" customHeight="true" outlineLevel="0" collapsed="false">
      <c r="A986" s="11"/>
      <c r="B986" s="11"/>
      <c r="C986" s="11"/>
      <c r="D986" s="11"/>
      <c r="E986" s="11"/>
      <c r="F986" s="11"/>
      <c r="G986" s="11"/>
      <c r="H986" s="11"/>
      <c r="I986" s="11"/>
      <c r="J986" s="11"/>
      <c r="K986" s="11"/>
    </row>
    <row r="987" customFormat="false" ht="12.75" hidden="false" customHeight="true" outlineLevel="0" collapsed="false">
      <c r="A987" s="11"/>
      <c r="B987" s="11"/>
      <c r="C987" s="11"/>
      <c r="D987" s="11"/>
      <c r="E987" s="11"/>
      <c r="F987" s="11"/>
      <c r="G987" s="11"/>
      <c r="H987" s="11"/>
      <c r="I987" s="11"/>
      <c r="J987" s="11"/>
      <c r="K987" s="11"/>
    </row>
    <row r="988" customFormat="false" ht="12.75" hidden="false" customHeight="true" outlineLevel="0" collapsed="false">
      <c r="A988" s="11"/>
      <c r="B988" s="11"/>
      <c r="C988" s="11"/>
      <c r="D988" s="11"/>
      <c r="E988" s="11"/>
      <c r="F988" s="11"/>
      <c r="G988" s="11"/>
      <c r="H988" s="11"/>
      <c r="I988" s="11"/>
      <c r="J988" s="11"/>
      <c r="K988" s="11"/>
    </row>
    <row r="989" customFormat="false" ht="12.75" hidden="false" customHeight="true" outlineLevel="0" collapsed="false">
      <c r="A989" s="11"/>
      <c r="B989" s="11"/>
      <c r="C989" s="11"/>
      <c r="D989" s="11"/>
      <c r="E989" s="11"/>
      <c r="F989" s="11"/>
      <c r="G989" s="11"/>
      <c r="H989" s="11"/>
      <c r="I989" s="11"/>
      <c r="J989" s="11"/>
      <c r="K989" s="11"/>
    </row>
    <row r="990" customFormat="false" ht="12.75" hidden="false" customHeight="true" outlineLevel="0" collapsed="false">
      <c r="A990" s="11"/>
      <c r="B990" s="11"/>
      <c r="C990" s="11"/>
      <c r="D990" s="11"/>
      <c r="E990" s="11"/>
      <c r="F990" s="11"/>
      <c r="G990" s="11"/>
      <c r="H990" s="11"/>
      <c r="I990" s="11"/>
      <c r="J990" s="11"/>
      <c r="K990" s="11"/>
    </row>
    <row r="991" customFormat="false" ht="12.75" hidden="false" customHeight="true" outlineLevel="0" collapsed="false">
      <c r="A991" s="11"/>
      <c r="B991" s="11"/>
      <c r="C991" s="11"/>
      <c r="D991" s="11"/>
      <c r="E991" s="11"/>
      <c r="F991" s="11"/>
      <c r="G991" s="11"/>
      <c r="H991" s="11"/>
      <c r="I991" s="11"/>
      <c r="J991" s="11"/>
      <c r="K991" s="11"/>
    </row>
    <row r="992" customFormat="false" ht="12.75" hidden="false" customHeight="true" outlineLevel="0" collapsed="false">
      <c r="A992" s="11"/>
      <c r="B992" s="11"/>
      <c r="C992" s="11"/>
      <c r="D992" s="11"/>
      <c r="E992" s="11"/>
      <c r="F992" s="11"/>
      <c r="G992" s="11"/>
      <c r="H992" s="11"/>
      <c r="I992" s="11"/>
      <c r="J992" s="11"/>
      <c r="K992" s="11"/>
    </row>
    <row r="993" customFormat="false" ht="12.75" hidden="false" customHeight="true" outlineLevel="0" collapsed="false">
      <c r="A993" s="11"/>
      <c r="B993" s="11"/>
      <c r="C993" s="11"/>
      <c r="D993" s="11"/>
      <c r="E993" s="11"/>
      <c r="F993" s="11"/>
      <c r="G993" s="11"/>
      <c r="H993" s="11"/>
      <c r="I993" s="11"/>
      <c r="J993" s="11"/>
      <c r="K993" s="11"/>
    </row>
    <row r="994" customFormat="false" ht="12.75" hidden="false" customHeight="true" outlineLevel="0" collapsed="false">
      <c r="A994" s="11"/>
      <c r="B994" s="11"/>
      <c r="C994" s="11"/>
      <c r="D994" s="11"/>
      <c r="E994" s="11"/>
      <c r="F994" s="11"/>
      <c r="G994" s="11"/>
      <c r="H994" s="11"/>
      <c r="I994" s="11"/>
      <c r="J994" s="11"/>
      <c r="K994" s="11"/>
    </row>
    <row r="995" customFormat="false" ht="12.75" hidden="false" customHeight="true" outlineLevel="0" collapsed="false">
      <c r="A995" s="11"/>
      <c r="B995" s="11"/>
      <c r="C995" s="11"/>
      <c r="D995" s="11"/>
      <c r="E995" s="11"/>
      <c r="F995" s="11"/>
      <c r="G995" s="11"/>
      <c r="H995" s="11"/>
      <c r="I995" s="11"/>
      <c r="J995" s="11"/>
      <c r="K995" s="11"/>
    </row>
    <row r="996" customFormat="false" ht="12.75" hidden="false" customHeight="true" outlineLevel="0" collapsed="false">
      <c r="A996" s="11"/>
      <c r="B996" s="11"/>
      <c r="C996" s="11"/>
      <c r="D996" s="11"/>
      <c r="E996" s="11"/>
      <c r="F996" s="11"/>
      <c r="G996" s="11"/>
      <c r="H996" s="11"/>
      <c r="I996" s="11"/>
      <c r="J996" s="11"/>
      <c r="K996" s="11"/>
    </row>
    <row r="997" customFormat="false" ht="12.75" hidden="false" customHeight="true" outlineLevel="0" collapsed="false">
      <c r="A997" s="11"/>
      <c r="B997" s="11"/>
      <c r="C997" s="11"/>
      <c r="D997" s="11"/>
      <c r="E997" s="11"/>
      <c r="F997" s="11"/>
      <c r="G997" s="11"/>
      <c r="H997" s="11"/>
      <c r="I997" s="11"/>
      <c r="J997" s="11"/>
      <c r="K997" s="11"/>
    </row>
    <row r="998" customFormat="false" ht="12.75" hidden="false" customHeight="true" outlineLevel="0" collapsed="false">
      <c r="A998" s="11"/>
      <c r="B998" s="11"/>
      <c r="C998" s="11"/>
      <c r="D998" s="11"/>
      <c r="E998" s="11"/>
      <c r="F998" s="11"/>
      <c r="G998" s="11"/>
      <c r="H998" s="11"/>
      <c r="I998" s="11"/>
      <c r="J998" s="11"/>
      <c r="K998" s="11"/>
    </row>
    <row r="999" customFormat="false" ht="12.75" hidden="false" customHeight="true" outlineLevel="0" collapsed="false">
      <c r="A999" s="11"/>
      <c r="B999" s="11"/>
      <c r="C999" s="11"/>
      <c r="D999" s="11"/>
      <c r="E999" s="11"/>
      <c r="F999" s="11"/>
      <c r="G999" s="11"/>
      <c r="H999" s="11"/>
      <c r="I999" s="11"/>
      <c r="J999" s="11"/>
      <c r="K999" s="11"/>
    </row>
    <row r="1000" customFormat="false" ht="12.75" hidden="false" customHeight="true" outlineLevel="0" collapsed="false">
      <c r="A1000" s="11"/>
      <c r="B1000" s="11"/>
      <c r="C1000" s="11"/>
      <c r="D1000" s="11"/>
      <c r="E1000" s="11"/>
      <c r="F1000" s="11"/>
      <c r="G1000" s="11"/>
      <c r="H1000" s="11"/>
      <c r="I1000" s="11"/>
      <c r="J1000" s="11"/>
      <c r="K1000" s="11"/>
    </row>
  </sheetData>
  <mergeCells count="1">
    <mergeCell ref="F3:I3"/>
  </mergeCell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62</TotalTime>
  <Application>LibreOffice/7.6.0.3$Windows_X86_64 LibreOffice_project/69edd8b8ebc41d00b4de3915dc82f8f0fc3b6265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1997-01-10T22:22:50Z</dcterms:created>
  <dc:creator>Luiz Carlos M Nespoli</dc:creator>
  <dc:description/>
  <dc:language>pt-BR</dc:language>
  <cp:lastModifiedBy/>
  <cp:lastPrinted>2026-09-17T13:11:39Z</cp:lastPrinted>
  <dcterms:modified xsi:type="dcterms:W3CDTF">2026-09-17T13:12:31Z</dcterms:modified>
  <cp:revision>3</cp:revision>
  <dc:subject/>
  <dc:title/>
</cp:coreProperties>
</file>

<file path=docProps/custom.xml><?xml version="1.0" encoding="utf-8"?>
<Properties xmlns="http://schemas.openxmlformats.org/officeDocument/2006/custom-properties" xmlns:vt="http://schemas.openxmlformats.org/officeDocument/2006/docPropsVTypes"/>
</file>