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erver-02\CLM1131\2025\00274-25 - CP 10.007-25 - Contratação de empresa para prestação de serviços de Auditoria Externa\"/>
    </mc:Choice>
  </mc:AlternateContent>
  <xr:revisionPtr revIDLastSave="0" documentId="8_{535F7E2A-E09D-4CF6-801D-71B777DDB94B}" xr6:coauthVersionLast="47" xr6:coauthVersionMax="47" xr10:uidLastSave="{00000000-0000-0000-0000-000000000000}"/>
  <bookViews>
    <workbookView xWindow="-120" yWindow="-120" windowWidth="29040" windowHeight="15720" tabRatio="839" firstSheet="3" activeTab="3" xr2:uid="{76BDF4A3-95D9-4F07-A274-A7EE2D9DB1E2}"/>
  </bookViews>
  <sheets>
    <sheet name="DER INFRA 2025 01 SEM" sheetId="42" state="hidden" r:id="rId1"/>
    <sheet name="Fator K" sheetId="16" state="hidden" r:id="rId2"/>
    <sheet name="Equipe resumo" sheetId="22" state="hidden" r:id="rId3"/>
    <sheet name="BDI" sheetId="28" r:id="rId4"/>
    <sheet name="CPU_Produtos" sheetId="31" r:id="rId5"/>
    <sheet name="Orçamento" sheetId="21" r:id="rId6"/>
    <sheet name="Adaptação nomes" sheetId="20" state="hidden" r:id="rId7"/>
    <sheet name="Cronograma" sheetId="10" r:id="rId8"/>
    <sheet name="Quantidades" sheetId="38" state="hidden" r:id="rId9"/>
    <sheet name="Cronograma Apoio" sheetId="37" state="hidden" r:id="rId10"/>
    <sheet name="Cronograma-gráfico" sheetId="36" state="hidden" r:id="rId11"/>
    <sheet name="Profissionais (apoio)" sheetId="34" state="hidden" r:id="rId12"/>
    <sheet name="Concomitância (apoio)" sheetId="35" state="hidden" r:id="rId13"/>
  </sheets>
  <externalReferences>
    <externalReference r:id="rId14"/>
    <externalReference r:id="rId15"/>
  </externalReferences>
  <definedNames>
    <definedName name="\0">#REF!</definedName>
    <definedName name="\a">#REF!</definedName>
    <definedName name="\df">#N/A</definedName>
    <definedName name="\e">#REF!</definedName>
    <definedName name="\G">#REF!</definedName>
    <definedName name="\L">#REF!</definedName>
    <definedName name="\O">#REF!</definedName>
    <definedName name="\p">#REF!</definedName>
    <definedName name="\R">#REF!</definedName>
    <definedName name="\V">#REF!</definedName>
    <definedName name="\x">#REF!</definedName>
    <definedName name="_" localSheetId="7" hidden="1">#REF!</definedName>
    <definedName name="_" hidden="1">#REF!</definedName>
    <definedName name="_________________________________inv2">#REF!</definedName>
    <definedName name="________________________________inv2">#REF!</definedName>
    <definedName name="_______________________________inv2">#REF!</definedName>
    <definedName name="______________________________inv2">#REF!</definedName>
    <definedName name="_____________________________inv2">#REF!</definedName>
    <definedName name="_____________________________la29" hidden="1">#REF!</definedName>
    <definedName name="_____________________________la3" hidden="1">#REF!</definedName>
    <definedName name="_____________________________la31" hidden="1">#REF!</definedName>
    <definedName name="_____________________________la32" hidden="1">#REF!</definedName>
    <definedName name="_____________________________la4" hidden="1">#REF!</definedName>
    <definedName name="_____________________________la5" hidden="1">#REF!</definedName>
    <definedName name="_____________________________la6" hidden="1">#REF!</definedName>
    <definedName name="_____________________________la7" hidden="1">#REF!</definedName>
    <definedName name="_____________________________la8" hidden="1">#REF!</definedName>
    <definedName name="_____________________________la9" hidden="1">#REF!</definedName>
    <definedName name="_____________________________lb1" hidden="1">#REF!</definedName>
    <definedName name="_____________________________lb10" hidden="1">#REF!</definedName>
    <definedName name="_____________________________lb11" hidden="1">#REF!</definedName>
    <definedName name="_____________________________lb12" hidden="1">#REF!</definedName>
    <definedName name="_____________________________lb13" hidden="1">#REF!</definedName>
    <definedName name="_____________________________lb14" hidden="1">#REF!</definedName>
    <definedName name="_____________________________lb15" hidden="1">#REF!</definedName>
    <definedName name="_____________________________lb16" hidden="1">#REF!</definedName>
    <definedName name="_____________________________lb17" hidden="1">#REF!</definedName>
    <definedName name="_____________________________lb18" hidden="1">#REF!</definedName>
    <definedName name="_____________________________lb19" hidden="1">#REF!</definedName>
    <definedName name="_____________________________lb2" hidden="1">#REF!</definedName>
    <definedName name="_____________________________lb20" hidden="1">#REF!</definedName>
    <definedName name="_____________________________lb21" hidden="1">#REF!</definedName>
    <definedName name="_____________________________lb22" hidden="1">#REF!</definedName>
    <definedName name="_____________________________lb23" hidden="1">#REF!</definedName>
    <definedName name="_____________________________lb24" hidden="1">#REF!</definedName>
    <definedName name="_____________________________lb25" hidden="1">#REF!</definedName>
    <definedName name="_____________________________lb27" hidden="1">#REF!</definedName>
    <definedName name="_____________________________lb28" hidden="1">#REF!</definedName>
    <definedName name="_____________________________lb29" hidden="1">#REF!</definedName>
    <definedName name="_____________________________lb3" hidden="1">#REF!</definedName>
    <definedName name="_____________________________lb30" hidden="1">#REF!</definedName>
    <definedName name="_____________________________lb31" hidden="1">#REF!</definedName>
    <definedName name="_____________________________lb32" hidden="1">#REF!</definedName>
    <definedName name="_____________________________lb4" hidden="1">#REF!</definedName>
    <definedName name="_____________________________lb5" hidden="1">#REF!</definedName>
    <definedName name="_____________________________lb6" hidden="1">#REF!</definedName>
    <definedName name="_____________________________lb7" hidden="1">#REF!</definedName>
    <definedName name="_____________________________lb8" hidden="1">#REF!</definedName>
    <definedName name="_____________________________lb9" hidden="1">#REF!</definedName>
    <definedName name="_____________________________lbc1" hidden="1">#REF!</definedName>
    <definedName name="_____________________________lbc10" hidden="1">#REF!</definedName>
    <definedName name="_____________________________lbc11" hidden="1">#REF!</definedName>
    <definedName name="_____________________________lbc12" hidden="1">#REF!</definedName>
    <definedName name="_____________________________lbc13" hidden="1">#REF!</definedName>
    <definedName name="_____________________________lbc14" hidden="1">#REF!</definedName>
    <definedName name="_____________________________lbc15" hidden="1">#REF!</definedName>
    <definedName name="_____________________________lbc16" hidden="1">#REF!</definedName>
    <definedName name="_____________________________lbc17" hidden="1">#REF!</definedName>
    <definedName name="_____________________________lbc18" hidden="1">#REF!</definedName>
    <definedName name="_____________________________lbc19" hidden="1">#REF!</definedName>
    <definedName name="_____________________________lbc2" hidden="1">#REF!</definedName>
    <definedName name="_____________________________lbc20" hidden="1">#REF!</definedName>
    <definedName name="_____________________________lbc21" hidden="1">#REF!</definedName>
    <definedName name="_____________________________lbc22" hidden="1">#REF!</definedName>
    <definedName name="_____________________________lbc23" hidden="1">#REF!</definedName>
    <definedName name="_____________________________lbc24" hidden="1">#REF!</definedName>
    <definedName name="_____________________________lbc25" hidden="1">#REF!</definedName>
    <definedName name="_____________________________lbc26" hidden="1">#REF!</definedName>
    <definedName name="_____________________________lbc27" hidden="1">#REF!</definedName>
    <definedName name="_____________________________lbc28" hidden="1">#REF!</definedName>
    <definedName name="_____________________________lbc29" hidden="1">#REF!</definedName>
    <definedName name="_____________________________lbc3" hidden="1">#REF!</definedName>
    <definedName name="_____________________________lbc31" hidden="1">#REF!</definedName>
    <definedName name="_____________________________lbc32" hidden="1">#REF!</definedName>
    <definedName name="_____________________________lbc4" hidden="1">#REF!</definedName>
    <definedName name="_____________________________lbc5" hidden="1">#REF!</definedName>
    <definedName name="_____________________________lbc6" hidden="1">#REF!</definedName>
    <definedName name="_____________________________lbc7" hidden="1">#REF!</definedName>
    <definedName name="_____________________________lbc8" hidden="1">#REF!</definedName>
    <definedName name="_____________________________lbc9" hidden="1">#REF!</definedName>
    <definedName name="_____________________________ld26" hidden="1">#REF!</definedName>
    <definedName name="_____________________________ld31" hidden="1">#REF!</definedName>
    <definedName name="_____________________________le31" hidden="1">#REF!</definedName>
    <definedName name="_____________________________lf31" hidden="1">#REF!</definedName>
    <definedName name="_____________________________x10" hidden="1">#REF!</definedName>
    <definedName name="_____________________________x11" hidden="1">#REF!</definedName>
    <definedName name="_____________________________x12" hidden="1">#REF!</definedName>
    <definedName name="_____________________________x13" hidden="1">#REF!</definedName>
    <definedName name="_____________________________x14" hidden="1">#REF!</definedName>
    <definedName name="_____________________________x15" hidden="1">#REF!</definedName>
    <definedName name="_____________________________x16" hidden="1">#REF!</definedName>
    <definedName name="_____________________________x17" hidden="1">#REF!</definedName>
    <definedName name="_____________________________x18" hidden="1">#REF!</definedName>
    <definedName name="_____________________________x19" hidden="1">#REF!</definedName>
    <definedName name="_____________________________x20" hidden="1">#REF!</definedName>
    <definedName name="_____________________________x21" hidden="1">#REF!</definedName>
    <definedName name="_____________________________x22" hidden="1">#REF!</definedName>
    <definedName name="_____________________________x23" hidden="1">#REF!</definedName>
    <definedName name="_____________________________x24" hidden="1">#REF!</definedName>
    <definedName name="_____________________________x25" hidden="1">#REF!</definedName>
    <definedName name="_____________________________x28" hidden="1">#REF!</definedName>
    <definedName name="_____________________________x29" hidden="1">#REF!</definedName>
    <definedName name="_____________________________x32" hidden="1">#REF!</definedName>
    <definedName name="_____________________________x4" hidden="1">#REF!</definedName>
    <definedName name="_____________________________x5" hidden="1">#REF!</definedName>
    <definedName name="_____________________________x6" hidden="1">#REF!</definedName>
    <definedName name="_____________________________x7" hidden="1">#REF!</definedName>
    <definedName name="_____________________________x8" hidden="1">#REF!</definedName>
    <definedName name="_____________________________x9" hidden="1">#REF!</definedName>
    <definedName name="____________________________inv2">#REF!</definedName>
    <definedName name="____________________________la29" hidden="1">#REF!</definedName>
    <definedName name="____________________________la3" hidden="1">#REF!</definedName>
    <definedName name="____________________________la31" hidden="1">#REF!</definedName>
    <definedName name="____________________________la32" hidden="1">#REF!</definedName>
    <definedName name="____________________________la4" hidden="1">#REF!</definedName>
    <definedName name="____________________________la5" hidden="1">#REF!</definedName>
    <definedName name="____________________________la6" hidden="1">#REF!</definedName>
    <definedName name="____________________________la7" hidden="1">#REF!</definedName>
    <definedName name="____________________________la8" hidden="1">#REF!</definedName>
    <definedName name="____________________________la9" hidden="1">#REF!</definedName>
    <definedName name="____________________________lb1" hidden="1">#REF!</definedName>
    <definedName name="____________________________lb10" hidden="1">#REF!</definedName>
    <definedName name="____________________________lb11" hidden="1">#REF!</definedName>
    <definedName name="____________________________lb12" hidden="1">#REF!</definedName>
    <definedName name="____________________________lb13" hidden="1">#REF!</definedName>
    <definedName name="____________________________lb14" hidden="1">#REF!</definedName>
    <definedName name="____________________________lb15" hidden="1">#REF!</definedName>
    <definedName name="____________________________lb16" hidden="1">#REF!</definedName>
    <definedName name="____________________________lb17" hidden="1">#REF!</definedName>
    <definedName name="____________________________lb18" hidden="1">#REF!</definedName>
    <definedName name="____________________________lb19" hidden="1">#REF!</definedName>
    <definedName name="____________________________lb2" hidden="1">#REF!</definedName>
    <definedName name="____________________________lb20" hidden="1">#REF!</definedName>
    <definedName name="____________________________lb21" hidden="1">#REF!</definedName>
    <definedName name="____________________________lb22" hidden="1">#REF!</definedName>
    <definedName name="____________________________lb23" hidden="1">#REF!</definedName>
    <definedName name="____________________________lb24" hidden="1">#REF!</definedName>
    <definedName name="____________________________lb25" hidden="1">#REF!</definedName>
    <definedName name="____________________________lb27" hidden="1">#REF!</definedName>
    <definedName name="____________________________lb28" hidden="1">#REF!</definedName>
    <definedName name="____________________________lb29" hidden="1">#REF!</definedName>
    <definedName name="____________________________lb3" hidden="1">#REF!</definedName>
    <definedName name="____________________________lb30" hidden="1">#REF!</definedName>
    <definedName name="____________________________lb31" hidden="1">#REF!</definedName>
    <definedName name="____________________________lb32" hidden="1">#REF!</definedName>
    <definedName name="____________________________lb4" hidden="1">#REF!</definedName>
    <definedName name="____________________________lb5" hidden="1">#REF!</definedName>
    <definedName name="____________________________lb6" hidden="1">#REF!</definedName>
    <definedName name="____________________________lb7" hidden="1">#REF!</definedName>
    <definedName name="____________________________lb8" hidden="1">#REF!</definedName>
    <definedName name="____________________________lb9" hidden="1">#REF!</definedName>
    <definedName name="____________________________lbc1" hidden="1">#REF!</definedName>
    <definedName name="____________________________lbc10" hidden="1">#REF!</definedName>
    <definedName name="____________________________lbc11" hidden="1">#REF!</definedName>
    <definedName name="____________________________lbc12" hidden="1">#REF!</definedName>
    <definedName name="____________________________lbc13" hidden="1">#REF!</definedName>
    <definedName name="____________________________lbc14" hidden="1">#REF!</definedName>
    <definedName name="____________________________lbc15" hidden="1">#REF!</definedName>
    <definedName name="____________________________lbc16" hidden="1">#REF!</definedName>
    <definedName name="____________________________lbc17" hidden="1">#REF!</definedName>
    <definedName name="____________________________lbc18" hidden="1">#REF!</definedName>
    <definedName name="____________________________lbc19" hidden="1">#REF!</definedName>
    <definedName name="____________________________lbc2" hidden="1">#REF!</definedName>
    <definedName name="____________________________lbc20" hidden="1">#REF!</definedName>
    <definedName name="____________________________lbc21" hidden="1">#REF!</definedName>
    <definedName name="____________________________lbc22" hidden="1">#REF!</definedName>
    <definedName name="____________________________lbc23" hidden="1">#REF!</definedName>
    <definedName name="____________________________lbc24" hidden="1">#REF!</definedName>
    <definedName name="____________________________lbc25" hidden="1">#REF!</definedName>
    <definedName name="____________________________lbc26" hidden="1">#REF!</definedName>
    <definedName name="____________________________lbc27" hidden="1">#REF!</definedName>
    <definedName name="____________________________lbc28" hidden="1">#REF!</definedName>
    <definedName name="____________________________lbc29" hidden="1">#REF!</definedName>
    <definedName name="____________________________lbc3" hidden="1">#REF!</definedName>
    <definedName name="____________________________lbc31" hidden="1">#REF!</definedName>
    <definedName name="____________________________lbc32" hidden="1">#REF!</definedName>
    <definedName name="____________________________lbc4" hidden="1">#REF!</definedName>
    <definedName name="____________________________lbc5" hidden="1">#REF!</definedName>
    <definedName name="____________________________lbc6" hidden="1">#REF!</definedName>
    <definedName name="____________________________lbc7" hidden="1">#REF!</definedName>
    <definedName name="____________________________lbc8" hidden="1">#REF!</definedName>
    <definedName name="____________________________lbc9" hidden="1">#REF!</definedName>
    <definedName name="____________________________ld26" hidden="1">#REF!</definedName>
    <definedName name="____________________________ld31" hidden="1">#REF!</definedName>
    <definedName name="____________________________le31" hidden="1">#REF!</definedName>
    <definedName name="____________________________lf31" hidden="1">#REF!</definedName>
    <definedName name="____________________________x10" hidden="1">#REF!</definedName>
    <definedName name="____________________________x11" hidden="1">#REF!</definedName>
    <definedName name="____________________________x12" hidden="1">#REF!</definedName>
    <definedName name="____________________________x13" hidden="1">#REF!</definedName>
    <definedName name="____________________________x14" hidden="1">#REF!</definedName>
    <definedName name="____________________________x15" hidden="1">#REF!</definedName>
    <definedName name="____________________________x16" hidden="1">#REF!</definedName>
    <definedName name="____________________________x17" hidden="1">#REF!</definedName>
    <definedName name="____________________________x18" hidden="1">#REF!</definedName>
    <definedName name="____________________________x19" hidden="1">#REF!</definedName>
    <definedName name="____________________________x20" hidden="1">#REF!</definedName>
    <definedName name="____________________________x21" hidden="1">#REF!</definedName>
    <definedName name="____________________________x22" hidden="1">#REF!</definedName>
    <definedName name="____________________________x23" hidden="1">#REF!</definedName>
    <definedName name="____________________________x24" hidden="1">#REF!</definedName>
    <definedName name="____________________________x25" hidden="1">#REF!</definedName>
    <definedName name="____________________________x28" hidden="1">#REF!</definedName>
    <definedName name="____________________________x29" hidden="1">#REF!</definedName>
    <definedName name="____________________________x32" hidden="1">#REF!</definedName>
    <definedName name="____________________________x4" hidden="1">#REF!</definedName>
    <definedName name="____________________________x5" hidden="1">#REF!</definedName>
    <definedName name="____________________________x6" hidden="1">#REF!</definedName>
    <definedName name="____________________________x7" hidden="1">#REF!</definedName>
    <definedName name="____________________________x8" hidden="1">#REF!</definedName>
    <definedName name="____________________________x9" hidden="1">#REF!</definedName>
    <definedName name="___________________________inv2">#REF!</definedName>
    <definedName name="___________________________la29" hidden="1">#REF!</definedName>
    <definedName name="___________________________la3" hidden="1">#REF!</definedName>
    <definedName name="___________________________la31" hidden="1">#REF!</definedName>
    <definedName name="___________________________la32" hidden="1">#REF!</definedName>
    <definedName name="___________________________la4" hidden="1">#REF!</definedName>
    <definedName name="___________________________la5" hidden="1">#REF!</definedName>
    <definedName name="___________________________la6" hidden="1">#REF!</definedName>
    <definedName name="___________________________la7" hidden="1">#REF!</definedName>
    <definedName name="___________________________la8" hidden="1">#REF!</definedName>
    <definedName name="___________________________la9" hidden="1">#REF!</definedName>
    <definedName name="___________________________lb1" hidden="1">#REF!</definedName>
    <definedName name="___________________________lb10" hidden="1">#REF!</definedName>
    <definedName name="___________________________lb11" hidden="1">#REF!</definedName>
    <definedName name="___________________________lb12" hidden="1">#REF!</definedName>
    <definedName name="___________________________lb13" hidden="1">#REF!</definedName>
    <definedName name="___________________________lb14" hidden="1">#REF!</definedName>
    <definedName name="___________________________lb15" hidden="1">#REF!</definedName>
    <definedName name="___________________________lb16" hidden="1">#REF!</definedName>
    <definedName name="___________________________lb17" hidden="1">#REF!</definedName>
    <definedName name="___________________________lb18" hidden="1">#REF!</definedName>
    <definedName name="___________________________lb19" hidden="1">#REF!</definedName>
    <definedName name="___________________________lb2" hidden="1">#REF!</definedName>
    <definedName name="___________________________lb20" hidden="1">#REF!</definedName>
    <definedName name="___________________________lb21" hidden="1">#REF!</definedName>
    <definedName name="___________________________lb22" hidden="1">#REF!</definedName>
    <definedName name="___________________________lb23" hidden="1">#REF!</definedName>
    <definedName name="___________________________lb24" hidden="1">#REF!</definedName>
    <definedName name="___________________________lb25" hidden="1">#REF!</definedName>
    <definedName name="___________________________lb27" hidden="1">#REF!</definedName>
    <definedName name="___________________________lb28" hidden="1">#REF!</definedName>
    <definedName name="___________________________lb29" hidden="1">#REF!</definedName>
    <definedName name="___________________________lb3" hidden="1">#REF!</definedName>
    <definedName name="___________________________lb30" hidden="1">#REF!</definedName>
    <definedName name="___________________________lb31" hidden="1">#REF!</definedName>
    <definedName name="___________________________lb32" hidden="1">#REF!</definedName>
    <definedName name="___________________________lb4" hidden="1">#REF!</definedName>
    <definedName name="___________________________lb5" hidden="1">#REF!</definedName>
    <definedName name="___________________________lb6" hidden="1">#REF!</definedName>
    <definedName name="___________________________lb7" hidden="1">#REF!</definedName>
    <definedName name="___________________________lb8" hidden="1">#REF!</definedName>
    <definedName name="___________________________lb9" hidden="1">#REF!</definedName>
    <definedName name="___________________________lbc1" hidden="1">#REF!</definedName>
    <definedName name="___________________________lbc10" hidden="1">#REF!</definedName>
    <definedName name="___________________________lbc11" hidden="1">#REF!</definedName>
    <definedName name="___________________________lbc12" hidden="1">#REF!</definedName>
    <definedName name="___________________________lbc13" hidden="1">#REF!</definedName>
    <definedName name="___________________________lbc14" hidden="1">#REF!</definedName>
    <definedName name="___________________________lbc15" hidden="1">#REF!</definedName>
    <definedName name="___________________________lbc16" hidden="1">#REF!</definedName>
    <definedName name="___________________________lbc17" hidden="1">#REF!</definedName>
    <definedName name="___________________________lbc18" hidden="1">#REF!</definedName>
    <definedName name="___________________________lbc19" hidden="1">#REF!</definedName>
    <definedName name="___________________________lbc2" hidden="1">#REF!</definedName>
    <definedName name="___________________________lbc20" hidden="1">#REF!</definedName>
    <definedName name="___________________________lbc21" hidden="1">#REF!</definedName>
    <definedName name="___________________________lbc22" hidden="1">#REF!</definedName>
    <definedName name="___________________________lbc23" hidden="1">#REF!</definedName>
    <definedName name="___________________________lbc24" hidden="1">#REF!</definedName>
    <definedName name="___________________________lbc25" hidden="1">#REF!</definedName>
    <definedName name="___________________________lbc26" hidden="1">#REF!</definedName>
    <definedName name="___________________________lbc27" hidden="1">#REF!</definedName>
    <definedName name="___________________________lbc28" hidden="1">#REF!</definedName>
    <definedName name="___________________________lbc29" hidden="1">#REF!</definedName>
    <definedName name="___________________________lbc3" hidden="1">#REF!</definedName>
    <definedName name="___________________________lbc31" hidden="1">#REF!</definedName>
    <definedName name="___________________________lbc32" hidden="1">#REF!</definedName>
    <definedName name="___________________________lbc4" hidden="1">#REF!</definedName>
    <definedName name="___________________________lbc5" hidden="1">#REF!</definedName>
    <definedName name="___________________________lbc6" hidden="1">#REF!</definedName>
    <definedName name="___________________________lbc7" hidden="1">#REF!</definedName>
    <definedName name="___________________________lbc8" hidden="1">#REF!</definedName>
    <definedName name="___________________________lbc9" hidden="1">#REF!</definedName>
    <definedName name="___________________________ld26" hidden="1">#REF!</definedName>
    <definedName name="___________________________ld31" hidden="1">#REF!</definedName>
    <definedName name="___________________________le31" hidden="1">#REF!</definedName>
    <definedName name="___________________________lf31" hidden="1">#REF!</definedName>
    <definedName name="___________________________x10" hidden="1">#REF!</definedName>
    <definedName name="___________________________x11" hidden="1">#REF!</definedName>
    <definedName name="___________________________x12" hidden="1">#REF!</definedName>
    <definedName name="___________________________x13" hidden="1">#REF!</definedName>
    <definedName name="___________________________x14" hidden="1">#REF!</definedName>
    <definedName name="___________________________x15" hidden="1">#REF!</definedName>
    <definedName name="___________________________x16" hidden="1">#REF!</definedName>
    <definedName name="___________________________x17" hidden="1">#REF!</definedName>
    <definedName name="___________________________x18" hidden="1">#REF!</definedName>
    <definedName name="___________________________x19" hidden="1">#REF!</definedName>
    <definedName name="___________________________x20" hidden="1">#REF!</definedName>
    <definedName name="___________________________x21" hidden="1">#REF!</definedName>
    <definedName name="___________________________x22" hidden="1">#REF!</definedName>
    <definedName name="___________________________x23" hidden="1">#REF!</definedName>
    <definedName name="___________________________x24" hidden="1">#REF!</definedName>
    <definedName name="___________________________x25" hidden="1">#REF!</definedName>
    <definedName name="___________________________x28" hidden="1">#REF!</definedName>
    <definedName name="___________________________x29" hidden="1">#REF!</definedName>
    <definedName name="___________________________x32" hidden="1">#REF!</definedName>
    <definedName name="___________________________x4" hidden="1">#REF!</definedName>
    <definedName name="___________________________x5" hidden="1">#REF!</definedName>
    <definedName name="___________________________x6" hidden="1">#REF!</definedName>
    <definedName name="___________________________x7" hidden="1">#REF!</definedName>
    <definedName name="___________________________x8" hidden="1">#REF!</definedName>
    <definedName name="___________________________x9" hidden="1">#REF!</definedName>
    <definedName name="__________________________inv2">#REF!</definedName>
    <definedName name="__________________________la29" hidden="1">#REF!</definedName>
    <definedName name="__________________________la3" hidden="1">#REF!</definedName>
    <definedName name="__________________________la31" hidden="1">#REF!</definedName>
    <definedName name="__________________________la32" hidden="1">#REF!</definedName>
    <definedName name="__________________________la4" hidden="1">#REF!</definedName>
    <definedName name="__________________________la5" hidden="1">#REF!</definedName>
    <definedName name="__________________________la6" hidden="1">#REF!</definedName>
    <definedName name="__________________________la7" hidden="1">#REF!</definedName>
    <definedName name="__________________________la8" hidden="1">#REF!</definedName>
    <definedName name="__________________________la9" hidden="1">#REF!</definedName>
    <definedName name="__________________________lb1" hidden="1">#REF!</definedName>
    <definedName name="__________________________lb10" hidden="1">#REF!</definedName>
    <definedName name="__________________________lb11" hidden="1">#REF!</definedName>
    <definedName name="__________________________lb12" hidden="1">#REF!</definedName>
    <definedName name="__________________________lb13" hidden="1">#REF!</definedName>
    <definedName name="__________________________lb14" hidden="1">#REF!</definedName>
    <definedName name="__________________________lb15" hidden="1">#REF!</definedName>
    <definedName name="__________________________lb16" hidden="1">#REF!</definedName>
    <definedName name="__________________________lb17" hidden="1">#REF!</definedName>
    <definedName name="__________________________lb18" hidden="1">#REF!</definedName>
    <definedName name="__________________________lb19" hidden="1">#REF!</definedName>
    <definedName name="__________________________lb2" hidden="1">#REF!</definedName>
    <definedName name="__________________________lb20" hidden="1">#REF!</definedName>
    <definedName name="__________________________lb21" hidden="1">#REF!</definedName>
    <definedName name="__________________________lb22" hidden="1">#REF!</definedName>
    <definedName name="__________________________lb23" hidden="1">#REF!</definedName>
    <definedName name="__________________________lb24" hidden="1">#REF!</definedName>
    <definedName name="__________________________lb25" hidden="1">#REF!</definedName>
    <definedName name="__________________________lb27" hidden="1">#REF!</definedName>
    <definedName name="__________________________lb28" hidden="1">#REF!</definedName>
    <definedName name="__________________________lb29" hidden="1">#REF!</definedName>
    <definedName name="__________________________lb3" hidden="1">#REF!</definedName>
    <definedName name="__________________________lb30" hidden="1">#REF!</definedName>
    <definedName name="__________________________lb31" hidden="1">#REF!</definedName>
    <definedName name="__________________________lb32" hidden="1">#REF!</definedName>
    <definedName name="__________________________lb4" hidden="1">#REF!</definedName>
    <definedName name="__________________________lb5" hidden="1">#REF!</definedName>
    <definedName name="__________________________lb6" hidden="1">#REF!</definedName>
    <definedName name="__________________________lb7" hidden="1">#REF!</definedName>
    <definedName name="__________________________lb8" hidden="1">#REF!</definedName>
    <definedName name="__________________________lb9" hidden="1">#REF!</definedName>
    <definedName name="__________________________lbc1" hidden="1">#REF!</definedName>
    <definedName name="__________________________lbc10" hidden="1">#REF!</definedName>
    <definedName name="__________________________lbc11" hidden="1">#REF!</definedName>
    <definedName name="__________________________lbc12" hidden="1">#REF!</definedName>
    <definedName name="__________________________lbc13" hidden="1">#REF!</definedName>
    <definedName name="__________________________lbc14" hidden="1">#REF!</definedName>
    <definedName name="__________________________lbc15" hidden="1">#REF!</definedName>
    <definedName name="__________________________lbc16" hidden="1">#REF!</definedName>
    <definedName name="__________________________lbc17" hidden="1">#REF!</definedName>
    <definedName name="__________________________lbc18" hidden="1">#REF!</definedName>
    <definedName name="__________________________lbc19" hidden="1">#REF!</definedName>
    <definedName name="__________________________lbc2" hidden="1">#REF!</definedName>
    <definedName name="__________________________lbc20" hidden="1">#REF!</definedName>
    <definedName name="__________________________lbc21" hidden="1">#REF!</definedName>
    <definedName name="__________________________lbc22" hidden="1">#REF!</definedName>
    <definedName name="__________________________lbc23" hidden="1">#REF!</definedName>
    <definedName name="__________________________lbc24" hidden="1">#REF!</definedName>
    <definedName name="__________________________lbc25" hidden="1">#REF!</definedName>
    <definedName name="__________________________lbc26" hidden="1">#REF!</definedName>
    <definedName name="__________________________lbc27" hidden="1">#REF!</definedName>
    <definedName name="__________________________lbc28" hidden="1">#REF!</definedName>
    <definedName name="__________________________lbc29" hidden="1">#REF!</definedName>
    <definedName name="__________________________lbc3" hidden="1">#REF!</definedName>
    <definedName name="__________________________lbc31" hidden="1">#REF!</definedName>
    <definedName name="__________________________lbc32" hidden="1">#REF!</definedName>
    <definedName name="__________________________lbc4" hidden="1">#REF!</definedName>
    <definedName name="__________________________lbc5" hidden="1">#REF!</definedName>
    <definedName name="__________________________lbc6" hidden="1">#REF!</definedName>
    <definedName name="__________________________lbc7" hidden="1">#REF!</definedName>
    <definedName name="__________________________lbc8" hidden="1">#REF!</definedName>
    <definedName name="__________________________lbc9" hidden="1">#REF!</definedName>
    <definedName name="__________________________ld26" hidden="1">#REF!</definedName>
    <definedName name="__________________________ld31" hidden="1">#REF!</definedName>
    <definedName name="__________________________le31" hidden="1">#REF!</definedName>
    <definedName name="__________________________lf31" hidden="1">#REF!</definedName>
    <definedName name="__________________________x10" hidden="1">#REF!</definedName>
    <definedName name="__________________________x11" hidden="1">#REF!</definedName>
    <definedName name="__________________________x12" hidden="1">#REF!</definedName>
    <definedName name="__________________________x13" hidden="1">#REF!</definedName>
    <definedName name="__________________________x14" hidden="1">#REF!</definedName>
    <definedName name="__________________________x15" hidden="1">#REF!</definedName>
    <definedName name="__________________________x16" hidden="1">#REF!</definedName>
    <definedName name="__________________________x17" hidden="1">#REF!</definedName>
    <definedName name="__________________________x18" hidden="1">#REF!</definedName>
    <definedName name="__________________________x19" hidden="1">#REF!</definedName>
    <definedName name="__________________________x20" hidden="1">#REF!</definedName>
    <definedName name="__________________________x21" hidden="1">#REF!</definedName>
    <definedName name="__________________________x22" hidden="1">#REF!</definedName>
    <definedName name="__________________________x23" hidden="1">#REF!</definedName>
    <definedName name="__________________________x24" hidden="1">#REF!</definedName>
    <definedName name="__________________________x25" hidden="1">#REF!</definedName>
    <definedName name="__________________________x28" hidden="1">#REF!</definedName>
    <definedName name="__________________________x29" hidden="1">#REF!</definedName>
    <definedName name="__________________________x32" hidden="1">#REF!</definedName>
    <definedName name="__________________________x4" hidden="1">#REF!</definedName>
    <definedName name="__________________________x5" hidden="1">#REF!</definedName>
    <definedName name="__________________________x6" hidden="1">#REF!</definedName>
    <definedName name="__________________________x7" hidden="1">#REF!</definedName>
    <definedName name="__________________________x8" hidden="1">#REF!</definedName>
    <definedName name="__________________________x9" hidden="1">#REF!</definedName>
    <definedName name="_________________________inv2">#REF!</definedName>
    <definedName name="_________________________la29" hidden="1">#REF!</definedName>
    <definedName name="_________________________la3" hidden="1">#REF!</definedName>
    <definedName name="_________________________la31" hidden="1">#REF!</definedName>
    <definedName name="_________________________la32" hidden="1">#REF!</definedName>
    <definedName name="_________________________la4" hidden="1">#REF!</definedName>
    <definedName name="_________________________la5" hidden="1">#REF!</definedName>
    <definedName name="_________________________la6" hidden="1">#REF!</definedName>
    <definedName name="_________________________la7" hidden="1">#REF!</definedName>
    <definedName name="_________________________la8" hidden="1">#REF!</definedName>
    <definedName name="_________________________la9" hidden="1">#REF!</definedName>
    <definedName name="_________________________lb1" hidden="1">#REF!</definedName>
    <definedName name="_________________________lb10" hidden="1">#REF!</definedName>
    <definedName name="_________________________lb11" hidden="1">#REF!</definedName>
    <definedName name="_________________________lb12" hidden="1">#REF!</definedName>
    <definedName name="_________________________lb13" hidden="1">#REF!</definedName>
    <definedName name="_________________________lb14" hidden="1">#REF!</definedName>
    <definedName name="_________________________lb15" hidden="1">#REF!</definedName>
    <definedName name="_________________________lb16" hidden="1">#REF!</definedName>
    <definedName name="_________________________lb17" hidden="1">#REF!</definedName>
    <definedName name="_________________________lb18" hidden="1">#REF!</definedName>
    <definedName name="_________________________lb19" hidden="1">#REF!</definedName>
    <definedName name="_________________________lb2" hidden="1">#REF!</definedName>
    <definedName name="_________________________lb20" hidden="1">#REF!</definedName>
    <definedName name="_________________________lb21" hidden="1">#REF!</definedName>
    <definedName name="_________________________lb22" hidden="1">#REF!</definedName>
    <definedName name="_________________________lb23" hidden="1">#REF!</definedName>
    <definedName name="_________________________lb24" hidden="1">#REF!</definedName>
    <definedName name="_________________________lb25" hidden="1">#REF!</definedName>
    <definedName name="_________________________lb27" hidden="1">#REF!</definedName>
    <definedName name="_________________________lb28" hidden="1">#REF!</definedName>
    <definedName name="_________________________lb29" hidden="1">#REF!</definedName>
    <definedName name="_________________________lb3" hidden="1">#REF!</definedName>
    <definedName name="_________________________lb30" hidden="1">#REF!</definedName>
    <definedName name="_________________________lb31" hidden="1">#REF!</definedName>
    <definedName name="_________________________lb32" hidden="1">#REF!</definedName>
    <definedName name="_________________________lb4" hidden="1">#REF!</definedName>
    <definedName name="_________________________lb5" hidden="1">#REF!</definedName>
    <definedName name="_________________________lb6" hidden="1">#REF!</definedName>
    <definedName name="_________________________lb7" hidden="1">#REF!</definedName>
    <definedName name="_________________________lb8" hidden="1">#REF!</definedName>
    <definedName name="_________________________lb9" hidden="1">#REF!</definedName>
    <definedName name="_________________________lbc1" hidden="1">#REF!</definedName>
    <definedName name="_________________________lbc10" hidden="1">#REF!</definedName>
    <definedName name="_________________________lbc11" hidden="1">#REF!</definedName>
    <definedName name="_________________________lbc12" hidden="1">#REF!</definedName>
    <definedName name="_________________________lbc13" hidden="1">#REF!</definedName>
    <definedName name="_________________________lbc14" hidden="1">#REF!</definedName>
    <definedName name="_________________________lbc15" hidden="1">#REF!</definedName>
    <definedName name="_________________________lbc16" hidden="1">#REF!</definedName>
    <definedName name="_________________________lbc17" hidden="1">#REF!</definedName>
    <definedName name="_________________________lbc18" hidden="1">#REF!</definedName>
    <definedName name="_________________________lbc19" hidden="1">#REF!</definedName>
    <definedName name="_________________________lbc2" hidden="1">#REF!</definedName>
    <definedName name="_________________________lbc20" hidden="1">#REF!</definedName>
    <definedName name="_________________________lbc21" hidden="1">#REF!</definedName>
    <definedName name="_________________________lbc22" hidden="1">#REF!</definedName>
    <definedName name="_________________________lbc23" hidden="1">#REF!</definedName>
    <definedName name="_________________________lbc24" hidden="1">#REF!</definedName>
    <definedName name="_________________________lbc25" hidden="1">#REF!</definedName>
    <definedName name="_________________________lbc26" hidden="1">#REF!</definedName>
    <definedName name="_________________________lbc27" hidden="1">#REF!</definedName>
    <definedName name="_________________________lbc28" hidden="1">#REF!</definedName>
    <definedName name="_________________________lbc29" hidden="1">#REF!</definedName>
    <definedName name="_________________________lbc3" hidden="1">#REF!</definedName>
    <definedName name="_________________________lbc31" hidden="1">#REF!</definedName>
    <definedName name="_________________________lbc32" hidden="1">#REF!</definedName>
    <definedName name="_________________________lbc4" hidden="1">#REF!</definedName>
    <definedName name="_________________________lbc5" hidden="1">#REF!</definedName>
    <definedName name="_________________________lbc6" hidden="1">#REF!</definedName>
    <definedName name="_________________________lbc7" hidden="1">#REF!</definedName>
    <definedName name="_________________________lbc8" hidden="1">#REF!</definedName>
    <definedName name="_________________________lbc9" hidden="1">#REF!</definedName>
    <definedName name="_________________________ld26" hidden="1">#REF!</definedName>
    <definedName name="_________________________ld31" hidden="1">#REF!</definedName>
    <definedName name="_________________________le31" hidden="1">#REF!</definedName>
    <definedName name="_________________________lf31" hidden="1">#REF!</definedName>
    <definedName name="_________________________x10" hidden="1">#REF!</definedName>
    <definedName name="_________________________x11" hidden="1">#REF!</definedName>
    <definedName name="_________________________x12" hidden="1">#REF!</definedName>
    <definedName name="_________________________x13" hidden="1">#REF!</definedName>
    <definedName name="_________________________x14" hidden="1">#REF!</definedName>
    <definedName name="_________________________x15" hidden="1">#REF!</definedName>
    <definedName name="_________________________x16" hidden="1">#REF!</definedName>
    <definedName name="_________________________x17" hidden="1">#REF!</definedName>
    <definedName name="_________________________x18" hidden="1">#REF!</definedName>
    <definedName name="_________________________x19" hidden="1">#REF!</definedName>
    <definedName name="_________________________x20" hidden="1">#REF!</definedName>
    <definedName name="_________________________x21" hidden="1">#REF!</definedName>
    <definedName name="_________________________x22" hidden="1">#REF!</definedName>
    <definedName name="_________________________x23" hidden="1">#REF!</definedName>
    <definedName name="_________________________x24" hidden="1">#REF!</definedName>
    <definedName name="_________________________x25" hidden="1">#REF!</definedName>
    <definedName name="_________________________x28" hidden="1">#REF!</definedName>
    <definedName name="_________________________x29" hidden="1">#REF!</definedName>
    <definedName name="_________________________x32" hidden="1">#REF!</definedName>
    <definedName name="_________________________x4" hidden="1">#REF!</definedName>
    <definedName name="_________________________x5" hidden="1">#REF!</definedName>
    <definedName name="_________________________x6" hidden="1">#REF!</definedName>
    <definedName name="_________________________x7" hidden="1">#REF!</definedName>
    <definedName name="_________________________x8" hidden="1">#REF!</definedName>
    <definedName name="_________________________x9" hidden="1">#REF!</definedName>
    <definedName name="________________________inv2">#REF!</definedName>
    <definedName name="________________________la29" hidden="1">#REF!</definedName>
    <definedName name="________________________la3" hidden="1">#REF!</definedName>
    <definedName name="________________________la31" hidden="1">#REF!</definedName>
    <definedName name="________________________la32" hidden="1">#REF!</definedName>
    <definedName name="________________________la4" hidden="1">#REF!</definedName>
    <definedName name="________________________la5" hidden="1">#REF!</definedName>
    <definedName name="________________________la6" hidden="1">#REF!</definedName>
    <definedName name="________________________la7" hidden="1">#REF!</definedName>
    <definedName name="________________________la8" hidden="1">#REF!</definedName>
    <definedName name="________________________la9" hidden="1">#REF!</definedName>
    <definedName name="________________________lb1" hidden="1">#REF!</definedName>
    <definedName name="________________________lb10" hidden="1">#REF!</definedName>
    <definedName name="________________________lb11" hidden="1">#REF!</definedName>
    <definedName name="________________________lb12" hidden="1">#REF!</definedName>
    <definedName name="________________________lb13" hidden="1">#REF!</definedName>
    <definedName name="________________________lb14" hidden="1">#REF!</definedName>
    <definedName name="________________________lb15" hidden="1">#REF!</definedName>
    <definedName name="________________________lb16" hidden="1">#REF!</definedName>
    <definedName name="________________________lb17" hidden="1">#REF!</definedName>
    <definedName name="________________________lb18" hidden="1">#REF!</definedName>
    <definedName name="________________________lb19" hidden="1">#REF!</definedName>
    <definedName name="________________________lb2" hidden="1">#REF!</definedName>
    <definedName name="________________________lb20" hidden="1">#REF!</definedName>
    <definedName name="________________________lb21" hidden="1">#REF!</definedName>
    <definedName name="________________________lb22" hidden="1">#REF!</definedName>
    <definedName name="________________________lb23" hidden="1">#REF!</definedName>
    <definedName name="________________________lb24" hidden="1">#REF!</definedName>
    <definedName name="________________________lb25" hidden="1">#REF!</definedName>
    <definedName name="________________________lb27" hidden="1">#REF!</definedName>
    <definedName name="________________________lb28" hidden="1">#REF!</definedName>
    <definedName name="________________________lb29" hidden="1">#REF!</definedName>
    <definedName name="________________________lb3" hidden="1">#REF!</definedName>
    <definedName name="________________________lb30" hidden="1">#REF!</definedName>
    <definedName name="________________________lb31" hidden="1">#REF!</definedName>
    <definedName name="________________________lb32" hidden="1">#REF!</definedName>
    <definedName name="________________________lb4" hidden="1">#REF!</definedName>
    <definedName name="________________________lb5" hidden="1">#REF!</definedName>
    <definedName name="________________________lb6" hidden="1">#REF!</definedName>
    <definedName name="________________________lb7" hidden="1">#REF!</definedName>
    <definedName name="________________________lb8" hidden="1">#REF!</definedName>
    <definedName name="________________________lb9" hidden="1">#REF!</definedName>
    <definedName name="________________________lbc1" hidden="1">#REF!</definedName>
    <definedName name="________________________lbc10" hidden="1">#REF!</definedName>
    <definedName name="________________________lbc11" hidden="1">#REF!</definedName>
    <definedName name="________________________lbc12" hidden="1">#REF!</definedName>
    <definedName name="________________________lbc13" hidden="1">#REF!</definedName>
    <definedName name="________________________lbc14" hidden="1">#REF!</definedName>
    <definedName name="________________________lbc15" hidden="1">#REF!</definedName>
    <definedName name="________________________lbc16" hidden="1">#REF!</definedName>
    <definedName name="________________________lbc17" hidden="1">#REF!</definedName>
    <definedName name="________________________lbc18" hidden="1">#REF!</definedName>
    <definedName name="________________________lbc19" hidden="1">#REF!</definedName>
    <definedName name="________________________lbc2" hidden="1">#REF!</definedName>
    <definedName name="________________________lbc20" hidden="1">#REF!</definedName>
    <definedName name="________________________lbc21" hidden="1">#REF!</definedName>
    <definedName name="________________________lbc22" hidden="1">#REF!</definedName>
    <definedName name="________________________lbc23" hidden="1">#REF!</definedName>
    <definedName name="________________________lbc24" hidden="1">#REF!</definedName>
    <definedName name="________________________lbc25" hidden="1">#REF!</definedName>
    <definedName name="________________________lbc26" hidden="1">#REF!</definedName>
    <definedName name="________________________lbc27" hidden="1">#REF!</definedName>
    <definedName name="________________________lbc28" hidden="1">#REF!</definedName>
    <definedName name="________________________lbc29" hidden="1">#REF!</definedName>
    <definedName name="________________________lbc3" hidden="1">#REF!</definedName>
    <definedName name="________________________lbc31" hidden="1">#REF!</definedName>
    <definedName name="________________________lbc32" hidden="1">#REF!</definedName>
    <definedName name="________________________lbc4" hidden="1">#REF!</definedName>
    <definedName name="________________________lbc5" hidden="1">#REF!</definedName>
    <definedName name="________________________lbc6" hidden="1">#REF!</definedName>
    <definedName name="________________________lbc7" hidden="1">#REF!</definedName>
    <definedName name="________________________lbc8" hidden="1">#REF!</definedName>
    <definedName name="________________________lbc9" hidden="1">#REF!</definedName>
    <definedName name="________________________ld26" hidden="1">#REF!</definedName>
    <definedName name="________________________ld31" hidden="1">#REF!</definedName>
    <definedName name="________________________le31" hidden="1">#REF!</definedName>
    <definedName name="________________________lf31" hidden="1">#REF!</definedName>
    <definedName name="________________________OUT98" hidden="1">{#N/A,#N/A,TRUE,"Serviços"}</definedName>
    <definedName name="________________________x10" hidden="1">#REF!</definedName>
    <definedName name="________________________x11" hidden="1">#REF!</definedName>
    <definedName name="________________________x12" hidden="1">#REF!</definedName>
    <definedName name="________________________x13" hidden="1">#REF!</definedName>
    <definedName name="________________________x14" hidden="1">#REF!</definedName>
    <definedName name="________________________x15" hidden="1">#REF!</definedName>
    <definedName name="________________________x16" hidden="1">#REF!</definedName>
    <definedName name="________________________x17" hidden="1">#REF!</definedName>
    <definedName name="________________________x18" hidden="1">#REF!</definedName>
    <definedName name="________________________x19" hidden="1">#REF!</definedName>
    <definedName name="________________________x20" hidden="1">#REF!</definedName>
    <definedName name="________________________x21" hidden="1">#REF!</definedName>
    <definedName name="________________________x22" hidden="1">#REF!</definedName>
    <definedName name="________________________x23" hidden="1">#REF!</definedName>
    <definedName name="________________________x24" hidden="1">#REF!</definedName>
    <definedName name="________________________x25" hidden="1">#REF!</definedName>
    <definedName name="________________________x28" hidden="1">#REF!</definedName>
    <definedName name="________________________x29" hidden="1">#REF!</definedName>
    <definedName name="________________________x32" hidden="1">#REF!</definedName>
    <definedName name="________________________x4" hidden="1">#REF!</definedName>
    <definedName name="________________________x5" hidden="1">#REF!</definedName>
    <definedName name="________________________x6" hidden="1">#REF!</definedName>
    <definedName name="________________________x7" hidden="1">#REF!</definedName>
    <definedName name="________________________x8" hidden="1">#REF!</definedName>
    <definedName name="________________________x9" hidden="1">#REF!</definedName>
    <definedName name="_______________________inv2">#REF!</definedName>
    <definedName name="_______________________la29" hidden="1">#REF!</definedName>
    <definedName name="_______________________la3" hidden="1">#REF!</definedName>
    <definedName name="_______________________la31" hidden="1">#REF!</definedName>
    <definedName name="_______________________la32" hidden="1">#REF!</definedName>
    <definedName name="_______________________la4" hidden="1">#REF!</definedName>
    <definedName name="_______________________la5" hidden="1">#REF!</definedName>
    <definedName name="_______________________la6" hidden="1">#REF!</definedName>
    <definedName name="_______________________la7" hidden="1">#REF!</definedName>
    <definedName name="_______________________la8" hidden="1">#REF!</definedName>
    <definedName name="_______________________la9" hidden="1">#REF!</definedName>
    <definedName name="_______________________lb1" hidden="1">#REF!</definedName>
    <definedName name="_______________________lb10" hidden="1">#REF!</definedName>
    <definedName name="_______________________lb11" hidden="1">#REF!</definedName>
    <definedName name="_______________________lb12" hidden="1">#REF!</definedName>
    <definedName name="_______________________lb13" hidden="1">#REF!</definedName>
    <definedName name="_______________________lb14" hidden="1">#REF!</definedName>
    <definedName name="_______________________lb15" hidden="1">#REF!</definedName>
    <definedName name="_______________________lb16" hidden="1">#REF!</definedName>
    <definedName name="_______________________lb17" hidden="1">#REF!</definedName>
    <definedName name="_______________________lb18" hidden="1">#REF!</definedName>
    <definedName name="_______________________lb19" hidden="1">#REF!</definedName>
    <definedName name="_______________________lb2" hidden="1">#REF!</definedName>
    <definedName name="_______________________lb20" hidden="1">#REF!</definedName>
    <definedName name="_______________________lb21" hidden="1">#REF!</definedName>
    <definedName name="_______________________lb22" hidden="1">#REF!</definedName>
    <definedName name="_______________________lb23" hidden="1">#REF!</definedName>
    <definedName name="_______________________lb24" hidden="1">#REF!</definedName>
    <definedName name="_______________________lb25" hidden="1">#REF!</definedName>
    <definedName name="_______________________lb27" hidden="1">#REF!</definedName>
    <definedName name="_______________________lb28" hidden="1">#REF!</definedName>
    <definedName name="_______________________lb29" hidden="1">#REF!</definedName>
    <definedName name="_______________________lb3" hidden="1">#REF!</definedName>
    <definedName name="_______________________lb30" hidden="1">#REF!</definedName>
    <definedName name="_______________________lb31" hidden="1">#REF!</definedName>
    <definedName name="_______________________lb32" hidden="1">#REF!</definedName>
    <definedName name="_______________________lb4" hidden="1">#REF!</definedName>
    <definedName name="_______________________lb5" hidden="1">#REF!</definedName>
    <definedName name="_______________________lb6" hidden="1">#REF!</definedName>
    <definedName name="_______________________lb7" hidden="1">#REF!</definedName>
    <definedName name="_______________________lb8" hidden="1">#REF!</definedName>
    <definedName name="_______________________lb9" hidden="1">#REF!</definedName>
    <definedName name="_______________________lbc1" hidden="1">#REF!</definedName>
    <definedName name="_______________________lbc10" hidden="1">#REF!</definedName>
    <definedName name="_______________________lbc11" hidden="1">#REF!</definedName>
    <definedName name="_______________________lbc12" hidden="1">#REF!</definedName>
    <definedName name="_______________________lbc13" hidden="1">#REF!</definedName>
    <definedName name="_______________________lbc14" hidden="1">#REF!</definedName>
    <definedName name="_______________________lbc15" hidden="1">#REF!</definedName>
    <definedName name="_______________________lbc16" hidden="1">#REF!</definedName>
    <definedName name="_______________________lbc17" hidden="1">#REF!</definedName>
    <definedName name="_______________________lbc18" hidden="1">#REF!</definedName>
    <definedName name="_______________________lbc19" hidden="1">#REF!</definedName>
    <definedName name="_______________________lbc2" hidden="1">#REF!</definedName>
    <definedName name="_______________________lbc20" hidden="1">#REF!</definedName>
    <definedName name="_______________________lbc21" hidden="1">#REF!</definedName>
    <definedName name="_______________________lbc22" hidden="1">#REF!</definedName>
    <definedName name="_______________________lbc23" hidden="1">#REF!</definedName>
    <definedName name="_______________________lbc24" hidden="1">#REF!</definedName>
    <definedName name="_______________________lbc25" hidden="1">#REF!</definedName>
    <definedName name="_______________________lbc26" hidden="1">#REF!</definedName>
    <definedName name="_______________________lbc27" hidden="1">#REF!</definedName>
    <definedName name="_______________________lbc28" hidden="1">#REF!</definedName>
    <definedName name="_______________________lbc29" hidden="1">#REF!</definedName>
    <definedName name="_______________________lbc3" hidden="1">#REF!</definedName>
    <definedName name="_______________________lbc31" hidden="1">#REF!</definedName>
    <definedName name="_______________________lbc32" hidden="1">#REF!</definedName>
    <definedName name="_______________________lbc4" hidden="1">#REF!</definedName>
    <definedName name="_______________________lbc5" hidden="1">#REF!</definedName>
    <definedName name="_______________________lbc6" hidden="1">#REF!</definedName>
    <definedName name="_______________________lbc7" hidden="1">#REF!</definedName>
    <definedName name="_______________________lbc8" hidden="1">#REF!</definedName>
    <definedName name="_______________________lbc9" hidden="1">#REF!</definedName>
    <definedName name="_______________________ld26" hidden="1">#REF!</definedName>
    <definedName name="_______________________ld31" hidden="1">#REF!</definedName>
    <definedName name="_______________________le31" hidden="1">#REF!</definedName>
    <definedName name="_______________________lf31" hidden="1">#REF!</definedName>
    <definedName name="_______________________OUT98" hidden="1">{#N/A,#N/A,TRUE,"Serviços"}</definedName>
    <definedName name="_______________________x10" hidden="1">#REF!</definedName>
    <definedName name="_______________________x11" hidden="1">#REF!</definedName>
    <definedName name="_______________________x12" hidden="1">#REF!</definedName>
    <definedName name="_______________________x13" hidden="1">#REF!</definedName>
    <definedName name="_______________________x14" hidden="1">#REF!</definedName>
    <definedName name="_______________________x15" hidden="1">#REF!</definedName>
    <definedName name="_______________________x16" hidden="1">#REF!</definedName>
    <definedName name="_______________________x17" hidden="1">#REF!</definedName>
    <definedName name="_______________________x18" hidden="1">#REF!</definedName>
    <definedName name="_______________________x19" hidden="1">#REF!</definedName>
    <definedName name="_______________________x20" hidden="1">#REF!</definedName>
    <definedName name="_______________________x21" hidden="1">#REF!</definedName>
    <definedName name="_______________________x22" hidden="1">#REF!</definedName>
    <definedName name="_______________________x23" hidden="1">#REF!</definedName>
    <definedName name="_______________________x24" hidden="1">#REF!</definedName>
    <definedName name="_______________________x25" hidden="1">#REF!</definedName>
    <definedName name="_______________________x28" hidden="1">#REF!</definedName>
    <definedName name="_______________________x29" hidden="1">#REF!</definedName>
    <definedName name="_______________________x32" hidden="1">#REF!</definedName>
    <definedName name="_______________________x4" hidden="1">#REF!</definedName>
    <definedName name="_______________________x5" hidden="1">#REF!</definedName>
    <definedName name="_______________________x6" hidden="1">#REF!</definedName>
    <definedName name="_______________________x7" hidden="1">#REF!</definedName>
    <definedName name="_______________________x8" hidden="1">#REF!</definedName>
    <definedName name="_______________________x9" hidden="1">#REF!</definedName>
    <definedName name="______________________inv2">#REF!</definedName>
    <definedName name="______________________la29" hidden="1">#REF!</definedName>
    <definedName name="______________________la3" hidden="1">#REF!</definedName>
    <definedName name="______________________la31" hidden="1">#REF!</definedName>
    <definedName name="______________________la32" hidden="1">#REF!</definedName>
    <definedName name="______________________la4" hidden="1">#REF!</definedName>
    <definedName name="______________________la5" hidden="1">#REF!</definedName>
    <definedName name="______________________la6" hidden="1">#REF!</definedName>
    <definedName name="______________________la7" hidden="1">#REF!</definedName>
    <definedName name="______________________la8" hidden="1">#REF!</definedName>
    <definedName name="______________________la9" hidden="1">#REF!</definedName>
    <definedName name="______________________lb1" hidden="1">#REF!</definedName>
    <definedName name="______________________lb10" hidden="1">#REF!</definedName>
    <definedName name="______________________lb11" hidden="1">#REF!</definedName>
    <definedName name="______________________lb12" hidden="1">#REF!</definedName>
    <definedName name="______________________lb13" hidden="1">#REF!</definedName>
    <definedName name="______________________lb14" hidden="1">#REF!</definedName>
    <definedName name="______________________lb15" hidden="1">#REF!</definedName>
    <definedName name="______________________lb16" hidden="1">#REF!</definedName>
    <definedName name="______________________lb17" hidden="1">#REF!</definedName>
    <definedName name="______________________lb18" hidden="1">#REF!</definedName>
    <definedName name="______________________lb19" hidden="1">#REF!</definedName>
    <definedName name="______________________lb2" hidden="1">#REF!</definedName>
    <definedName name="______________________lb20" hidden="1">#REF!</definedName>
    <definedName name="______________________lb21" hidden="1">#REF!</definedName>
    <definedName name="______________________lb22" hidden="1">#REF!</definedName>
    <definedName name="______________________lb23" hidden="1">#REF!</definedName>
    <definedName name="______________________lb24" hidden="1">#REF!</definedName>
    <definedName name="______________________lb25" hidden="1">#REF!</definedName>
    <definedName name="______________________lb27" hidden="1">#REF!</definedName>
    <definedName name="______________________lb28" hidden="1">#REF!</definedName>
    <definedName name="______________________lb29" hidden="1">#REF!</definedName>
    <definedName name="______________________lb3" hidden="1">#REF!</definedName>
    <definedName name="______________________lb30" hidden="1">#REF!</definedName>
    <definedName name="______________________lb31" hidden="1">#REF!</definedName>
    <definedName name="______________________lb32" hidden="1">#REF!</definedName>
    <definedName name="______________________lb4" hidden="1">#REF!</definedName>
    <definedName name="______________________lb5" hidden="1">#REF!</definedName>
    <definedName name="______________________lb6" hidden="1">#REF!</definedName>
    <definedName name="______________________lb7" hidden="1">#REF!</definedName>
    <definedName name="______________________lb8" hidden="1">#REF!</definedName>
    <definedName name="______________________lb9" hidden="1">#REF!</definedName>
    <definedName name="______________________lbc1" hidden="1">#REF!</definedName>
    <definedName name="______________________lbc10" hidden="1">#REF!</definedName>
    <definedName name="______________________lbc11" hidden="1">#REF!</definedName>
    <definedName name="______________________lbc12" hidden="1">#REF!</definedName>
    <definedName name="______________________lbc13" hidden="1">#REF!</definedName>
    <definedName name="______________________lbc14" hidden="1">#REF!</definedName>
    <definedName name="______________________lbc15" hidden="1">#REF!</definedName>
    <definedName name="______________________lbc16" hidden="1">#REF!</definedName>
    <definedName name="______________________lbc17" hidden="1">#REF!</definedName>
    <definedName name="______________________lbc18" hidden="1">#REF!</definedName>
    <definedName name="______________________lbc19" hidden="1">#REF!</definedName>
    <definedName name="______________________lbc2" hidden="1">#REF!</definedName>
    <definedName name="______________________lbc20" hidden="1">#REF!</definedName>
    <definedName name="______________________lbc21" hidden="1">#REF!</definedName>
    <definedName name="______________________lbc22" hidden="1">#REF!</definedName>
    <definedName name="______________________lbc23" hidden="1">#REF!</definedName>
    <definedName name="______________________lbc24" hidden="1">#REF!</definedName>
    <definedName name="______________________lbc25" hidden="1">#REF!</definedName>
    <definedName name="______________________lbc26" hidden="1">#REF!</definedName>
    <definedName name="______________________lbc27" hidden="1">#REF!</definedName>
    <definedName name="______________________lbc28" hidden="1">#REF!</definedName>
    <definedName name="______________________lbc29" hidden="1">#REF!</definedName>
    <definedName name="______________________lbc3" hidden="1">#REF!</definedName>
    <definedName name="______________________lbc31" hidden="1">#REF!</definedName>
    <definedName name="______________________lbc32" hidden="1">#REF!</definedName>
    <definedName name="______________________lbc4" hidden="1">#REF!</definedName>
    <definedName name="______________________lbc5" hidden="1">#REF!</definedName>
    <definedName name="______________________lbc6" hidden="1">#REF!</definedName>
    <definedName name="______________________lbc7" hidden="1">#REF!</definedName>
    <definedName name="______________________lbc8" hidden="1">#REF!</definedName>
    <definedName name="______________________lbc9" hidden="1">#REF!</definedName>
    <definedName name="______________________ld26" hidden="1">#REF!</definedName>
    <definedName name="______________________ld31" hidden="1">#REF!</definedName>
    <definedName name="______________________le31" hidden="1">#REF!</definedName>
    <definedName name="______________________lf31" hidden="1">#REF!</definedName>
    <definedName name="______________________OUT98" hidden="1">{#N/A,#N/A,TRUE,"Serviços"}</definedName>
    <definedName name="______________________x10" hidden="1">#REF!</definedName>
    <definedName name="______________________x11" hidden="1">#REF!</definedName>
    <definedName name="______________________x12" hidden="1">#REF!</definedName>
    <definedName name="______________________x13" hidden="1">#REF!</definedName>
    <definedName name="______________________x14" hidden="1">#REF!</definedName>
    <definedName name="______________________x15" hidden="1">#REF!</definedName>
    <definedName name="______________________x16" hidden="1">#REF!</definedName>
    <definedName name="______________________x17" hidden="1">#REF!</definedName>
    <definedName name="______________________x18" hidden="1">#REF!</definedName>
    <definedName name="______________________x19" hidden="1">#REF!</definedName>
    <definedName name="______________________x20" hidden="1">#REF!</definedName>
    <definedName name="______________________x21" hidden="1">#REF!</definedName>
    <definedName name="______________________x22" hidden="1">#REF!</definedName>
    <definedName name="______________________x23" hidden="1">#REF!</definedName>
    <definedName name="______________________x24" hidden="1">#REF!</definedName>
    <definedName name="______________________x25" hidden="1">#REF!</definedName>
    <definedName name="______________________x28" hidden="1">#REF!</definedName>
    <definedName name="______________________x29" hidden="1">#REF!</definedName>
    <definedName name="______________________x32" hidden="1">#REF!</definedName>
    <definedName name="______________________x4" hidden="1">#REF!</definedName>
    <definedName name="______________________x5" hidden="1">#REF!</definedName>
    <definedName name="______________________x6" hidden="1">#REF!</definedName>
    <definedName name="______________________x7" hidden="1">#REF!</definedName>
    <definedName name="______________________x8" hidden="1">#REF!</definedName>
    <definedName name="______________________x9" hidden="1">#REF!</definedName>
    <definedName name="_____________________inv2">#REF!</definedName>
    <definedName name="_____________________la29" hidden="1">#REF!</definedName>
    <definedName name="_____________________la3" hidden="1">#REF!</definedName>
    <definedName name="_____________________la31" hidden="1">#REF!</definedName>
    <definedName name="_____________________la32" hidden="1">#REF!</definedName>
    <definedName name="_____________________la4" hidden="1">#REF!</definedName>
    <definedName name="_____________________la5" hidden="1">#REF!</definedName>
    <definedName name="_____________________la6" hidden="1">#REF!</definedName>
    <definedName name="_____________________la7" hidden="1">#REF!</definedName>
    <definedName name="_____________________la8" hidden="1">#REF!</definedName>
    <definedName name="_____________________la9" hidden="1">#REF!</definedName>
    <definedName name="_____________________lb1" hidden="1">#REF!</definedName>
    <definedName name="_____________________lb10" hidden="1">#REF!</definedName>
    <definedName name="_____________________lb11" hidden="1">#REF!</definedName>
    <definedName name="_____________________lb12" hidden="1">#REF!</definedName>
    <definedName name="_____________________lb13" hidden="1">#REF!</definedName>
    <definedName name="_____________________lb14" hidden="1">#REF!</definedName>
    <definedName name="_____________________lb15" hidden="1">#REF!</definedName>
    <definedName name="_____________________lb16" hidden="1">#REF!</definedName>
    <definedName name="_____________________lb17" hidden="1">#REF!</definedName>
    <definedName name="_____________________lb18" hidden="1">#REF!</definedName>
    <definedName name="_____________________lb19" hidden="1">#REF!</definedName>
    <definedName name="_____________________lb2" hidden="1">#REF!</definedName>
    <definedName name="_____________________lb20" hidden="1">#REF!</definedName>
    <definedName name="_____________________lb21" hidden="1">#REF!</definedName>
    <definedName name="_____________________lb22" hidden="1">#REF!</definedName>
    <definedName name="_____________________lb23" hidden="1">#REF!</definedName>
    <definedName name="_____________________lb24" hidden="1">#REF!</definedName>
    <definedName name="_____________________lb25" hidden="1">#REF!</definedName>
    <definedName name="_____________________lb27" hidden="1">#REF!</definedName>
    <definedName name="_____________________lb28" hidden="1">#REF!</definedName>
    <definedName name="_____________________lb29" hidden="1">#REF!</definedName>
    <definedName name="_____________________lb3" hidden="1">#REF!</definedName>
    <definedName name="_____________________lb30" hidden="1">#REF!</definedName>
    <definedName name="_____________________lb31" hidden="1">#REF!</definedName>
    <definedName name="_____________________lb32" hidden="1">#REF!</definedName>
    <definedName name="_____________________lb4" hidden="1">#REF!</definedName>
    <definedName name="_____________________lb5" hidden="1">#REF!</definedName>
    <definedName name="_____________________lb6" hidden="1">#REF!</definedName>
    <definedName name="_____________________lb7" hidden="1">#REF!</definedName>
    <definedName name="_____________________lb8" hidden="1">#REF!</definedName>
    <definedName name="_____________________lb9" hidden="1">#REF!</definedName>
    <definedName name="_____________________lbc1" hidden="1">#REF!</definedName>
    <definedName name="_____________________lbc10" hidden="1">#REF!</definedName>
    <definedName name="_____________________lbc11" hidden="1">#REF!</definedName>
    <definedName name="_____________________lbc12" hidden="1">#REF!</definedName>
    <definedName name="_____________________lbc13" hidden="1">#REF!</definedName>
    <definedName name="_____________________lbc14" hidden="1">#REF!</definedName>
    <definedName name="_____________________lbc15" hidden="1">#REF!</definedName>
    <definedName name="_____________________lbc16" hidden="1">#REF!</definedName>
    <definedName name="_____________________lbc17" hidden="1">#REF!</definedName>
    <definedName name="_____________________lbc18" hidden="1">#REF!</definedName>
    <definedName name="_____________________lbc19" hidden="1">#REF!</definedName>
    <definedName name="_____________________lbc2" hidden="1">#REF!</definedName>
    <definedName name="_____________________lbc20" hidden="1">#REF!</definedName>
    <definedName name="_____________________lbc21" hidden="1">#REF!</definedName>
    <definedName name="_____________________lbc22" hidden="1">#REF!</definedName>
    <definedName name="_____________________lbc23" hidden="1">#REF!</definedName>
    <definedName name="_____________________lbc24" hidden="1">#REF!</definedName>
    <definedName name="_____________________lbc25" hidden="1">#REF!</definedName>
    <definedName name="_____________________lbc26" hidden="1">#REF!</definedName>
    <definedName name="_____________________lbc27" hidden="1">#REF!</definedName>
    <definedName name="_____________________lbc28" hidden="1">#REF!</definedName>
    <definedName name="_____________________lbc29" hidden="1">#REF!</definedName>
    <definedName name="_____________________lbc3" hidden="1">#REF!</definedName>
    <definedName name="_____________________lbc31" hidden="1">#REF!</definedName>
    <definedName name="_____________________lbc32" hidden="1">#REF!</definedName>
    <definedName name="_____________________lbc4" hidden="1">#REF!</definedName>
    <definedName name="_____________________lbc5" hidden="1">#REF!</definedName>
    <definedName name="_____________________lbc6" hidden="1">#REF!</definedName>
    <definedName name="_____________________lbc7" hidden="1">#REF!</definedName>
    <definedName name="_____________________lbc8" hidden="1">#REF!</definedName>
    <definedName name="_____________________lbc9" hidden="1">#REF!</definedName>
    <definedName name="_____________________ld26" hidden="1">#REF!</definedName>
    <definedName name="_____________________ld31" hidden="1">#REF!</definedName>
    <definedName name="_____________________le31" hidden="1">#REF!</definedName>
    <definedName name="_____________________lf31" hidden="1">#REF!</definedName>
    <definedName name="_____________________OUT98" hidden="1">{#N/A,#N/A,TRUE,"Serviços"}</definedName>
    <definedName name="_____________________x10" hidden="1">#REF!</definedName>
    <definedName name="_____________________x11" hidden="1">#REF!</definedName>
    <definedName name="_____________________x12" hidden="1">#REF!</definedName>
    <definedName name="_____________________x13" hidden="1">#REF!</definedName>
    <definedName name="_____________________x14" hidden="1">#REF!</definedName>
    <definedName name="_____________________x15" hidden="1">#REF!</definedName>
    <definedName name="_____________________x16" hidden="1">#REF!</definedName>
    <definedName name="_____________________x17" hidden="1">#REF!</definedName>
    <definedName name="_____________________x18" hidden="1">#REF!</definedName>
    <definedName name="_____________________x19" hidden="1">#REF!</definedName>
    <definedName name="_____________________x20" hidden="1">#REF!</definedName>
    <definedName name="_____________________x21" hidden="1">#REF!</definedName>
    <definedName name="_____________________x22" hidden="1">#REF!</definedName>
    <definedName name="_____________________x23" hidden="1">#REF!</definedName>
    <definedName name="_____________________x24" hidden="1">#REF!</definedName>
    <definedName name="_____________________x25" hidden="1">#REF!</definedName>
    <definedName name="_____________________x28" hidden="1">#REF!</definedName>
    <definedName name="_____________________x29" hidden="1">#REF!</definedName>
    <definedName name="_____________________x32" hidden="1">#REF!</definedName>
    <definedName name="_____________________x4" hidden="1">#REF!</definedName>
    <definedName name="_____________________x5" hidden="1">#REF!</definedName>
    <definedName name="_____________________x6" hidden="1">#REF!</definedName>
    <definedName name="_____________________x7" hidden="1">#REF!</definedName>
    <definedName name="_____________________x8" hidden="1">#REF!</definedName>
    <definedName name="_____________________x9" hidden="1">#REF!</definedName>
    <definedName name="____________________inv2">#REF!</definedName>
    <definedName name="____________________la29" hidden="1">#REF!</definedName>
    <definedName name="____________________la3" hidden="1">#REF!</definedName>
    <definedName name="____________________la31" hidden="1">#REF!</definedName>
    <definedName name="____________________la32" hidden="1">#REF!</definedName>
    <definedName name="____________________la4" hidden="1">#REF!</definedName>
    <definedName name="____________________la5" hidden="1">#REF!</definedName>
    <definedName name="____________________la6" hidden="1">#REF!</definedName>
    <definedName name="____________________la7" hidden="1">#REF!</definedName>
    <definedName name="____________________la8" hidden="1">#REF!</definedName>
    <definedName name="____________________la9" hidden="1">#REF!</definedName>
    <definedName name="____________________lb1" hidden="1">#REF!</definedName>
    <definedName name="____________________lb10" hidden="1">#REF!</definedName>
    <definedName name="____________________lb11" hidden="1">#REF!</definedName>
    <definedName name="____________________lb12" hidden="1">#REF!</definedName>
    <definedName name="____________________lb13" hidden="1">#REF!</definedName>
    <definedName name="____________________lb14" hidden="1">#REF!</definedName>
    <definedName name="____________________lb15" hidden="1">#REF!</definedName>
    <definedName name="____________________lb16" hidden="1">#REF!</definedName>
    <definedName name="____________________lb17" hidden="1">#REF!</definedName>
    <definedName name="____________________lb18" hidden="1">#REF!</definedName>
    <definedName name="____________________lb19" hidden="1">#REF!</definedName>
    <definedName name="____________________lb2" hidden="1">#REF!</definedName>
    <definedName name="____________________lb20" hidden="1">#REF!</definedName>
    <definedName name="____________________lb21" hidden="1">#REF!</definedName>
    <definedName name="____________________lb22" hidden="1">#REF!</definedName>
    <definedName name="____________________lb23" hidden="1">#REF!</definedName>
    <definedName name="____________________lb24" hidden="1">#REF!</definedName>
    <definedName name="____________________lb25" hidden="1">#REF!</definedName>
    <definedName name="____________________lb27" hidden="1">#REF!</definedName>
    <definedName name="____________________lb28" hidden="1">#REF!</definedName>
    <definedName name="____________________lb29" hidden="1">#REF!</definedName>
    <definedName name="____________________lb3" hidden="1">#REF!</definedName>
    <definedName name="____________________lb30" hidden="1">#REF!</definedName>
    <definedName name="____________________lb31" hidden="1">#REF!</definedName>
    <definedName name="____________________lb32" hidden="1">#REF!</definedName>
    <definedName name="____________________lb4" hidden="1">#REF!</definedName>
    <definedName name="____________________lb5" hidden="1">#REF!</definedName>
    <definedName name="____________________lb6" hidden="1">#REF!</definedName>
    <definedName name="____________________lb7" hidden="1">#REF!</definedName>
    <definedName name="____________________lb8" hidden="1">#REF!</definedName>
    <definedName name="____________________lb9" hidden="1">#REF!</definedName>
    <definedName name="____________________lbc1" hidden="1">#REF!</definedName>
    <definedName name="____________________lbc10" hidden="1">#REF!</definedName>
    <definedName name="____________________lbc11" hidden="1">#REF!</definedName>
    <definedName name="____________________lbc12" hidden="1">#REF!</definedName>
    <definedName name="____________________lbc13" hidden="1">#REF!</definedName>
    <definedName name="____________________lbc14" hidden="1">#REF!</definedName>
    <definedName name="____________________lbc15" hidden="1">#REF!</definedName>
    <definedName name="____________________lbc16" hidden="1">#REF!</definedName>
    <definedName name="____________________lbc17" hidden="1">#REF!</definedName>
    <definedName name="____________________lbc18" hidden="1">#REF!</definedName>
    <definedName name="____________________lbc19" hidden="1">#REF!</definedName>
    <definedName name="____________________lbc2" hidden="1">#REF!</definedName>
    <definedName name="____________________lbc20" hidden="1">#REF!</definedName>
    <definedName name="____________________lbc21" hidden="1">#REF!</definedName>
    <definedName name="____________________lbc22" hidden="1">#REF!</definedName>
    <definedName name="____________________lbc23" hidden="1">#REF!</definedName>
    <definedName name="____________________lbc24" hidden="1">#REF!</definedName>
    <definedName name="____________________lbc25" hidden="1">#REF!</definedName>
    <definedName name="____________________lbc26" hidden="1">#REF!</definedName>
    <definedName name="____________________lbc27" hidden="1">#REF!</definedName>
    <definedName name="____________________lbc28" hidden="1">#REF!</definedName>
    <definedName name="____________________lbc29" hidden="1">#REF!</definedName>
    <definedName name="____________________lbc3" hidden="1">#REF!</definedName>
    <definedName name="____________________lbc31" hidden="1">#REF!</definedName>
    <definedName name="____________________lbc32" hidden="1">#REF!</definedName>
    <definedName name="____________________lbc4" hidden="1">#REF!</definedName>
    <definedName name="____________________lbc5" hidden="1">#REF!</definedName>
    <definedName name="____________________lbc6" hidden="1">#REF!</definedName>
    <definedName name="____________________lbc7" hidden="1">#REF!</definedName>
    <definedName name="____________________lbc8" hidden="1">#REF!</definedName>
    <definedName name="____________________lbc9" hidden="1">#REF!</definedName>
    <definedName name="____________________ld26" hidden="1">#REF!</definedName>
    <definedName name="____________________ld31" hidden="1">#REF!</definedName>
    <definedName name="____________________le31" hidden="1">#REF!</definedName>
    <definedName name="____________________lf31" hidden="1">#REF!</definedName>
    <definedName name="____________________OUT98" hidden="1">{#N/A,#N/A,TRUE,"Serviços"}</definedName>
    <definedName name="____________________x10" hidden="1">#REF!</definedName>
    <definedName name="____________________x11" hidden="1">#REF!</definedName>
    <definedName name="____________________x12" hidden="1">#REF!</definedName>
    <definedName name="____________________x13" hidden="1">#REF!</definedName>
    <definedName name="____________________x14" hidden="1">#REF!</definedName>
    <definedName name="____________________x15" hidden="1">#REF!</definedName>
    <definedName name="____________________x16" hidden="1">#REF!</definedName>
    <definedName name="____________________x17" hidden="1">#REF!</definedName>
    <definedName name="____________________x18" hidden="1">#REF!</definedName>
    <definedName name="____________________x19" hidden="1">#REF!</definedName>
    <definedName name="____________________x20" hidden="1">#REF!</definedName>
    <definedName name="____________________x21" hidden="1">#REF!</definedName>
    <definedName name="____________________x22" hidden="1">#REF!</definedName>
    <definedName name="____________________x23" hidden="1">#REF!</definedName>
    <definedName name="____________________x24" hidden="1">#REF!</definedName>
    <definedName name="____________________x25" hidden="1">#REF!</definedName>
    <definedName name="____________________x28" hidden="1">#REF!</definedName>
    <definedName name="____________________x29" hidden="1">#REF!</definedName>
    <definedName name="____________________x32" hidden="1">#REF!</definedName>
    <definedName name="____________________x4" hidden="1">#REF!</definedName>
    <definedName name="____________________x5" hidden="1">#REF!</definedName>
    <definedName name="____________________x6" hidden="1">#REF!</definedName>
    <definedName name="____________________x7" hidden="1">#REF!</definedName>
    <definedName name="____________________x8" hidden="1">#REF!</definedName>
    <definedName name="____________________x9" hidden="1">#REF!</definedName>
    <definedName name="___________________inv2">#REF!</definedName>
    <definedName name="___________________la29" hidden="1">#REF!</definedName>
    <definedName name="___________________la3" hidden="1">#REF!</definedName>
    <definedName name="___________________la31" hidden="1">#REF!</definedName>
    <definedName name="___________________la32" hidden="1">#REF!</definedName>
    <definedName name="___________________la4" hidden="1">#REF!</definedName>
    <definedName name="___________________la5" hidden="1">#REF!</definedName>
    <definedName name="___________________la6" hidden="1">#REF!</definedName>
    <definedName name="___________________la7" hidden="1">#REF!</definedName>
    <definedName name="___________________la8" hidden="1">#REF!</definedName>
    <definedName name="___________________la9" hidden="1">#REF!</definedName>
    <definedName name="___________________lb1" hidden="1">#REF!</definedName>
    <definedName name="___________________lb10" hidden="1">#REF!</definedName>
    <definedName name="___________________lb11" hidden="1">#REF!</definedName>
    <definedName name="___________________lb12" hidden="1">#REF!</definedName>
    <definedName name="___________________lb13" hidden="1">#REF!</definedName>
    <definedName name="___________________lb14" hidden="1">#REF!</definedName>
    <definedName name="___________________lb15" hidden="1">#REF!</definedName>
    <definedName name="___________________lb16" hidden="1">#REF!</definedName>
    <definedName name="___________________lb17" hidden="1">#REF!</definedName>
    <definedName name="___________________lb18" hidden="1">#REF!</definedName>
    <definedName name="___________________lb19" hidden="1">#REF!</definedName>
    <definedName name="___________________lb2" hidden="1">#REF!</definedName>
    <definedName name="___________________lb20" hidden="1">#REF!</definedName>
    <definedName name="___________________lb21" hidden="1">#REF!</definedName>
    <definedName name="___________________lb22" hidden="1">#REF!</definedName>
    <definedName name="___________________lb23" hidden="1">#REF!</definedName>
    <definedName name="___________________lb24" hidden="1">#REF!</definedName>
    <definedName name="___________________lb25" hidden="1">#REF!</definedName>
    <definedName name="___________________lb27" hidden="1">#REF!</definedName>
    <definedName name="___________________lb28" hidden="1">#REF!</definedName>
    <definedName name="___________________lb29" hidden="1">#REF!</definedName>
    <definedName name="___________________lb3" hidden="1">#REF!</definedName>
    <definedName name="___________________lb30" hidden="1">#REF!</definedName>
    <definedName name="___________________lb31" hidden="1">#REF!</definedName>
    <definedName name="___________________lb32" hidden="1">#REF!</definedName>
    <definedName name="___________________lb4" hidden="1">#REF!</definedName>
    <definedName name="___________________lb5" hidden="1">#REF!</definedName>
    <definedName name="___________________lb6" hidden="1">#REF!</definedName>
    <definedName name="___________________lb7" hidden="1">#REF!</definedName>
    <definedName name="___________________lb8" hidden="1">#REF!</definedName>
    <definedName name="___________________lb9" hidden="1">#REF!</definedName>
    <definedName name="___________________lbc1" hidden="1">#REF!</definedName>
    <definedName name="___________________lbc10" hidden="1">#REF!</definedName>
    <definedName name="___________________lbc11" hidden="1">#REF!</definedName>
    <definedName name="___________________lbc12" hidden="1">#REF!</definedName>
    <definedName name="___________________lbc13" hidden="1">#REF!</definedName>
    <definedName name="___________________lbc14" hidden="1">#REF!</definedName>
    <definedName name="___________________lbc15" hidden="1">#REF!</definedName>
    <definedName name="___________________lbc16" hidden="1">#REF!</definedName>
    <definedName name="___________________lbc17" hidden="1">#REF!</definedName>
    <definedName name="___________________lbc18" hidden="1">#REF!</definedName>
    <definedName name="___________________lbc19" hidden="1">#REF!</definedName>
    <definedName name="___________________lbc2" hidden="1">#REF!</definedName>
    <definedName name="___________________lbc20" hidden="1">#REF!</definedName>
    <definedName name="___________________lbc21" hidden="1">#REF!</definedName>
    <definedName name="___________________lbc22" hidden="1">#REF!</definedName>
    <definedName name="___________________lbc23" hidden="1">#REF!</definedName>
    <definedName name="___________________lbc24" hidden="1">#REF!</definedName>
    <definedName name="___________________lbc25" hidden="1">#REF!</definedName>
    <definedName name="___________________lbc26" hidden="1">#REF!</definedName>
    <definedName name="___________________lbc27" hidden="1">#REF!</definedName>
    <definedName name="___________________lbc28" hidden="1">#REF!</definedName>
    <definedName name="___________________lbc29" hidden="1">#REF!</definedName>
    <definedName name="___________________lbc3" hidden="1">#REF!</definedName>
    <definedName name="___________________lbc31" hidden="1">#REF!</definedName>
    <definedName name="___________________lbc32" hidden="1">#REF!</definedName>
    <definedName name="___________________lbc4" hidden="1">#REF!</definedName>
    <definedName name="___________________lbc5" hidden="1">#REF!</definedName>
    <definedName name="___________________lbc6" hidden="1">#REF!</definedName>
    <definedName name="___________________lbc7" hidden="1">#REF!</definedName>
    <definedName name="___________________lbc8" hidden="1">#REF!</definedName>
    <definedName name="___________________lbc9" hidden="1">#REF!</definedName>
    <definedName name="___________________ld26" hidden="1">#REF!</definedName>
    <definedName name="___________________ld31" hidden="1">#REF!</definedName>
    <definedName name="___________________le31" hidden="1">#REF!</definedName>
    <definedName name="___________________lf31" hidden="1">#REF!</definedName>
    <definedName name="___________________OUT98" hidden="1">{#N/A,#N/A,TRUE,"Serviços"}</definedName>
    <definedName name="___________________x10" hidden="1">#REF!</definedName>
    <definedName name="___________________x11" hidden="1">#REF!</definedName>
    <definedName name="___________________x12" hidden="1">#REF!</definedName>
    <definedName name="___________________x13" hidden="1">#REF!</definedName>
    <definedName name="___________________x14" hidden="1">#REF!</definedName>
    <definedName name="___________________x15" hidden="1">#REF!</definedName>
    <definedName name="___________________x16" hidden="1">#REF!</definedName>
    <definedName name="___________________x17" hidden="1">#REF!</definedName>
    <definedName name="___________________x18" hidden="1">#REF!</definedName>
    <definedName name="___________________x19" hidden="1">#REF!</definedName>
    <definedName name="___________________x20" hidden="1">#REF!</definedName>
    <definedName name="___________________x21" hidden="1">#REF!</definedName>
    <definedName name="___________________x22" hidden="1">#REF!</definedName>
    <definedName name="___________________x23" hidden="1">#REF!</definedName>
    <definedName name="___________________x24" hidden="1">#REF!</definedName>
    <definedName name="___________________x25" hidden="1">#REF!</definedName>
    <definedName name="___________________x28" hidden="1">#REF!</definedName>
    <definedName name="___________________x29" hidden="1">#REF!</definedName>
    <definedName name="___________________x32" hidden="1">#REF!</definedName>
    <definedName name="___________________x4" hidden="1">#REF!</definedName>
    <definedName name="___________________x5" hidden="1">#REF!</definedName>
    <definedName name="___________________x6" hidden="1">#REF!</definedName>
    <definedName name="___________________x7" hidden="1">#REF!</definedName>
    <definedName name="___________________x8" hidden="1">#REF!</definedName>
    <definedName name="___________________x9" hidden="1">#REF!</definedName>
    <definedName name="__________________inv2">#REF!</definedName>
    <definedName name="__________________la29" hidden="1">#REF!</definedName>
    <definedName name="__________________la3" hidden="1">#REF!</definedName>
    <definedName name="__________________la31" hidden="1">#REF!</definedName>
    <definedName name="__________________la32" hidden="1">#REF!</definedName>
    <definedName name="__________________la4" hidden="1">#REF!</definedName>
    <definedName name="__________________la5" hidden="1">#REF!</definedName>
    <definedName name="__________________la6" hidden="1">#REF!</definedName>
    <definedName name="__________________la7" hidden="1">#REF!</definedName>
    <definedName name="__________________la8" hidden="1">#REF!</definedName>
    <definedName name="__________________la9" hidden="1">#REF!</definedName>
    <definedName name="__________________lb1" hidden="1">#REF!</definedName>
    <definedName name="__________________lb10" hidden="1">#REF!</definedName>
    <definedName name="__________________lb11" hidden="1">#REF!</definedName>
    <definedName name="__________________lb12" hidden="1">#REF!</definedName>
    <definedName name="__________________lb13" hidden="1">#REF!</definedName>
    <definedName name="__________________lb14" hidden="1">#REF!</definedName>
    <definedName name="__________________lb15" hidden="1">#REF!</definedName>
    <definedName name="__________________lb16" hidden="1">#REF!</definedName>
    <definedName name="__________________lb17" hidden="1">#REF!</definedName>
    <definedName name="__________________lb18" hidden="1">#REF!</definedName>
    <definedName name="__________________lb19" hidden="1">#REF!</definedName>
    <definedName name="__________________lb2" hidden="1">#REF!</definedName>
    <definedName name="__________________lb20" hidden="1">#REF!</definedName>
    <definedName name="__________________lb21" hidden="1">#REF!</definedName>
    <definedName name="__________________lb22" hidden="1">#REF!</definedName>
    <definedName name="__________________lb23" hidden="1">#REF!</definedName>
    <definedName name="__________________lb24" hidden="1">#REF!</definedName>
    <definedName name="__________________lb25" hidden="1">#REF!</definedName>
    <definedName name="__________________lb27" hidden="1">#REF!</definedName>
    <definedName name="__________________lb28" hidden="1">#REF!</definedName>
    <definedName name="__________________lb29" hidden="1">#REF!</definedName>
    <definedName name="__________________lb3" hidden="1">#REF!</definedName>
    <definedName name="__________________lb30" hidden="1">#REF!</definedName>
    <definedName name="__________________lb31" hidden="1">#REF!</definedName>
    <definedName name="__________________lb32" hidden="1">#REF!</definedName>
    <definedName name="__________________lb4" hidden="1">#REF!</definedName>
    <definedName name="__________________lb5" hidden="1">#REF!</definedName>
    <definedName name="__________________lb6" hidden="1">#REF!</definedName>
    <definedName name="__________________lb7" hidden="1">#REF!</definedName>
    <definedName name="__________________lb8" hidden="1">#REF!</definedName>
    <definedName name="__________________lb9" hidden="1">#REF!</definedName>
    <definedName name="__________________lbc1" hidden="1">#REF!</definedName>
    <definedName name="__________________lbc10" hidden="1">#REF!</definedName>
    <definedName name="__________________lbc11" hidden="1">#REF!</definedName>
    <definedName name="__________________lbc12" hidden="1">#REF!</definedName>
    <definedName name="__________________lbc13" hidden="1">#REF!</definedName>
    <definedName name="__________________lbc14" hidden="1">#REF!</definedName>
    <definedName name="__________________lbc15" hidden="1">#REF!</definedName>
    <definedName name="__________________lbc16" hidden="1">#REF!</definedName>
    <definedName name="__________________lbc17" hidden="1">#REF!</definedName>
    <definedName name="__________________lbc18" hidden="1">#REF!</definedName>
    <definedName name="__________________lbc19" hidden="1">#REF!</definedName>
    <definedName name="__________________lbc2" hidden="1">#REF!</definedName>
    <definedName name="__________________lbc20" hidden="1">#REF!</definedName>
    <definedName name="__________________lbc21" hidden="1">#REF!</definedName>
    <definedName name="__________________lbc22" hidden="1">#REF!</definedName>
    <definedName name="__________________lbc23" hidden="1">#REF!</definedName>
    <definedName name="__________________lbc24" hidden="1">#REF!</definedName>
    <definedName name="__________________lbc25" hidden="1">#REF!</definedName>
    <definedName name="__________________lbc26" hidden="1">#REF!</definedName>
    <definedName name="__________________lbc27" hidden="1">#REF!</definedName>
    <definedName name="__________________lbc28" hidden="1">#REF!</definedName>
    <definedName name="__________________lbc29" hidden="1">#REF!</definedName>
    <definedName name="__________________lbc3" hidden="1">#REF!</definedName>
    <definedName name="__________________lbc31" hidden="1">#REF!</definedName>
    <definedName name="__________________lbc32" hidden="1">#REF!</definedName>
    <definedName name="__________________lbc4" hidden="1">#REF!</definedName>
    <definedName name="__________________lbc5" hidden="1">#REF!</definedName>
    <definedName name="__________________lbc6" hidden="1">#REF!</definedName>
    <definedName name="__________________lbc7" hidden="1">#REF!</definedName>
    <definedName name="__________________lbc8" hidden="1">#REF!</definedName>
    <definedName name="__________________lbc9" hidden="1">#REF!</definedName>
    <definedName name="__________________ld26" hidden="1">#REF!</definedName>
    <definedName name="__________________ld31" hidden="1">#REF!</definedName>
    <definedName name="__________________le31" hidden="1">#REF!</definedName>
    <definedName name="__________________lf31" hidden="1">#REF!</definedName>
    <definedName name="__________________n2" hidden="1">{#N/A,#N/A,FALSE,"PCOL"}</definedName>
    <definedName name="__________________OUT98" hidden="1">{#N/A,#N/A,TRUE,"Serviços"}</definedName>
    <definedName name="__________________x10" hidden="1">#REF!</definedName>
    <definedName name="__________________x11" hidden="1">#REF!</definedName>
    <definedName name="__________________x12" hidden="1">#REF!</definedName>
    <definedName name="__________________x13" hidden="1">#REF!</definedName>
    <definedName name="__________________x14" hidden="1">#REF!</definedName>
    <definedName name="__________________x15" hidden="1">#REF!</definedName>
    <definedName name="__________________x16" hidden="1">#REF!</definedName>
    <definedName name="__________________x17" hidden="1">#REF!</definedName>
    <definedName name="__________________x18" hidden="1">#REF!</definedName>
    <definedName name="__________________x19" hidden="1">#REF!</definedName>
    <definedName name="__________________x20" hidden="1">#REF!</definedName>
    <definedName name="__________________x21" hidden="1">#REF!</definedName>
    <definedName name="__________________x22" hidden="1">#REF!</definedName>
    <definedName name="__________________x23" hidden="1">#REF!</definedName>
    <definedName name="__________________x24" hidden="1">#REF!</definedName>
    <definedName name="__________________x25" hidden="1">#REF!</definedName>
    <definedName name="__________________x28" hidden="1">#REF!</definedName>
    <definedName name="__________________x29" hidden="1">#REF!</definedName>
    <definedName name="__________________x32" hidden="1">#REF!</definedName>
    <definedName name="__________________x4" hidden="1">#REF!</definedName>
    <definedName name="__________________x5" hidden="1">#REF!</definedName>
    <definedName name="__________________x6" hidden="1">#REF!</definedName>
    <definedName name="__________________x7" hidden="1">#REF!</definedName>
    <definedName name="__________________x8" hidden="1">#REF!</definedName>
    <definedName name="__________________x9" hidden="1">#REF!</definedName>
    <definedName name="_________________ago1" hidden="1">{"'gráf jan00'!$A$1:$AK$41"}</definedName>
    <definedName name="_________________ago10" hidden="1">{"'gráf jan00'!$A$1:$AK$41"}</definedName>
    <definedName name="_________________ago2" hidden="1">{"'gráf jan00'!$A$1:$AK$41"}</definedName>
    <definedName name="_________________ago3" hidden="1">{"'gráf jan00'!$A$1:$AK$41"}</definedName>
    <definedName name="_________________ago4" hidden="1">{"'gráf jan00'!$A$1:$AK$41"}</definedName>
    <definedName name="_________________ago5" hidden="1">{"'gráf jan00'!$A$1:$AK$41"}</definedName>
    <definedName name="_________________ago6" hidden="1">{"'gráf jan00'!$A$1:$AK$41"}</definedName>
    <definedName name="_________________ago7" hidden="1">{"'gráf jan00'!$A$1:$AK$41"}</definedName>
    <definedName name="_________________ago8" hidden="1">{"'gráf jan00'!$A$1:$AK$41"}</definedName>
    <definedName name="_________________ago9" hidden="1">{"'gráf jan00'!$A$1:$AK$41"}</definedName>
    <definedName name="_________________ago99999" hidden="1">{"'gráf jan00'!$A$1:$AK$41"}</definedName>
    <definedName name="_________________efc10" hidden="1">{"'RR'!$A$2:$E$81"}</definedName>
    <definedName name="_________________EFC2" hidden="1">{"'RR'!$A$2:$E$81"}</definedName>
    <definedName name="_________________EFC3" hidden="1">{"'RR'!$A$2:$E$81"}</definedName>
    <definedName name="_________________EFC4" hidden="1">{"'RR'!$A$2:$E$81"}</definedName>
    <definedName name="_________________ffp16" hidden="1">{"'gráf jan00'!$A$1:$AK$41"}</definedName>
    <definedName name="_________________ffp4589" hidden="1">{"'gráf jan00'!$A$1:$AK$41"}</definedName>
    <definedName name="_________________inv2">#REF!</definedName>
    <definedName name="_________________jun04" hidden="1">{"'gráf jan00'!$A$1:$AK$41"}</definedName>
    <definedName name="_________________la29" hidden="1">#REF!</definedName>
    <definedName name="_________________la3" hidden="1">#REF!</definedName>
    <definedName name="_________________la31" hidden="1">#REF!</definedName>
    <definedName name="_________________la32" hidden="1">#REF!</definedName>
    <definedName name="_________________la4" hidden="1">#REF!</definedName>
    <definedName name="_________________la5" hidden="1">#REF!</definedName>
    <definedName name="_________________la6" hidden="1">#REF!</definedName>
    <definedName name="_________________la7" hidden="1">#REF!</definedName>
    <definedName name="_________________la8" hidden="1">#REF!</definedName>
    <definedName name="_________________la9" hidden="1">#REF!</definedName>
    <definedName name="_________________lb1" hidden="1">#REF!</definedName>
    <definedName name="_________________lb10" hidden="1">#REF!</definedName>
    <definedName name="_________________lb11" hidden="1">#REF!</definedName>
    <definedName name="_________________lb12" hidden="1">#REF!</definedName>
    <definedName name="_________________lb13" hidden="1">#REF!</definedName>
    <definedName name="_________________lb14" hidden="1">#REF!</definedName>
    <definedName name="_________________lb15" hidden="1">#REF!</definedName>
    <definedName name="_________________lb16" hidden="1">#REF!</definedName>
    <definedName name="_________________lb17" hidden="1">#REF!</definedName>
    <definedName name="_________________lb18" hidden="1">#REF!</definedName>
    <definedName name="_________________lb19" hidden="1">#REF!</definedName>
    <definedName name="_________________lb2" hidden="1">#REF!</definedName>
    <definedName name="_________________lb20" hidden="1">#REF!</definedName>
    <definedName name="_________________lb21" hidden="1">#REF!</definedName>
    <definedName name="_________________lb22" hidden="1">#REF!</definedName>
    <definedName name="_________________lb23" hidden="1">#REF!</definedName>
    <definedName name="_________________lb24" hidden="1">#REF!</definedName>
    <definedName name="_________________lb25" hidden="1">#REF!</definedName>
    <definedName name="_________________lb27" hidden="1">#REF!</definedName>
    <definedName name="_________________lb28" hidden="1">#REF!</definedName>
    <definedName name="_________________lb29" hidden="1">#REF!</definedName>
    <definedName name="_________________lb3" hidden="1">#REF!</definedName>
    <definedName name="_________________lb30" hidden="1">#REF!</definedName>
    <definedName name="_________________lb31" hidden="1">#REF!</definedName>
    <definedName name="_________________lb32" hidden="1">#REF!</definedName>
    <definedName name="_________________lb4" hidden="1">#REF!</definedName>
    <definedName name="_________________lb5" hidden="1">#REF!</definedName>
    <definedName name="_________________lb6" hidden="1">#REF!</definedName>
    <definedName name="_________________lb7" hidden="1">#REF!</definedName>
    <definedName name="_________________lb8" hidden="1">#REF!</definedName>
    <definedName name="_________________lb9" hidden="1">#REF!</definedName>
    <definedName name="_________________lbc1" hidden="1">#REF!</definedName>
    <definedName name="_________________lbc10" hidden="1">#REF!</definedName>
    <definedName name="_________________lbc11" hidden="1">#REF!</definedName>
    <definedName name="_________________lbc12" hidden="1">#REF!</definedName>
    <definedName name="_________________lbc13" hidden="1">#REF!</definedName>
    <definedName name="_________________lbc14" hidden="1">#REF!</definedName>
    <definedName name="_________________lbc15" hidden="1">#REF!</definedName>
    <definedName name="_________________lbc16" hidden="1">#REF!</definedName>
    <definedName name="_________________lbc17" hidden="1">#REF!</definedName>
    <definedName name="_________________lbc18" hidden="1">#REF!</definedName>
    <definedName name="_________________lbc19" hidden="1">#REF!</definedName>
    <definedName name="_________________lbc2" hidden="1">#REF!</definedName>
    <definedName name="_________________lbc20" hidden="1">#REF!</definedName>
    <definedName name="_________________lbc21" hidden="1">#REF!</definedName>
    <definedName name="_________________lbc22" hidden="1">#REF!</definedName>
    <definedName name="_________________lbc23" hidden="1">#REF!</definedName>
    <definedName name="_________________lbc24" hidden="1">#REF!</definedName>
    <definedName name="_________________lbc25" hidden="1">#REF!</definedName>
    <definedName name="_________________lbc26" hidden="1">#REF!</definedName>
    <definedName name="_________________lbc27" hidden="1">#REF!</definedName>
    <definedName name="_________________lbc28" hidden="1">#REF!</definedName>
    <definedName name="_________________lbc29" hidden="1">#REF!</definedName>
    <definedName name="_________________lbc3" hidden="1">#REF!</definedName>
    <definedName name="_________________lbc31" hidden="1">#REF!</definedName>
    <definedName name="_________________lbc32" hidden="1">#REF!</definedName>
    <definedName name="_________________lbc4" hidden="1">#REF!</definedName>
    <definedName name="_________________lbc5" hidden="1">#REF!</definedName>
    <definedName name="_________________lbc6" hidden="1">#REF!</definedName>
    <definedName name="_________________lbc7" hidden="1">#REF!</definedName>
    <definedName name="_________________lbc8" hidden="1">#REF!</definedName>
    <definedName name="_________________lbc9" hidden="1">#REF!</definedName>
    <definedName name="_________________ld26" hidden="1">#REF!</definedName>
    <definedName name="_________________ld31" hidden="1">#REF!</definedName>
    <definedName name="_________________le31" hidden="1">#REF!</definedName>
    <definedName name="_________________lf31" hidden="1">#REF!</definedName>
    <definedName name="_________________OUT98" hidden="1">{#N/A,#N/A,TRUE,"Serviços"}</definedName>
    <definedName name="_________________PN10" hidden="1">{"'gráf jan00'!$A$1:$AK$41"}</definedName>
    <definedName name="_________________r" hidden="1">{"'CptDifn'!$AA$32:$AG$32"}</definedName>
    <definedName name="_________________x10" hidden="1">#REF!</definedName>
    <definedName name="_________________x11" hidden="1">#REF!</definedName>
    <definedName name="_________________x12" hidden="1">#REF!</definedName>
    <definedName name="_________________x13" hidden="1">#REF!</definedName>
    <definedName name="_________________x14" hidden="1">#REF!</definedName>
    <definedName name="_________________x15" hidden="1">#REF!</definedName>
    <definedName name="_________________x16" hidden="1">#REF!</definedName>
    <definedName name="_________________x17" hidden="1">#REF!</definedName>
    <definedName name="_________________x18" hidden="1">#REF!</definedName>
    <definedName name="_________________x19" hidden="1">#REF!</definedName>
    <definedName name="_________________x20" hidden="1">#REF!</definedName>
    <definedName name="_________________x21" hidden="1">#REF!</definedName>
    <definedName name="_________________x22" hidden="1">#REF!</definedName>
    <definedName name="_________________x23" hidden="1">#REF!</definedName>
    <definedName name="_________________x24" hidden="1">#REF!</definedName>
    <definedName name="_________________x25" hidden="1">#REF!</definedName>
    <definedName name="_________________x28" hidden="1">#REF!</definedName>
    <definedName name="_________________x29" hidden="1">#REF!</definedName>
    <definedName name="_________________x32" hidden="1">#REF!</definedName>
    <definedName name="_________________x4" hidden="1">#REF!</definedName>
    <definedName name="_________________x5" hidden="1">#REF!</definedName>
    <definedName name="_________________x6" hidden="1">#REF!</definedName>
    <definedName name="_________________x7" hidden="1">#REF!</definedName>
    <definedName name="_________________x8" hidden="1">#REF!</definedName>
    <definedName name="_________________x9" hidden="1">#REF!</definedName>
    <definedName name="________________inv2">#REF!</definedName>
    <definedName name="________________la29" hidden="1">#REF!</definedName>
    <definedName name="________________la3" hidden="1">#REF!</definedName>
    <definedName name="________________la31" hidden="1">#REF!</definedName>
    <definedName name="________________la32" hidden="1">#REF!</definedName>
    <definedName name="________________la4" hidden="1">#REF!</definedName>
    <definedName name="________________la5" hidden="1">#REF!</definedName>
    <definedName name="________________la6" hidden="1">#REF!</definedName>
    <definedName name="________________la7" hidden="1">#REF!</definedName>
    <definedName name="________________la8" hidden="1">#REF!</definedName>
    <definedName name="________________la9" hidden="1">#REF!</definedName>
    <definedName name="________________lb1" hidden="1">#REF!</definedName>
    <definedName name="________________lb10" hidden="1">#REF!</definedName>
    <definedName name="________________lb11" hidden="1">#REF!</definedName>
    <definedName name="________________lb12" hidden="1">#REF!</definedName>
    <definedName name="________________lb13" hidden="1">#REF!</definedName>
    <definedName name="________________lb14" hidden="1">#REF!</definedName>
    <definedName name="________________lb15" hidden="1">#REF!</definedName>
    <definedName name="________________lb16" hidden="1">#REF!</definedName>
    <definedName name="________________lb17" hidden="1">#REF!</definedName>
    <definedName name="________________lb18" hidden="1">#REF!</definedName>
    <definedName name="________________lb19" hidden="1">#REF!</definedName>
    <definedName name="________________lb2" hidden="1">#REF!</definedName>
    <definedName name="________________lb20" hidden="1">#REF!</definedName>
    <definedName name="________________lb21" hidden="1">#REF!</definedName>
    <definedName name="________________lb22" hidden="1">#REF!</definedName>
    <definedName name="________________lb23" hidden="1">#REF!</definedName>
    <definedName name="________________lb24" hidden="1">#REF!</definedName>
    <definedName name="________________lb25" hidden="1">#REF!</definedName>
    <definedName name="________________lb27" hidden="1">#REF!</definedName>
    <definedName name="________________lb28" hidden="1">#REF!</definedName>
    <definedName name="________________lb29" hidden="1">#REF!</definedName>
    <definedName name="________________lb3" hidden="1">#REF!</definedName>
    <definedName name="________________lb30" hidden="1">#REF!</definedName>
    <definedName name="________________lb31" hidden="1">#REF!</definedName>
    <definedName name="________________lb32" hidden="1">#REF!</definedName>
    <definedName name="________________lb4" hidden="1">#REF!</definedName>
    <definedName name="________________lb5" hidden="1">#REF!</definedName>
    <definedName name="________________lb6" hidden="1">#REF!</definedName>
    <definedName name="________________lb7" hidden="1">#REF!</definedName>
    <definedName name="________________lb8" hidden="1">#REF!</definedName>
    <definedName name="________________lb9" hidden="1">#REF!</definedName>
    <definedName name="________________lbc1" hidden="1">#REF!</definedName>
    <definedName name="________________lbc10" hidden="1">#REF!</definedName>
    <definedName name="________________lbc11" hidden="1">#REF!</definedName>
    <definedName name="________________lbc12" hidden="1">#REF!</definedName>
    <definedName name="________________lbc13" hidden="1">#REF!</definedName>
    <definedName name="________________lbc14" hidden="1">#REF!</definedName>
    <definedName name="________________lbc15" hidden="1">#REF!</definedName>
    <definedName name="________________lbc16" hidden="1">#REF!</definedName>
    <definedName name="________________lbc17" hidden="1">#REF!</definedName>
    <definedName name="________________lbc18" hidden="1">#REF!</definedName>
    <definedName name="________________lbc19" hidden="1">#REF!</definedName>
    <definedName name="________________lbc2" hidden="1">#REF!</definedName>
    <definedName name="________________lbc20" hidden="1">#REF!</definedName>
    <definedName name="________________lbc21" hidden="1">#REF!</definedName>
    <definedName name="________________lbc22" hidden="1">#REF!</definedName>
    <definedName name="________________lbc23" hidden="1">#REF!</definedName>
    <definedName name="________________lbc24" hidden="1">#REF!</definedName>
    <definedName name="________________lbc25" hidden="1">#REF!</definedName>
    <definedName name="________________lbc26" hidden="1">#REF!</definedName>
    <definedName name="________________lbc27" hidden="1">#REF!</definedName>
    <definedName name="________________lbc28" hidden="1">#REF!</definedName>
    <definedName name="________________lbc29" hidden="1">#REF!</definedName>
    <definedName name="________________lbc3" hidden="1">#REF!</definedName>
    <definedName name="________________lbc31" hidden="1">#REF!</definedName>
    <definedName name="________________lbc32" hidden="1">#REF!</definedName>
    <definedName name="________________lbc4" hidden="1">#REF!</definedName>
    <definedName name="________________lbc5" hidden="1">#REF!</definedName>
    <definedName name="________________lbc6" hidden="1">#REF!</definedName>
    <definedName name="________________lbc7" hidden="1">#REF!</definedName>
    <definedName name="________________lbc8" hidden="1">#REF!</definedName>
    <definedName name="________________lbc9" hidden="1">#REF!</definedName>
    <definedName name="________________ld26" hidden="1">#REF!</definedName>
    <definedName name="________________ld31" hidden="1">#REF!</definedName>
    <definedName name="________________le31" hidden="1">#REF!</definedName>
    <definedName name="________________lf31" hidden="1">#REF!</definedName>
    <definedName name="________________n2" hidden="1">{#N/A,#N/A,FALSE,"PCOL"}</definedName>
    <definedName name="________________OUT98" hidden="1">{#N/A,#N/A,TRUE,"Serviços"}</definedName>
    <definedName name="________________x10" hidden="1">#REF!</definedName>
    <definedName name="________________x11" hidden="1">#REF!</definedName>
    <definedName name="________________x12" hidden="1">#REF!</definedName>
    <definedName name="________________x13" hidden="1">#REF!</definedName>
    <definedName name="________________x14" hidden="1">#REF!</definedName>
    <definedName name="________________x15" hidden="1">#REF!</definedName>
    <definedName name="________________x16" hidden="1">#REF!</definedName>
    <definedName name="________________x17" hidden="1">#REF!</definedName>
    <definedName name="________________x18" hidden="1">#REF!</definedName>
    <definedName name="________________x19" hidden="1">#REF!</definedName>
    <definedName name="________________x20" hidden="1">#REF!</definedName>
    <definedName name="________________x21" hidden="1">#REF!</definedName>
    <definedName name="________________x22" hidden="1">#REF!</definedName>
    <definedName name="________________x23" hidden="1">#REF!</definedName>
    <definedName name="________________x24" hidden="1">#REF!</definedName>
    <definedName name="________________x25" hidden="1">#REF!</definedName>
    <definedName name="________________x28" hidden="1">#REF!</definedName>
    <definedName name="________________x29" hidden="1">#REF!</definedName>
    <definedName name="________________x32" hidden="1">#REF!</definedName>
    <definedName name="________________x4" hidden="1">#REF!</definedName>
    <definedName name="________________x5" hidden="1">#REF!</definedName>
    <definedName name="________________x6" hidden="1">#REF!</definedName>
    <definedName name="________________x7" hidden="1">#REF!</definedName>
    <definedName name="________________x8" hidden="1">#REF!</definedName>
    <definedName name="________________x9" hidden="1">#REF!</definedName>
    <definedName name="_______________ago1" hidden="1">{"'gráf jan00'!$A$1:$AK$41"}</definedName>
    <definedName name="_______________ago10" hidden="1">{"'gráf jan00'!$A$1:$AK$41"}</definedName>
    <definedName name="_______________ago2" hidden="1">{"'gráf jan00'!$A$1:$AK$41"}</definedName>
    <definedName name="_______________ago3" hidden="1">{"'gráf jan00'!$A$1:$AK$41"}</definedName>
    <definedName name="_______________ago4" hidden="1">{"'gráf jan00'!$A$1:$AK$41"}</definedName>
    <definedName name="_______________ago5" hidden="1">{"'gráf jan00'!$A$1:$AK$41"}</definedName>
    <definedName name="_______________ago6" hidden="1">{"'gráf jan00'!$A$1:$AK$41"}</definedName>
    <definedName name="_______________ago7" hidden="1">{"'gráf jan00'!$A$1:$AK$41"}</definedName>
    <definedName name="_______________ago8" hidden="1">{"'gráf jan00'!$A$1:$AK$41"}</definedName>
    <definedName name="_______________ago9" hidden="1">{"'gráf jan00'!$A$1:$AK$41"}</definedName>
    <definedName name="_______________ago99999" hidden="1">{"'gráf jan00'!$A$1:$AK$41"}</definedName>
    <definedName name="_______________efc10" hidden="1">{"'RR'!$A$2:$E$81"}</definedName>
    <definedName name="_______________EFC2" hidden="1">{"'RR'!$A$2:$E$81"}</definedName>
    <definedName name="_______________EFC3" hidden="1">{"'RR'!$A$2:$E$81"}</definedName>
    <definedName name="_______________EFC4" hidden="1">{"'RR'!$A$2:$E$81"}</definedName>
    <definedName name="_______________ffp16" hidden="1">{"'gráf jan00'!$A$1:$AK$41"}</definedName>
    <definedName name="_______________ffp4589" hidden="1">{"'gráf jan00'!$A$1:$AK$41"}</definedName>
    <definedName name="_______________inv2">#REF!</definedName>
    <definedName name="_______________jun04" hidden="1">{"'gráf jan00'!$A$1:$AK$41"}</definedName>
    <definedName name="_______________la29" hidden="1">#REF!</definedName>
    <definedName name="_______________la3" hidden="1">#REF!</definedName>
    <definedName name="_______________la31" hidden="1">#REF!</definedName>
    <definedName name="_______________la32" hidden="1">#REF!</definedName>
    <definedName name="_______________la4" hidden="1">#REF!</definedName>
    <definedName name="_______________la5" hidden="1">#REF!</definedName>
    <definedName name="_______________la6" hidden="1">#REF!</definedName>
    <definedName name="_______________la7" hidden="1">#REF!</definedName>
    <definedName name="_______________la8" hidden="1">#REF!</definedName>
    <definedName name="_______________la9" hidden="1">#REF!</definedName>
    <definedName name="_______________lb1" hidden="1">#REF!</definedName>
    <definedName name="_______________lb10" hidden="1">#REF!</definedName>
    <definedName name="_______________lb11" hidden="1">#REF!</definedName>
    <definedName name="_______________lb12" hidden="1">#REF!</definedName>
    <definedName name="_______________lb13" hidden="1">#REF!</definedName>
    <definedName name="_______________lb14" hidden="1">#REF!</definedName>
    <definedName name="_______________lb15" hidden="1">#REF!</definedName>
    <definedName name="_______________lb16" hidden="1">#REF!</definedName>
    <definedName name="_______________lb17" hidden="1">#REF!</definedName>
    <definedName name="_______________lb18" hidden="1">#REF!</definedName>
    <definedName name="_______________lb19" hidden="1">#REF!</definedName>
    <definedName name="_______________lb2" hidden="1">#REF!</definedName>
    <definedName name="_______________lb20" hidden="1">#REF!</definedName>
    <definedName name="_______________lb21" hidden="1">#REF!</definedName>
    <definedName name="_______________lb22" hidden="1">#REF!</definedName>
    <definedName name="_______________lb23" hidden="1">#REF!</definedName>
    <definedName name="_______________lb24" hidden="1">#REF!</definedName>
    <definedName name="_______________lb25" hidden="1">#REF!</definedName>
    <definedName name="_______________lb27" hidden="1">#REF!</definedName>
    <definedName name="_______________lb28" hidden="1">#REF!</definedName>
    <definedName name="_______________lb29" hidden="1">#REF!</definedName>
    <definedName name="_______________lb3" hidden="1">#REF!</definedName>
    <definedName name="_______________lb30" hidden="1">#REF!</definedName>
    <definedName name="_______________lb31" hidden="1">#REF!</definedName>
    <definedName name="_______________lb32" hidden="1">#REF!</definedName>
    <definedName name="_______________lb4" hidden="1">#REF!</definedName>
    <definedName name="_______________lb5" hidden="1">#REF!</definedName>
    <definedName name="_______________lb6" hidden="1">#REF!</definedName>
    <definedName name="_______________lb7" hidden="1">#REF!</definedName>
    <definedName name="_______________lb8" hidden="1">#REF!</definedName>
    <definedName name="_______________lb9" hidden="1">#REF!</definedName>
    <definedName name="_______________lbc1" hidden="1">#REF!</definedName>
    <definedName name="_______________lbc10" hidden="1">#REF!</definedName>
    <definedName name="_______________lbc11" hidden="1">#REF!</definedName>
    <definedName name="_______________lbc12" hidden="1">#REF!</definedName>
    <definedName name="_______________lbc13" hidden="1">#REF!</definedName>
    <definedName name="_______________lbc14" hidden="1">#REF!</definedName>
    <definedName name="_______________lbc15" hidden="1">#REF!</definedName>
    <definedName name="_______________lbc16" hidden="1">#REF!</definedName>
    <definedName name="_______________lbc17" hidden="1">#REF!</definedName>
    <definedName name="_______________lbc18" hidden="1">#REF!</definedName>
    <definedName name="_______________lbc19" hidden="1">#REF!</definedName>
    <definedName name="_______________lbc2" hidden="1">#REF!</definedName>
    <definedName name="_______________lbc20" hidden="1">#REF!</definedName>
    <definedName name="_______________lbc21" hidden="1">#REF!</definedName>
    <definedName name="_______________lbc22" hidden="1">#REF!</definedName>
    <definedName name="_______________lbc23" hidden="1">#REF!</definedName>
    <definedName name="_______________lbc24" hidden="1">#REF!</definedName>
    <definedName name="_______________lbc25" hidden="1">#REF!</definedName>
    <definedName name="_______________lbc26" hidden="1">#REF!</definedName>
    <definedName name="_______________lbc27" hidden="1">#REF!</definedName>
    <definedName name="_______________lbc28" hidden="1">#REF!</definedName>
    <definedName name="_______________lbc29" hidden="1">#REF!</definedName>
    <definedName name="_______________lbc3" hidden="1">#REF!</definedName>
    <definedName name="_______________lbc31" hidden="1">#REF!</definedName>
    <definedName name="_______________lbc32" hidden="1">#REF!</definedName>
    <definedName name="_______________lbc4" hidden="1">#REF!</definedName>
    <definedName name="_______________lbc5" hidden="1">#REF!</definedName>
    <definedName name="_______________lbc6" hidden="1">#REF!</definedName>
    <definedName name="_______________lbc7" hidden="1">#REF!</definedName>
    <definedName name="_______________lbc8" hidden="1">#REF!</definedName>
    <definedName name="_______________lbc9" hidden="1">#REF!</definedName>
    <definedName name="_______________ld26" hidden="1">#REF!</definedName>
    <definedName name="_______________ld31" hidden="1">#REF!</definedName>
    <definedName name="_______________le31" hidden="1">#REF!</definedName>
    <definedName name="_______________lf31" hidden="1">#REF!</definedName>
    <definedName name="_______________n2" hidden="1">{#N/A,#N/A,FALSE,"PCOL"}</definedName>
    <definedName name="_______________OUT98" hidden="1">{#N/A,#N/A,TRUE,"Serviços"}</definedName>
    <definedName name="_______________PN10" hidden="1">{"'gráf jan00'!$A$1:$AK$41"}</definedName>
    <definedName name="_______________r" hidden="1">{"'CptDifn'!$AA$32:$AG$32"}</definedName>
    <definedName name="_______________x10" hidden="1">#REF!</definedName>
    <definedName name="_______________x11" hidden="1">#REF!</definedName>
    <definedName name="_______________x12" hidden="1">#REF!</definedName>
    <definedName name="_______________x13" hidden="1">#REF!</definedName>
    <definedName name="_______________x14" hidden="1">#REF!</definedName>
    <definedName name="_______________x15" hidden="1">#REF!</definedName>
    <definedName name="_______________x16" hidden="1">#REF!</definedName>
    <definedName name="_______________x17" hidden="1">#REF!</definedName>
    <definedName name="_______________x18" hidden="1">#REF!</definedName>
    <definedName name="_______________x19" hidden="1">#REF!</definedName>
    <definedName name="_______________x20" hidden="1">#REF!</definedName>
    <definedName name="_______________x21" hidden="1">#REF!</definedName>
    <definedName name="_______________x22" hidden="1">#REF!</definedName>
    <definedName name="_______________x23" hidden="1">#REF!</definedName>
    <definedName name="_______________x24" hidden="1">#REF!</definedName>
    <definedName name="_______________x25" hidden="1">#REF!</definedName>
    <definedName name="_______________x28" hidden="1">#REF!</definedName>
    <definedName name="_______________x29" hidden="1">#REF!</definedName>
    <definedName name="_______________x32" hidden="1">#REF!</definedName>
    <definedName name="_______________x4" hidden="1">#REF!</definedName>
    <definedName name="_______________x5" hidden="1">#REF!</definedName>
    <definedName name="_______________x6" hidden="1">#REF!</definedName>
    <definedName name="_______________x7" hidden="1">#REF!</definedName>
    <definedName name="_______________x8" hidden="1">#REF!</definedName>
    <definedName name="_______________x9" hidden="1">#REF!</definedName>
    <definedName name="______________ago1" hidden="1">{"'gráf jan00'!$A$1:$AK$41"}</definedName>
    <definedName name="______________ago10" hidden="1">{"'gráf jan00'!$A$1:$AK$41"}</definedName>
    <definedName name="______________ago2" hidden="1">{"'gráf jan00'!$A$1:$AK$41"}</definedName>
    <definedName name="______________ago3" hidden="1">{"'gráf jan00'!$A$1:$AK$41"}</definedName>
    <definedName name="______________ago4" hidden="1">{"'gráf jan00'!$A$1:$AK$41"}</definedName>
    <definedName name="______________ago5" hidden="1">{"'gráf jan00'!$A$1:$AK$41"}</definedName>
    <definedName name="______________ago6" hidden="1">{"'gráf jan00'!$A$1:$AK$41"}</definedName>
    <definedName name="______________ago7" hidden="1">{"'gráf jan00'!$A$1:$AK$41"}</definedName>
    <definedName name="______________ago8" hidden="1">{"'gráf jan00'!$A$1:$AK$41"}</definedName>
    <definedName name="______________ago9" hidden="1">{"'gráf jan00'!$A$1:$AK$41"}</definedName>
    <definedName name="______________ago99999" hidden="1">{"'gráf jan00'!$A$1:$AK$41"}</definedName>
    <definedName name="______________efc10" hidden="1">{"'RR'!$A$2:$E$81"}</definedName>
    <definedName name="______________EFC2" hidden="1">{"'RR'!$A$2:$E$81"}</definedName>
    <definedName name="______________EFC3" hidden="1">{"'RR'!$A$2:$E$81"}</definedName>
    <definedName name="______________EFC4" hidden="1">{"'RR'!$A$2:$E$81"}</definedName>
    <definedName name="______________ffp16" hidden="1">{"'gráf jan00'!$A$1:$AK$41"}</definedName>
    <definedName name="______________ffp4589" hidden="1">{"'gráf jan00'!$A$1:$AK$41"}</definedName>
    <definedName name="______________inv2">#REF!</definedName>
    <definedName name="______________jun04" hidden="1">{"'gráf jan00'!$A$1:$AK$41"}</definedName>
    <definedName name="______________la29" hidden="1">#REF!</definedName>
    <definedName name="______________la3" hidden="1">#REF!</definedName>
    <definedName name="______________la31" hidden="1">#REF!</definedName>
    <definedName name="______________la32" hidden="1">#REF!</definedName>
    <definedName name="______________la4" hidden="1">#REF!</definedName>
    <definedName name="______________la5" hidden="1">#REF!</definedName>
    <definedName name="______________la6" hidden="1">#REF!</definedName>
    <definedName name="______________la7" hidden="1">#REF!</definedName>
    <definedName name="______________la8" hidden="1">#REF!</definedName>
    <definedName name="______________la9" hidden="1">#REF!</definedName>
    <definedName name="______________lb1" hidden="1">#REF!</definedName>
    <definedName name="______________lb10" hidden="1">#REF!</definedName>
    <definedName name="______________lb11" hidden="1">#REF!</definedName>
    <definedName name="______________lb12" hidden="1">#REF!</definedName>
    <definedName name="______________lb13" hidden="1">#REF!</definedName>
    <definedName name="______________lb14" hidden="1">#REF!</definedName>
    <definedName name="______________lb15" hidden="1">#REF!</definedName>
    <definedName name="______________lb16" hidden="1">#REF!</definedName>
    <definedName name="______________lb17" hidden="1">#REF!</definedName>
    <definedName name="______________lb18" hidden="1">#REF!</definedName>
    <definedName name="______________lb19" hidden="1">#REF!</definedName>
    <definedName name="______________lb2" hidden="1">#REF!</definedName>
    <definedName name="______________lb20" hidden="1">#REF!</definedName>
    <definedName name="______________lb21" hidden="1">#REF!</definedName>
    <definedName name="______________lb22" hidden="1">#REF!</definedName>
    <definedName name="______________lb23" hidden="1">#REF!</definedName>
    <definedName name="______________lb24" hidden="1">#REF!</definedName>
    <definedName name="______________lb25" hidden="1">#REF!</definedName>
    <definedName name="______________lb27" hidden="1">#REF!</definedName>
    <definedName name="______________lb28" hidden="1">#REF!</definedName>
    <definedName name="______________lb29" hidden="1">#REF!</definedName>
    <definedName name="______________lb3" hidden="1">#REF!</definedName>
    <definedName name="______________lb30" hidden="1">#REF!</definedName>
    <definedName name="______________lb31" hidden="1">#REF!</definedName>
    <definedName name="______________lb32" hidden="1">#REF!</definedName>
    <definedName name="______________lb4" hidden="1">#REF!</definedName>
    <definedName name="______________lb5" hidden="1">#REF!</definedName>
    <definedName name="______________lb6" hidden="1">#REF!</definedName>
    <definedName name="______________lb7" hidden="1">#REF!</definedName>
    <definedName name="______________lb8" hidden="1">#REF!</definedName>
    <definedName name="______________lb9" hidden="1">#REF!</definedName>
    <definedName name="______________lbc1" hidden="1">#REF!</definedName>
    <definedName name="______________lbc10" hidden="1">#REF!</definedName>
    <definedName name="______________lbc11" hidden="1">#REF!</definedName>
    <definedName name="______________lbc12" hidden="1">#REF!</definedName>
    <definedName name="______________lbc13" hidden="1">#REF!</definedName>
    <definedName name="______________lbc14" hidden="1">#REF!</definedName>
    <definedName name="______________lbc15" hidden="1">#REF!</definedName>
    <definedName name="______________lbc16" hidden="1">#REF!</definedName>
    <definedName name="______________lbc17" hidden="1">#REF!</definedName>
    <definedName name="______________lbc18" hidden="1">#REF!</definedName>
    <definedName name="______________lbc19" hidden="1">#REF!</definedName>
    <definedName name="______________lbc2" hidden="1">#REF!</definedName>
    <definedName name="______________lbc20" hidden="1">#REF!</definedName>
    <definedName name="______________lbc21" hidden="1">#REF!</definedName>
    <definedName name="______________lbc22" hidden="1">#REF!</definedName>
    <definedName name="______________lbc23" hidden="1">#REF!</definedName>
    <definedName name="______________lbc24" hidden="1">#REF!</definedName>
    <definedName name="______________lbc25" hidden="1">#REF!</definedName>
    <definedName name="______________lbc26" hidden="1">#REF!</definedName>
    <definedName name="______________lbc27" hidden="1">#REF!</definedName>
    <definedName name="______________lbc28" hidden="1">#REF!</definedName>
    <definedName name="______________lbc29" hidden="1">#REF!</definedName>
    <definedName name="______________lbc3" hidden="1">#REF!</definedName>
    <definedName name="______________lbc31" hidden="1">#REF!</definedName>
    <definedName name="______________lbc32" hidden="1">#REF!</definedName>
    <definedName name="______________lbc4" hidden="1">#REF!</definedName>
    <definedName name="______________lbc5" hidden="1">#REF!</definedName>
    <definedName name="______________lbc6" hidden="1">#REF!</definedName>
    <definedName name="______________lbc7" hidden="1">#REF!</definedName>
    <definedName name="______________lbc8" hidden="1">#REF!</definedName>
    <definedName name="______________lbc9" hidden="1">#REF!</definedName>
    <definedName name="______________ld26" hidden="1">#REF!</definedName>
    <definedName name="______________ld31" hidden="1">#REF!</definedName>
    <definedName name="______________le31" hidden="1">#REF!</definedName>
    <definedName name="______________lf31" hidden="1">#REF!</definedName>
    <definedName name="______________n2" hidden="1">{#N/A,#N/A,FALSE,"PCOL"}</definedName>
    <definedName name="______________OUT98" hidden="1">{#N/A,#N/A,TRUE,"Serviços"}</definedName>
    <definedName name="______________PN10" hidden="1">{"'gráf jan00'!$A$1:$AK$41"}</definedName>
    <definedName name="______________r" hidden="1">{"'CptDifn'!$AA$32:$AG$32"}</definedName>
    <definedName name="______________SE2">#REF!</definedName>
    <definedName name="______________x10" hidden="1">#REF!</definedName>
    <definedName name="______________x11" hidden="1">#REF!</definedName>
    <definedName name="______________x12" hidden="1">#REF!</definedName>
    <definedName name="______________x13" hidden="1">#REF!</definedName>
    <definedName name="______________x14" hidden="1">#REF!</definedName>
    <definedName name="______________x15" hidden="1">#REF!</definedName>
    <definedName name="______________x16" hidden="1">#REF!</definedName>
    <definedName name="______________x17" hidden="1">#REF!</definedName>
    <definedName name="______________x18" hidden="1">#REF!</definedName>
    <definedName name="______________x19" hidden="1">#REF!</definedName>
    <definedName name="______________x20" hidden="1">#REF!</definedName>
    <definedName name="______________x21" hidden="1">#REF!</definedName>
    <definedName name="______________x22" hidden="1">#REF!</definedName>
    <definedName name="______________x23" hidden="1">#REF!</definedName>
    <definedName name="______________x24" hidden="1">#REF!</definedName>
    <definedName name="______________x25" hidden="1">#REF!</definedName>
    <definedName name="______________x28" hidden="1">#REF!</definedName>
    <definedName name="______________x29" hidden="1">#REF!</definedName>
    <definedName name="______________x32" hidden="1">#REF!</definedName>
    <definedName name="______________x4" hidden="1">#REF!</definedName>
    <definedName name="______________x5" hidden="1">#REF!</definedName>
    <definedName name="______________x6" hidden="1">#REF!</definedName>
    <definedName name="______________x7" hidden="1">#REF!</definedName>
    <definedName name="______________x8" hidden="1">#REF!</definedName>
    <definedName name="______________x9" hidden="1">#REF!</definedName>
    <definedName name="_____________ago1" hidden="1">{"'gráf jan00'!$A$1:$AK$41"}</definedName>
    <definedName name="_____________ago10" hidden="1">{"'gráf jan00'!$A$1:$AK$41"}</definedName>
    <definedName name="_____________ago2" hidden="1">{"'gráf jan00'!$A$1:$AK$41"}</definedName>
    <definedName name="_____________ago3" hidden="1">{"'gráf jan00'!$A$1:$AK$41"}</definedName>
    <definedName name="_____________ago4" hidden="1">{"'gráf jan00'!$A$1:$AK$41"}</definedName>
    <definedName name="_____________ago5" hidden="1">{"'gráf jan00'!$A$1:$AK$41"}</definedName>
    <definedName name="_____________ago6" hidden="1">{"'gráf jan00'!$A$1:$AK$41"}</definedName>
    <definedName name="_____________ago7" hidden="1">{"'gráf jan00'!$A$1:$AK$41"}</definedName>
    <definedName name="_____________ago8" hidden="1">{"'gráf jan00'!$A$1:$AK$41"}</definedName>
    <definedName name="_____________ago9" hidden="1">{"'gráf jan00'!$A$1:$AK$41"}</definedName>
    <definedName name="_____________ago99999" hidden="1">{"'gráf jan00'!$A$1:$AK$41"}</definedName>
    <definedName name="_____________DEF2" hidden="1">{#N/A,#N/A,FALSE,"DEF1";#N/A,#N/A,FALSE,"DEF2";#N/A,#N/A,FALSE,"DEF3"}</definedName>
    <definedName name="_____________DEF3" hidden="1">{#N/A,#N/A,FALSE,"DEF1";#N/A,#N/A,FALSE,"DEF2";#N/A,#N/A,FALSE,"DEF3"}</definedName>
    <definedName name="_____________efc10" hidden="1">{"'RR'!$A$2:$E$81"}</definedName>
    <definedName name="_____________EFC2" hidden="1">{"'RR'!$A$2:$E$81"}</definedName>
    <definedName name="_____________EFC3" hidden="1">{"'RR'!$A$2:$E$81"}</definedName>
    <definedName name="_____________EFC4" hidden="1">{"'RR'!$A$2:$E$81"}</definedName>
    <definedName name="_____________ffp16" hidden="1">{"'gráf jan00'!$A$1:$AK$41"}</definedName>
    <definedName name="_____________ffp4589" hidden="1">{"'gráf jan00'!$A$1:$AK$41"}</definedName>
    <definedName name="_____________inv2">#REF!</definedName>
    <definedName name="_____________jun04" hidden="1">{"'gráf jan00'!$A$1:$AK$41"}</definedName>
    <definedName name="_____________la29" hidden="1">#REF!</definedName>
    <definedName name="_____________la3" hidden="1">#REF!</definedName>
    <definedName name="_____________la31" hidden="1">#REF!</definedName>
    <definedName name="_____________la32" hidden="1">#REF!</definedName>
    <definedName name="_____________la4" hidden="1">#REF!</definedName>
    <definedName name="_____________la5" hidden="1">#REF!</definedName>
    <definedName name="_____________la6" hidden="1">#REF!</definedName>
    <definedName name="_____________la7" hidden="1">#REF!</definedName>
    <definedName name="_____________la8" hidden="1">#REF!</definedName>
    <definedName name="_____________la9" hidden="1">#REF!</definedName>
    <definedName name="_____________lb1" hidden="1">#REF!</definedName>
    <definedName name="_____________lb10" hidden="1">#REF!</definedName>
    <definedName name="_____________lb11" hidden="1">#REF!</definedName>
    <definedName name="_____________lb12" hidden="1">#REF!</definedName>
    <definedName name="_____________lb13" hidden="1">#REF!</definedName>
    <definedName name="_____________lb14" hidden="1">#REF!</definedName>
    <definedName name="_____________lb15" hidden="1">#REF!</definedName>
    <definedName name="_____________lb16" hidden="1">#REF!</definedName>
    <definedName name="_____________lb17" hidden="1">#REF!</definedName>
    <definedName name="_____________lb18" hidden="1">#REF!</definedName>
    <definedName name="_____________lb19" hidden="1">#REF!</definedName>
    <definedName name="_____________lb2" hidden="1">#REF!</definedName>
    <definedName name="_____________lb20" hidden="1">#REF!</definedName>
    <definedName name="_____________lb21" hidden="1">#REF!</definedName>
    <definedName name="_____________lb22" hidden="1">#REF!</definedName>
    <definedName name="_____________lb23" hidden="1">#REF!</definedName>
    <definedName name="_____________lb24" hidden="1">#REF!</definedName>
    <definedName name="_____________lb25" hidden="1">#REF!</definedName>
    <definedName name="_____________lb27" hidden="1">#REF!</definedName>
    <definedName name="_____________lb28" hidden="1">#REF!</definedName>
    <definedName name="_____________lb29" hidden="1">#REF!</definedName>
    <definedName name="_____________lb3" hidden="1">#REF!</definedName>
    <definedName name="_____________lb30" hidden="1">#REF!</definedName>
    <definedName name="_____________lb31" hidden="1">#REF!</definedName>
    <definedName name="_____________lb32" hidden="1">#REF!</definedName>
    <definedName name="_____________lb4" hidden="1">#REF!</definedName>
    <definedName name="_____________lb5" hidden="1">#REF!</definedName>
    <definedName name="_____________lb6" hidden="1">#REF!</definedName>
    <definedName name="_____________lb7" hidden="1">#REF!</definedName>
    <definedName name="_____________lb8" hidden="1">#REF!</definedName>
    <definedName name="_____________lb9" hidden="1">#REF!</definedName>
    <definedName name="_____________lbc1" hidden="1">#REF!</definedName>
    <definedName name="_____________lbc10" hidden="1">#REF!</definedName>
    <definedName name="_____________lbc11" hidden="1">#REF!</definedName>
    <definedName name="_____________lbc12" hidden="1">#REF!</definedName>
    <definedName name="_____________lbc13" hidden="1">#REF!</definedName>
    <definedName name="_____________lbc14" hidden="1">#REF!</definedName>
    <definedName name="_____________lbc15" hidden="1">#REF!</definedName>
    <definedName name="_____________lbc16" hidden="1">#REF!</definedName>
    <definedName name="_____________lbc17" hidden="1">#REF!</definedName>
    <definedName name="_____________lbc18" hidden="1">#REF!</definedName>
    <definedName name="_____________lbc19" hidden="1">#REF!</definedName>
    <definedName name="_____________lbc2" hidden="1">#REF!</definedName>
    <definedName name="_____________lbc20" hidden="1">#REF!</definedName>
    <definedName name="_____________lbc21" hidden="1">#REF!</definedName>
    <definedName name="_____________lbc22" hidden="1">#REF!</definedName>
    <definedName name="_____________lbc23" hidden="1">#REF!</definedName>
    <definedName name="_____________lbc24" hidden="1">#REF!</definedName>
    <definedName name="_____________lbc25" hidden="1">#REF!</definedName>
    <definedName name="_____________lbc26" hidden="1">#REF!</definedName>
    <definedName name="_____________lbc27" hidden="1">#REF!</definedName>
    <definedName name="_____________lbc28" hidden="1">#REF!</definedName>
    <definedName name="_____________lbc29" hidden="1">#REF!</definedName>
    <definedName name="_____________lbc3" hidden="1">#REF!</definedName>
    <definedName name="_____________lbc31" hidden="1">#REF!</definedName>
    <definedName name="_____________lbc32" hidden="1">#REF!</definedName>
    <definedName name="_____________lbc4" hidden="1">#REF!</definedName>
    <definedName name="_____________lbc5" hidden="1">#REF!</definedName>
    <definedName name="_____________lbc6" hidden="1">#REF!</definedName>
    <definedName name="_____________lbc7" hidden="1">#REF!</definedName>
    <definedName name="_____________lbc8" hidden="1">#REF!</definedName>
    <definedName name="_____________lbc9" hidden="1">#REF!</definedName>
    <definedName name="_____________ld26" hidden="1">#REF!</definedName>
    <definedName name="_____________ld31" hidden="1">#REF!</definedName>
    <definedName name="_____________le31" hidden="1">#REF!</definedName>
    <definedName name="_____________lf31" hidden="1">#REF!</definedName>
    <definedName name="_____________MOA1" hidden="1">{#N/A,#N/A,FALSE,"DEF1";#N/A,#N/A,FALSE,"DEF2";#N/A,#N/A,FALSE,"DEF3"}</definedName>
    <definedName name="_____________MOA2" hidden="1">{#N/A,#N/A,FALSE,"DEF1";#N/A,#N/A,FALSE,"DEF2";#N/A,#N/A,FALSE,"DEF3"}</definedName>
    <definedName name="_____________OUT98" hidden="1">{#N/A,#N/A,TRUE,"Serviços"}</definedName>
    <definedName name="_____________PA01" hidden="1">{"'teste'!$B$2:$R$49"}</definedName>
    <definedName name="_____________PN10" hidden="1">{"'gráf jan00'!$A$1:$AK$41"}</definedName>
    <definedName name="_____________r" hidden="1">{"'CptDifn'!$AA$32:$AG$32"}</definedName>
    <definedName name="_____________SE2">#REF!</definedName>
    <definedName name="_____________x10" hidden="1">#REF!</definedName>
    <definedName name="_____________x11" hidden="1">#REF!</definedName>
    <definedName name="_____________x12" hidden="1">#REF!</definedName>
    <definedName name="_____________x13" hidden="1">#REF!</definedName>
    <definedName name="_____________x14" hidden="1">#REF!</definedName>
    <definedName name="_____________x15" hidden="1">#REF!</definedName>
    <definedName name="_____________x16" hidden="1">#REF!</definedName>
    <definedName name="_____________x17" hidden="1">#REF!</definedName>
    <definedName name="_____________x18" hidden="1">#REF!</definedName>
    <definedName name="_____________x19" hidden="1">#REF!</definedName>
    <definedName name="_____________x20" hidden="1">#REF!</definedName>
    <definedName name="_____________x21" hidden="1">#REF!</definedName>
    <definedName name="_____________x22" hidden="1">#REF!</definedName>
    <definedName name="_____________x23" hidden="1">#REF!</definedName>
    <definedName name="_____________x24" hidden="1">#REF!</definedName>
    <definedName name="_____________x25" hidden="1">#REF!</definedName>
    <definedName name="_____________x28" hidden="1">#REF!</definedName>
    <definedName name="_____________x29" hidden="1">#REF!</definedName>
    <definedName name="_____________x32" hidden="1">#REF!</definedName>
    <definedName name="_____________x4" hidden="1">#REF!</definedName>
    <definedName name="_____________x5" hidden="1">#REF!</definedName>
    <definedName name="_____________x6" hidden="1">#REF!</definedName>
    <definedName name="_____________x7" hidden="1">#REF!</definedName>
    <definedName name="_____________x8" hidden="1">#REF!</definedName>
    <definedName name="_____________x9" hidden="1">#REF!</definedName>
    <definedName name="____________inv2">#REF!</definedName>
    <definedName name="____________la29" hidden="1">#REF!</definedName>
    <definedName name="____________la3" hidden="1">#REF!</definedName>
    <definedName name="____________la31" hidden="1">#REF!</definedName>
    <definedName name="____________la32" hidden="1">#REF!</definedName>
    <definedName name="____________la4" hidden="1">#REF!</definedName>
    <definedName name="____________la5" hidden="1">#REF!</definedName>
    <definedName name="____________la6" hidden="1">#REF!</definedName>
    <definedName name="____________la7" hidden="1">#REF!</definedName>
    <definedName name="____________la8" hidden="1">#REF!</definedName>
    <definedName name="____________la9" hidden="1">#REF!</definedName>
    <definedName name="____________lb1" hidden="1">#REF!</definedName>
    <definedName name="____________lb10" hidden="1">#REF!</definedName>
    <definedName name="____________lb11" hidden="1">#REF!</definedName>
    <definedName name="____________lb12" hidden="1">#REF!</definedName>
    <definedName name="____________lb13" hidden="1">#REF!</definedName>
    <definedName name="____________lb14" hidden="1">#REF!</definedName>
    <definedName name="____________lb15" hidden="1">#REF!</definedName>
    <definedName name="____________lb16" hidden="1">#REF!</definedName>
    <definedName name="____________lb17" hidden="1">#REF!</definedName>
    <definedName name="____________lb18" hidden="1">#REF!</definedName>
    <definedName name="____________lb19" hidden="1">#REF!</definedName>
    <definedName name="____________lb2" hidden="1">#REF!</definedName>
    <definedName name="____________lb20" hidden="1">#REF!</definedName>
    <definedName name="____________lb21" hidden="1">#REF!</definedName>
    <definedName name="____________lb22" hidden="1">#REF!</definedName>
    <definedName name="____________lb23" hidden="1">#REF!</definedName>
    <definedName name="____________lb24" hidden="1">#REF!</definedName>
    <definedName name="____________lb25" hidden="1">#REF!</definedName>
    <definedName name="____________lb27" hidden="1">#REF!</definedName>
    <definedName name="____________lb28" hidden="1">#REF!</definedName>
    <definedName name="____________lb29" hidden="1">#REF!</definedName>
    <definedName name="____________lb3" hidden="1">#REF!</definedName>
    <definedName name="____________lb30" hidden="1">#REF!</definedName>
    <definedName name="____________lb31" hidden="1">#REF!</definedName>
    <definedName name="____________lb32" hidden="1">#REF!</definedName>
    <definedName name="____________lb4" hidden="1">#REF!</definedName>
    <definedName name="____________lb5" hidden="1">#REF!</definedName>
    <definedName name="____________lb6" hidden="1">#REF!</definedName>
    <definedName name="____________lb7" hidden="1">#REF!</definedName>
    <definedName name="____________lb8" hidden="1">#REF!</definedName>
    <definedName name="____________lb9" hidden="1">#REF!</definedName>
    <definedName name="____________lbc1" hidden="1">#REF!</definedName>
    <definedName name="____________lbc10" hidden="1">#REF!</definedName>
    <definedName name="____________lbc11" hidden="1">#REF!</definedName>
    <definedName name="____________lbc12" hidden="1">#REF!</definedName>
    <definedName name="____________lbc13" hidden="1">#REF!</definedName>
    <definedName name="____________lbc14" hidden="1">#REF!</definedName>
    <definedName name="____________lbc15" hidden="1">#REF!</definedName>
    <definedName name="____________lbc16" hidden="1">#REF!</definedName>
    <definedName name="____________lbc17" hidden="1">#REF!</definedName>
    <definedName name="____________lbc18" hidden="1">#REF!</definedName>
    <definedName name="____________lbc19" hidden="1">#REF!</definedName>
    <definedName name="____________lbc2" hidden="1">#REF!</definedName>
    <definedName name="____________lbc20" hidden="1">#REF!</definedName>
    <definedName name="____________lbc21" hidden="1">#REF!</definedName>
    <definedName name="____________lbc22" hidden="1">#REF!</definedName>
    <definedName name="____________lbc23" hidden="1">#REF!</definedName>
    <definedName name="____________lbc24" hidden="1">#REF!</definedName>
    <definedName name="____________lbc25" hidden="1">#REF!</definedName>
    <definedName name="____________lbc26" hidden="1">#REF!</definedName>
    <definedName name="____________lbc27" hidden="1">#REF!</definedName>
    <definedName name="____________lbc28" hidden="1">#REF!</definedName>
    <definedName name="____________lbc29" hidden="1">#REF!</definedName>
    <definedName name="____________lbc3" hidden="1">#REF!</definedName>
    <definedName name="____________lbc31" hidden="1">#REF!</definedName>
    <definedName name="____________lbc32" hidden="1">#REF!</definedName>
    <definedName name="____________lbc4" hidden="1">#REF!</definedName>
    <definedName name="____________lbc5" hidden="1">#REF!</definedName>
    <definedName name="____________lbc6" hidden="1">#REF!</definedName>
    <definedName name="____________lbc7" hidden="1">#REF!</definedName>
    <definedName name="____________lbc8" hidden="1">#REF!</definedName>
    <definedName name="____________lbc9" hidden="1">#REF!</definedName>
    <definedName name="____________ld26" hidden="1">#REF!</definedName>
    <definedName name="____________ld31" hidden="1">#REF!</definedName>
    <definedName name="____________le31" hidden="1">#REF!</definedName>
    <definedName name="____________lf31" hidden="1">#REF!</definedName>
    <definedName name="____________n2" hidden="1">{#N/A,#N/A,FALSE,"PCOL"}</definedName>
    <definedName name="____________OUT98" hidden="1">{#N/A,#N/A,TRUE,"Serviços"}</definedName>
    <definedName name="____________OUT988" hidden="1">{#N/A,#N/A,TRUE,"Serviços"}</definedName>
    <definedName name="____________SE2">#REF!</definedName>
    <definedName name="____________WX2" hidden="1">{#N/A,#N/A,FALSE,"EXPORTAC";#N/A,#N/A,FALSE,"SUPEL94"}</definedName>
    <definedName name="____________x1" hidden="1">{#N/A,#N/A,FALSE,"EXPORTAC";#N/A,#N/A,FALSE,"SUPEL94"}</definedName>
    <definedName name="____________x10" hidden="1">#REF!</definedName>
    <definedName name="____________x11" hidden="1">#REF!</definedName>
    <definedName name="____________x12" hidden="1">#REF!</definedName>
    <definedName name="____________x13" hidden="1">#REF!</definedName>
    <definedName name="____________x14" hidden="1">#REF!</definedName>
    <definedName name="____________x15" hidden="1">#REF!</definedName>
    <definedName name="____________x16" hidden="1">#REF!</definedName>
    <definedName name="____________x17" hidden="1">#REF!</definedName>
    <definedName name="____________x18" hidden="1">#REF!</definedName>
    <definedName name="____________x19" hidden="1">#REF!</definedName>
    <definedName name="____________x2" hidden="1">{#N/A,#N/A,FALSE,"GQGEMPRE"}</definedName>
    <definedName name="____________x20" hidden="1">#REF!</definedName>
    <definedName name="____________x21" hidden="1">#REF!</definedName>
    <definedName name="____________x22" hidden="1">#REF!</definedName>
    <definedName name="____________x23" hidden="1">#REF!</definedName>
    <definedName name="____________x24" hidden="1">#REF!</definedName>
    <definedName name="____________x25" hidden="1">#REF!</definedName>
    <definedName name="____________x28" hidden="1">#REF!</definedName>
    <definedName name="____________x29" hidden="1">#REF!</definedName>
    <definedName name="____________x32" hidden="1">#REF!</definedName>
    <definedName name="____________x4" hidden="1">#REF!</definedName>
    <definedName name="____________x5" hidden="1">#REF!</definedName>
    <definedName name="____________x6" hidden="1">#REF!</definedName>
    <definedName name="____________x7" hidden="1">#REF!</definedName>
    <definedName name="____________x8" hidden="1">#REF!</definedName>
    <definedName name="____________x9" hidden="1">#REF!</definedName>
    <definedName name="___________ago1" hidden="1">{"'gráf jan00'!$A$1:$AK$41"}</definedName>
    <definedName name="___________ago10" hidden="1">{"'gráf jan00'!$A$1:$AK$41"}</definedName>
    <definedName name="___________ago2" hidden="1">{"'gráf jan00'!$A$1:$AK$41"}</definedName>
    <definedName name="___________ago3" hidden="1">{"'gráf jan00'!$A$1:$AK$41"}</definedName>
    <definedName name="___________ago4" hidden="1">{"'gráf jan00'!$A$1:$AK$41"}</definedName>
    <definedName name="___________ago5" hidden="1">{"'gráf jan00'!$A$1:$AK$41"}</definedName>
    <definedName name="___________ago6" hidden="1">{"'gráf jan00'!$A$1:$AK$41"}</definedName>
    <definedName name="___________ago7" hidden="1">{"'gráf jan00'!$A$1:$AK$41"}</definedName>
    <definedName name="___________ago8" hidden="1">{"'gráf jan00'!$A$1:$AK$41"}</definedName>
    <definedName name="___________ago9" hidden="1">{"'gráf jan00'!$A$1:$AK$41"}</definedName>
    <definedName name="___________ago99999" hidden="1">{"'gráf jan00'!$A$1:$AK$41"}</definedName>
    <definedName name="___________DEF2" hidden="1">{#N/A,#N/A,FALSE,"DEF1";#N/A,#N/A,FALSE,"DEF2";#N/A,#N/A,FALSE,"DEF3"}</definedName>
    <definedName name="___________DEF3" hidden="1">{#N/A,#N/A,FALSE,"DEF1";#N/A,#N/A,FALSE,"DEF2";#N/A,#N/A,FALSE,"DEF3"}</definedName>
    <definedName name="___________efc10" hidden="1">{"'RR'!$A$2:$E$81"}</definedName>
    <definedName name="___________EFC2" hidden="1">{"'RR'!$A$2:$E$81"}</definedName>
    <definedName name="___________EFC3" hidden="1">{"'RR'!$A$2:$E$81"}</definedName>
    <definedName name="___________EFC4" hidden="1">{"'RR'!$A$2:$E$81"}</definedName>
    <definedName name="___________ffp16" hidden="1">{"'gráf jan00'!$A$1:$AK$41"}</definedName>
    <definedName name="___________ffp4589" hidden="1">{"'gráf jan00'!$A$1:$AK$41"}</definedName>
    <definedName name="___________inv2">#REF!</definedName>
    <definedName name="___________jun04" hidden="1">{"'gráf jan00'!$A$1:$AK$41"}</definedName>
    <definedName name="___________la29" hidden="1">#REF!</definedName>
    <definedName name="___________la3" hidden="1">#REF!</definedName>
    <definedName name="___________la31" hidden="1">#REF!</definedName>
    <definedName name="___________la32" hidden="1">#REF!</definedName>
    <definedName name="___________la4" hidden="1">#REF!</definedName>
    <definedName name="___________la5" hidden="1">#REF!</definedName>
    <definedName name="___________la6" hidden="1">#REF!</definedName>
    <definedName name="___________la7" hidden="1">#REF!</definedName>
    <definedName name="___________la8" hidden="1">#REF!</definedName>
    <definedName name="___________la9" hidden="1">#REF!</definedName>
    <definedName name="___________lb1" hidden="1">#REF!</definedName>
    <definedName name="___________lb10" hidden="1">#REF!</definedName>
    <definedName name="___________lb11" hidden="1">#REF!</definedName>
    <definedName name="___________lb12" hidden="1">#REF!</definedName>
    <definedName name="___________lb13" hidden="1">#REF!</definedName>
    <definedName name="___________lb14" hidden="1">#REF!</definedName>
    <definedName name="___________lb15" hidden="1">#REF!</definedName>
    <definedName name="___________lb16" hidden="1">#REF!</definedName>
    <definedName name="___________lb17" hidden="1">#REF!</definedName>
    <definedName name="___________lb18" hidden="1">#REF!</definedName>
    <definedName name="___________lb19" hidden="1">#REF!</definedName>
    <definedName name="___________lb2" hidden="1">#REF!</definedName>
    <definedName name="___________lb20" hidden="1">#REF!</definedName>
    <definedName name="___________lb21" hidden="1">#REF!</definedName>
    <definedName name="___________lb22" hidden="1">#REF!</definedName>
    <definedName name="___________lb23" hidden="1">#REF!</definedName>
    <definedName name="___________lb24" hidden="1">#REF!</definedName>
    <definedName name="___________lb25" hidden="1">#REF!</definedName>
    <definedName name="___________lb27" hidden="1">#REF!</definedName>
    <definedName name="___________lb28" hidden="1">#REF!</definedName>
    <definedName name="___________lb29" hidden="1">#REF!</definedName>
    <definedName name="___________lb3" hidden="1">#REF!</definedName>
    <definedName name="___________lb30" hidden="1">#REF!</definedName>
    <definedName name="___________lb31" hidden="1">#REF!</definedName>
    <definedName name="___________lb32" hidden="1">#REF!</definedName>
    <definedName name="___________lb4" hidden="1">#REF!</definedName>
    <definedName name="___________lb5" hidden="1">#REF!</definedName>
    <definedName name="___________lb6" hidden="1">#REF!</definedName>
    <definedName name="___________lb7" hidden="1">#REF!</definedName>
    <definedName name="___________lb8" hidden="1">#REF!</definedName>
    <definedName name="___________lb9" hidden="1">#REF!</definedName>
    <definedName name="___________lbc1" hidden="1">#REF!</definedName>
    <definedName name="___________lbc10" hidden="1">#REF!</definedName>
    <definedName name="___________lbc11" hidden="1">#REF!</definedName>
    <definedName name="___________lbc12" hidden="1">#REF!</definedName>
    <definedName name="___________lbc13" hidden="1">#REF!</definedName>
    <definedName name="___________lbc14" hidden="1">#REF!</definedName>
    <definedName name="___________lbc15" hidden="1">#REF!</definedName>
    <definedName name="___________lbc16" hidden="1">#REF!</definedName>
    <definedName name="___________lbc17" hidden="1">#REF!</definedName>
    <definedName name="___________lbc18" hidden="1">#REF!</definedName>
    <definedName name="___________lbc19" hidden="1">#REF!</definedName>
    <definedName name="___________lbc2" hidden="1">#REF!</definedName>
    <definedName name="___________lbc20" hidden="1">#REF!</definedName>
    <definedName name="___________lbc21" hidden="1">#REF!</definedName>
    <definedName name="___________lbc22" hidden="1">#REF!</definedName>
    <definedName name="___________lbc23" hidden="1">#REF!</definedName>
    <definedName name="___________lbc24" hidden="1">#REF!</definedName>
    <definedName name="___________lbc25" hidden="1">#REF!</definedName>
    <definedName name="___________lbc26" hidden="1">#REF!</definedName>
    <definedName name="___________lbc27" hidden="1">#REF!</definedName>
    <definedName name="___________lbc28" hidden="1">#REF!</definedName>
    <definedName name="___________lbc29" hidden="1">#REF!</definedName>
    <definedName name="___________lbc3" hidden="1">#REF!</definedName>
    <definedName name="___________lbc31" hidden="1">#REF!</definedName>
    <definedName name="___________lbc32" hidden="1">#REF!</definedName>
    <definedName name="___________lbc4" hidden="1">#REF!</definedName>
    <definedName name="___________lbc5" hidden="1">#REF!</definedName>
    <definedName name="___________lbc6" hidden="1">#REF!</definedName>
    <definedName name="___________lbc7" hidden="1">#REF!</definedName>
    <definedName name="___________lbc8" hidden="1">#REF!</definedName>
    <definedName name="___________lbc9" hidden="1">#REF!</definedName>
    <definedName name="___________ld26" hidden="1">#REF!</definedName>
    <definedName name="___________ld31" hidden="1">#REF!</definedName>
    <definedName name="___________le31" hidden="1">#REF!</definedName>
    <definedName name="___________lf31" hidden="1">#REF!</definedName>
    <definedName name="___________MOA1" hidden="1">{#N/A,#N/A,FALSE,"DEF1";#N/A,#N/A,FALSE,"DEF2";#N/A,#N/A,FALSE,"DEF3"}</definedName>
    <definedName name="___________MOA2" hidden="1">{#N/A,#N/A,FALSE,"DEF1";#N/A,#N/A,FALSE,"DEF2";#N/A,#N/A,FALSE,"DEF3"}</definedName>
    <definedName name="___________n2" hidden="1">{#N/A,#N/A,FALSE,"PCOL"}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A01" hidden="1">{"'teste'!$B$2:$R$49"}</definedName>
    <definedName name="___________PN10" hidden="1">{"'gráf jan00'!$A$1:$AK$41"}</definedName>
    <definedName name="___________r" hidden="1">{#N/A,#N/A,FALSE,"PCOL"}</definedName>
    <definedName name="___________SE2">#REF!</definedName>
    <definedName name="___________x10" hidden="1">#REF!</definedName>
    <definedName name="___________x11" hidden="1">#REF!</definedName>
    <definedName name="___________x12" hidden="1">#REF!</definedName>
    <definedName name="___________x13" hidden="1">#REF!</definedName>
    <definedName name="___________x14" hidden="1">#REF!</definedName>
    <definedName name="___________x15" hidden="1">#REF!</definedName>
    <definedName name="___________x16" hidden="1">#REF!</definedName>
    <definedName name="___________x17" hidden="1">#REF!</definedName>
    <definedName name="___________x18" hidden="1">#REF!</definedName>
    <definedName name="___________x19" hidden="1">#REF!</definedName>
    <definedName name="___________x20" hidden="1">#REF!</definedName>
    <definedName name="___________x21" hidden="1">#REF!</definedName>
    <definedName name="___________x22" hidden="1">#REF!</definedName>
    <definedName name="___________x23" hidden="1">#REF!</definedName>
    <definedName name="___________x24" hidden="1">#REF!</definedName>
    <definedName name="___________x25" hidden="1">#REF!</definedName>
    <definedName name="___________x28" hidden="1">#REF!</definedName>
    <definedName name="___________x29" hidden="1">#REF!</definedName>
    <definedName name="___________x32" hidden="1">#REF!</definedName>
    <definedName name="___________x4" hidden="1">#REF!</definedName>
    <definedName name="___________x5" hidden="1">#REF!</definedName>
    <definedName name="___________x6" hidden="1">#REF!</definedName>
    <definedName name="___________x7" hidden="1">#REF!</definedName>
    <definedName name="___________x8" hidden="1">#REF!</definedName>
    <definedName name="___________x9" hidden="1">#REF!</definedName>
    <definedName name="__________ago1" hidden="1">{"'gráf jan00'!$A$1:$AK$41"}</definedName>
    <definedName name="__________ago10" hidden="1">{"'gráf jan00'!$A$1:$AK$41"}</definedName>
    <definedName name="__________ago2" hidden="1">{"'gráf jan00'!$A$1:$AK$41"}</definedName>
    <definedName name="__________ago3" hidden="1">{"'gráf jan00'!$A$1:$AK$41"}</definedName>
    <definedName name="__________ago4" hidden="1">{"'gráf jan00'!$A$1:$AK$41"}</definedName>
    <definedName name="__________ago5" hidden="1">{"'gráf jan00'!$A$1:$AK$41"}</definedName>
    <definedName name="__________ago6" hidden="1">{"'gráf jan00'!$A$1:$AK$41"}</definedName>
    <definedName name="__________ago7" hidden="1">{"'gráf jan00'!$A$1:$AK$41"}</definedName>
    <definedName name="__________ago8" hidden="1">{"'gráf jan00'!$A$1:$AK$41"}</definedName>
    <definedName name="__________ago9" hidden="1">{"'gráf jan00'!$A$1:$AK$41"}</definedName>
    <definedName name="__________ago99999" hidden="1">{"'gráf jan00'!$A$1:$AK$41"}</definedName>
    <definedName name="__________DEF2" hidden="1">{#N/A,#N/A,FALSE,"DEF1";#N/A,#N/A,FALSE,"DEF2";#N/A,#N/A,FALSE,"DEF3"}</definedName>
    <definedName name="__________DEF3" hidden="1">{#N/A,#N/A,FALSE,"DEF1";#N/A,#N/A,FALSE,"DEF2";#N/A,#N/A,FALSE,"DEF3"}</definedName>
    <definedName name="__________efc10" hidden="1">{"'RR'!$A$2:$E$81"}</definedName>
    <definedName name="__________EFC2" hidden="1">{"'RR'!$A$2:$E$81"}</definedName>
    <definedName name="__________EFC3" hidden="1">{"'RR'!$A$2:$E$81"}</definedName>
    <definedName name="__________EFC4" hidden="1">{"'RR'!$A$2:$E$81"}</definedName>
    <definedName name="__________ffp16" hidden="1">{"'gráf jan00'!$A$1:$AK$41"}</definedName>
    <definedName name="__________ffp4589" hidden="1">{"'gráf jan00'!$A$1:$AK$41"}</definedName>
    <definedName name="__________inv2">#REF!</definedName>
    <definedName name="__________jun04" hidden="1">{"'gráf jan00'!$A$1:$AK$41"}</definedName>
    <definedName name="__________la29" hidden="1">#REF!</definedName>
    <definedName name="__________la3" hidden="1">#REF!</definedName>
    <definedName name="__________la31" hidden="1">#REF!</definedName>
    <definedName name="__________la32" hidden="1">#REF!</definedName>
    <definedName name="__________la4" hidden="1">#REF!</definedName>
    <definedName name="__________la5" hidden="1">#REF!</definedName>
    <definedName name="__________la6" hidden="1">#REF!</definedName>
    <definedName name="__________la7" hidden="1">#REF!</definedName>
    <definedName name="__________la8" hidden="1">#REF!</definedName>
    <definedName name="__________la9" hidden="1">#REF!</definedName>
    <definedName name="__________lb1" hidden="1">#REF!</definedName>
    <definedName name="__________lb10" hidden="1">#REF!</definedName>
    <definedName name="__________lb11" hidden="1">#REF!</definedName>
    <definedName name="__________lb12" hidden="1">#REF!</definedName>
    <definedName name="__________lb13" hidden="1">#REF!</definedName>
    <definedName name="__________lb14" hidden="1">#REF!</definedName>
    <definedName name="__________lb15" hidden="1">#REF!</definedName>
    <definedName name="__________lb16" hidden="1">#REF!</definedName>
    <definedName name="__________lb17" hidden="1">#REF!</definedName>
    <definedName name="__________lb18" hidden="1">#REF!</definedName>
    <definedName name="__________lb19" hidden="1">#REF!</definedName>
    <definedName name="__________lb2" hidden="1">#REF!</definedName>
    <definedName name="__________lb20" hidden="1">#REF!</definedName>
    <definedName name="__________lb21" hidden="1">#REF!</definedName>
    <definedName name="__________lb22" hidden="1">#REF!</definedName>
    <definedName name="__________lb23" hidden="1">#REF!</definedName>
    <definedName name="__________lb24" hidden="1">#REF!</definedName>
    <definedName name="__________lb25" hidden="1">#REF!</definedName>
    <definedName name="__________lb27" hidden="1">#REF!</definedName>
    <definedName name="__________lb28" hidden="1">#REF!</definedName>
    <definedName name="__________lb29" hidden="1">#REF!</definedName>
    <definedName name="__________lb3" hidden="1">#REF!</definedName>
    <definedName name="__________lb30" hidden="1">#REF!</definedName>
    <definedName name="__________lb31" hidden="1">#REF!</definedName>
    <definedName name="__________lb32" hidden="1">#REF!</definedName>
    <definedName name="__________lb4" hidden="1">#REF!</definedName>
    <definedName name="__________lb5" hidden="1">#REF!</definedName>
    <definedName name="__________lb6" hidden="1">#REF!</definedName>
    <definedName name="__________lb7" hidden="1">#REF!</definedName>
    <definedName name="__________lb8" hidden="1">#REF!</definedName>
    <definedName name="__________lb9" hidden="1">#REF!</definedName>
    <definedName name="__________lbc1" hidden="1">#REF!</definedName>
    <definedName name="__________lbc10" hidden="1">#REF!</definedName>
    <definedName name="__________lbc11" hidden="1">#REF!</definedName>
    <definedName name="__________lbc12" hidden="1">#REF!</definedName>
    <definedName name="__________lbc13" hidden="1">#REF!</definedName>
    <definedName name="__________lbc14" hidden="1">#REF!</definedName>
    <definedName name="__________lbc15" hidden="1">#REF!</definedName>
    <definedName name="__________lbc16" hidden="1">#REF!</definedName>
    <definedName name="__________lbc17" hidden="1">#REF!</definedName>
    <definedName name="__________lbc18" hidden="1">#REF!</definedName>
    <definedName name="__________lbc19" hidden="1">#REF!</definedName>
    <definedName name="__________lbc2" hidden="1">#REF!</definedName>
    <definedName name="__________lbc20" hidden="1">#REF!</definedName>
    <definedName name="__________lbc21" hidden="1">#REF!</definedName>
    <definedName name="__________lbc22" hidden="1">#REF!</definedName>
    <definedName name="__________lbc23" hidden="1">#REF!</definedName>
    <definedName name="__________lbc24" hidden="1">#REF!</definedName>
    <definedName name="__________lbc25" hidden="1">#REF!</definedName>
    <definedName name="__________lbc26" hidden="1">#REF!</definedName>
    <definedName name="__________lbc27" hidden="1">#REF!</definedName>
    <definedName name="__________lbc28" hidden="1">#REF!</definedName>
    <definedName name="__________lbc29" hidden="1">#REF!</definedName>
    <definedName name="__________lbc3" hidden="1">#REF!</definedName>
    <definedName name="__________lbc31" hidden="1">#REF!</definedName>
    <definedName name="__________lbc32" hidden="1">#REF!</definedName>
    <definedName name="__________lbc4" hidden="1">#REF!</definedName>
    <definedName name="__________lbc5" hidden="1">#REF!</definedName>
    <definedName name="__________lbc6" hidden="1">#REF!</definedName>
    <definedName name="__________lbc7" hidden="1">#REF!</definedName>
    <definedName name="__________lbc8" hidden="1">#REF!</definedName>
    <definedName name="__________lbc9" hidden="1">#REF!</definedName>
    <definedName name="__________ld26" hidden="1">#REF!</definedName>
    <definedName name="__________ld31" hidden="1">#REF!</definedName>
    <definedName name="__________le31" hidden="1">#REF!</definedName>
    <definedName name="__________lf31" hidden="1">#REF!</definedName>
    <definedName name="__________MOA1" hidden="1">{#N/A,#N/A,FALSE,"DEF1";#N/A,#N/A,FALSE,"DEF2";#N/A,#N/A,FALSE,"DEF3"}</definedName>
    <definedName name="__________MOA2" hidden="1">{#N/A,#N/A,FALSE,"DEF1";#N/A,#N/A,FALSE,"DEF2";#N/A,#N/A,FALSE,"DEF3"}</definedName>
    <definedName name="__________n2" hidden="1">{#N/A,#N/A,FALSE,"PCOL"}</definedName>
    <definedName name="__________OUT98" hidden="1">{#N/A,#N/A,TRUE,"Serviços"}</definedName>
    <definedName name="__________PA01" hidden="1">{"'teste'!$B$2:$R$49"}</definedName>
    <definedName name="__________PN10" hidden="1">{"'gráf jan00'!$A$1:$AK$41"}</definedName>
    <definedName name="__________r" hidden="1">{#N/A,#N/A,FALSE,"PCOL"}</definedName>
    <definedName name="__________SE2">#REF!</definedName>
    <definedName name="__________WX2" hidden="1">{#N/A,#N/A,FALSE,"EXPORTAC";#N/A,#N/A,FALSE,"SUPEL94"}</definedName>
    <definedName name="__________x1" hidden="1">{#N/A,#N/A,FALSE,"EXPORTAC";#N/A,#N/A,FALSE,"SUPEL94"}</definedName>
    <definedName name="__________x10" hidden="1">#REF!</definedName>
    <definedName name="__________x11" hidden="1">#REF!</definedName>
    <definedName name="__________x12" hidden="1">#REF!</definedName>
    <definedName name="__________x13" hidden="1">#REF!</definedName>
    <definedName name="__________x14" hidden="1">#REF!</definedName>
    <definedName name="__________x15" hidden="1">#REF!</definedName>
    <definedName name="__________x16" hidden="1">#REF!</definedName>
    <definedName name="__________x17" hidden="1">#REF!</definedName>
    <definedName name="__________x18" hidden="1">#REF!</definedName>
    <definedName name="__________x19" hidden="1">#REF!</definedName>
    <definedName name="__________x2" hidden="1">{#N/A,#N/A,FALSE,"GQGEMPRE"}</definedName>
    <definedName name="__________x20" hidden="1">#REF!</definedName>
    <definedName name="__________x21" hidden="1">#REF!</definedName>
    <definedName name="__________x22" hidden="1">#REF!</definedName>
    <definedName name="__________x23" hidden="1">#REF!</definedName>
    <definedName name="__________x24" hidden="1">#REF!</definedName>
    <definedName name="__________x25" hidden="1">#REF!</definedName>
    <definedName name="__________x28" hidden="1">#REF!</definedName>
    <definedName name="__________x29" hidden="1">#REF!</definedName>
    <definedName name="__________x32" hidden="1">#REF!</definedName>
    <definedName name="__________x4" hidden="1">#REF!</definedName>
    <definedName name="__________x5" hidden="1">#REF!</definedName>
    <definedName name="__________x6" hidden="1">#REF!</definedName>
    <definedName name="__________x7" hidden="1">#REF!</definedName>
    <definedName name="__________x8" hidden="1">#REF!</definedName>
    <definedName name="__________x9" hidden="1">#REF!</definedName>
    <definedName name="_________ago1" hidden="1">{"'gráf jan00'!$A$1:$AK$41"}</definedName>
    <definedName name="_________ago10" hidden="1">{"'gráf jan00'!$A$1:$AK$41"}</definedName>
    <definedName name="_________ago2" hidden="1">{"'gráf jan00'!$A$1:$AK$41"}</definedName>
    <definedName name="_________ago3" hidden="1">{"'gráf jan00'!$A$1:$AK$41"}</definedName>
    <definedName name="_________ago4" hidden="1">{"'gráf jan00'!$A$1:$AK$41"}</definedName>
    <definedName name="_________ago5" hidden="1">{"'gráf jan00'!$A$1:$AK$41"}</definedName>
    <definedName name="_________ago6" hidden="1">{"'gráf jan00'!$A$1:$AK$41"}</definedName>
    <definedName name="_________ago7" hidden="1">{"'gráf jan00'!$A$1:$AK$41"}</definedName>
    <definedName name="_________ago8" hidden="1">{"'gráf jan00'!$A$1:$AK$41"}</definedName>
    <definedName name="_________ago9" hidden="1">{"'gráf jan00'!$A$1:$AK$41"}</definedName>
    <definedName name="_________ago99999" hidden="1">{"'gráf jan00'!$A$1:$AK$41"}</definedName>
    <definedName name="_________AUX1">#REF!</definedName>
    <definedName name="_________aux2">#REF!</definedName>
    <definedName name="_________DEF2" hidden="1">{#N/A,#N/A,FALSE,"DEF1";#N/A,#N/A,FALSE,"DEF2";#N/A,#N/A,FALSE,"DEF3"}</definedName>
    <definedName name="_________DEF3" hidden="1">{#N/A,#N/A,FALSE,"DEF1";#N/A,#N/A,FALSE,"DEF2";#N/A,#N/A,FALSE,"DEF3"}</definedName>
    <definedName name="_________dre1">#REF!</definedName>
    <definedName name="_________efc10" hidden="1">{"'RR'!$A$2:$E$81"}</definedName>
    <definedName name="_________EFC2" hidden="1">{"'RR'!$A$2:$E$81"}</definedName>
    <definedName name="_________EFC3" hidden="1">{"'RR'!$A$2:$E$81"}</definedName>
    <definedName name="_________EFC4" hidden="1">{"'RR'!$A$2:$E$81"}</definedName>
    <definedName name="_________ffp16" hidden="1">{"'gráf jan00'!$A$1:$AK$41"}</definedName>
    <definedName name="_________ffp4589" hidden="1">{"'gráf jan00'!$A$1:$AK$41"}</definedName>
    <definedName name="_________inv2">#REF!</definedName>
    <definedName name="_________jun04" hidden="1">{"'gráf jan00'!$A$1:$AK$41"}</definedName>
    <definedName name="_________la29" hidden="1">#REF!</definedName>
    <definedName name="_________la3" hidden="1">#REF!</definedName>
    <definedName name="_________la31" hidden="1">#REF!</definedName>
    <definedName name="_________la32" hidden="1">#REF!</definedName>
    <definedName name="_________la4" hidden="1">#REF!</definedName>
    <definedName name="_________la5" hidden="1">#REF!</definedName>
    <definedName name="_________la6" hidden="1">#REF!</definedName>
    <definedName name="_________la7" hidden="1">#REF!</definedName>
    <definedName name="_________la8" hidden="1">#REF!</definedName>
    <definedName name="_________la9" hidden="1">#REF!</definedName>
    <definedName name="_________lb1" hidden="1">#REF!</definedName>
    <definedName name="_________lb10" hidden="1">#REF!</definedName>
    <definedName name="_________lb11" hidden="1">#REF!</definedName>
    <definedName name="_________lb12" hidden="1">#REF!</definedName>
    <definedName name="_________lb13" hidden="1">#REF!</definedName>
    <definedName name="_________lb14" hidden="1">#REF!</definedName>
    <definedName name="_________lb15" hidden="1">#REF!</definedName>
    <definedName name="_________lb16" hidden="1">#REF!</definedName>
    <definedName name="_________lb17" hidden="1">#REF!</definedName>
    <definedName name="_________lb18" hidden="1">#REF!</definedName>
    <definedName name="_________lb19" hidden="1">#REF!</definedName>
    <definedName name="_________lb2" hidden="1">#REF!</definedName>
    <definedName name="_________lb20" hidden="1">#REF!</definedName>
    <definedName name="_________lb21" hidden="1">#REF!</definedName>
    <definedName name="_________lb22" hidden="1">#REF!</definedName>
    <definedName name="_________lb23" hidden="1">#REF!</definedName>
    <definedName name="_________lb24" hidden="1">#REF!</definedName>
    <definedName name="_________lb25" hidden="1">#REF!</definedName>
    <definedName name="_________lb27" hidden="1">#REF!</definedName>
    <definedName name="_________lb28" hidden="1">#REF!</definedName>
    <definedName name="_________lb29" hidden="1">#REF!</definedName>
    <definedName name="_________lb3" hidden="1">#REF!</definedName>
    <definedName name="_________lb30" hidden="1">#REF!</definedName>
    <definedName name="_________lb31" hidden="1">#REF!</definedName>
    <definedName name="_________lb32" hidden="1">#REF!</definedName>
    <definedName name="_________lb4" hidden="1">#REF!</definedName>
    <definedName name="_________lb5" hidden="1">#REF!</definedName>
    <definedName name="_________lb6" hidden="1">#REF!</definedName>
    <definedName name="_________lb7" hidden="1">#REF!</definedName>
    <definedName name="_________lb8" hidden="1">#REF!</definedName>
    <definedName name="_________lb9" hidden="1">#REF!</definedName>
    <definedName name="_________lbc1" hidden="1">#REF!</definedName>
    <definedName name="_________lbc10" hidden="1">#REF!</definedName>
    <definedName name="_________lbc11" hidden="1">#REF!</definedName>
    <definedName name="_________lbc12" hidden="1">#REF!</definedName>
    <definedName name="_________lbc13" hidden="1">#REF!</definedName>
    <definedName name="_________lbc14" hidden="1">#REF!</definedName>
    <definedName name="_________lbc15" hidden="1">#REF!</definedName>
    <definedName name="_________lbc16" hidden="1">#REF!</definedName>
    <definedName name="_________lbc17" hidden="1">#REF!</definedName>
    <definedName name="_________lbc18" hidden="1">#REF!</definedName>
    <definedName name="_________lbc19" hidden="1">#REF!</definedName>
    <definedName name="_________lbc2" hidden="1">#REF!</definedName>
    <definedName name="_________lbc20" hidden="1">#REF!</definedName>
    <definedName name="_________lbc21" hidden="1">#REF!</definedName>
    <definedName name="_________lbc22" hidden="1">#REF!</definedName>
    <definedName name="_________lbc23" hidden="1">#REF!</definedName>
    <definedName name="_________lbc24" hidden="1">#REF!</definedName>
    <definedName name="_________lbc25" hidden="1">#REF!</definedName>
    <definedName name="_________lbc26" hidden="1">#REF!</definedName>
    <definedName name="_________lbc27" hidden="1">#REF!</definedName>
    <definedName name="_________lbc28" hidden="1">#REF!</definedName>
    <definedName name="_________lbc29" hidden="1">#REF!</definedName>
    <definedName name="_________lbc3" hidden="1">#REF!</definedName>
    <definedName name="_________lbc31" hidden="1">#REF!</definedName>
    <definedName name="_________lbc32" hidden="1">#REF!</definedName>
    <definedName name="_________lbc4" hidden="1">#REF!</definedName>
    <definedName name="_________lbc5" hidden="1">#REF!</definedName>
    <definedName name="_________lbc6" hidden="1">#REF!</definedName>
    <definedName name="_________lbc7" hidden="1">#REF!</definedName>
    <definedName name="_________lbc8" hidden="1">#REF!</definedName>
    <definedName name="_________lbc9" hidden="1">#REF!</definedName>
    <definedName name="_________ld26" hidden="1">#REF!</definedName>
    <definedName name="_________ld31" hidden="1">#REF!</definedName>
    <definedName name="_________le31" hidden="1">#REF!</definedName>
    <definedName name="_________lf31" hidden="1">#REF!</definedName>
    <definedName name="_________MOA1" hidden="1">{#N/A,#N/A,FALSE,"DEF1";#N/A,#N/A,FALSE,"DEF2";#N/A,#N/A,FALSE,"DEF3"}</definedName>
    <definedName name="_________MOA2" hidden="1">{#N/A,#N/A,FALSE,"DEF1";#N/A,#N/A,FALSE,"DEF2";#N/A,#N/A,FALSE,"DEF3"}</definedName>
    <definedName name="_________n2" hidden="1">{#N/A,#N/A,FALSE,"PCOL"}</definedName>
    <definedName name="_________oae1">#REF!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_PA01" hidden="1">{"'teste'!$B$2:$R$49"}</definedName>
    <definedName name="_________pav1">#REF!</definedName>
    <definedName name="_________PN10" hidden="1">{"'gráf jan00'!$A$1:$AK$41"}</definedName>
    <definedName name="_________pre1">#REF!</definedName>
    <definedName name="_________r" hidden="1">{"'CptDifn'!$AA$32:$AG$32"}</definedName>
    <definedName name="_________rev1">#REF!</definedName>
    <definedName name="_________SE2">#REF!</definedName>
    <definedName name="_________seg1">#REF!</definedName>
    <definedName name="_________sih1">#REF!</definedName>
    <definedName name="_________tab1">#REF!</definedName>
    <definedName name="_________WX2" hidden="1">{#N/A,#N/A,FALSE,"EXPORTAC";#N/A,#N/A,FALSE,"SUPEL94"}</definedName>
    <definedName name="_________x1" hidden="1">{#N/A,#N/A,FALSE,"EXPORTAC";#N/A,#N/A,FALSE,"SUPEL94"}</definedName>
    <definedName name="_________x10" hidden="1">#REF!</definedName>
    <definedName name="_________x11" hidden="1">#REF!</definedName>
    <definedName name="_________x12" hidden="1">#REF!</definedName>
    <definedName name="_________x13" hidden="1">#REF!</definedName>
    <definedName name="_________x14" hidden="1">#REF!</definedName>
    <definedName name="_________x15" hidden="1">#REF!</definedName>
    <definedName name="_________x16" hidden="1">#REF!</definedName>
    <definedName name="_________x17" hidden="1">#REF!</definedName>
    <definedName name="_________x18" hidden="1">#REF!</definedName>
    <definedName name="_________x19" hidden="1">#REF!</definedName>
    <definedName name="_________x2" hidden="1">{#N/A,#N/A,FALSE,"GQGEMPRE"}</definedName>
    <definedName name="_________x20" hidden="1">#REF!</definedName>
    <definedName name="_________x21" hidden="1">#REF!</definedName>
    <definedName name="_________x22" hidden="1">#REF!</definedName>
    <definedName name="_________x23" hidden="1">#REF!</definedName>
    <definedName name="_________x24" hidden="1">#REF!</definedName>
    <definedName name="_________x25" hidden="1">#REF!</definedName>
    <definedName name="_________x28" hidden="1">#REF!</definedName>
    <definedName name="_________x29" hidden="1">#REF!</definedName>
    <definedName name="_________x32" hidden="1">#REF!</definedName>
    <definedName name="_________x4" hidden="1">#REF!</definedName>
    <definedName name="_________x5" hidden="1">#REF!</definedName>
    <definedName name="_________x6" hidden="1">#REF!</definedName>
    <definedName name="_________x7" hidden="1">#REF!</definedName>
    <definedName name="_________x8" hidden="1">#REF!</definedName>
    <definedName name="_________x9" hidden="1">#REF!</definedName>
    <definedName name="________ago1" hidden="1">{"'gráf jan00'!$A$1:$AK$41"}</definedName>
    <definedName name="________ago10" hidden="1">{"'gráf jan00'!$A$1:$AK$41"}</definedName>
    <definedName name="________ago2" hidden="1">{"'gráf jan00'!$A$1:$AK$41"}</definedName>
    <definedName name="________ago3" hidden="1">{"'gráf jan00'!$A$1:$AK$41"}</definedName>
    <definedName name="________ago4" hidden="1">{"'gráf jan00'!$A$1:$AK$41"}</definedName>
    <definedName name="________ago5" hidden="1">{"'gráf jan00'!$A$1:$AK$41"}</definedName>
    <definedName name="________ago6" hidden="1">{"'gráf jan00'!$A$1:$AK$41"}</definedName>
    <definedName name="________ago7" hidden="1">{"'gráf jan00'!$A$1:$AK$41"}</definedName>
    <definedName name="________ago8" hidden="1">{"'gráf jan00'!$A$1:$AK$41"}</definedName>
    <definedName name="________ago9" hidden="1">{"'gráf jan00'!$A$1:$AK$41"}</definedName>
    <definedName name="________ago99999" hidden="1">{"'gráf jan00'!$A$1:$AK$41"}</definedName>
    <definedName name="________AUX1">#REF!</definedName>
    <definedName name="________aux2">#REF!</definedName>
    <definedName name="________b1" hidden="1">{#N/A,#N/A,FALSE,"MO (2)"}</definedName>
    <definedName name="________dre1">#REF!</definedName>
    <definedName name="________efc10" hidden="1">{"'RR'!$A$2:$E$81"}</definedName>
    <definedName name="________EFC2" hidden="1">{"'RR'!$A$2:$E$81"}</definedName>
    <definedName name="________EFC3" hidden="1">{"'RR'!$A$2:$E$81"}</definedName>
    <definedName name="________EFC4" hidden="1">{"'RR'!$A$2:$E$81"}</definedName>
    <definedName name="________ffp16" hidden="1">{"'gráf jan00'!$A$1:$AK$41"}</definedName>
    <definedName name="________ffp4589" hidden="1">{"'gráf jan00'!$A$1:$AK$41"}</definedName>
    <definedName name="________inv2">#REF!</definedName>
    <definedName name="________jun04" hidden="1">{"'gráf jan00'!$A$1:$AK$41"}</definedName>
    <definedName name="________la29" hidden="1">#REF!</definedName>
    <definedName name="________la3" hidden="1">#REF!</definedName>
    <definedName name="________la31" hidden="1">#REF!</definedName>
    <definedName name="________la32" hidden="1">#REF!</definedName>
    <definedName name="________la4" hidden="1">#REF!</definedName>
    <definedName name="________la5" hidden="1">#REF!</definedName>
    <definedName name="________la6" hidden="1">#REF!</definedName>
    <definedName name="________la7" hidden="1">#REF!</definedName>
    <definedName name="________la8" hidden="1">#REF!</definedName>
    <definedName name="________la9" hidden="1">#REF!</definedName>
    <definedName name="________lb1" hidden="1">#REF!</definedName>
    <definedName name="________lb10" hidden="1">#REF!</definedName>
    <definedName name="________lb11" hidden="1">#REF!</definedName>
    <definedName name="________lb12" hidden="1">#REF!</definedName>
    <definedName name="________lb13" hidden="1">#REF!</definedName>
    <definedName name="________lb14" hidden="1">#REF!</definedName>
    <definedName name="________lb15" hidden="1">#REF!</definedName>
    <definedName name="________lb16" hidden="1">#REF!</definedName>
    <definedName name="________lb17" hidden="1">#REF!</definedName>
    <definedName name="________lb18" hidden="1">#REF!</definedName>
    <definedName name="________lb19" hidden="1">#REF!</definedName>
    <definedName name="________lb2" hidden="1">#REF!</definedName>
    <definedName name="________lb20" hidden="1">#REF!</definedName>
    <definedName name="________lb21" hidden="1">#REF!</definedName>
    <definedName name="________lb22" hidden="1">#REF!</definedName>
    <definedName name="________lb23" hidden="1">#REF!</definedName>
    <definedName name="________lb24" hidden="1">#REF!</definedName>
    <definedName name="________lb25" hidden="1">#REF!</definedName>
    <definedName name="________lb27" hidden="1">#REF!</definedName>
    <definedName name="________lb28" hidden="1">#REF!</definedName>
    <definedName name="________lb29" hidden="1">#REF!</definedName>
    <definedName name="________lb3" hidden="1">#REF!</definedName>
    <definedName name="________lb30" hidden="1">#REF!</definedName>
    <definedName name="________lb31" hidden="1">#REF!</definedName>
    <definedName name="________lb32" hidden="1">#REF!</definedName>
    <definedName name="________lb4" hidden="1">#REF!</definedName>
    <definedName name="________lb5" hidden="1">#REF!</definedName>
    <definedName name="________lb6" hidden="1">#REF!</definedName>
    <definedName name="________lb7" hidden="1">#REF!</definedName>
    <definedName name="________lb8" hidden="1">#REF!</definedName>
    <definedName name="________lb9" hidden="1">#REF!</definedName>
    <definedName name="________lbc1" hidden="1">#REF!</definedName>
    <definedName name="________lbc10" hidden="1">#REF!</definedName>
    <definedName name="________lbc11" hidden="1">#REF!</definedName>
    <definedName name="________lbc12" hidden="1">#REF!</definedName>
    <definedName name="________lbc13" hidden="1">#REF!</definedName>
    <definedName name="________lbc14" hidden="1">#REF!</definedName>
    <definedName name="________lbc15" hidden="1">#REF!</definedName>
    <definedName name="________lbc16" hidden="1">#REF!</definedName>
    <definedName name="________lbc17" hidden="1">#REF!</definedName>
    <definedName name="________lbc18" hidden="1">#REF!</definedName>
    <definedName name="________lbc19" hidden="1">#REF!</definedName>
    <definedName name="________lbc2" hidden="1">#REF!</definedName>
    <definedName name="________lbc20" hidden="1">#REF!</definedName>
    <definedName name="________lbc21" hidden="1">#REF!</definedName>
    <definedName name="________lbc22" hidden="1">#REF!</definedName>
    <definedName name="________lbc23" hidden="1">#REF!</definedName>
    <definedName name="________lbc24" hidden="1">#REF!</definedName>
    <definedName name="________lbc25" hidden="1">#REF!</definedName>
    <definedName name="________lbc26" hidden="1">#REF!</definedName>
    <definedName name="________lbc27" hidden="1">#REF!</definedName>
    <definedName name="________lbc28" hidden="1">#REF!</definedName>
    <definedName name="________lbc29" hidden="1">#REF!</definedName>
    <definedName name="________lbc3" hidden="1">#REF!</definedName>
    <definedName name="________lbc31" hidden="1">#REF!</definedName>
    <definedName name="________lbc32" hidden="1">#REF!</definedName>
    <definedName name="________lbc4" hidden="1">#REF!</definedName>
    <definedName name="________lbc5" hidden="1">#REF!</definedName>
    <definedName name="________lbc6" hidden="1">#REF!</definedName>
    <definedName name="________lbc7" hidden="1">#REF!</definedName>
    <definedName name="________lbc8" hidden="1">#REF!</definedName>
    <definedName name="________lbc9" hidden="1">#REF!</definedName>
    <definedName name="________ld26" hidden="1">#REF!</definedName>
    <definedName name="________ld31" hidden="1">#REF!</definedName>
    <definedName name="________le31" hidden="1">#REF!</definedName>
    <definedName name="________lf31" hidden="1">#REF!</definedName>
    <definedName name="________LOC10">#REF!</definedName>
    <definedName name="________LOC11">#REF!</definedName>
    <definedName name="________LOC12">#REF!</definedName>
    <definedName name="________LOC13">#REF!</definedName>
    <definedName name="________LOC14">#REF!</definedName>
    <definedName name="________LOC15">#REF!</definedName>
    <definedName name="________LOC16">#REF!</definedName>
    <definedName name="________LOC17">#REF!</definedName>
    <definedName name="________LOC18">#REF!</definedName>
    <definedName name="________LOC19">#REF!</definedName>
    <definedName name="________LOC2">#REF!</definedName>
    <definedName name="________LOC20">#REF!</definedName>
    <definedName name="________LOC21">#REF!</definedName>
    <definedName name="________LOC22">#REF!</definedName>
    <definedName name="________LOC23">#REF!</definedName>
    <definedName name="________LOC24">#REF!</definedName>
    <definedName name="________LOC25">#REF!</definedName>
    <definedName name="________LOC26">#REF!</definedName>
    <definedName name="________LOC27">#REF!</definedName>
    <definedName name="________LOC28">#REF!</definedName>
    <definedName name="________LOC29">#REF!</definedName>
    <definedName name="________LOC3">#REF!</definedName>
    <definedName name="________LOC30">#REF!</definedName>
    <definedName name="________LOC31">#REF!</definedName>
    <definedName name="________LOC32">#REF!</definedName>
    <definedName name="________LOC33">#REF!</definedName>
    <definedName name="________LOC34">#REF!</definedName>
    <definedName name="________LOC35">#REF!</definedName>
    <definedName name="________LOC36">#REF!</definedName>
    <definedName name="________LOC37">#REF!</definedName>
    <definedName name="________LOC38">#REF!</definedName>
    <definedName name="________LOC39">#REF!</definedName>
    <definedName name="________LOC4">#REF!</definedName>
    <definedName name="________LOC40">#REF!</definedName>
    <definedName name="________LOC41">#REF!</definedName>
    <definedName name="________LOC42">#REF!</definedName>
    <definedName name="________LOC5">#REF!</definedName>
    <definedName name="________LOC6">#REF!</definedName>
    <definedName name="________LOC7">#REF!</definedName>
    <definedName name="________LOC8">#REF!</definedName>
    <definedName name="________LOC9">#REF!</definedName>
    <definedName name="________n2" hidden="1">{#N/A,#N/A,FALSE,"PCOL"}</definedName>
    <definedName name="________oae1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A01" hidden="1">{"'teste'!$B$2:$R$49"}</definedName>
    <definedName name="________pav1">#REF!</definedName>
    <definedName name="________PN10" hidden="1">{"'gráf jan00'!$A$1:$AK$41"}</definedName>
    <definedName name="________pre1">#REF!</definedName>
    <definedName name="________PU1">#REF!</definedName>
    <definedName name="________r" hidden="1">{#N/A,#N/A,FALSE,"PCOL"}</definedName>
    <definedName name="________rev1">#REF!</definedName>
    <definedName name="________SE2">#REF!</definedName>
    <definedName name="________seg1">#REF!</definedName>
    <definedName name="________sih1">#REF!</definedName>
    <definedName name="________TA1">#REF!</definedName>
    <definedName name="________TA2">#REF!</definedName>
    <definedName name="________tab1">#REF!</definedName>
    <definedName name="________WX2" hidden="1">{#N/A,#N/A,FALSE,"EXPORTAC";#N/A,#N/A,FALSE,"SUPEL94"}</definedName>
    <definedName name="________x1" hidden="1">{#N/A,#N/A,FALSE,"EXPORTAC";#N/A,#N/A,FALSE,"SUPEL94"}</definedName>
    <definedName name="________x10" hidden="1">#REF!</definedName>
    <definedName name="________x11" hidden="1">#REF!</definedName>
    <definedName name="________x12" hidden="1">#REF!</definedName>
    <definedName name="________x13" hidden="1">#REF!</definedName>
    <definedName name="________x14" hidden="1">#REF!</definedName>
    <definedName name="________x15" hidden="1">#REF!</definedName>
    <definedName name="________x16" hidden="1">#REF!</definedName>
    <definedName name="________x17" hidden="1">#REF!</definedName>
    <definedName name="________x18" hidden="1">#REF!</definedName>
    <definedName name="________x19" hidden="1">#REF!</definedName>
    <definedName name="________x2" hidden="1">{#N/A,#N/A,FALSE,"GQGEMPRE"}</definedName>
    <definedName name="________x20" hidden="1">#REF!</definedName>
    <definedName name="________x21" hidden="1">#REF!</definedName>
    <definedName name="________x22" hidden="1">#REF!</definedName>
    <definedName name="________x23" hidden="1">#REF!</definedName>
    <definedName name="________x24" hidden="1">#REF!</definedName>
    <definedName name="________x25" hidden="1">#REF!</definedName>
    <definedName name="________x28" hidden="1">#REF!</definedName>
    <definedName name="________x29" hidden="1">#REF!</definedName>
    <definedName name="________x32" hidden="1">#REF!</definedName>
    <definedName name="________x4" hidden="1">#REF!</definedName>
    <definedName name="________x5" hidden="1">#REF!</definedName>
    <definedName name="________x6" hidden="1">#REF!</definedName>
    <definedName name="________x7" hidden="1">#REF!</definedName>
    <definedName name="________x8" hidden="1">#REF!</definedName>
    <definedName name="________x9" hidden="1">#REF!</definedName>
    <definedName name="_______ago1" hidden="1">{"'gráf jan00'!$A$1:$AK$41"}</definedName>
    <definedName name="_______ago10" hidden="1">{"'gráf jan00'!$A$1:$AK$41"}</definedName>
    <definedName name="_______ago2" hidden="1">{"'gráf jan00'!$A$1:$AK$41"}</definedName>
    <definedName name="_______ago3" hidden="1">{"'gráf jan00'!$A$1:$AK$41"}</definedName>
    <definedName name="_______ago4" hidden="1">{"'gráf jan00'!$A$1:$AK$41"}</definedName>
    <definedName name="_______ago5" hidden="1">{"'gráf jan00'!$A$1:$AK$41"}</definedName>
    <definedName name="_______ago6" hidden="1">{"'gráf jan00'!$A$1:$AK$41"}</definedName>
    <definedName name="_______ago7" hidden="1">{"'gráf jan00'!$A$1:$AK$41"}</definedName>
    <definedName name="_______ago8" hidden="1">{"'gráf jan00'!$A$1:$AK$41"}</definedName>
    <definedName name="_______ago9" hidden="1">{"'gráf jan00'!$A$1:$AK$41"}</definedName>
    <definedName name="_______ago99999" hidden="1">{"'gráf jan00'!$A$1:$AK$41"}</definedName>
    <definedName name="_______AUX1">#REF!</definedName>
    <definedName name="_______aux2">#REF!</definedName>
    <definedName name="_______DEF2" hidden="1">{#N/A,#N/A,FALSE,"DEF1";#N/A,#N/A,FALSE,"DEF2";#N/A,#N/A,FALSE,"DEF3"}</definedName>
    <definedName name="_______DEF3" hidden="1">{#N/A,#N/A,FALSE,"DEF1";#N/A,#N/A,FALSE,"DEF2";#N/A,#N/A,FALSE,"DEF3"}</definedName>
    <definedName name="_______dre1">#REF!</definedName>
    <definedName name="_______efc10" hidden="1">{"'RR'!$A$2:$E$81"}</definedName>
    <definedName name="_______EFC2" hidden="1">{"'RR'!$A$2:$E$81"}</definedName>
    <definedName name="_______EFC3" hidden="1">{"'RR'!$A$2:$E$81"}</definedName>
    <definedName name="_______EFC4" hidden="1">{"'RR'!$A$2:$E$81"}</definedName>
    <definedName name="_______ffp16" hidden="1">{"'gráf jan00'!$A$1:$AK$41"}</definedName>
    <definedName name="_______ffp4589" hidden="1">{"'gráf jan00'!$A$1:$AK$41"}</definedName>
    <definedName name="_______inv2">#REF!</definedName>
    <definedName name="_______jun04" hidden="1">{"'gráf jan00'!$A$1:$AK$41"}</definedName>
    <definedName name="_______la29" hidden="1">#REF!</definedName>
    <definedName name="_______la3" hidden="1">#REF!</definedName>
    <definedName name="_______la31" hidden="1">#REF!</definedName>
    <definedName name="_______la32" hidden="1">#REF!</definedName>
    <definedName name="_______la4" hidden="1">#REF!</definedName>
    <definedName name="_______la5" hidden="1">#REF!</definedName>
    <definedName name="_______la6" hidden="1">#REF!</definedName>
    <definedName name="_______la7" hidden="1">#REF!</definedName>
    <definedName name="_______la8" hidden="1">#REF!</definedName>
    <definedName name="_______la9" hidden="1">#REF!</definedName>
    <definedName name="_______lb1" hidden="1">#REF!</definedName>
    <definedName name="_______lb10" hidden="1">#REF!</definedName>
    <definedName name="_______lb11" hidden="1">#REF!</definedName>
    <definedName name="_______lb12" hidden="1">#REF!</definedName>
    <definedName name="_______lb13" hidden="1">#REF!</definedName>
    <definedName name="_______lb14" hidden="1">#REF!</definedName>
    <definedName name="_______lb15" hidden="1">#REF!</definedName>
    <definedName name="_______lb16" hidden="1">#REF!</definedName>
    <definedName name="_______lb17" hidden="1">#REF!</definedName>
    <definedName name="_______lb18" hidden="1">#REF!</definedName>
    <definedName name="_______lb19" hidden="1">#REF!</definedName>
    <definedName name="_______lb2" hidden="1">#REF!</definedName>
    <definedName name="_______lb20" hidden="1">#REF!</definedName>
    <definedName name="_______lb21" hidden="1">#REF!</definedName>
    <definedName name="_______lb22" hidden="1">#REF!</definedName>
    <definedName name="_______lb23" hidden="1">#REF!</definedName>
    <definedName name="_______lb24" hidden="1">#REF!</definedName>
    <definedName name="_______lb25" hidden="1">#REF!</definedName>
    <definedName name="_______lb27" hidden="1">#REF!</definedName>
    <definedName name="_______lb28" hidden="1">#REF!</definedName>
    <definedName name="_______lb29" hidden="1">#REF!</definedName>
    <definedName name="_______lb3" hidden="1">#REF!</definedName>
    <definedName name="_______lb30" hidden="1">#REF!</definedName>
    <definedName name="_______lb31" hidden="1">#REF!</definedName>
    <definedName name="_______lb32" hidden="1">#REF!</definedName>
    <definedName name="_______lb4" hidden="1">#REF!</definedName>
    <definedName name="_______lb5" hidden="1">#REF!</definedName>
    <definedName name="_______lb6" hidden="1">#REF!</definedName>
    <definedName name="_______lb7" hidden="1">#REF!</definedName>
    <definedName name="_______lb8" hidden="1">#REF!</definedName>
    <definedName name="_______lb9" hidden="1">#REF!</definedName>
    <definedName name="_______lbc1" hidden="1">#REF!</definedName>
    <definedName name="_______lbc10" hidden="1">#REF!</definedName>
    <definedName name="_______lbc11" hidden="1">#REF!</definedName>
    <definedName name="_______lbc12" hidden="1">#REF!</definedName>
    <definedName name="_______lbc13" hidden="1">#REF!</definedName>
    <definedName name="_______lbc14" hidden="1">#REF!</definedName>
    <definedName name="_______lbc15" hidden="1">#REF!</definedName>
    <definedName name="_______lbc16" hidden="1">#REF!</definedName>
    <definedName name="_______lbc17" hidden="1">#REF!</definedName>
    <definedName name="_______lbc18" hidden="1">#REF!</definedName>
    <definedName name="_______lbc19" hidden="1">#REF!</definedName>
    <definedName name="_______lbc2" hidden="1">#REF!</definedName>
    <definedName name="_______lbc20" hidden="1">#REF!</definedName>
    <definedName name="_______lbc21" hidden="1">#REF!</definedName>
    <definedName name="_______lbc22" hidden="1">#REF!</definedName>
    <definedName name="_______lbc23" hidden="1">#REF!</definedName>
    <definedName name="_______lbc24" hidden="1">#REF!</definedName>
    <definedName name="_______lbc25" hidden="1">#REF!</definedName>
    <definedName name="_______lbc26" hidden="1">#REF!</definedName>
    <definedName name="_______lbc27" hidden="1">#REF!</definedName>
    <definedName name="_______lbc28" hidden="1">#REF!</definedName>
    <definedName name="_______lbc29" hidden="1">#REF!</definedName>
    <definedName name="_______lbc3" hidden="1">#REF!</definedName>
    <definedName name="_______lbc31" hidden="1">#REF!</definedName>
    <definedName name="_______lbc32" hidden="1">#REF!</definedName>
    <definedName name="_______lbc4" hidden="1">#REF!</definedName>
    <definedName name="_______lbc5" hidden="1">#REF!</definedName>
    <definedName name="_______lbc6" hidden="1">#REF!</definedName>
    <definedName name="_______lbc7" hidden="1">#REF!</definedName>
    <definedName name="_______lbc8" hidden="1">#REF!</definedName>
    <definedName name="_______lbc9" hidden="1">#REF!</definedName>
    <definedName name="_______ld26" hidden="1">#REF!</definedName>
    <definedName name="_______ld31" hidden="1">#REF!</definedName>
    <definedName name="_______le31" hidden="1">#REF!</definedName>
    <definedName name="_______lf31" hidden="1">#REF!</definedName>
    <definedName name="_______MO1">#REF!</definedName>
    <definedName name="_______MO2">#REF!</definedName>
    <definedName name="_______MO3">#REF!</definedName>
    <definedName name="_______MOA1" hidden="1">{#N/A,#N/A,FALSE,"DEF1";#N/A,#N/A,FALSE,"DEF2";#N/A,#N/A,FALSE,"DEF3"}</definedName>
    <definedName name="_______MOA2" hidden="1">{#N/A,#N/A,FALSE,"DEF1";#N/A,#N/A,FALSE,"DEF2";#N/A,#N/A,FALSE,"DEF3"}</definedName>
    <definedName name="_______n2" hidden="1">{#N/A,#N/A,FALSE,"PCOL"}</definedName>
    <definedName name="_______NUM1">#REF!</definedName>
    <definedName name="_______NUM2">#REF!</definedName>
    <definedName name="_______NUM3">#REF!</definedName>
    <definedName name="_______oae1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A01" hidden="1">{"'teste'!$B$2:$R$49"}</definedName>
    <definedName name="_______pav1">#REF!</definedName>
    <definedName name="_______PER2">#REF!</definedName>
    <definedName name="_______PER3">#REF!</definedName>
    <definedName name="_______PN10" hidden="1">{"'gráf jan00'!$A$1:$AK$41"}</definedName>
    <definedName name="_______pre1">#REF!</definedName>
    <definedName name="_______r" hidden="1">{"'CptDifn'!$AA$32:$AG$32"}</definedName>
    <definedName name="_______rev1">#REF!</definedName>
    <definedName name="_______SE2">#REF!</definedName>
    <definedName name="_______seg1">#REF!</definedName>
    <definedName name="_______sih1">#REF!</definedName>
    <definedName name="_______tab1">#REF!</definedName>
    <definedName name="_______WX2" hidden="1">{#N/A,#N/A,FALSE,"EXPORTAC";#N/A,#N/A,FALSE,"SUPEL94"}</definedName>
    <definedName name="_______x1" hidden="1">{#N/A,#N/A,FALSE,"EXPORTAC";#N/A,#N/A,FALSE,"SUPEL94"}</definedName>
    <definedName name="_______x10" hidden="1">#REF!</definedName>
    <definedName name="_______x11" hidden="1">#REF!</definedName>
    <definedName name="_______x12" hidden="1">#REF!</definedName>
    <definedName name="_______x13" hidden="1">#REF!</definedName>
    <definedName name="_______x14" hidden="1">#REF!</definedName>
    <definedName name="_______x15" hidden="1">#REF!</definedName>
    <definedName name="_______x16" hidden="1">#REF!</definedName>
    <definedName name="_______x17" hidden="1">#REF!</definedName>
    <definedName name="_______x18" hidden="1">#REF!</definedName>
    <definedName name="_______x19" hidden="1">#REF!</definedName>
    <definedName name="_______x2" hidden="1">{#N/A,#N/A,FALSE,"GQGEMPRE"}</definedName>
    <definedName name="_______x20" hidden="1">#REF!</definedName>
    <definedName name="_______x21" hidden="1">#REF!</definedName>
    <definedName name="_______x22" hidden="1">#REF!</definedName>
    <definedName name="_______x23" hidden="1">#REF!</definedName>
    <definedName name="_______x24" hidden="1">#REF!</definedName>
    <definedName name="_______x25" hidden="1">#REF!</definedName>
    <definedName name="_______x28" hidden="1">#REF!</definedName>
    <definedName name="_______x29" hidden="1">#REF!</definedName>
    <definedName name="_______x32" hidden="1">#REF!</definedName>
    <definedName name="_______x4" hidden="1">#REF!</definedName>
    <definedName name="_______x5" hidden="1">#REF!</definedName>
    <definedName name="_______x6" hidden="1">#REF!</definedName>
    <definedName name="_______x7" hidden="1">#REF!</definedName>
    <definedName name="_______x8" hidden="1">#REF!</definedName>
    <definedName name="_______x9" hidden="1">#REF!</definedName>
    <definedName name="______ago1" hidden="1">{"'gráf jan00'!$A$1:$AK$41"}</definedName>
    <definedName name="______ago10" hidden="1">{"'gráf jan00'!$A$1:$AK$41"}</definedName>
    <definedName name="______ago2" hidden="1">{"'gráf jan00'!$A$1:$AK$41"}</definedName>
    <definedName name="______ago3" hidden="1">{"'gráf jan00'!$A$1:$AK$41"}</definedName>
    <definedName name="______ago4" hidden="1">{"'gráf jan00'!$A$1:$AK$41"}</definedName>
    <definedName name="______ago5" hidden="1">{"'gráf jan00'!$A$1:$AK$41"}</definedName>
    <definedName name="______ago6" hidden="1">{"'gráf jan00'!$A$1:$AK$41"}</definedName>
    <definedName name="______ago7" hidden="1">{"'gráf jan00'!$A$1:$AK$41"}</definedName>
    <definedName name="______ago8" hidden="1">{"'gráf jan00'!$A$1:$AK$41"}</definedName>
    <definedName name="______ago9" hidden="1">{"'gráf jan00'!$A$1:$AK$41"}</definedName>
    <definedName name="______ago99999" hidden="1">{"'gráf jan00'!$A$1:$AK$41"}</definedName>
    <definedName name="______AUX1">#REF!</definedName>
    <definedName name="______aux2">#REF!</definedName>
    <definedName name="______b1" hidden="1">{#N/A,#N/A,FALSE,"MO (2)"}</definedName>
    <definedName name="______CTD1">#REF!</definedName>
    <definedName name="______DEF2" hidden="1">{#N/A,#N/A,FALSE,"DEF1";#N/A,#N/A,FALSE,"DEF2";#N/A,#N/A,FALSE,"DEF3"}</definedName>
    <definedName name="______DEF3" hidden="1">{#N/A,#N/A,FALSE,"DEF1";#N/A,#N/A,FALSE,"DEF2";#N/A,#N/A,FALSE,"DEF3"}</definedName>
    <definedName name="______dre1">#REF!</definedName>
    <definedName name="______efc10" hidden="1">{"'RR'!$A$2:$E$81"}</definedName>
    <definedName name="______EFC2" hidden="1">{"'RR'!$A$2:$E$81"}</definedName>
    <definedName name="______EFC3" hidden="1">{"'RR'!$A$2:$E$81"}</definedName>
    <definedName name="______EFC4" hidden="1">{"'RR'!$A$2:$E$81"}</definedName>
    <definedName name="______ffp16" hidden="1">{"'gráf jan00'!$A$1:$AK$41"}</definedName>
    <definedName name="______ffp4589" hidden="1">{"'gráf jan00'!$A$1:$AK$41"}</definedName>
    <definedName name="______inv2">#REF!</definedName>
    <definedName name="______jun04" hidden="1">{"'gráf jan00'!$A$1:$AK$41"}</definedName>
    <definedName name="______la29" hidden="1">#REF!</definedName>
    <definedName name="______la3" hidden="1">#REF!</definedName>
    <definedName name="______la31" hidden="1">#REF!</definedName>
    <definedName name="______la32" hidden="1">#REF!</definedName>
    <definedName name="______la4" hidden="1">#REF!</definedName>
    <definedName name="______la5" hidden="1">#REF!</definedName>
    <definedName name="______la6" hidden="1">#REF!</definedName>
    <definedName name="______la7" hidden="1">#REF!</definedName>
    <definedName name="______la8" hidden="1">#REF!</definedName>
    <definedName name="______la9" hidden="1">#REF!</definedName>
    <definedName name="______lb1" hidden="1">#REF!</definedName>
    <definedName name="______lb10" hidden="1">#REF!</definedName>
    <definedName name="______lb11" hidden="1">#REF!</definedName>
    <definedName name="______lb12" hidden="1">#REF!</definedName>
    <definedName name="______lb13" hidden="1">#REF!</definedName>
    <definedName name="______lb14" hidden="1">#REF!</definedName>
    <definedName name="______lb15" hidden="1">#REF!</definedName>
    <definedName name="______lb16" hidden="1">#REF!</definedName>
    <definedName name="______lb17" hidden="1">#REF!</definedName>
    <definedName name="______lb18" hidden="1">#REF!</definedName>
    <definedName name="______lb19" hidden="1">#REF!</definedName>
    <definedName name="______lb2" hidden="1">#REF!</definedName>
    <definedName name="______lb20" hidden="1">#REF!</definedName>
    <definedName name="______lb21" hidden="1">#REF!</definedName>
    <definedName name="______lb22" hidden="1">#REF!</definedName>
    <definedName name="______lb23" hidden="1">#REF!</definedName>
    <definedName name="______lb24" hidden="1">#REF!</definedName>
    <definedName name="______lb25" hidden="1">#REF!</definedName>
    <definedName name="______lb27" hidden="1">#REF!</definedName>
    <definedName name="______lb28" hidden="1">#REF!</definedName>
    <definedName name="______lb29" hidden="1">#REF!</definedName>
    <definedName name="______lb3" hidden="1">#REF!</definedName>
    <definedName name="______lb30" hidden="1">#REF!</definedName>
    <definedName name="______lb31" hidden="1">#REF!</definedName>
    <definedName name="______lb32" hidden="1">#REF!</definedName>
    <definedName name="______lb4" hidden="1">#REF!</definedName>
    <definedName name="______lb5" hidden="1">#REF!</definedName>
    <definedName name="______lb6" hidden="1">#REF!</definedName>
    <definedName name="______lb7" hidden="1">#REF!</definedName>
    <definedName name="______lb8" hidden="1">#REF!</definedName>
    <definedName name="______lb9" hidden="1">#REF!</definedName>
    <definedName name="______lbc1" hidden="1">#REF!</definedName>
    <definedName name="______lbc10" hidden="1">#REF!</definedName>
    <definedName name="______lbc11" hidden="1">#REF!</definedName>
    <definedName name="______lbc12" hidden="1">#REF!</definedName>
    <definedName name="______lbc13" hidden="1">#REF!</definedName>
    <definedName name="______lbc14" hidden="1">#REF!</definedName>
    <definedName name="______lbc15" hidden="1">#REF!</definedName>
    <definedName name="______lbc16" hidden="1">#REF!</definedName>
    <definedName name="______lbc17" hidden="1">#REF!</definedName>
    <definedName name="______lbc18" hidden="1">#REF!</definedName>
    <definedName name="______lbc19" hidden="1">#REF!</definedName>
    <definedName name="______lbc2" hidden="1">#REF!</definedName>
    <definedName name="______lbc20" hidden="1">#REF!</definedName>
    <definedName name="______lbc21" hidden="1">#REF!</definedName>
    <definedName name="______lbc22" hidden="1">#REF!</definedName>
    <definedName name="______lbc23" hidden="1">#REF!</definedName>
    <definedName name="______lbc24" hidden="1">#REF!</definedName>
    <definedName name="______lbc25" hidden="1">#REF!</definedName>
    <definedName name="______lbc26" hidden="1">#REF!</definedName>
    <definedName name="______lbc27" hidden="1">#REF!</definedName>
    <definedName name="______lbc28" hidden="1">#REF!</definedName>
    <definedName name="______lbc29" hidden="1">#REF!</definedName>
    <definedName name="______lbc3" hidden="1">#REF!</definedName>
    <definedName name="______lbc31" hidden="1">#REF!</definedName>
    <definedName name="______lbc32" hidden="1">#REF!</definedName>
    <definedName name="______lbc4" hidden="1">#REF!</definedName>
    <definedName name="______lbc5" hidden="1">#REF!</definedName>
    <definedName name="______lbc6" hidden="1">#REF!</definedName>
    <definedName name="______lbc7" hidden="1">#REF!</definedName>
    <definedName name="______lbc8" hidden="1">#REF!</definedName>
    <definedName name="______lbc9" hidden="1">#REF!</definedName>
    <definedName name="______ld26" hidden="1">#REF!</definedName>
    <definedName name="______ld31" hidden="1">#REF!</definedName>
    <definedName name="______le31" hidden="1">#REF!</definedName>
    <definedName name="______lf31" hidden="1">#REF!</definedName>
    <definedName name="______LOC10">#REF!</definedName>
    <definedName name="______LOC11">#REF!</definedName>
    <definedName name="______LOC12">#REF!</definedName>
    <definedName name="______LOC13">#REF!</definedName>
    <definedName name="______LOC14">#REF!</definedName>
    <definedName name="______LOC15">#REF!</definedName>
    <definedName name="______LOC16">#REF!</definedName>
    <definedName name="______LOC17">#REF!</definedName>
    <definedName name="______LOC18">#REF!</definedName>
    <definedName name="______LOC19">#REF!</definedName>
    <definedName name="______LOC2">#REF!</definedName>
    <definedName name="______LOC20">#REF!</definedName>
    <definedName name="______LOC21">#REF!</definedName>
    <definedName name="______LOC22">#REF!</definedName>
    <definedName name="______LOC23">#REF!</definedName>
    <definedName name="______LOC24">#REF!</definedName>
    <definedName name="______LOC25">#REF!</definedName>
    <definedName name="______LOC26">#REF!</definedName>
    <definedName name="______LOC27">#REF!</definedName>
    <definedName name="______LOC28">#REF!</definedName>
    <definedName name="______LOC29">#REF!</definedName>
    <definedName name="______LOC3">#REF!</definedName>
    <definedName name="______LOC30">#REF!</definedName>
    <definedName name="______LOC31">#REF!</definedName>
    <definedName name="______LOC32">#REF!</definedName>
    <definedName name="______LOC33">#REF!</definedName>
    <definedName name="______LOC34">#REF!</definedName>
    <definedName name="______LOC35">#REF!</definedName>
    <definedName name="______LOC36">#REF!</definedName>
    <definedName name="______LOC37">#REF!</definedName>
    <definedName name="______LOC38">#REF!</definedName>
    <definedName name="______LOC39">#REF!</definedName>
    <definedName name="______LOC4">#REF!</definedName>
    <definedName name="______LOC40">#REF!</definedName>
    <definedName name="______LOC41">#REF!</definedName>
    <definedName name="______LOC42">#REF!</definedName>
    <definedName name="______LOC5">#REF!</definedName>
    <definedName name="______LOC6">#REF!</definedName>
    <definedName name="______LOC7">#REF!</definedName>
    <definedName name="______LOC8">#REF!</definedName>
    <definedName name="______LOC9">#REF!</definedName>
    <definedName name="______MLH1">#REF!</definedName>
    <definedName name="______MLH2">#REF!</definedName>
    <definedName name="______MLH3">#REF!</definedName>
    <definedName name="______MO1">#REF!</definedName>
    <definedName name="______MO2">#REF!</definedName>
    <definedName name="______MO3">#REF!</definedName>
    <definedName name="______MOA1" hidden="1">{#N/A,#N/A,FALSE,"DEF1";#N/A,#N/A,FALSE,"DEF2";#N/A,#N/A,FALSE,"DEF3"}</definedName>
    <definedName name="______MOA2" hidden="1">{#N/A,#N/A,FALSE,"DEF1";#N/A,#N/A,FALSE,"DEF2";#N/A,#N/A,FALSE,"DEF3"}</definedName>
    <definedName name="______MP100">#REF!</definedName>
    <definedName name="______n2" hidden="1">{#N/A,#N/A,FALSE,"PCOL"}</definedName>
    <definedName name="______NUM1">#REF!</definedName>
    <definedName name="______NUM2">#REF!</definedName>
    <definedName name="______NUM3">#REF!</definedName>
    <definedName name="______oae1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A01" hidden="1">{"'teste'!$B$2:$R$49"}</definedName>
    <definedName name="______pav1">#REF!</definedName>
    <definedName name="______PER2">#REF!</definedName>
    <definedName name="______PER3">#REF!</definedName>
    <definedName name="______PL1">#REF!</definedName>
    <definedName name="______PN10" hidden="1">{"'gráf jan00'!$A$1:$AK$41"}</definedName>
    <definedName name="______pre1">#REF!</definedName>
    <definedName name="______PU1">#REF!</definedName>
    <definedName name="______QEC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____r" hidden="1">{"'CptDifn'!$AA$32:$AG$32"}</definedName>
    <definedName name="______REC3">#REF!</definedName>
    <definedName name="______REC35">#REF!</definedName>
    <definedName name="______REC4">#REF!</definedName>
    <definedName name="______REP1">#REF!</definedName>
    <definedName name="______REP15">#REF!</definedName>
    <definedName name="______REP2">#REF!</definedName>
    <definedName name="______rev1">#REF!</definedName>
    <definedName name="______SE2">#REF!</definedName>
    <definedName name="______seg1">#REF!</definedName>
    <definedName name="______sih1">#REF!</definedName>
    <definedName name="______TA1">#REF!</definedName>
    <definedName name="______TA2">#REF!</definedName>
    <definedName name="______tab0198">#REF!</definedName>
    <definedName name="______tab1">#REF!</definedName>
    <definedName name="______TAB4">#REF!</definedName>
    <definedName name="______VAX1">#REF!</definedName>
    <definedName name="______VAX2">#REF!</definedName>
    <definedName name="______VRL1">#REF!</definedName>
    <definedName name="______VRL2">#REF!</definedName>
    <definedName name="______VRL3">#REF!</definedName>
    <definedName name="______WX2" hidden="1">{#N/A,#N/A,FALSE,"EXPORTAC";#N/A,#N/A,FALSE,"SUPEL94"}</definedName>
    <definedName name="______x1" hidden="1">{#N/A,#N/A,FALSE,"EXPORTAC";#N/A,#N/A,FALSE,"SUPEL94"}</definedName>
    <definedName name="______x10" hidden="1">#REF!</definedName>
    <definedName name="______x11" hidden="1">#REF!</definedName>
    <definedName name="______x12" hidden="1">#REF!</definedName>
    <definedName name="______x13" hidden="1">#REF!</definedName>
    <definedName name="______x14" hidden="1">#REF!</definedName>
    <definedName name="______x15" hidden="1">#REF!</definedName>
    <definedName name="______x16" hidden="1">#REF!</definedName>
    <definedName name="______x17" hidden="1">#REF!</definedName>
    <definedName name="______x18" hidden="1">#REF!</definedName>
    <definedName name="______x19" hidden="1">#REF!</definedName>
    <definedName name="______x2" hidden="1">{#N/A,#N/A,FALSE,"GQGEMPRE"}</definedName>
    <definedName name="______x20" hidden="1">#REF!</definedName>
    <definedName name="______x21" hidden="1">#REF!</definedName>
    <definedName name="______x22" hidden="1">#REF!</definedName>
    <definedName name="______x23" hidden="1">#REF!</definedName>
    <definedName name="______x24" hidden="1">#REF!</definedName>
    <definedName name="______x25" hidden="1">#REF!</definedName>
    <definedName name="______x28" hidden="1">#REF!</definedName>
    <definedName name="______x29" hidden="1">#REF!</definedName>
    <definedName name="______x32" hidden="1">#REF!</definedName>
    <definedName name="______x4" hidden="1">#REF!</definedName>
    <definedName name="______x5" hidden="1">#REF!</definedName>
    <definedName name="______x6" hidden="1">#REF!</definedName>
    <definedName name="______x7" hidden="1">#REF!</definedName>
    <definedName name="______x8" hidden="1">#REF!</definedName>
    <definedName name="______x9" hidden="1">#REF!</definedName>
    <definedName name="_____ago1" hidden="1">{"'gráf jan00'!$A$1:$AK$41"}</definedName>
    <definedName name="_____ago10" hidden="1">{"'gráf jan00'!$A$1:$AK$41"}</definedName>
    <definedName name="_____ago2" hidden="1">{"'gráf jan00'!$A$1:$AK$41"}</definedName>
    <definedName name="_____ago3" hidden="1">{"'gráf jan00'!$A$1:$AK$41"}</definedName>
    <definedName name="_____ago4" hidden="1">{"'gráf jan00'!$A$1:$AK$41"}</definedName>
    <definedName name="_____ago5" hidden="1">{"'gráf jan00'!$A$1:$AK$41"}</definedName>
    <definedName name="_____ago6" hidden="1">{"'gráf jan00'!$A$1:$AK$41"}</definedName>
    <definedName name="_____ago7" hidden="1">{"'gráf jan00'!$A$1:$AK$41"}</definedName>
    <definedName name="_____ago8" hidden="1">{"'gráf jan00'!$A$1:$AK$41"}</definedName>
    <definedName name="_____ago9" hidden="1">{"'gráf jan00'!$A$1:$AK$41"}</definedName>
    <definedName name="_____ago99999" hidden="1">{"'gráf jan00'!$A$1:$AK$41"}</definedName>
    <definedName name="_____AUX1">#REF!</definedName>
    <definedName name="_____aux2">#REF!</definedName>
    <definedName name="_____b1" hidden="1">{#N/A,#N/A,FALSE,"MO (2)"}</definedName>
    <definedName name="_____CTD1">#REF!</definedName>
    <definedName name="_____DEF2" hidden="1">{#N/A,#N/A,FALSE,"DEF1";#N/A,#N/A,FALSE,"DEF2";#N/A,#N/A,FALSE,"DEF3"}</definedName>
    <definedName name="_____DEF3" hidden="1">{#N/A,#N/A,FALSE,"DEF1";#N/A,#N/A,FALSE,"DEF2";#N/A,#N/A,FALSE,"DEF3"}</definedName>
    <definedName name="_____dre1">#REF!</definedName>
    <definedName name="_____efc10" hidden="1">{"'RR'!$A$2:$E$81"}</definedName>
    <definedName name="_____EFC2" hidden="1">{"'RR'!$A$2:$E$81"}</definedName>
    <definedName name="_____EFC3" hidden="1">{"'RR'!$A$2:$E$81"}</definedName>
    <definedName name="_____EFC4" hidden="1">{"'RR'!$A$2:$E$81"}</definedName>
    <definedName name="_____ffp16" hidden="1">{"'gráf jan00'!$A$1:$AK$41"}</definedName>
    <definedName name="_____ffp4589" hidden="1">{"'gráf jan00'!$A$1:$AK$41"}</definedName>
    <definedName name="_____inv2">#REF!</definedName>
    <definedName name="_____jun04" hidden="1">{"'gráf jan00'!$A$1:$AK$41"}</definedName>
    <definedName name="_____la29" hidden="1">#REF!</definedName>
    <definedName name="_____la3" hidden="1">#REF!</definedName>
    <definedName name="_____la31" hidden="1">#REF!</definedName>
    <definedName name="_____la32" hidden="1">#REF!</definedName>
    <definedName name="_____la4" hidden="1">#REF!</definedName>
    <definedName name="_____la5" hidden="1">#REF!</definedName>
    <definedName name="_____la6" hidden="1">#REF!</definedName>
    <definedName name="_____la7" hidden="1">#REF!</definedName>
    <definedName name="_____la8" hidden="1">#REF!</definedName>
    <definedName name="_____la9" hidden="1">#REF!</definedName>
    <definedName name="_____lb1" hidden="1">#REF!</definedName>
    <definedName name="_____lb10" hidden="1">#REF!</definedName>
    <definedName name="_____lb11" hidden="1">#REF!</definedName>
    <definedName name="_____lb12" hidden="1">#REF!</definedName>
    <definedName name="_____lb13" hidden="1">#REF!</definedName>
    <definedName name="_____lb14" hidden="1">#REF!</definedName>
    <definedName name="_____lb15" hidden="1">#REF!</definedName>
    <definedName name="_____lb16" hidden="1">#REF!</definedName>
    <definedName name="_____lb17" hidden="1">#REF!</definedName>
    <definedName name="_____lb18" hidden="1">#REF!</definedName>
    <definedName name="_____lb19" hidden="1">#REF!</definedName>
    <definedName name="_____lb2" hidden="1">#REF!</definedName>
    <definedName name="_____lb20" hidden="1">#REF!</definedName>
    <definedName name="_____lb21" hidden="1">#REF!</definedName>
    <definedName name="_____lb22" hidden="1">#REF!</definedName>
    <definedName name="_____lb23" hidden="1">#REF!</definedName>
    <definedName name="_____lb24" hidden="1">#REF!</definedName>
    <definedName name="_____lb25" hidden="1">#REF!</definedName>
    <definedName name="_____lb27" hidden="1">#REF!</definedName>
    <definedName name="_____lb28" hidden="1">#REF!</definedName>
    <definedName name="_____lb29" hidden="1">#REF!</definedName>
    <definedName name="_____lb3" hidden="1">#REF!</definedName>
    <definedName name="_____lb30" hidden="1">#REF!</definedName>
    <definedName name="_____lb31" hidden="1">#REF!</definedName>
    <definedName name="_____lb32" hidden="1">#REF!</definedName>
    <definedName name="_____lb4" hidden="1">#REF!</definedName>
    <definedName name="_____lb5" hidden="1">#REF!</definedName>
    <definedName name="_____lb6" hidden="1">#REF!</definedName>
    <definedName name="_____lb7" hidden="1">#REF!</definedName>
    <definedName name="_____lb8" hidden="1">#REF!</definedName>
    <definedName name="_____lb9" hidden="1">#REF!</definedName>
    <definedName name="_____lbc1" hidden="1">#REF!</definedName>
    <definedName name="_____lbc10" hidden="1">#REF!</definedName>
    <definedName name="_____lbc11" hidden="1">#REF!</definedName>
    <definedName name="_____lbc12" hidden="1">#REF!</definedName>
    <definedName name="_____lbc13" hidden="1">#REF!</definedName>
    <definedName name="_____lbc14" hidden="1">#REF!</definedName>
    <definedName name="_____lbc15" hidden="1">#REF!</definedName>
    <definedName name="_____lbc16" hidden="1">#REF!</definedName>
    <definedName name="_____lbc17" hidden="1">#REF!</definedName>
    <definedName name="_____lbc18" hidden="1">#REF!</definedName>
    <definedName name="_____lbc19" hidden="1">#REF!</definedName>
    <definedName name="_____lbc2" hidden="1">#REF!</definedName>
    <definedName name="_____lbc20" hidden="1">#REF!</definedName>
    <definedName name="_____lbc21" hidden="1">#REF!</definedName>
    <definedName name="_____lbc22" hidden="1">#REF!</definedName>
    <definedName name="_____lbc23" hidden="1">#REF!</definedName>
    <definedName name="_____lbc24" hidden="1">#REF!</definedName>
    <definedName name="_____lbc25" hidden="1">#REF!</definedName>
    <definedName name="_____lbc26" hidden="1">#REF!</definedName>
    <definedName name="_____lbc27" hidden="1">#REF!</definedName>
    <definedName name="_____lbc28" hidden="1">#REF!</definedName>
    <definedName name="_____lbc29" hidden="1">#REF!</definedName>
    <definedName name="_____lbc3" hidden="1">#REF!</definedName>
    <definedName name="_____lbc31" hidden="1">#REF!</definedName>
    <definedName name="_____lbc32" hidden="1">#REF!</definedName>
    <definedName name="_____lbc4" hidden="1">#REF!</definedName>
    <definedName name="_____lbc5" hidden="1">#REF!</definedName>
    <definedName name="_____lbc6" hidden="1">#REF!</definedName>
    <definedName name="_____lbc7" hidden="1">#REF!</definedName>
    <definedName name="_____lbc8" hidden="1">#REF!</definedName>
    <definedName name="_____lbc9" hidden="1">#REF!</definedName>
    <definedName name="_____ld26" hidden="1">#REF!</definedName>
    <definedName name="_____ld31" hidden="1">#REF!</definedName>
    <definedName name="_____le31" hidden="1">#REF!</definedName>
    <definedName name="_____lf31" hidden="1">#REF!</definedName>
    <definedName name="_____MLH1">#REF!</definedName>
    <definedName name="_____MLH2">#REF!</definedName>
    <definedName name="_____MLH3">#REF!</definedName>
    <definedName name="_____MO1">#REF!</definedName>
    <definedName name="_____MO2">#REF!</definedName>
    <definedName name="_____MO3">#REF!</definedName>
    <definedName name="_____MOA1" hidden="1">{#N/A,#N/A,FALSE,"DEF1";#N/A,#N/A,FALSE,"DEF2";#N/A,#N/A,FALSE,"DEF3"}</definedName>
    <definedName name="_____MOA2" hidden="1">{#N/A,#N/A,FALSE,"DEF1";#N/A,#N/A,FALSE,"DEF2";#N/A,#N/A,FALSE,"DEF3"}</definedName>
    <definedName name="_____MP100">#REF!</definedName>
    <definedName name="_____n2" hidden="1">{#N/A,#N/A,FALSE,"PCOL"}</definedName>
    <definedName name="_____NUM1">#REF!</definedName>
    <definedName name="_____NUM2">#REF!</definedName>
    <definedName name="_____NUM3">#REF!</definedName>
    <definedName name="_____oae1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A01" hidden="1">{"'teste'!$B$2:$R$49"}</definedName>
    <definedName name="_____pav1">#REF!</definedName>
    <definedName name="_____PER2">#REF!</definedName>
    <definedName name="_____PER3">#REF!</definedName>
    <definedName name="_____PL1">#REF!</definedName>
    <definedName name="_____PN10" hidden="1">{"'gráf jan00'!$A$1:$AK$41"}</definedName>
    <definedName name="_____pre1">#REF!</definedName>
    <definedName name="_____r" hidden="1">{"'CptDifn'!$AA$32:$AG$32"}</definedName>
    <definedName name="_____REC3">#REF!</definedName>
    <definedName name="_____REC35">#REF!</definedName>
    <definedName name="_____REC4">#REF!</definedName>
    <definedName name="_____REP1">#REF!</definedName>
    <definedName name="_____REP15">#REF!</definedName>
    <definedName name="_____REP2">#REF!</definedName>
    <definedName name="_____rev1">#REF!</definedName>
    <definedName name="_____SE2">#REF!</definedName>
    <definedName name="_____seg1">#REF!</definedName>
    <definedName name="_____sih1">#REF!</definedName>
    <definedName name="_____tab0198">#REF!</definedName>
    <definedName name="_____tab1">#REF!</definedName>
    <definedName name="_____TAB4">#REF!</definedName>
    <definedName name="_____VAX1">#REF!</definedName>
    <definedName name="_____VAX2">#REF!</definedName>
    <definedName name="_____VRL1">#REF!</definedName>
    <definedName name="_____VRL2">#REF!</definedName>
    <definedName name="_____VRL3">#REF!</definedName>
    <definedName name="_____WX2" hidden="1">{#N/A,#N/A,FALSE,"EXPORTAC";#N/A,#N/A,FALSE,"SUPEL94"}</definedName>
    <definedName name="_____x1" hidden="1">{#N/A,#N/A,FALSE,"EXPORTAC";#N/A,#N/A,FALSE,"SUPEL94"}</definedName>
    <definedName name="_____x10" hidden="1">#REF!</definedName>
    <definedName name="_____x11" hidden="1">#REF!</definedName>
    <definedName name="_____x12" hidden="1">#REF!</definedName>
    <definedName name="_____x13" hidden="1">#REF!</definedName>
    <definedName name="_____x14" hidden="1">#REF!</definedName>
    <definedName name="_____x15" hidden="1">#REF!</definedName>
    <definedName name="_____x16" hidden="1">#REF!</definedName>
    <definedName name="_____x17" hidden="1">#REF!</definedName>
    <definedName name="_____x18" hidden="1">#REF!</definedName>
    <definedName name="_____x19" hidden="1">#REF!</definedName>
    <definedName name="_____x2" hidden="1">{#N/A,#N/A,FALSE,"GQGEMPRE"}</definedName>
    <definedName name="_____x20" hidden="1">#REF!</definedName>
    <definedName name="_____x21" hidden="1">#REF!</definedName>
    <definedName name="_____x22" hidden="1">#REF!</definedName>
    <definedName name="_____x23" hidden="1">#REF!</definedName>
    <definedName name="_____x24" hidden="1">#REF!</definedName>
    <definedName name="_____x25" hidden="1">#REF!</definedName>
    <definedName name="_____x28" hidden="1">#REF!</definedName>
    <definedName name="_____x29" hidden="1">#REF!</definedName>
    <definedName name="_____x32" hidden="1">#REF!</definedName>
    <definedName name="_____x4" hidden="1">#REF!</definedName>
    <definedName name="_____x5" hidden="1">#REF!</definedName>
    <definedName name="_____x6" hidden="1">#REF!</definedName>
    <definedName name="_____x7" hidden="1">#REF!</definedName>
    <definedName name="_____x8" hidden="1">#REF!</definedName>
    <definedName name="_____x9" hidden="1">#REF!</definedName>
    <definedName name="____1ESQ_MADEIRA">#N/A</definedName>
    <definedName name="____2ESQ_METÁL">#N/A</definedName>
    <definedName name="____3REV_PAREDES">#N/A</definedName>
    <definedName name="____4REV_PISOS">#N/A</definedName>
    <definedName name="____ago1" hidden="1">{"'gráf jan00'!$A$1:$AK$41"}</definedName>
    <definedName name="____ago10" hidden="1">{"'gráf jan00'!$A$1:$AK$41"}</definedName>
    <definedName name="____ago2" hidden="1">{"'gráf jan00'!$A$1:$AK$41"}</definedName>
    <definedName name="____ago3" hidden="1">{"'gráf jan00'!$A$1:$AK$41"}</definedName>
    <definedName name="____ago4" hidden="1">{"'gráf jan00'!$A$1:$AK$41"}</definedName>
    <definedName name="____ago5" hidden="1">{"'gráf jan00'!$A$1:$AK$41"}</definedName>
    <definedName name="____ago6" hidden="1">{"'gráf jan00'!$A$1:$AK$41"}</definedName>
    <definedName name="____ago7" hidden="1">{"'gráf jan00'!$A$1:$AK$41"}</definedName>
    <definedName name="____ago8" hidden="1">{"'gráf jan00'!$A$1:$AK$41"}</definedName>
    <definedName name="____ago9" hidden="1">{"'gráf jan00'!$A$1:$AK$41"}</definedName>
    <definedName name="____ago99999" hidden="1">{"'gráf jan00'!$A$1:$AK$41"}</definedName>
    <definedName name="____AUX1">#REF!</definedName>
    <definedName name="____aux2">#REF!</definedName>
    <definedName name="____b1" hidden="1">{#N/A,#N/A,FALSE,"MO (2)"}</definedName>
    <definedName name="____CAB1">#REF!</definedName>
    <definedName name="____CTD1">#REF!</definedName>
    <definedName name="____DEF2" hidden="1">{#N/A,#N/A,FALSE,"DEF1";#N/A,#N/A,FALSE,"DEF2";#N/A,#N/A,FALSE,"DEF3"}</definedName>
    <definedName name="____DEF3" hidden="1">{#N/A,#N/A,FALSE,"DEF1";#N/A,#N/A,FALSE,"DEF2";#N/A,#N/A,FALSE,"DEF3"}</definedName>
    <definedName name="____dre1">#REF!</definedName>
    <definedName name="____efc10" hidden="1">{"'RR'!$A$2:$E$81"}</definedName>
    <definedName name="____EFC2" hidden="1">{"'RR'!$A$2:$E$81"}</definedName>
    <definedName name="____efc23" hidden="1">{"'RR'!$A$2:$E$81"}</definedName>
    <definedName name="____EFC3" hidden="1">{"'RR'!$A$2:$E$81"}</definedName>
    <definedName name="____EFC4" hidden="1">{"'RR'!$A$2:$E$81"}</definedName>
    <definedName name="____ffp16" hidden="1">{"'gráf jan00'!$A$1:$AK$41"}</definedName>
    <definedName name="____ffp4589" hidden="1">{"'gráf jan00'!$A$1:$AK$41"}</definedName>
    <definedName name="____inv2">#REF!</definedName>
    <definedName name="____jun04" hidden="1">{"'gráf jan00'!$A$1:$AK$41"}</definedName>
    <definedName name="____la29" localSheetId="3" hidden="1">#REF!</definedName>
    <definedName name="____la29" hidden="1">#REF!</definedName>
    <definedName name="____la3" localSheetId="3" hidden="1">#REF!</definedName>
    <definedName name="____la3" hidden="1">#REF!</definedName>
    <definedName name="____la31" localSheetId="3" hidden="1">#REF!</definedName>
    <definedName name="____la31" hidden="1">#REF!</definedName>
    <definedName name="____la32" hidden="1">#REF!</definedName>
    <definedName name="____la4" hidden="1">#REF!</definedName>
    <definedName name="____la5" hidden="1">#REF!</definedName>
    <definedName name="____la6" hidden="1">#REF!</definedName>
    <definedName name="____la7" hidden="1">#REF!</definedName>
    <definedName name="____la8" hidden="1">#REF!</definedName>
    <definedName name="____la9" hidden="1">#REF!</definedName>
    <definedName name="____lb1" hidden="1">#REF!</definedName>
    <definedName name="____lb10" hidden="1">#REF!</definedName>
    <definedName name="____lb11" hidden="1">#REF!</definedName>
    <definedName name="____lb12" hidden="1">#REF!</definedName>
    <definedName name="____lb13" hidden="1">#REF!</definedName>
    <definedName name="____lb14" hidden="1">#REF!</definedName>
    <definedName name="____lb15" hidden="1">#REF!</definedName>
    <definedName name="____lb16" hidden="1">#REF!</definedName>
    <definedName name="____lb17" hidden="1">#REF!</definedName>
    <definedName name="____lb18" hidden="1">#REF!</definedName>
    <definedName name="____lb19" hidden="1">#REF!</definedName>
    <definedName name="____lb2" hidden="1">#REF!</definedName>
    <definedName name="____lb20" hidden="1">#REF!</definedName>
    <definedName name="____lb21" hidden="1">#REF!</definedName>
    <definedName name="____lb22" hidden="1">#REF!</definedName>
    <definedName name="____lb23" hidden="1">#REF!</definedName>
    <definedName name="____lb24" hidden="1">#REF!</definedName>
    <definedName name="____lb25" hidden="1">#REF!</definedName>
    <definedName name="____lb27" hidden="1">#REF!</definedName>
    <definedName name="____lb28" hidden="1">#REF!</definedName>
    <definedName name="____lb29" hidden="1">#REF!</definedName>
    <definedName name="____lb3" hidden="1">#REF!</definedName>
    <definedName name="____lb30" hidden="1">#REF!</definedName>
    <definedName name="____lb31" hidden="1">#REF!</definedName>
    <definedName name="____lb32" hidden="1">#REF!</definedName>
    <definedName name="____lb4" hidden="1">#REF!</definedName>
    <definedName name="____lb5" hidden="1">#REF!</definedName>
    <definedName name="____lb6" hidden="1">#REF!</definedName>
    <definedName name="____lb7" hidden="1">#REF!</definedName>
    <definedName name="____lb8" hidden="1">#REF!</definedName>
    <definedName name="____lb9" hidden="1">#REF!</definedName>
    <definedName name="____lbc1" hidden="1">#REF!</definedName>
    <definedName name="____lbc10" hidden="1">#REF!</definedName>
    <definedName name="____lbc11" hidden="1">#REF!</definedName>
    <definedName name="____lbc12" hidden="1">#REF!</definedName>
    <definedName name="____lbc13" hidden="1">#REF!</definedName>
    <definedName name="____lbc14" hidden="1">#REF!</definedName>
    <definedName name="____lbc15" hidden="1">#REF!</definedName>
    <definedName name="____lbc16" hidden="1">#REF!</definedName>
    <definedName name="____lbc17" hidden="1">#REF!</definedName>
    <definedName name="____lbc18" hidden="1">#REF!</definedName>
    <definedName name="____lbc19" hidden="1">#REF!</definedName>
    <definedName name="____lbc2" hidden="1">#REF!</definedName>
    <definedName name="____lbc20" hidden="1">#REF!</definedName>
    <definedName name="____lbc21" hidden="1">#REF!</definedName>
    <definedName name="____lbc22" hidden="1">#REF!</definedName>
    <definedName name="____lbc23" hidden="1">#REF!</definedName>
    <definedName name="____lbc24" hidden="1">#REF!</definedName>
    <definedName name="____lbc25" hidden="1">#REF!</definedName>
    <definedName name="____lbc26" hidden="1">#REF!</definedName>
    <definedName name="____lbc27" hidden="1">#REF!</definedName>
    <definedName name="____lbc28" hidden="1">#REF!</definedName>
    <definedName name="____lbc29" hidden="1">#REF!</definedName>
    <definedName name="____lbc3" hidden="1">#REF!</definedName>
    <definedName name="____lbc31" hidden="1">#REF!</definedName>
    <definedName name="____lbc32" hidden="1">#REF!</definedName>
    <definedName name="____lbc4" hidden="1">#REF!</definedName>
    <definedName name="____lbc5" hidden="1">#REF!</definedName>
    <definedName name="____lbc6" hidden="1">#REF!</definedName>
    <definedName name="____lbc7" hidden="1">#REF!</definedName>
    <definedName name="____lbc8" hidden="1">#REF!</definedName>
    <definedName name="____lbc9" hidden="1">#REF!</definedName>
    <definedName name="____ld26" hidden="1">#REF!</definedName>
    <definedName name="____ld31" hidden="1">#REF!</definedName>
    <definedName name="____le31" hidden="1">#REF!</definedName>
    <definedName name="____lf31" hidden="1">#REF!</definedName>
    <definedName name="____LOC1">#REF!</definedName>
    <definedName name="____LOC10">#REF!</definedName>
    <definedName name="____LOC11">#REF!</definedName>
    <definedName name="____LOC12">#REF!</definedName>
    <definedName name="____LOC13">#REF!</definedName>
    <definedName name="____LOC14">#REF!</definedName>
    <definedName name="____LOC15">#REF!</definedName>
    <definedName name="____LOC16">#REF!</definedName>
    <definedName name="____LOC17">#REF!</definedName>
    <definedName name="____LOC18">#REF!</definedName>
    <definedName name="____LOC19">#REF!</definedName>
    <definedName name="____LOC2">#REF!</definedName>
    <definedName name="____LOC20">#REF!</definedName>
    <definedName name="____LOC21">#REF!</definedName>
    <definedName name="____LOC22">#REF!</definedName>
    <definedName name="____LOC23">#REF!</definedName>
    <definedName name="____LOC24">#REF!</definedName>
    <definedName name="____LOC25">#REF!</definedName>
    <definedName name="____LOC26">#REF!</definedName>
    <definedName name="____LOC27">#REF!</definedName>
    <definedName name="____LOC28">#REF!</definedName>
    <definedName name="____LOC29">#REF!</definedName>
    <definedName name="____LOC3">#REF!</definedName>
    <definedName name="____LOC30">#REF!</definedName>
    <definedName name="____LOC31">#REF!</definedName>
    <definedName name="____LOC32">#REF!</definedName>
    <definedName name="____LOC33">#REF!</definedName>
    <definedName name="____LOC34">#REF!</definedName>
    <definedName name="____LOC35">#REF!</definedName>
    <definedName name="____LOC36">#REF!</definedName>
    <definedName name="____LOC37">#REF!</definedName>
    <definedName name="____LOC38">#REF!</definedName>
    <definedName name="____LOC39">#REF!</definedName>
    <definedName name="____LOC4">#REF!</definedName>
    <definedName name="____LOC40">#REF!</definedName>
    <definedName name="____LOC41">#REF!</definedName>
    <definedName name="____LOC42">#REF!</definedName>
    <definedName name="____LOC5">#REF!</definedName>
    <definedName name="____LOC6">#REF!</definedName>
    <definedName name="____LOC7">#REF!</definedName>
    <definedName name="____LOC8">#REF!</definedName>
    <definedName name="____LOC9">#REF!</definedName>
    <definedName name="____MLH1">#REF!</definedName>
    <definedName name="____MLH2">#REF!</definedName>
    <definedName name="____MLH3">#REF!</definedName>
    <definedName name="____MO1">#REF!</definedName>
    <definedName name="____MO2">#REF!</definedName>
    <definedName name="____MO3">#REF!</definedName>
    <definedName name="____MOA1" hidden="1">{#N/A,#N/A,FALSE,"DEF1";#N/A,#N/A,FALSE,"DEF2";#N/A,#N/A,FALSE,"DEF3"}</definedName>
    <definedName name="____MOA2" hidden="1">{#N/A,#N/A,FALSE,"DEF1";#N/A,#N/A,FALSE,"DEF2";#N/A,#N/A,FALSE,"DEF3"}</definedName>
    <definedName name="____MP100">#REF!</definedName>
    <definedName name="____n2" hidden="1">{#N/A,#N/A,FALSE,"PCOL"}</definedName>
    <definedName name="____NUM1">#REF!</definedName>
    <definedName name="____NUM2">#REF!</definedName>
    <definedName name="____NUM3">#REF!</definedName>
    <definedName name="____oae1">#REF!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A01" hidden="1">{"'teste'!$B$2:$R$49"}</definedName>
    <definedName name="____pav1">#REF!</definedName>
    <definedName name="____PER2">#REF!</definedName>
    <definedName name="____PER3">#REF!</definedName>
    <definedName name="____PL1">#REF!</definedName>
    <definedName name="____PN10" hidden="1">{"'gráf jan00'!$A$1:$AK$41"}</definedName>
    <definedName name="____pre1">#REF!</definedName>
    <definedName name="____PU1">#REF!</definedName>
    <definedName name="____QEC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__r" hidden="1">{"'Quadro'!$A$4:$BG$78"}</definedName>
    <definedName name="____REC3">#REF!</definedName>
    <definedName name="____REC35">#REF!</definedName>
    <definedName name="____REC4">#REF!</definedName>
    <definedName name="____REP1">#REF!</definedName>
    <definedName name="____REP15">#REF!</definedName>
    <definedName name="____REP2">#REF!</definedName>
    <definedName name="____rev1">#REF!</definedName>
    <definedName name="____SE2">#REF!</definedName>
    <definedName name="____seg1">#REF!</definedName>
    <definedName name="____sih1">#REF!</definedName>
    <definedName name="____TA1">#REF!</definedName>
    <definedName name="____TA2">#REF!</definedName>
    <definedName name="____tab0198">#REF!</definedName>
    <definedName name="____tab1">#REF!</definedName>
    <definedName name="____TAB4">#REF!</definedName>
    <definedName name="____VAX1">#REF!</definedName>
    <definedName name="____VAX2">#REF!</definedName>
    <definedName name="____VRL1">#REF!</definedName>
    <definedName name="____VRL2">#REF!</definedName>
    <definedName name="____VRL3">#REF!</definedName>
    <definedName name="____WX2" hidden="1">{#N/A,#N/A,FALSE,"EXPORTAC";#N/A,#N/A,FALSE,"SUPEL94"}</definedName>
    <definedName name="____x1" hidden="1">{#N/A,#N/A,FALSE,"EXPORTAC";#N/A,#N/A,FALSE,"SUPEL94"}</definedName>
    <definedName name="____x10" localSheetId="3" hidden="1">#REF!</definedName>
    <definedName name="____x10" hidden="1">#REF!</definedName>
    <definedName name="____x11" localSheetId="3" hidden="1">#REF!</definedName>
    <definedName name="____x11" hidden="1">#REF!</definedName>
    <definedName name="____x12" localSheetId="3" hidden="1">#REF!</definedName>
    <definedName name="____x12" hidden="1">#REF!</definedName>
    <definedName name="____x13" hidden="1">#REF!</definedName>
    <definedName name="____x14" hidden="1">#REF!</definedName>
    <definedName name="____x15" hidden="1">#REF!</definedName>
    <definedName name="____x16" hidden="1">#REF!</definedName>
    <definedName name="____x17" hidden="1">#REF!</definedName>
    <definedName name="____x18" hidden="1">#REF!</definedName>
    <definedName name="____x19" hidden="1">#REF!</definedName>
    <definedName name="____x2" hidden="1">{#N/A,#N/A,FALSE,"GQGEMPRE"}</definedName>
    <definedName name="____x20" hidden="1">#REF!</definedName>
    <definedName name="____x21" hidden="1">#REF!</definedName>
    <definedName name="____x22" hidden="1">#REF!</definedName>
    <definedName name="____x23" hidden="1">#REF!</definedName>
    <definedName name="____x24" hidden="1">#REF!</definedName>
    <definedName name="____x25" hidden="1">#REF!</definedName>
    <definedName name="____x28" hidden="1">#REF!</definedName>
    <definedName name="____x29" hidden="1">#REF!</definedName>
    <definedName name="____x32" hidden="1">#REF!</definedName>
    <definedName name="____x4" hidden="1">#REF!</definedName>
    <definedName name="____x5" hidden="1">#REF!</definedName>
    <definedName name="____x6" hidden="1">#REF!</definedName>
    <definedName name="____x7" hidden="1">#REF!</definedName>
    <definedName name="____x8" hidden="1">#REF!</definedName>
    <definedName name="____x9" hidden="1">#REF!</definedName>
    <definedName name="___1ESQ_MADEIRA">#N/A</definedName>
    <definedName name="___2ESQ_METÁL">#N/A</definedName>
    <definedName name="___3REV_PAREDES">#N/A</definedName>
    <definedName name="___4REV_PISOS">#N/A</definedName>
    <definedName name="___ago1" hidden="1">{"'gráf jan00'!$A$1:$AK$41"}</definedName>
    <definedName name="___ago10" hidden="1">{"'gráf jan00'!$A$1:$AK$41"}</definedName>
    <definedName name="___ago2" hidden="1">{"'gráf jan00'!$A$1:$AK$41"}</definedName>
    <definedName name="___ago3" hidden="1">{"'gráf jan00'!$A$1:$AK$41"}</definedName>
    <definedName name="___ago4" hidden="1">{"'gráf jan00'!$A$1:$AK$41"}</definedName>
    <definedName name="___ago5" hidden="1">{"'gráf jan00'!$A$1:$AK$41"}</definedName>
    <definedName name="___ago6" hidden="1">{"'gráf jan00'!$A$1:$AK$41"}</definedName>
    <definedName name="___ago7" hidden="1">{"'gráf jan00'!$A$1:$AK$41"}</definedName>
    <definedName name="___ago8" hidden="1">{"'gráf jan00'!$A$1:$AK$41"}</definedName>
    <definedName name="___ago9" hidden="1">{"'gráf jan00'!$A$1:$AK$41"}</definedName>
    <definedName name="___ago99999" hidden="1">{"'gráf jan00'!$A$1:$AK$41"}</definedName>
    <definedName name="___AUX1">#REF!</definedName>
    <definedName name="___aux2">#REF!</definedName>
    <definedName name="___CAB1">#REF!</definedName>
    <definedName name="___CTD1">#REF!</definedName>
    <definedName name="___DEF2" hidden="1">{#N/A,#N/A,FALSE,"DEF1";#N/A,#N/A,FALSE,"DEF2";#N/A,#N/A,FALSE,"DEF3"}</definedName>
    <definedName name="___DEF3" hidden="1">{#N/A,#N/A,FALSE,"DEF1";#N/A,#N/A,FALSE,"DEF2";#N/A,#N/A,FALSE,"DEF3"}</definedName>
    <definedName name="___dre1">#REF!</definedName>
    <definedName name="___efc10" hidden="1">{"'RR'!$A$2:$E$81"}</definedName>
    <definedName name="___EFC2" hidden="1">{"'RR'!$A$2:$E$81"}</definedName>
    <definedName name="___EFC3" hidden="1">{"'RR'!$A$2:$E$81"}</definedName>
    <definedName name="___EFC4" hidden="1">{"'RR'!$A$2:$E$81"}</definedName>
    <definedName name="___ffp16" hidden="1">{"'gráf jan00'!$A$1:$AK$41"}</definedName>
    <definedName name="___ffp4589" hidden="1">{"'gráf jan00'!$A$1:$AK$41"}</definedName>
    <definedName name="___inv2">#REF!</definedName>
    <definedName name="___jun04" hidden="1">{"'gráf jan00'!$A$1:$AK$41"}</definedName>
    <definedName name="___la29" hidden="1">#REF!</definedName>
    <definedName name="___la3" hidden="1">#REF!</definedName>
    <definedName name="___la31" hidden="1">#REF!</definedName>
    <definedName name="___la32" hidden="1">#REF!</definedName>
    <definedName name="___la4" hidden="1">#REF!</definedName>
    <definedName name="___la5" hidden="1">#REF!</definedName>
    <definedName name="___la6" hidden="1">#REF!</definedName>
    <definedName name="___la7" hidden="1">#REF!</definedName>
    <definedName name="___la8" hidden="1">#REF!</definedName>
    <definedName name="___la9" hidden="1">#REF!</definedName>
    <definedName name="___lb1" hidden="1">#REF!</definedName>
    <definedName name="___lb10" hidden="1">#REF!</definedName>
    <definedName name="___lb11" hidden="1">#REF!</definedName>
    <definedName name="___lb12" hidden="1">#REF!</definedName>
    <definedName name="___lb13" hidden="1">#REF!</definedName>
    <definedName name="___lb14" hidden="1">#REF!</definedName>
    <definedName name="___lb15" hidden="1">#REF!</definedName>
    <definedName name="___lb16" hidden="1">#REF!</definedName>
    <definedName name="___lb17" hidden="1">#REF!</definedName>
    <definedName name="___lb18" hidden="1">#REF!</definedName>
    <definedName name="___lb19" hidden="1">#REF!</definedName>
    <definedName name="___lb2" hidden="1">#REF!</definedName>
    <definedName name="___lb20" hidden="1">#REF!</definedName>
    <definedName name="___lb21" hidden="1">#REF!</definedName>
    <definedName name="___lb22" hidden="1">#REF!</definedName>
    <definedName name="___lb23" hidden="1">#REF!</definedName>
    <definedName name="___lb24" hidden="1">#REF!</definedName>
    <definedName name="___lb25" hidden="1">#REF!</definedName>
    <definedName name="___lb27" hidden="1">#REF!</definedName>
    <definedName name="___lb28" hidden="1">#REF!</definedName>
    <definedName name="___lb29" hidden="1">#REF!</definedName>
    <definedName name="___lb3" hidden="1">#REF!</definedName>
    <definedName name="___lb30" hidden="1">#REF!</definedName>
    <definedName name="___lb31" hidden="1">#REF!</definedName>
    <definedName name="___lb32" hidden="1">#REF!</definedName>
    <definedName name="___lb4" hidden="1">#REF!</definedName>
    <definedName name="___lb5" hidden="1">#REF!</definedName>
    <definedName name="___lb6" hidden="1">#REF!</definedName>
    <definedName name="___lb7" hidden="1">#REF!</definedName>
    <definedName name="___lb8" hidden="1">#REF!</definedName>
    <definedName name="___lb9" hidden="1">#REF!</definedName>
    <definedName name="___lbc1" hidden="1">#REF!</definedName>
    <definedName name="___lbc10" hidden="1">#REF!</definedName>
    <definedName name="___lbc11" hidden="1">#REF!</definedName>
    <definedName name="___lbc12" hidden="1">#REF!</definedName>
    <definedName name="___lbc13" hidden="1">#REF!</definedName>
    <definedName name="___lbc14" hidden="1">#REF!</definedName>
    <definedName name="___lbc15" hidden="1">#REF!</definedName>
    <definedName name="___lbc16" hidden="1">#REF!</definedName>
    <definedName name="___lbc17" hidden="1">#REF!</definedName>
    <definedName name="___lbc18" hidden="1">#REF!</definedName>
    <definedName name="___lbc19" hidden="1">#REF!</definedName>
    <definedName name="___lbc2" hidden="1">#REF!</definedName>
    <definedName name="___lbc20" hidden="1">#REF!</definedName>
    <definedName name="___lbc21" hidden="1">#REF!</definedName>
    <definedName name="___lbc22" hidden="1">#REF!</definedName>
    <definedName name="___lbc23" hidden="1">#REF!</definedName>
    <definedName name="___lbc24" hidden="1">#REF!</definedName>
    <definedName name="___lbc25" hidden="1">#REF!</definedName>
    <definedName name="___lbc26" hidden="1">#REF!</definedName>
    <definedName name="___lbc27" hidden="1">#REF!</definedName>
    <definedName name="___lbc28" hidden="1">#REF!</definedName>
    <definedName name="___lbc29" hidden="1">#REF!</definedName>
    <definedName name="___lbc3" hidden="1">#REF!</definedName>
    <definedName name="___lbc31" hidden="1">#REF!</definedName>
    <definedName name="___lbc32" hidden="1">#REF!</definedName>
    <definedName name="___lbc4" hidden="1">#REF!</definedName>
    <definedName name="___lbc5" hidden="1">#REF!</definedName>
    <definedName name="___lbc6" hidden="1">#REF!</definedName>
    <definedName name="___lbc7" hidden="1">#REF!</definedName>
    <definedName name="___lbc8" hidden="1">#REF!</definedName>
    <definedName name="___lbc9" hidden="1">#REF!</definedName>
    <definedName name="___ld26" hidden="1">#REF!</definedName>
    <definedName name="___ld31" hidden="1">#REF!</definedName>
    <definedName name="___le31" hidden="1">#REF!</definedName>
    <definedName name="___lf31" hidden="1">#REF!</definedName>
    <definedName name="___LOC1">#REF!</definedName>
    <definedName name="___MA2" hidden="1">{"'REL CUSTODIF'!$B$1:$H$72"}</definedName>
    <definedName name="___MLH1">#REF!</definedName>
    <definedName name="___MLH2">#REF!</definedName>
    <definedName name="___MLH3">#REF!</definedName>
    <definedName name="___MO1">#REF!</definedName>
    <definedName name="___MO2">#REF!</definedName>
    <definedName name="___MO3">#REF!</definedName>
    <definedName name="___MOA1" hidden="1">{#N/A,#N/A,FALSE,"DEF1";#N/A,#N/A,FALSE,"DEF2";#N/A,#N/A,FALSE,"DEF3"}</definedName>
    <definedName name="___MOA2" hidden="1">{#N/A,#N/A,FALSE,"DEF1";#N/A,#N/A,FALSE,"DEF2";#N/A,#N/A,FALSE,"DEF3"}</definedName>
    <definedName name="___MP100">#REF!</definedName>
    <definedName name="___n2" hidden="1">{#N/A,#N/A,FALSE,"PCOL"}</definedName>
    <definedName name="___NUM1">#REF!</definedName>
    <definedName name="___NUM2">#REF!</definedName>
    <definedName name="___NUM3">#REF!</definedName>
    <definedName name="___oae1">#REF!</definedName>
    <definedName name="___OUT98" hidden="1">{#N/A,#N/A,TRUE,"Serviços"}</definedName>
    <definedName name="___out99" hidden="1">{#N/A,#N/A,TRUE,"Serviços"}</definedName>
    <definedName name="___PA01" hidden="1">{"'teste'!$B$2:$R$49"}</definedName>
    <definedName name="___pav1">#REF!</definedName>
    <definedName name="___PER2">#REF!</definedName>
    <definedName name="___PER3">#REF!</definedName>
    <definedName name="___PL1">#REF!</definedName>
    <definedName name="___PN10" hidden="1">{"'gráf jan00'!$A$1:$AK$41"}</definedName>
    <definedName name="___pre1">#REF!</definedName>
    <definedName name="___QEC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_r" hidden="1">{"'CptDifn'!$AA$32:$AG$32"}</definedName>
    <definedName name="___REC3">#REF!</definedName>
    <definedName name="___REC35">#REF!</definedName>
    <definedName name="___REC4">#REF!</definedName>
    <definedName name="___REP1">#REF!</definedName>
    <definedName name="___REP15">#REF!</definedName>
    <definedName name="___REP2">#REF!</definedName>
    <definedName name="___rev1">#REF!</definedName>
    <definedName name="___SE2">#REF!</definedName>
    <definedName name="___seg1">#REF!</definedName>
    <definedName name="___sih1">#REF!</definedName>
    <definedName name="___tab0198">#REF!</definedName>
    <definedName name="___tab1">#REF!</definedName>
    <definedName name="___TAB4">#REF!</definedName>
    <definedName name="___VAX1">#REF!</definedName>
    <definedName name="___VAX2">#REF!</definedName>
    <definedName name="___VRL1">#REF!</definedName>
    <definedName name="___VRL2">#REF!</definedName>
    <definedName name="___VRL3">#REF!</definedName>
    <definedName name="___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__WX2" hidden="1">{#N/A,#N/A,FALSE,"EXPORTAC";#N/A,#N/A,FALSE,"SUPEL94"}</definedName>
    <definedName name="___x1" hidden="1">{#N/A,#N/A,FALSE,"EXPORTAC";#N/A,#N/A,FALSE,"SUPEL94"}</definedName>
    <definedName name="___x10" localSheetId="3" hidden="1">#REF!</definedName>
    <definedName name="___x10" hidden="1">#REF!</definedName>
    <definedName name="___x11" localSheetId="3" hidden="1">#REF!</definedName>
    <definedName name="___x11" hidden="1">#REF!</definedName>
    <definedName name="___x12" localSheetId="3" hidden="1">#REF!</definedName>
    <definedName name="___x12" hidden="1">#REF!</definedName>
    <definedName name="___x13" hidden="1">#REF!</definedName>
    <definedName name="___x14" hidden="1">#REF!</definedName>
    <definedName name="___x15" hidden="1">#REF!</definedName>
    <definedName name="___x16" hidden="1">#REF!</definedName>
    <definedName name="___x17" hidden="1">#REF!</definedName>
    <definedName name="___x18" hidden="1">#REF!</definedName>
    <definedName name="___x19" hidden="1">#REF!</definedName>
    <definedName name="___x2" hidden="1">{#N/A,#N/A,FALSE,"GQGEMPRE"}</definedName>
    <definedName name="___x20" hidden="1">#REF!</definedName>
    <definedName name="___x21" hidden="1">#REF!</definedName>
    <definedName name="___x22" hidden="1">#REF!</definedName>
    <definedName name="___x23" hidden="1">#REF!</definedName>
    <definedName name="___x24" hidden="1">#REF!</definedName>
    <definedName name="___x25" hidden="1">#REF!</definedName>
    <definedName name="___x28" hidden="1">#REF!</definedName>
    <definedName name="___x29" hidden="1">#REF!</definedName>
    <definedName name="___x32" hidden="1">#REF!</definedName>
    <definedName name="___x4" hidden="1">#REF!</definedName>
    <definedName name="___x5" hidden="1">#REF!</definedName>
    <definedName name="___x6" hidden="1">#REF!</definedName>
    <definedName name="___x7" hidden="1">#REF!</definedName>
    <definedName name="___x8" hidden="1">#REF!</definedName>
    <definedName name="___x9" hidden="1">#REF!</definedName>
    <definedName name="___xx1" hidden="1">{"'CptDifn'!$AA$32:$AG$32"}</definedName>
    <definedName name="__1__123Graph_ACHART_1" hidden="1">#REF!</definedName>
    <definedName name="__123Graph_A" localSheetId="3" hidden="1">#REF!</definedName>
    <definedName name="__123Graph_A" hidden="1">#REF!</definedName>
    <definedName name="__123Graph_ABENZENE" hidden="1">#REF!</definedName>
    <definedName name="__123Graph_ABUTADIENE" hidden="1">#REF!</definedName>
    <definedName name="__123Graph_ACAPRO" hidden="1">#REF!</definedName>
    <definedName name="__123Graph_ACurrent" hidden="1">#REF!</definedName>
    <definedName name="__123Graph_ACUSTO" localSheetId="3" hidden="1">#REF!</definedName>
    <definedName name="__123Graph_ACUSTO" hidden="1">#REF!</definedName>
    <definedName name="__123Graph_AETHYLENE" hidden="1">#REF!</definedName>
    <definedName name="__123Graph_AEVAC" hidden="1">#REF!</definedName>
    <definedName name="__123Graph_AFAT" localSheetId="3" hidden="1">#REF!</definedName>
    <definedName name="__123Graph_AFAT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AHDPE" hidden="1">#REF!</definedName>
    <definedName name="__123Graph_ALDPE" hidden="1">#REF!</definedName>
    <definedName name="__123Graph_ALLDPE" hidden="1">#REF!</definedName>
    <definedName name="__123Graph_AMTBE" hidden="1">#REF!</definedName>
    <definedName name="__123Graph_ANAPHTHA" hidden="1">#REF!</definedName>
    <definedName name="__123Graph_APET" hidden="1">#REF!</definedName>
    <definedName name="__123Graph_APP" hidden="1">#REF!</definedName>
    <definedName name="__123Graph_APROPYLENE" hidden="1">#REF!</definedName>
    <definedName name="__123Graph_APVC" hidden="1">#REF!</definedName>
    <definedName name="__123Graph_APX" hidden="1">#REF!</definedName>
    <definedName name="__123Graph_ARES" localSheetId="3" hidden="1">#REF!</definedName>
    <definedName name="__123Graph_ARES" hidden="1">#REF!</definedName>
    <definedName name="__123Graph_ASIDECO" hidden="1">#REF!</definedName>
    <definedName name="__123Graph_ATOL" hidden="1">#REF!</definedName>
    <definedName name="__123Graph_B" localSheetId="3" hidden="1">#REF!</definedName>
    <definedName name="__123Graph_B" hidden="1">#REF!</definedName>
    <definedName name="__123Graph_BBENZENE" hidden="1">#REF!</definedName>
    <definedName name="__123Graph_BBUTADIENE" hidden="1">#REF!</definedName>
    <definedName name="__123Graph_BCAPRO" hidden="1">#REF!</definedName>
    <definedName name="__123Graph_BCurrent" hidden="1">#REF!</definedName>
    <definedName name="__123Graph_BCUSTO" localSheetId="3" hidden="1">#REF!</definedName>
    <definedName name="__123Graph_BCUSTO" hidden="1">#REF!</definedName>
    <definedName name="__123Graph_BETHYLENE" hidden="1">#REF!</definedName>
    <definedName name="__123Graph_BFAT" localSheetId="3" hidden="1">#REF!</definedName>
    <definedName name="__123Graph_BFAT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BHDPE" hidden="1">#REF!</definedName>
    <definedName name="__123Graph_BLDPE" hidden="1">#REF!</definedName>
    <definedName name="__123Graph_BLLDPE" hidden="1">#REF!</definedName>
    <definedName name="__123Graph_BMTBE" hidden="1">#REF!</definedName>
    <definedName name="__123Graph_BNAPHTHA" hidden="1">#REF!</definedName>
    <definedName name="__123Graph_BPET" hidden="1">#REF!</definedName>
    <definedName name="__123Graph_BPP" hidden="1">#REF!</definedName>
    <definedName name="__123Graph_BPROPYLENE" hidden="1">#REF!</definedName>
    <definedName name="__123Graph_BPVC" hidden="1">#REF!</definedName>
    <definedName name="__123Graph_BPX" hidden="1">#REF!</definedName>
    <definedName name="__123Graph_BRES" localSheetId="3" hidden="1">#REF!</definedName>
    <definedName name="__123Graph_BRES" hidden="1">#REF!</definedName>
    <definedName name="__123Graph_BSIDECO" hidden="1">#REF!</definedName>
    <definedName name="__123Graph_BTOL" hidden="1">#REF!</definedName>
    <definedName name="__123Graph_C" hidden="1">#REF!</definedName>
    <definedName name="__123Graph_CBENZENE" hidden="1">#REF!</definedName>
    <definedName name="__123Graph_CBUTADIENE" hidden="1">#REF!</definedName>
    <definedName name="__123Graph_CCAPRO" hidden="1">#REF!</definedName>
    <definedName name="__123Graph_CCurrent" hidden="1">#REF!</definedName>
    <definedName name="__123Graph_CETHYLENE" hidden="1">#REF!</definedName>
    <definedName name="__123Graph_CEVAC" hidden="1">#REF!</definedName>
    <definedName name="__123Graph_CGraph7" hidden="1">#REF!</definedName>
    <definedName name="__123Graph_CGraph8" hidden="1">#REF!</definedName>
    <definedName name="__123Graph_CHDPE" hidden="1">#REF!</definedName>
    <definedName name="__123Graph_CLDPE" hidden="1">#REF!</definedName>
    <definedName name="__123Graph_CLLDPE" hidden="1">#REF!</definedName>
    <definedName name="__123Graph_CMTBE" hidden="1">#REF!</definedName>
    <definedName name="__123Graph_CNAPHTHA" hidden="1">#REF!</definedName>
    <definedName name="__123Graph_CPET" hidden="1">#REF!</definedName>
    <definedName name="__123Graph_CPP" hidden="1">#REF!</definedName>
    <definedName name="__123Graph_CPROPYLENE" hidden="1">#REF!</definedName>
    <definedName name="__123Graph_CPVC" hidden="1">#REF!</definedName>
    <definedName name="__123Graph_CPX" hidden="1">#REF!</definedName>
    <definedName name="__123Graph_CSIDECO" hidden="1">#REF!</definedName>
    <definedName name="__123Graph_CTOL" hidden="1">#REF!</definedName>
    <definedName name="__123Graph_D" hidden="1">#REF!</definedName>
    <definedName name="__123Graph_DBENZENE" hidden="1">#REF!</definedName>
    <definedName name="__123Graph_DBUTADIENE" hidden="1">#REF!</definedName>
    <definedName name="__123Graph_DCAPRO" hidden="1">#REF!</definedName>
    <definedName name="__123Graph_DCurrent" hidden="1">#REF!</definedName>
    <definedName name="__123Graph_DETHYLENE" hidden="1">#REF!</definedName>
    <definedName name="__123Graph_DEVAC" hidden="1">#REF!</definedName>
    <definedName name="__123Graph_DGraph7" hidden="1">#REF!</definedName>
    <definedName name="__123Graph_DGraph8" hidden="1">#REF!</definedName>
    <definedName name="__123Graph_DHDPE" hidden="1">#REF!</definedName>
    <definedName name="__123Graph_DLDPE" hidden="1">#REF!</definedName>
    <definedName name="__123Graph_DLLDPE" hidden="1">#REF!</definedName>
    <definedName name="__123Graph_DMTBE" hidden="1">#REF!</definedName>
    <definedName name="__123Graph_DNAPHTHA" hidden="1">#REF!</definedName>
    <definedName name="__123Graph_DPET" hidden="1">#REF!</definedName>
    <definedName name="__123Graph_DPP" hidden="1">#REF!</definedName>
    <definedName name="__123Graph_DPROPYLENE" hidden="1">#REF!</definedName>
    <definedName name="__123Graph_DPVC" hidden="1">#REF!</definedName>
    <definedName name="__123Graph_DPX" hidden="1">#REF!</definedName>
    <definedName name="__123Graph_DTOL" hidden="1">#REF!</definedName>
    <definedName name="__123Graph_E" hidden="1">#REF!</definedName>
    <definedName name="__123Graph_EBENZENE" hidden="1">#REF!</definedName>
    <definedName name="__123Graph_EBUTADIENE" hidden="1">#REF!</definedName>
    <definedName name="__123Graph_ECAPRO" hidden="1">#REF!</definedName>
    <definedName name="__123Graph_ECurrent" hidden="1">#REF!</definedName>
    <definedName name="__123Graph_EETHYLENE" hidden="1">#REF!</definedName>
    <definedName name="__123Graph_EGraph7" hidden="1">#REF!</definedName>
    <definedName name="__123Graph_EGraph8" hidden="1">#REF!</definedName>
    <definedName name="__123Graph_EHDPE" hidden="1">#REF!</definedName>
    <definedName name="__123Graph_ELDPE" hidden="1">#REF!</definedName>
    <definedName name="__123Graph_ELLDPE" hidden="1">#REF!</definedName>
    <definedName name="__123Graph_EMTBE" hidden="1">#REF!</definedName>
    <definedName name="__123Graph_ENAPHTHA" hidden="1">#REF!</definedName>
    <definedName name="__123Graph_EPET" hidden="1">#REF!</definedName>
    <definedName name="__123Graph_EPP" hidden="1">#REF!</definedName>
    <definedName name="__123Graph_EPROPYLENE" hidden="1">#REF!</definedName>
    <definedName name="__123Graph_EPVC" hidden="1">#REF!</definedName>
    <definedName name="__123Graph_EPX" hidden="1">#REF!</definedName>
    <definedName name="__123Graph_ETOL" hidden="1">#REF!</definedName>
    <definedName name="__123Graph_F" hidden="1">#REF!</definedName>
    <definedName name="__123Graph_FBENZENE" hidden="1">#REF!</definedName>
    <definedName name="__123Graph_FBUTADIENE" hidden="1">#REF!</definedName>
    <definedName name="__123Graph_FCAPRO" hidden="1">#REF!</definedName>
    <definedName name="__123Graph_FCurrent" hidden="1">#REF!</definedName>
    <definedName name="__123Graph_FETHYLENE" hidden="1">#REF!</definedName>
    <definedName name="__123Graph_FEVAC" hidden="1">#REF!</definedName>
    <definedName name="__123Graph_FHDPE" hidden="1">#REF!</definedName>
    <definedName name="__123Graph_FLDPE" hidden="1">#REF!</definedName>
    <definedName name="__123Graph_FLLDPE" hidden="1">#REF!</definedName>
    <definedName name="__123Graph_FMTBE" hidden="1">#REF!</definedName>
    <definedName name="__123Graph_FNAPHTHA" hidden="1">#REF!</definedName>
    <definedName name="__123Graph_FPET" hidden="1">#REF!</definedName>
    <definedName name="__123Graph_FPP" hidden="1">#REF!</definedName>
    <definedName name="__123Graph_FPROPYLENE" hidden="1">#REF!</definedName>
    <definedName name="__123Graph_FPVC" hidden="1">#REF!</definedName>
    <definedName name="__123Graph_FPX" hidden="1">#REF!</definedName>
    <definedName name="__123Graph_FTOL" hidden="1">#REF!</definedName>
    <definedName name="__123Graph_X" localSheetId="3" hidden="1">#REF!</definedName>
    <definedName name="__123Graph_X" hidden="1">#REF!</definedName>
    <definedName name="__123Graph_XBENZENE" hidden="1">#REF!</definedName>
    <definedName name="__123Graph_XBUTADIENE" hidden="1">#REF!</definedName>
    <definedName name="__123Graph_XCAPRO" hidden="1">#REF!</definedName>
    <definedName name="__123Graph_XCUSTO" localSheetId="3" hidden="1">#REF!</definedName>
    <definedName name="__123Graph_XCUSTO" hidden="1">#REF!</definedName>
    <definedName name="__123Graph_XETHYLENE" hidden="1">#REF!</definedName>
    <definedName name="__123Graph_XEVAC" hidden="1">#REF!</definedName>
    <definedName name="__123Graph_XFAT" localSheetId="3" hidden="1">#REF!</definedName>
    <definedName name="__123Graph_XFAT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123Graph_XHDPE" hidden="1">#REF!</definedName>
    <definedName name="__123Graph_XLDPE" hidden="1">#REF!</definedName>
    <definedName name="__123Graph_XLLDPE" hidden="1">#REF!</definedName>
    <definedName name="__123Graph_XMTBE" hidden="1">#REF!</definedName>
    <definedName name="__123Graph_XNAPHTHA" hidden="1">#REF!</definedName>
    <definedName name="__123Graph_XPET" hidden="1">#REF!</definedName>
    <definedName name="__123Graph_XPP" hidden="1">#REF!</definedName>
    <definedName name="__123Graph_XPROPYLENE" hidden="1">#REF!</definedName>
    <definedName name="__123Graph_XPVC" hidden="1">#REF!</definedName>
    <definedName name="__123Graph_XPX" hidden="1">#REF!</definedName>
    <definedName name="__123Graph_XRES" localSheetId="3" hidden="1">#REF!</definedName>
    <definedName name="__123Graph_XRES" hidden="1">#REF!</definedName>
    <definedName name="__123Graph_XSIDECO" hidden="1">#REF!</definedName>
    <definedName name="__123Graph_XTOL" hidden="1">#REF!</definedName>
    <definedName name="__1ESQ_MADEIRA">#N/A</definedName>
    <definedName name="__2__123Graph_BCHART_1" hidden="1">#REF!</definedName>
    <definedName name="__2ESQ_METÁL">#N/A</definedName>
    <definedName name="__3__123Graph_XCHART_1" hidden="1">#REF!</definedName>
    <definedName name="__3REV_PAREDES">#N/A</definedName>
    <definedName name="__4REV_PISOS">#N/A</definedName>
    <definedName name="__4RiskStatFunctionsUpdateFr_q">1</definedName>
    <definedName name="__ago07" hidden="1">{"'gráf jan00'!$A$1:$AK$41"}</definedName>
    <definedName name="__ago1" hidden="1">{"'gráf jan00'!$A$1:$AK$41"}</definedName>
    <definedName name="__ago10" hidden="1">{"'gráf jan00'!$A$1:$AK$41"}</definedName>
    <definedName name="__ago2" hidden="1">{"'gráf jan00'!$A$1:$AK$41"}</definedName>
    <definedName name="__ago2004" hidden="1">{"'gráf jan00'!$A$1:$AK$41"}</definedName>
    <definedName name="__ago3" hidden="1">{"'gráf jan00'!$A$1:$AK$41"}</definedName>
    <definedName name="__ago4" hidden="1">{"'gráf jan00'!$A$1:$AK$41"}</definedName>
    <definedName name="__ago5" hidden="1">{"'gráf jan00'!$A$1:$AK$41"}</definedName>
    <definedName name="__ago6" hidden="1">{"'gráf jan00'!$A$1:$AK$41"}</definedName>
    <definedName name="__ago7" hidden="1">{"'gráf jan00'!$A$1:$AK$41"}</definedName>
    <definedName name="__ago8" hidden="1">{"'gráf jan00'!$A$1:$AK$41"}</definedName>
    <definedName name="__ago9" hidden="1">{"'gráf jan00'!$A$1:$AK$41"}</definedName>
    <definedName name="__ago99999" hidden="1">{"'gráf jan00'!$A$1:$AK$41"}</definedName>
    <definedName name="__AUX1">#REF!</definedName>
    <definedName name="__aux2">#REF!</definedName>
    <definedName name="__CAB1">#REF!</definedName>
    <definedName name="__CEF200" hidden="1">{#N/A,#N/A,FALSE,"MO (2)"}</definedName>
    <definedName name="__CEF222" hidden="1">{#N/A,#N/A,FALSE,"MO (2)"}</definedName>
    <definedName name="__CEF300" hidden="1">{#N/A,#N/A,FALSE,"MO (2)"}</definedName>
    <definedName name="__CEF500" hidden="1">{#N/A,#N/A,FALSE,"MO (2)"}</definedName>
    <definedName name="__CTD1">#REF!</definedName>
    <definedName name="__DEF2" hidden="1">{#N/A,#N/A,FALSE,"DEF1";#N/A,#N/A,FALSE,"DEF2";#N/A,#N/A,FALSE,"DEF3"}</definedName>
    <definedName name="__DEF3" hidden="1">{#N/A,#N/A,FALSE,"DEF1";#N/A,#N/A,FALSE,"DEF2";#N/A,#N/A,FALSE,"DEF3"}</definedName>
    <definedName name="__dre1">#REF!</definedName>
    <definedName name="__efc10" hidden="1">{"'RR'!$A$2:$E$81"}</definedName>
    <definedName name="__EFC2" hidden="1">{"'RR'!$A$2:$E$81"}</definedName>
    <definedName name="__efc23" hidden="1">{"'RR'!$A$2:$E$81"}</definedName>
    <definedName name="__EFC3" hidden="1">{"'RR'!$A$2:$E$81"}</definedName>
    <definedName name="__EFC4" hidden="1">{"'RR'!$A$2:$E$81"}</definedName>
    <definedName name="__ffp16" hidden="1">{"'gráf jan00'!$A$1:$AK$41"}</definedName>
    <definedName name="__ffp4589" hidden="1">{"'gráf jan00'!$A$1:$AK$41"}</definedName>
    <definedName name="__IntlFixup" hidden="1">TRUE</definedName>
    <definedName name="__inv2">#REF!</definedName>
    <definedName name="__jul01">#REF!</definedName>
    <definedName name="__jun04" hidden="1">{"'gráf jan00'!$A$1:$AK$41"}</definedName>
    <definedName name="__la29" localSheetId="3" hidden="1">#REF!</definedName>
    <definedName name="__la29" hidden="1">#REF!</definedName>
    <definedName name="__la3" hidden="1">#REF!</definedName>
    <definedName name="__la31" hidden="1">#REF!</definedName>
    <definedName name="__la32" hidden="1">#REF!</definedName>
    <definedName name="__la4" hidden="1">#REF!</definedName>
    <definedName name="__la5" hidden="1">#REF!</definedName>
    <definedName name="__la6" hidden="1">#REF!</definedName>
    <definedName name="__la7" hidden="1">#REF!</definedName>
    <definedName name="__la8" hidden="1">#REF!</definedName>
    <definedName name="__la9" hidden="1">#REF!</definedName>
    <definedName name="__lb1" hidden="1">#REF!</definedName>
    <definedName name="__lb10" hidden="1">#REF!</definedName>
    <definedName name="__lb11" hidden="1">#REF!</definedName>
    <definedName name="__lb12" hidden="1">#REF!</definedName>
    <definedName name="__lb13" hidden="1">#REF!</definedName>
    <definedName name="__lb14" hidden="1">#REF!</definedName>
    <definedName name="__lb15" hidden="1">#REF!</definedName>
    <definedName name="__lb16" hidden="1">#REF!</definedName>
    <definedName name="__lb17" hidden="1">#REF!</definedName>
    <definedName name="__lb18" hidden="1">#REF!</definedName>
    <definedName name="__lb19" hidden="1">#REF!</definedName>
    <definedName name="__lb2" hidden="1">#REF!</definedName>
    <definedName name="__lb20" hidden="1">#REF!</definedName>
    <definedName name="__lb21" hidden="1">#REF!</definedName>
    <definedName name="__lb22" hidden="1">#REF!</definedName>
    <definedName name="__lb23" hidden="1">#REF!</definedName>
    <definedName name="__lb24" hidden="1">#REF!</definedName>
    <definedName name="__lb25" hidden="1">#REF!</definedName>
    <definedName name="__lb27" hidden="1">#REF!</definedName>
    <definedName name="__lb28" hidden="1">#REF!</definedName>
    <definedName name="__lb29" hidden="1">#REF!</definedName>
    <definedName name="__lb3" hidden="1">#REF!</definedName>
    <definedName name="__lb30" hidden="1">#REF!</definedName>
    <definedName name="__lb31" hidden="1">#REF!</definedName>
    <definedName name="__lb32" hidden="1">#REF!</definedName>
    <definedName name="__lb4" hidden="1">#REF!</definedName>
    <definedName name="__lb5" hidden="1">#REF!</definedName>
    <definedName name="__lb6" hidden="1">#REF!</definedName>
    <definedName name="__lb7" hidden="1">#REF!</definedName>
    <definedName name="__lb8" hidden="1">#REF!</definedName>
    <definedName name="__lb9" hidden="1">#REF!</definedName>
    <definedName name="__lbc1" hidden="1">#REF!</definedName>
    <definedName name="__lbc10" hidden="1">#REF!</definedName>
    <definedName name="__lbc11" hidden="1">#REF!</definedName>
    <definedName name="__lbc12" hidden="1">#REF!</definedName>
    <definedName name="__lbc13" hidden="1">#REF!</definedName>
    <definedName name="__lbc14" hidden="1">#REF!</definedName>
    <definedName name="__lbc15" hidden="1">#REF!</definedName>
    <definedName name="__lbc16" hidden="1">#REF!</definedName>
    <definedName name="__lbc17" hidden="1">#REF!</definedName>
    <definedName name="__lbc18" hidden="1">#REF!</definedName>
    <definedName name="__lbc19" hidden="1">#REF!</definedName>
    <definedName name="__lbc2" hidden="1">#REF!</definedName>
    <definedName name="__lbc20" hidden="1">#REF!</definedName>
    <definedName name="__lbc21" hidden="1">#REF!</definedName>
    <definedName name="__lbc22" hidden="1">#REF!</definedName>
    <definedName name="__lbc23" hidden="1">#REF!</definedName>
    <definedName name="__lbc24" hidden="1">#REF!</definedName>
    <definedName name="__lbc25" hidden="1">#REF!</definedName>
    <definedName name="__lbc26" hidden="1">#REF!</definedName>
    <definedName name="__lbc27" hidden="1">#REF!</definedName>
    <definedName name="__lbc28" hidden="1">#REF!</definedName>
    <definedName name="__lbc29" hidden="1">#REF!</definedName>
    <definedName name="__lbc3" hidden="1">#REF!</definedName>
    <definedName name="__lbc31" hidden="1">#REF!</definedName>
    <definedName name="__lbc32" hidden="1">#REF!</definedName>
    <definedName name="__lbc4" hidden="1">#REF!</definedName>
    <definedName name="__lbc5" hidden="1">#REF!</definedName>
    <definedName name="__lbc6" hidden="1">#REF!</definedName>
    <definedName name="__lbc7" hidden="1">#REF!</definedName>
    <definedName name="__lbc8" hidden="1">#REF!</definedName>
    <definedName name="__lbc9" hidden="1">#REF!</definedName>
    <definedName name="__ld26" hidden="1">#REF!</definedName>
    <definedName name="__ld31" hidden="1">#REF!</definedName>
    <definedName name="__le31" hidden="1">#REF!</definedName>
    <definedName name="__lf31" hidden="1">#REF!</definedName>
    <definedName name="__LOC1">#REF!</definedName>
    <definedName name="__LOC10">#REF!</definedName>
    <definedName name="__LOC11">#REF!</definedName>
    <definedName name="__LOC12">#REF!</definedName>
    <definedName name="__LOC13">#REF!</definedName>
    <definedName name="__LOC14">#REF!</definedName>
    <definedName name="__LOC15">#REF!</definedName>
    <definedName name="__LOC16">#REF!</definedName>
    <definedName name="__LOC17">#REF!</definedName>
    <definedName name="__LOC18">#REF!</definedName>
    <definedName name="__LOC19">#REF!</definedName>
    <definedName name="__LOC2">#REF!</definedName>
    <definedName name="__LOC20">#REF!</definedName>
    <definedName name="__LOC21">#REF!</definedName>
    <definedName name="__LOC22">#REF!</definedName>
    <definedName name="__LOC23">#REF!</definedName>
    <definedName name="__LOC24">#REF!</definedName>
    <definedName name="__LOC25">#REF!</definedName>
    <definedName name="__LOC26">#REF!</definedName>
    <definedName name="__LOC27">#REF!</definedName>
    <definedName name="__LOC28">#REF!</definedName>
    <definedName name="__LOC29">#REF!</definedName>
    <definedName name="__LOC3">#REF!</definedName>
    <definedName name="__LOC30">#REF!</definedName>
    <definedName name="__LOC31">#REF!</definedName>
    <definedName name="__LOC32">#REF!</definedName>
    <definedName name="__LOC33">#REF!</definedName>
    <definedName name="__LOC34">#REF!</definedName>
    <definedName name="__LOC35">#REF!</definedName>
    <definedName name="__LOC36">#REF!</definedName>
    <definedName name="__LOC37">#REF!</definedName>
    <definedName name="__LOC38">#REF!</definedName>
    <definedName name="__LOC39">#REF!</definedName>
    <definedName name="__LOC4">#REF!</definedName>
    <definedName name="__LOC40">#REF!</definedName>
    <definedName name="__LOC41">#REF!</definedName>
    <definedName name="__LOC42">#REF!</definedName>
    <definedName name="__LOC5">#REF!</definedName>
    <definedName name="__LOC6">#REF!</definedName>
    <definedName name="__LOC7">#REF!</definedName>
    <definedName name="__LOC8">#REF!</definedName>
    <definedName name="__LOC9">#REF!</definedName>
    <definedName name="__MA2" hidden="1">{"'REL CUSTODIF'!$B$1:$H$72"}</definedName>
    <definedName name="__med2">#REF!</definedName>
    <definedName name="__MLH1">#REF!</definedName>
    <definedName name="__MLH2">#REF!</definedName>
    <definedName name="__MLH3">#REF!</definedName>
    <definedName name="__MO1">#REF!</definedName>
    <definedName name="__MO2">#REF!</definedName>
    <definedName name="__MO3">#REF!</definedName>
    <definedName name="__MOA1" hidden="1">{#N/A,#N/A,FALSE,"DEF1";#N/A,#N/A,FALSE,"DEF2";#N/A,#N/A,FALSE,"DEF3"}</definedName>
    <definedName name="__MOA2" hidden="1">{#N/A,#N/A,FALSE,"DEF1";#N/A,#N/A,FALSE,"DEF2";#N/A,#N/A,FALSE,"DEF3"}</definedName>
    <definedName name="__MP100">#REF!</definedName>
    <definedName name="__n2" hidden="1">{#N/A,#N/A,FALSE,"PCOL"}</definedName>
    <definedName name="__NUM1">#REF!</definedName>
    <definedName name="__NUM2">#REF!</definedName>
    <definedName name="__NUM3">#REF!</definedName>
    <definedName name="__oae1">#REF!</definedName>
    <definedName name="__OUT98" hidden="1">{#N/A,#N/A,TRUE,"Serviços"}</definedName>
    <definedName name="__OUT988888" hidden="1">{#N/A,#N/A,TRUE,"Serviços"}</definedName>
    <definedName name="__out99" hidden="1">{#N/A,#N/A,TRUE,"Serviços"}</definedName>
    <definedName name="__PA01" hidden="1">{"'teste'!$B$2:$R$49"}</definedName>
    <definedName name="__pav1">#REF!</definedName>
    <definedName name="__PER2">#REF!</definedName>
    <definedName name="__PER3">#REF!</definedName>
    <definedName name="__PL1">#REF!</definedName>
    <definedName name="__PN10" hidden="1">{"'gráf jan00'!$A$1:$AK$41"}</definedName>
    <definedName name="__PNV2009">#REF!</definedName>
    <definedName name="__pre1">#REF!</definedName>
    <definedName name="__PU1">#REF!</definedName>
    <definedName name="__r" hidden="1">{"'CptDifn'!$AA$32:$AG$32"}</definedName>
    <definedName name="__REC3">#REF!</definedName>
    <definedName name="__REC35">#REF!</definedName>
    <definedName name="__REC4">#REF!</definedName>
    <definedName name="__REP1">#REF!</definedName>
    <definedName name="__REP15">#REF!</definedName>
    <definedName name="__REP2">#REF!</definedName>
    <definedName name="__rev1">#REF!</definedName>
    <definedName name="__SE2">#REF!</definedName>
    <definedName name="__seg1">#REF!</definedName>
    <definedName name="__sih1">#REF!</definedName>
    <definedName name="__TA1">#REF!</definedName>
    <definedName name="__TA2">#REF!</definedName>
    <definedName name="__tab0198">#REF!</definedName>
    <definedName name="__tab1">#REF!</definedName>
    <definedName name="__TAB4">#REF!</definedName>
    <definedName name="__TitleTemp">#NAME?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VAX1">#REF!</definedName>
    <definedName name="__VAX2">#REF!</definedName>
    <definedName name="__VRL1">#REF!</definedName>
    <definedName name="__VRL2">#REF!</definedName>
    <definedName name="__VRL3">#REF!</definedName>
    <definedName name="__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_WWW1_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_WWW1_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_WX2" hidden="1">{#N/A,#N/A,FALSE,"EXPORTAC";#N/A,#N/A,FALSE,"SUPEL94"}</definedName>
    <definedName name="__x1" hidden="1">{#N/A,#N/A,FALSE,"EXPORTAC";#N/A,#N/A,FALSE,"SUPEL94"}</definedName>
    <definedName name="__x10" localSheetId="3" hidden="1">#REF!</definedName>
    <definedName name="__x10" hidden="1">#REF!</definedName>
    <definedName name="__x11" localSheetId="3" hidden="1">#REF!</definedName>
    <definedName name="__x11" hidden="1">#REF!</definedName>
    <definedName name="__x12" localSheetId="3" hidden="1">#REF!</definedName>
    <definedName name="__x12" hidden="1">#REF!</definedName>
    <definedName name="__x13" hidden="1">#REF!</definedName>
    <definedName name="__x14" hidden="1">#REF!</definedName>
    <definedName name="__x15" hidden="1">#REF!</definedName>
    <definedName name="__x16" hidden="1">#REF!</definedName>
    <definedName name="__x17" hidden="1">#REF!</definedName>
    <definedName name="__x18" hidden="1">#REF!</definedName>
    <definedName name="__x19" hidden="1">#REF!</definedName>
    <definedName name="__x2" hidden="1">{#N/A,#N/A,FALSE,"GQGEMPRE"}</definedName>
    <definedName name="__x20" hidden="1">#REF!</definedName>
    <definedName name="__x21" hidden="1">#REF!</definedName>
    <definedName name="__x22" hidden="1">#REF!</definedName>
    <definedName name="__x23" hidden="1">#REF!</definedName>
    <definedName name="__x24" hidden="1">#REF!</definedName>
    <definedName name="__x25" hidden="1">#REF!</definedName>
    <definedName name="__x28" hidden="1">#REF!</definedName>
    <definedName name="__x29" hidden="1">#REF!</definedName>
    <definedName name="__x32" hidden="1">#REF!</definedName>
    <definedName name="__x4" hidden="1">#REF!</definedName>
    <definedName name="__x5" hidden="1">#REF!</definedName>
    <definedName name="__x6" hidden="1">#REF!</definedName>
    <definedName name="__x7" hidden="1">#REF!</definedName>
    <definedName name="__x8" hidden="1">#REF!</definedName>
    <definedName name="__x9" hidden="1">#REF!</definedName>
    <definedName name="__xlfn.AVERAGEIF" hidden="1">#NAME?</definedName>
    <definedName name="__xlfn.RTD" hidden="1">#NAME?</definedName>
    <definedName name="__xlnm.Print_Titles_2">#REF!</definedName>
    <definedName name="__xlnm_Print_Titles_2">#REF!</definedName>
    <definedName name="__xx1" hidden="1">{"'CptDifn'!$AA$32:$AG$32"}</definedName>
    <definedName name="_01.00.00">#REF!</definedName>
    <definedName name="_01.01.00">#REF!</definedName>
    <definedName name="_01.02.00">#REF!</definedName>
    <definedName name="_01.03.00">#REF!</definedName>
    <definedName name="_01.04.00">#REF!</definedName>
    <definedName name="_01.05.00">#REF!</definedName>
    <definedName name="_01.06.00">#REF!</definedName>
    <definedName name="_01.07.00">#REF!</definedName>
    <definedName name="_01.08.00">#REF!</definedName>
    <definedName name="_01.09.00">#REF!</definedName>
    <definedName name="_01.10.00">#REF!</definedName>
    <definedName name="_01.11.00">#REF!</definedName>
    <definedName name="_01.12.00">#REF!</definedName>
    <definedName name="_01.13.00">#REF!</definedName>
    <definedName name="_01.14.00">#REF!</definedName>
    <definedName name="_01.15.00">#REF!</definedName>
    <definedName name="_01.16.00">#REF!</definedName>
    <definedName name="_01.17.00">#REF!</definedName>
    <definedName name="_01.18.00">#REF!</definedName>
    <definedName name="_02.00.00">#REF!</definedName>
    <definedName name="_02.01.00">#REF!</definedName>
    <definedName name="_02.02.00">#REF!</definedName>
    <definedName name="_02.02.01">#REF!</definedName>
    <definedName name="_02.02.02">#REF!</definedName>
    <definedName name="_02.02.03">#REF!</definedName>
    <definedName name="_02.02.04">#REF!</definedName>
    <definedName name="_02.02.05">#REF!</definedName>
    <definedName name="_02.02.06">#REF!</definedName>
    <definedName name="_02.02.07">#REF!</definedName>
    <definedName name="_02.02.08">#REF!</definedName>
    <definedName name="_02.02.09">#REF!</definedName>
    <definedName name="_02.02.10">#REF!</definedName>
    <definedName name="_02.02.11">#REF!</definedName>
    <definedName name="_02.02.15">#REF!</definedName>
    <definedName name="_02.03.00">#REF!</definedName>
    <definedName name="_02.03.01">#REF!</definedName>
    <definedName name="_02.03.02">#REF!</definedName>
    <definedName name="_02.03.03">#REF!</definedName>
    <definedName name="_02.03.05">#REF!</definedName>
    <definedName name="_02.03.06">#REF!</definedName>
    <definedName name="_02.03.07">#REF!</definedName>
    <definedName name="_02.03.08">#REF!</definedName>
    <definedName name="_02.03.09">#REF!</definedName>
    <definedName name="_02.03.10">#REF!</definedName>
    <definedName name="_02.03.11">#REF!</definedName>
    <definedName name="_02.03.12">#REF!</definedName>
    <definedName name="_02.03.13">#REF!</definedName>
    <definedName name="_02.03.14">#REF!</definedName>
    <definedName name="_02.03.15">#REF!</definedName>
    <definedName name="_02.03.16">#REF!</definedName>
    <definedName name="_02.04.00">#REF!</definedName>
    <definedName name="_02.04.01">#REF!</definedName>
    <definedName name="_02.04.02">#REF!</definedName>
    <definedName name="_02.04.03">#REF!</definedName>
    <definedName name="_02.05.00">#REF!</definedName>
    <definedName name="_02.05.01">#REF!</definedName>
    <definedName name="_02.05.02">#REF!</definedName>
    <definedName name="_02.05.03">#REF!</definedName>
    <definedName name="_02.05.04">#REF!</definedName>
    <definedName name="_02.06.00">#REF!</definedName>
    <definedName name="_02.06.01">#REF!</definedName>
    <definedName name="_02.06.02">#REF!</definedName>
    <definedName name="_02.06.03">#REF!</definedName>
    <definedName name="_02.06.04">#REF!</definedName>
    <definedName name="_02.06.05">#REF!</definedName>
    <definedName name="_02.06.06">#REF!</definedName>
    <definedName name="_02.06.07">#REF!</definedName>
    <definedName name="_02.06.08">#REF!</definedName>
    <definedName name="_02.06.09">#REF!</definedName>
    <definedName name="_02.06.10">#REF!</definedName>
    <definedName name="_02.06.11">#REF!</definedName>
    <definedName name="_02.06.12">#REF!</definedName>
    <definedName name="_02.06.13">#REF!</definedName>
    <definedName name="_02.06.14">#REF!</definedName>
    <definedName name="_02.06.15">#REF!</definedName>
    <definedName name="_02.06.16">#REF!</definedName>
    <definedName name="_02.06.17">#REF!</definedName>
    <definedName name="_02.06.18">#REF!</definedName>
    <definedName name="_02.06.19">#REF!</definedName>
    <definedName name="_02.06.21">#REF!</definedName>
    <definedName name="_03.00.00">#REF!</definedName>
    <definedName name="_03.01.00">#REF!</definedName>
    <definedName name="_03.02.00">#REF!</definedName>
    <definedName name="_03.03.00">#REF!</definedName>
    <definedName name="_03.04.00">#REF!</definedName>
    <definedName name="_03.05.00">#REF!</definedName>
    <definedName name="_03.06.00">#REF!</definedName>
    <definedName name="_03.07.00">#REF!</definedName>
    <definedName name="_03.08.00">#REF!</definedName>
    <definedName name="_03.09.00">#REF!</definedName>
    <definedName name="_03.10.00">#REF!</definedName>
    <definedName name="_03.11.00">#REF!</definedName>
    <definedName name="_03.12.00">#REF!</definedName>
    <definedName name="_03.13.00">#REF!</definedName>
    <definedName name="_03.14.00">#REF!</definedName>
    <definedName name="_03.15.00">#REF!</definedName>
    <definedName name="_03.15.01">#REF!</definedName>
    <definedName name="_03.15.02">#REF!</definedName>
    <definedName name="_03.15.03">#REF!</definedName>
    <definedName name="_03.15.04">#REF!</definedName>
    <definedName name="_03.15.05">#REF!</definedName>
    <definedName name="_03.15.06">#REF!</definedName>
    <definedName name="_03.15.07">#REF!</definedName>
    <definedName name="_03.15.08">#REF!</definedName>
    <definedName name="_03.15.09">#REF!</definedName>
    <definedName name="_03.16.00">#REF!</definedName>
    <definedName name="_03.16.01">#REF!</definedName>
    <definedName name="_03.16.02">#REF!</definedName>
    <definedName name="_03.16.03">#REF!</definedName>
    <definedName name="_03.16.04">#REF!</definedName>
    <definedName name="_03.16.05">#REF!</definedName>
    <definedName name="_03.17.00">#REF!</definedName>
    <definedName name="_03.18.00">#REF!</definedName>
    <definedName name="_03.19.00">#REF!</definedName>
    <definedName name="_03.20.00">#REF!</definedName>
    <definedName name="_03.21.00">#REF!</definedName>
    <definedName name="_03.22.00">#REF!</definedName>
    <definedName name="_03.23.00">#REF!</definedName>
    <definedName name="_03.24.00">#REF!</definedName>
    <definedName name="_03.25.00">#REF!</definedName>
    <definedName name="_03.26.00">#REF!</definedName>
    <definedName name="_03.27.00">#REF!</definedName>
    <definedName name="_03.28.00">#REF!</definedName>
    <definedName name="_03.29.00">#REF!</definedName>
    <definedName name="_03.30.00">#REF!</definedName>
    <definedName name="_03.31.00">#REF!</definedName>
    <definedName name="_03.32.00">#REF!</definedName>
    <definedName name="_03.33.00">#REF!</definedName>
    <definedName name="_03.34.00">#REF!</definedName>
    <definedName name="_03.35.00">#REF!</definedName>
    <definedName name="_03.36.00">#REF!</definedName>
    <definedName name="_03.37.00">#REF!</definedName>
    <definedName name="_03.38.00">#REF!</definedName>
    <definedName name="_03.39.00">#REF!</definedName>
    <definedName name="_03.40.00">#REF!</definedName>
    <definedName name="_03.41.00">#REF!</definedName>
    <definedName name="_03.42.00">#REF!</definedName>
    <definedName name="_03.43.00">#REF!</definedName>
    <definedName name="_03.44.00">#REF!</definedName>
    <definedName name="_03.45.00">#REF!</definedName>
    <definedName name="_03.46.00">#REF!</definedName>
    <definedName name="_03.47.00">#REF!</definedName>
    <definedName name="_03.48.00">#REF!</definedName>
    <definedName name="_03.49.00">#REF!</definedName>
    <definedName name="_04.00.00">#REF!</definedName>
    <definedName name="_04.01.00">#REF!</definedName>
    <definedName name="_04.02.00">#REF!</definedName>
    <definedName name="_04.03.00">#REF!</definedName>
    <definedName name="_04.04.00">#REF!</definedName>
    <definedName name="_04.05.00">#REF!</definedName>
    <definedName name="_04.06.00">#REF!</definedName>
    <definedName name="_04.07.00">#REF!</definedName>
    <definedName name="_04.08.00">#REF!</definedName>
    <definedName name="_04.09.00">#REF!</definedName>
    <definedName name="_04.11.00">#REF!</definedName>
    <definedName name="_04.15.00">#REF!</definedName>
    <definedName name="_04.16.00">#REF!</definedName>
    <definedName name="_04.17.00">#REF!</definedName>
    <definedName name="_04.18.00">#REF!</definedName>
    <definedName name="_04.19.00">#REF!</definedName>
    <definedName name="_04.20.00">#REF!</definedName>
    <definedName name="_04.21.00">#REF!</definedName>
    <definedName name="_04.22.00">#REF!</definedName>
    <definedName name="_04.23.00">#REF!</definedName>
    <definedName name="_04.24.00">#REF!</definedName>
    <definedName name="_04.25.00">#REF!</definedName>
    <definedName name="_04.26.00">#REF!</definedName>
    <definedName name="_04.27.00">#REF!</definedName>
    <definedName name="_04.28.00">#REF!</definedName>
    <definedName name="_04.29.00">#REF!</definedName>
    <definedName name="_04.30.00">#REF!</definedName>
    <definedName name="_04.31.00">#REF!</definedName>
    <definedName name="_04.32.00">#REF!</definedName>
    <definedName name="_04.33.00">#REF!</definedName>
    <definedName name="_04.34.00">#REF!</definedName>
    <definedName name="_04.35.00">#REF!</definedName>
    <definedName name="_05.01.00">#REF!</definedName>
    <definedName name="_05.02.00">#REF!</definedName>
    <definedName name="_05.03.00">#REF!</definedName>
    <definedName name="_05.04.00">#REF!</definedName>
    <definedName name="_05.05.00">#REF!</definedName>
    <definedName name="_05.06.00">#REF!</definedName>
    <definedName name="_05.07.00">#REF!</definedName>
    <definedName name="_05.08.00">#REF!</definedName>
    <definedName name="_05.09.00">#REF!</definedName>
    <definedName name="_05.10.00">#REF!</definedName>
    <definedName name="_05.11.00">#REF!</definedName>
    <definedName name="_05.13.00">#REF!</definedName>
    <definedName name="_05.14.00">#REF!</definedName>
    <definedName name="_05.14.01">#REF!</definedName>
    <definedName name="_05.14.02">#REF!</definedName>
    <definedName name="_05.14.03">#REF!</definedName>
    <definedName name="_05.16.00">#REF!</definedName>
    <definedName name="_05.17.00">#REF!</definedName>
    <definedName name="_05.18.00">#REF!</definedName>
    <definedName name="_05.19.00">#REF!</definedName>
    <definedName name="_05.19.01">#REF!</definedName>
    <definedName name="_05.19.02">#REF!</definedName>
    <definedName name="_05.20.00">#REF!</definedName>
    <definedName name="_05.21.00">#REF!</definedName>
    <definedName name="_05.21.01">#REF!</definedName>
    <definedName name="_05.21.02">#REF!</definedName>
    <definedName name="_05.22.00">#REF!</definedName>
    <definedName name="_05.23.00">#REF!</definedName>
    <definedName name="_05.24.00">#REF!</definedName>
    <definedName name="_05.24.01">#REF!</definedName>
    <definedName name="_05.24.02">#REF!</definedName>
    <definedName name="_05.25.00">#REF!</definedName>
    <definedName name="_05.25.01">#REF!</definedName>
    <definedName name="_05.25.02">#REF!</definedName>
    <definedName name="_05.26.00">#REF!</definedName>
    <definedName name="_05.27.00">#REF!</definedName>
    <definedName name="_05.28.00">#REF!</definedName>
    <definedName name="_05.29.00">#REF!</definedName>
    <definedName name="_05.30.00">#REF!</definedName>
    <definedName name="_05.31.00">#REF!</definedName>
    <definedName name="_05.32.00">#REF!</definedName>
    <definedName name="_05.33.00">#REF!</definedName>
    <definedName name="_05.34.00">#REF!</definedName>
    <definedName name="_05.35.00">#REF!</definedName>
    <definedName name="_05.36.00">#REF!</definedName>
    <definedName name="_05.37.00">#REF!</definedName>
    <definedName name="_05.38.00">#REF!</definedName>
    <definedName name="_05.39.00">#REF!</definedName>
    <definedName name="_05.40.00">#REF!</definedName>
    <definedName name="_05.41.00">#REF!</definedName>
    <definedName name="_05.42.00">#REF!</definedName>
    <definedName name="_05.43.00">#REF!</definedName>
    <definedName name="_05.44.00">#REF!</definedName>
    <definedName name="_05.45.00">#REF!</definedName>
    <definedName name="_05.46.00">#REF!</definedName>
    <definedName name="_05.47.00">#REF!</definedName>
    <definedName name="_05.48.00">#REF!</definedName>
    <definedName name="_05.49.00">#REF!</definedName>
    <definedName name="_05.50.00">#REF!</definedName>
    <definedName name="_05.51.00">#REF!</definedName>
    <definedName name="_05.52.00">#REF!</definedName>
    <definedName name="_05.54.00">#REF!</definedName>
    <definedName name="_05.55.00">#REF!</definedName>
    <definedName name="_05.56.00">#REF!</definedName>
    <definedName name="_05.57.00">#REF!</definedName>
    <definedName name="_05.59.00">#REF!</definedName>
    <definedName name="_05.60.00">#REF!</definedName>
    <definedName name="_05.61.00">#REF!</definedName>
    <definedName name="_05.62.00">#REF!</definedName>
    <definedName name="_05.63.00">#REF!</definedName>
    <definedName name="_05.64.00">#REF!</definedName>
    <definedName name="_05.65.00">#REF!</definedName>
    <definedName name="_05.66.00">#REF!</definedName>
    <definedName name="_05.67.00">#REF!</definedName>
    <definedName name="_05.68.00">#REF!</definedName>
    <definedName name="_05.69.00">#REF!</definedName>
    <definedName name="_05.70.00">#REF!</definedName>
    <definedName name="_05.71.00">#REF!</definedName>
    <definedName name="_05.72.00">#REF!</definedName>
    <definedName name="_05.73.00">#REF!</definedName>
    <definedName name="_05.74.00">#REF!</definedName>
    <definedName name="_05.75.00">#REF!</definedName>
    <definedName name="_05.76.00">#REF!</definedName>
    <definedName name="_05.77.00">#REF!</definedName>
    <definedName name="_05.77.01">#REF!</definedName>
    <definedName name="_05.77.02">#REF!</definedName>
    <definedName name="_05.77.03">#REF!</definedName>
    <definedName name="_05.77.04">#REF!</definedName>
    <definedName name="_05.77.05">#REF!</definedName>
    <definedName name="_05.77.06">#REF!</definedName>
    <definedName name="_05.78.00">#REF!</definedName>
    <definedName name="_05.78.01">#REF!</definedName>
    <definedName name="_05.78.02">#REF!</definedName>
    <definedName name="_05.78.03">#REF!</definedName>
    <definedName name="_05.78.04">#REF!</definedName>
    <definedName name="_05.78.05">#REF!</definedName>
    <definedName name="_05.78.06">#REF!</definedName>
    <definedName name="_05.79.00">#REF!</definedName>
    <definedName name="_05.79.01">#REF!</definedName>
    <definedName name="_05.79.02">#REF!</definedName>
    <definedName name="_05.79.03">#REF!</definedName>
    <definedName name="_05.79.04">#REF!</definedName>
    <definedName name="_05.79.05">#REF!</definedName>
    <definedName name="_05.79.06">#REF!</definedName>
    <definedName name="_05.80.00">#REF!</definedName>
    <definedName name="_05.80.01">#REF!</definedName>
    <definedName name="_05.80.02">#REF!</definedName>
    <definedName name="_05.80.03">#REF!</definedName>
    <definedName name="_05.80.04">#REF!</definedName>
    <definedName name="_05.80.05">#REF!</definedName>
    <definedName name="_05.80.06">#REF!</definedName>
    <definedName name="_05.81.00">#REF!</definedName>
    <definedName name="_05.82.00">#REF!</definedName>
    <definedName name="_05.83.00">#REF!</definedName>
    <definedName name="_05.84.00">#REF!</definedName>
    <definedName name="_05.85.00">#REF!</definedName>
    <definedName name="_05.86.00">#REF!</definedName>
    <definedName name="_05.86.01">#REF!</definedName>
    <definedName name="_05.86.02">#REF!</definedName>
    <definedName name="_05.86.03">#REF!</definedName>
    <definedName name="_06.00.00">#REF!</definedName>
    <definedName name="_06.01.00">#REF!</definedName>
    <definedName name="_06.02.00">#REF!</definedName>
    <definedName name="_06.03.00">#REF!</definedName>
    <definedName name="_06.04.00">#REF!</definedName>
    <definedName name="_06.05.00">#REF!</definedName>
    <definedName name="_06.06.00">#REF!</definedName>
    <definedName name="_06.07.00">#REF!</definedName>
    <definedName name="_06.08.00">#REF!</definedName>
    <definedName name="_06.09.00">#REF!</definedName>
    <definedName name="_06.10.00">#REF!</definedName>
    <definedName name="_06.10.01">#REF!</definedName>
    <definedName name="_06.10.02">#REF!</definedName>
    <definedName name="_06.11.00">#REF!</definedName>
    <definedName name="_06.11.01">#REF!</definedName>
    <definedName name="_06.11.02">#REF!</definedName>
    <definedName name="_06.12.00">#REF!</definedName>
    <definedName name="_06.12.01">#REF!</definedName>
    <definedName name="_06.12.02">#REF!</definedName>
    <definedName name="_06.13.00">#REF!</definedName>
    <definedName name="_06.13.01">#REF!</definedName>
    <definedName name="_06.13.02">#REF!</definedName>
    <definedName name="_06.14.00">#REF!</definedName>
    <definedName name="_06.14.01">#REF!</definedName>
    <definedName name="_06.14.02">#REF!</definedName>
    <definedName name="_06.15.00">#REF!</definedName>
    <definedName name="_06.15.01">#REF!</definedName>
    <definedName name="_06.15.02">#REF!</definedName>
    <definedName name="_06.16.00">#REF!</definedName>
    <definedName name="_06.16.01">#REF!</definedName>
    <definedName name="_06.16.02">#REF!</definedName>
    <definedName name="_06.17.00">#REF!</definedName>
    <definedName name="_06.17.01">#REF!</definedName>
    <definedName name="_06.17.02">#REF!</definedName>
    <definedName name="_06.18.00">#REF!</definedName>
    <definedName name="_06.18.01">#REF!</definedName>
    <definedName name="_06.18.02">#REF!</definedName>
    <definedName name="_06.18.03">#REF!</definedName>
    <definedName name="_06.19.00">#REF!</definedName>
    <definedName name="_06.20.00">#REF!</definedName>
    <definedName name="_06.21.00">#REF!</definedName>
    <definedName name="_06.22.00">#REF!</definedName>
    <definedName name="_06.22.01">#REF!</definedName>
    <definedName name="_06.22.02">#REF!</definedName>
    <definedName name="_06.23.00">#REF!</definedName>
    <definedName name="_06.23.01">#REF!</definedName>
    <definedName name="_06.23.02">#REF!</definedName>
    <definedName name="_06.24.00">#REF!</definedName>
    <definedName name="_06.25.00">#REF!</definedName>
    <definedName name="_06.26.00">#REF!</definedName>
    <definedName name="_06.27.00">#REF!</definedName>
    <definedName name="_06.28.00">#REF!</definedName>
    <definedName name="_06.31.00">#REF!</definedName>
    <definedName name="_06.32.00">#REF!</definedName>
    <definedName name="_06.33.00">#REF!</definedName>
    <definedName name="_06.34.00">#REF!</definedName>
    <definedName name="_06.35.00">#REF!</definedName>
    <definedName name="_06.37.00">#REF!</definedName>
    <definedName name="_06.38.00">#REF!</definedName>
    <definedName name="_06.39.00">#REF!</definedName>
    <definedName name="_06.40.00">#REF!</definedName>
    <definedName name="_06.41.00">#REF!</definedName>
    <definedName name="_06.42.00">#REF!</definedName>
    <definedName name="_06.43.00">#REF!</definedName>
    <definedName name="_06.44.00">#REF!</definedName>
    <definedName name="_06.45.00">#REF!</definedName>
    <definedName name="_06.47.00">#REF!</definedName>
    <definedName name="_06.48.00">#REF!</definedName>
    <definedName name="_06.49.00">#REF!</definedName>
    <definedName name="_06.50.00">#REF!</definedName>
    <definedName name="_06.51.00">#REF!</definedName>
    <definedName name="_06.52.00">#REF!</definedName>
    <definedName name="_06.53.00">#REF!</definedName>
    <definedName name="_06.54.00">#REF!</definedName>
    <definedName name="_06.55.00">#REF!</definedName>
    <definedName name="_06.56.00">#REF!</definedName>
    <definedName name="_06.57.00">#REF!</definedName>
    <definedName name="_06.58.00">#REF!</definedName>
    <definedName name="_06.59.00">#REF!</definedName>
    <definedName name="_06.60.00">#REF!</definedName>
    <definedName name="_06.61.00">#REF!</definedName>
    <definedName name="_06.62.00">#REF!</definedName>
    <definedName name="_06.63.00">#REF!</definedName>
    <definedName name="_06.64.00">#REF!</definedName>
    <definedName name="_06.65.00">#REF!</definedName>
    <definedName name="_06.65.01">#REF!</definedName>
    <definedName name="_06.65.02">#REF!</definedName>
    <definedName name="_06.65.03">#REF!</definedName>
    <definedName name="_06.65.04">#REF!</definedName>
    <definedName name="_06.66.00">#REF!</definedName>
    <definedName name="_06.66.01">#REF!</definedName>
    <definedName name="_06.67.01">#REF!</definedName>
    <definedName name="_06.67.02">#REF!</definedName>
    <definedName name="_06.67.020">#REF!</definedName>
    <definedName name="_06.67.03">#REF!</definedName>
    <definedName name="_06.67.04">#REF!</definedName>
    <definedName name="_06.67.05">#REF!</definedName>
    <definedName name="_06.67.06">#REF!</definedName>
    <definedName name="_06.68.00">#REF!</definedName>
    <definedName name="_06.68.01">#REF!</definedName>
    <definedName name="_06.68.02">#REF!</definedName>
    <definedName name="_06.68.03">#REF!</definedName>
    <definedName name="_07.00.00">#REF!</definedName>
    <definedName name="_07.01.00">#REF!</definedName>
    <definedName name="_07.02.00">#REF!</definedName>
    <definedName name="_07.03.00">#REF!</definedName>
    <definedName name="_07.03.01">#REF!</definedName>
    <definedName name="_07.03.02">#REF!</definedName>
    <definedName name="_07.03.03">#REF!</definedName>
    <definedName name="_07.03.04">#REF!</definedName>
    <definedName name="_07.03.05">#REF!</definedName>
    <definedName name="_07.03.06">#REF!</definedName>
    <definedName name="_07.04.00">#REF!</definedName>
    <definedName name="_07.04.01">#REF!</definedName>
    <definedName name="_07.04.02">#REF!</definedName>
    <definedName name="_07.04.03">#REF!</definedName>
    <definedName name="_07.04.04">#REF!</definedName>
    <definedName name="_07.04.05">#REF!</definedName>
    <definedName name="_07.04.06">#REF!</definedName>
    <definedName name="_07.05.00">#REF!</definedName>
    <definedName name="_07.06.00">#REF!</definedName>
    <definedName name="_07.07.00">#REF!</definedName>
    <definedName name="_07.08.00">#REF!</definedName>
    <definedName name="_07.09.00">#REF!</definedName>
    <definedName name="_07.10.00">#REF!</definedName>
    <definedName name="_07.11.00">#REF!</definedName>
    <definedName name="_07.12.00">#REF!</definedName>
    <definedName name="_07.13.00">#REF!</definedName>
    <definedName name="_07.14.00">#REF!</definedName>
    <definedName name="_07.15.00">#REF!</definedName>
    <definedName name="_07.16.00">#REF!</definedName>
    <definedName name="_07.17.00">#REF!</definedName>
    <definedName name="_07.18.00">#REF!</definedName>
    <definedName name="_07.19.00">#REF!</definedName>
    <definedName name="_07.20.00">#REF!</definedName>
    <definedName name="_07.22.00">#REF!</definedName>
    <definedName name="_07.23.00">#REF!</definedName>
    <definedName name="_07.24.00">#REF!</definedName>
    <definedName name="_07.25.00">#REF!</definedName>
    <definedName name="_07.26.00">#REF!</definedName>
    <definedName name="_07.27.00">#REF!</definedName>
    <definedName name="_07.28.00">#REF!</definedName>
    <definedName name="_07.29.00">#REF!</definedName>
    <definedName name="_07.30.00">#REF!</definedName>
    <definedName name="_07.31.00">#REF!</definedName>
    <definedName name="_07.32.00">#REF!</definedName>
    <definedName name="_07.33.00">#REF!</definedName>
    <definedName name="_07.34.00">#REF!</definedName>
    <definedName name="_07.35.00">#REF!</definedName>
    <definedName name="_07.36.00">#REF!</definedName>
    <definedName name="_07.37.00">#REF!</definedName>
    <definedName name="_07.38.00">#REF!</definedName>
    <definedName name="_07.39.00">#REF!</definedName>
    <definedName name="_08.00.00">#REF!</definedName>
    <definedName name="_08.01.00">#REF!</definedName>
    <definedName name="_08.02.00">#REF!</definedName>
    <definedName name="_08.03.00">#REF!</definedName>
    <definedName name="_08.04.00">#REF!</definedName>
    <definedName name="_08.05.00">#REF!</definedName>
    <definedName name="_08.06.00">#REF!</definedName>
    <definedName name="_08.07.00">#REF!</definedName>
    <definedName name="_08.08.00">#REF!</definedName>
    <definedName name="_08.09.00">#REF!</definedName>
    <definedName name="_08.13.00">#REF!</definedName>
    <definedName name="_08.14.00">#REF!</definedName>
    <definedName name="_08.14.01">#REF!</definedName>
    <definedName name="_08.14.02">#REF!</definedName>
    <definedName name="_08.15.00">#REF!</definedName>
    <definedName name="_08.15.01">#REF!</definedName>
    <definedName name="_08.15.02">#REF!</definedName>
    <definedName name="_08.16.00">#REF!</definedName>
    <definedName name="_08.18.00">#REF!</definedName>
    <definedName name="_08.19.00">#REF!</definedName>
    <definedName name="_08.20.00">#REF!</definedName>
    <definedName name="_08.21.00">#REF!</definedName>
    <definedName name="_08.23.00">#REF!</definedName>
    <definedName name="_08.24.00">#REF!</definedName>
    <definedName name="_08.25.00">#REF!</definedName>
    <definedName name="_08.26.00">#REF!</definedName>
    <definedName name="_08.27.00">#REF!</definedName>
    <definedName name="_08.28.00">#REF!</definedName>
    <definedName name="_08.29.00">#REF!</definedName>
    <definedName name="_08.30.00">#REF!</definedName>
    <definedName name="_08.31.00">#REF!</definedName>
    <definedName name="_08.32.00">#REF!</definedName>
    <definedName name="_08.33.00">#REF!</definedName>
    <definedName name="_08.34.00">#REF!</definedName>
    <definedName name="_08.35.00">#REF!</definedName>
    <definedName name="_08.36.00">#REF!</definedName>
    <definedName name="_08.37.00">#REF!</definedName>
    <definedName name="_08.38.00">#REF!</definedName>
    <definedName name="_08.39.00">#REF!</definedName>
    <definedName name="_08.40.00">#REF!</definedName>
    <definedName name="_08.41.00">#REF!</definedName>
    <definedName name="_08.42.00">#REF!</definedName>
    <definedName name="_08.43.00">#REF!</definedName>
    <definedName name="_08.44.00">#REF!</definedName>
    <definedName name="_08.45.00">#REF!</definedName>
    <definedName name="_08.46.00">#REF!</definedName>
    <definedName name="_08.48.00">#REF!</definedName>
    <definedName name="_08.48.01">#REF!</definedName>
    <definedName name="_08.48.02">#REF!</definedName>
    <definedName name="_08.49.00">#REF!</definedName>
    <definedName name="_08.50.00">#REF!</definedName>
    <definedName name="_08.51.00">#REF!</definedName>
    <definedName name="_08.52.00">#REF!</definedName>
    <definedName name="_08.53.00">#REF!</definedName>
    <definedName name="_08.54.00">#REF!</definedName>
    <definedName name="_08.56.00">#REF!</definedName>
    <definedName name="_08.57.00">#REF!</definedName>
    <definedName name="_08.58.00">#REF!</definedName>
    <definedName name="_08.59.00">#REF!</definedName>
    <definedName name="_08.60.00">#REF!</definedName>
    <definedName name="_08.61.00">#REF!</definedName>
    <definedName name="_08.62.00">#REF!</definedName>
    <definedName name="_08.63.00">#REF!</definedName>
    <definedName name="_08.64.00">#REF!</definedName>
    <definedName name="_08.65.00">#REF!</definedName>
    <definedName name="_08.66.00">#REF!</definedName>
    <definedName name="_08.67.00">#REF!</definedName>
    <definedName name="_08.68.00">#REF!</definedName>
    <definedName name="_08.70.00">#REF!</definedName>
    <definedName name="_09.00.00">#REF!</definedName>
    <definedName name="_09.01.00">#REF!</definedName>
    <definedName name="_09.02.00">#REF!</definedName>
    <definedName name="_09.03.00">#REF!</definedName>
    <definedName name="_09.04.00">#REF!</definedName>
    <definedName name="_1.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2">#REF!</definedName>
    <definedName name="_1.20">#REF!</definedName>
    <definedName name="_1.24">#REF!</definedName>
    <definedName name="_1.3">#REF!</definedName>
    <definedName name="_1.4">#REF!</definedName>
    <definedName name="_1.5">#REF!</definedName>
    <definedName name="_1.6">#REF!</definedName>
    <definedName name="_1.7">#REF!</definedName>
    <definedName name="_1.8">#REF!</definedName>
    <definedName name="_1.9">#REF!</definedName>
    <definedName name="_1__123Graph_ACHART_1" hidden="1">#REF!</definedName>
    <definedName name="_10.00.00">#REF!</definedName>
    <definedName name="_10.01.00">#REF!</definedName>
    <definedName name="_10.01.01">#REF!</definedName>
    <definedName name="_10.01.02">#REF!</definedName>
    <definedName name="_10.02.00">#REF!</definedName>
    <definedName name="_10.03.00">#REF!</definedName>
    <definedName name="_10.04.00">#REF!</definedName>
    <definedName name="_10.05.00">#REF!</definedName>
    <definedName name="_10.06.00">#REF!</definedName>
    <definedName name="_10.07.00">#REF!</definedName>
    <definedName name="_10.08.00">#REF!</definedName>
    <definedName name="_10.09.00">#REF!</definedName>
    <definedName name="_10.11.00">#REF!</definedName>
    <definedName name="_10.12.00">#REF!</definedName>
    <definedName name="_10.13.00">#REF!</definedName>
    <definedName name="_10.13.01">#REF!</definedName>
    <definedName name="_10.13.02">#REF!</definedName>
    <definedName name="_10.14.00">#REF!</definedName>
    <definedName name="_10.15.00">#REF!</definedName>
    <definedName name="_10.16.00">#REF!</definedName>
    <definedName name="_10.16.01">#REF!</definedName>
    <definedName name="_10.16.02">#REF!</definedName>
    <definedName name="_10__123Graph_DCHART_1" hidden="1">#N/A</definedName>
    <definedName name="_10__123Graph_ECHART_1" hidden="1">#REF!</definedName>
    <definedName name="_100___123Graph_ACHART_3" hidden="1">#N/A</definedName>
    <definedName name="_100222">#REF!</definedName>
    <definedName name="_101001">"sfev"</definedName>
    <definedName name="_109___123Graph_BCHART_1" hidden="1">#N/A</definedName>
    <definedName name="_11.00.00">#REF!</definedName>
    <definedName name="_11.01.00">#REF!</definedName>
    <definedName name="_11.02.00">#REF!</definedName>
    <definedName name="_11.03.00">#REF!</definedName>
    <definedName name="_11.04.00">#REF!</definedName>
    <definedName name="_11.05.00">#REF!</definedName>
    <definedName name="_11.06.00">#REF!</definedName>
    <definedName name="_11.07.00">#REF!</definedName>
    <definedName name="_11.08.00">#REF!</definedName>
    <definedName name="_11.09.00">#REF!</definedName>
    <definedName name="_11.10.00">#REF!</definedName>
    <definedName name="_11.11.00">#REF!</definedName>
    <definedName name="_11.13.00">#REF!</definedName>
    <definedName name="_11.14.00">#REF!</definedName>
    <definedName name="_11.15.00">#REF!</definedName>
    <definedName name="_11.17.00">#REF!</definedName>
    <definedName name="_11.18.00">#REF!</definedName>
    <definedName name="_11.19.00">#REF!</definedName>
    <definedName name="_11.20.00">#REF!</definedName>
    <definedName name="_11.21.00">#REF!</definedName>
    <definedName name="_11.22.00">#REF!</definedName>
    <definedName name="_11.23.00">#REF!</definedName>
    <definedName name="_117___123Graph_BCHART_5" hidden="1">#N/A</definedName>
    <definedName name="_12.00.00">#REF!</definedName>
    <definedName name="_12.02.00">#REF!</definedName>
    <definedName name="_12.03.00">#REF!</definedName>
    <definedName name="_12.04.00">#REF!</definedName>
    <definedName name="_12.05.00">#REF!</definedName>
    <definedName name="_12.06.00">#REF!</definedName>
    <definedName name="_12.07.00">#REF!</definedName>
    <definedName name="_12.08.00">#REF!</definedName>
    <definedName name="_12.09.00">#REF!</definedName>
    <definedName name="_12.10.00">#REF!</definedName>
    <definedName name="_12__123Graph_ECHART_1" hidden="1">#N/A</definedName>
    <definedName name="_12__123Graph_FCHART_1" hidden="1">#REF!</definedName>
    <definedName name="_1234" hidden="1">FALSO</definedName>
    <definedName name="_12345" hidden="1">VERDADEIRO</definedName>
    <definedName name="_1234567" hidden="1">FALSO</definedName>
    <definedName name="_12345678" hidden="1">FALSO</definedName>
    <definedName name="_123456789" hidden="1">VERDADEIRO</definedName>
    <definedName name="_126___123Graph_CCHART_1" hidden="1">#N/A</definedName>
    <definedName name="_135___123Graph_DCHART_1" hidden="1">#N/A</definedName>
    <definedName name="_14______123Graph_CCHART_1" hidden="1">#N/A</definedName>
    <definedName name="_14__123Graph_FCHART_1" hidden="1">#N/A</definedName>
    <definedName name="_14__123Graph_XCHART_3" hidden="1">#REF!</definedName>
    <definedName name="_144___123Graph_ECHART_1" hidden="1">#N/A</definedName>
    <definedName name="_153___123Graph_FCHART_1" hidden="1">#N/A</definedName>
    <definedName name="_16__123Graph_XCHART_3" hidden="1">#N/A</definedName>
    <definedName name="_162___123Graph_XCHART_3" hidden="1">#N/A</definedName>
    <definedName name="_163__123Graph_ACHART_1" hidden="1">#N/A</definedName>
    <definedName name="_164__123Graph_ACHART_3" hidden="1">#N/A</definedName>
    <definedName name="_172__123Graph_BCHART_1" hidden="1">#N/A</definedName>
    <definedName name="_180__123Graph_BCHART_5" hidden="1">#N/A</definedName>
    <definedName name="_1830201" hidden="1">#N/A</definedName>
    <definedName name="_188__123Graph_CCHART_1" hidden="1">#N/A</definedName>
    <definedName name="_196__123Graph_DCHART_1" hidden="1">#N/A</definedName>
    <definedName name="_1ESQ_MADEIRA">#N/A</definedName>
    <definedName name="_2__123Graph_ACHART_1" hidden="1">#REF!</definedName>
    <definedName name="_2__123Graph_ACHART_3" hidden="1">#REF!</definedName>
    <definedName name="_2__123Graph_BCHART_1" hidden="1">#REF!</definedName>
    <definedName name="_204__123Graph_ECHART_1" hidden="1">#N/A</definedName>
    <definedName name="_21______123Graph_DCHART_1" hidden="1">#N/A</definedName>
    <definedName name="_212__123Graph_FCHART_1" hidden="1">#N/A</definedName>
    <definedName name="_220__123Graph_XCHART_3" hidden="1">#N/A</definedName>
    <definedName name="_28______123Graph_ECHART_1" hidden="1">#N/A</definedName>
    <definedName name="_2ESQ_METÁL">#N/A</definedName>
    <definedName name="_3__123Graph_ACHART_1" hidden="1">#REF!</definedName>
    <definedName name="_3__123Graph_BCHART_1" hidden="1">#N/A</definedName>
    <definedName name="_3__123Graph_XCHART_1" hidden="1">#REF!</definedName>
    <definedName name="_30_05_2002">"maio"</definedName>
    <definedName name="_35______123Graph_FCHART_1" hidden="1">#N/A</definedName>
    <definedName name="_3Excel_BuiltIn_Print_Area_2_1">#REF!</definedName>
    <definedName name="_3REV_PAREDES">#N/A</definedName>
    <definedName name="_4.1">#REF!</definedName>
    <definedName name="_4.11">#REF!</definedName>
    <definedName name="_4.15">#REF!</definedName>
    <definedName name="_4.16">#REF!</definedName>
    <definedName name="_4.17">#REF!</definedName>
    <definedName name="_4.18">#REF!</definedName>
    <definedName name="_4.19">#REF!</definedName>
    <definedName name="_4.2">#REF!</definedName>
    <definedName name="_4.20">#REF!</definedName>
    <definedName name="_4.21">#REF!</definedName>
    <definedName name="_4.22">#REF!</definedName>
    <definedName name="_4.23">#REF!</definedName>
    <definedName name="_4.24">#REF!</definedName>
    <definedName name="_4.25">#REF!</definedName>
    <definedName name="_4.26">#REF!</definedName>
    <definedName name="_4.27">#REF!</definedName>
    <definedName name="_4.28">#REF!</definedName>
    <definedName name="_4.29">#REF!</definedName>
    <definedName name="_4.3">#REF!</definedName>
    <definedName name="_4.30">#REF!</definedName>
    <definedName name="_4.31">#REF!</definedName>
    <definedName name="_4.32">#REF!</definedName>
    <definedName name="_4.33">#REF!</definedName>
    <definedName name="_4.34">#REF!</definedName>
    <definedName name="_4.35">#REF!</definedName>
    <definedName name="_4.36">#REF!</definedName>
    <definedName name="_4.37">#REF!</definedName>
    <definedName name="_4.38">#REF!</definedName>
    <definedName name="_4.39">#REF!</definedName>
    <definedName name="_4.4">#REF!</definedName>
    <definedName name="_4.40">#REF!</definedName>
    <definedName name="_4.41">#REF!</definedName>
    <definedName name="_4.42">#REF!</definedName>
    <definedName name="_4.43">#REF!</definedName>
    <definedName name="_4.44">#REF!</definedName>
    <definedName name="_4.45">#REF!</definedName>
    <definedName name="_4.46">#REF!</definedName>
    <definedName name="_4.47">#REF!</definedName>
    <definedName name="_4.48">#REF!</definedName>
    <definedName name="_4.49">#REF!</definedName>
    <definedName name="_4.5">#REF!</definedName>
    <definedName name="_4.50">#REF!</definedName>
    <definedName name="_4.6">#REF!</definedName>
    <definedName name="_4.7">#REF!</definedName>
    <definedName name="_4.8">#REF!</definedName>
    <definedName name="_4.9">#REF!</definedName>
    <definedName name="_4__123Graph_ACHART_3" hidden="1">#N/A</definedName>
    <definedName name="_4__123Graph_BCHART_1" hidden="1">#REF!</definedName>
    <definedName name="_4__123Graph_BCHART_5" hidden="1">#N/A</definedName>
    <definedName name="_4__123Graph_CCHART_1" hidden="1">#N/A</definedName>
    <definedName name="_42______123Graph_XCHART_3" hidden="1">#N/A</definedName>
    <definedName name="_4REV_PAREDES">#N/A</definedName>
    <definedName name="_4REV_PISOS">#N/A</definedName>
    <definedName name="_4RiskStatFunctionsUpdateFr_q">1</definedName>
    <definedName name="_5.1">#REF!</definedName>
    <definedName name="_5__123Graph_CCHART_1" hidden="1">#N/A</definedName>
    <definedName name="_5__123Graph_DCHART_1" hidden="1">#N/A</definedName>
    <definedName name="_5__123Graph_XCHART_1" hidden="1">#REF!</definedName>
    <definedName name="_50_____123Graph_BCHART_1" hidden="1">#N/A</definedName>
    <definedName name="_58_____123Graph_CCHART_1" hidden="1">#N/A</definedName>
    <definedName name="_5REV_PISOS">#N/A</definedName>
    <definedName name="_6__123Graph_BCHART_1" hidden="1">#REF!</definedName>
    <definedName name="_6__123Graph_CCHART_1" hidden="1">#REF!</definedName>
    <definedName name="_6__123Graph_DCHART_1" hidden="1">#N/A</definedName>
    <definedName name="_6__123Graph_ECHART_1" hidden="1">#N/A</definedName>
    <definedName name="_63">#REF!</definedName>
    <definedName name="_66_____123Graph_DCHART_1" hidden="1">#N/A</definedName>
    <definedName name="_7______123Graph_BCHART_1" hidden="1">#N/A</definedName>
    <definedName name="_7__123Graph_ECHART_1" hidden="1">#N/A</definedName>
    <definedName name="_7__123Graph_FCHART_1" hidden="1">#N/A</definedName>
    <definedName name="_7__123Graph_XCHART_1" hidden="1">#REF!</definedName>
    <definedName name="_74_____123Graph_ECHART_1" hidden="1">#N/A</definedName>
    <definedName name="_8__123Graph_CCHART_1" hidden="1">#N/A</definedName>
    <definedName name="_8__123Graph_DCHART_1" hidden="1">#REF!</definedName>
    <definedName name="_8__123Graph_FCHART_1" hidden="1">#N/A</definedName>
    <definedName name="_8__123Graph_XCHART_3" hidden="1">#N/A</definedName>
    <definedName name="_82_____123Graph_FCHART_1" hidden="1">#N/A</definedName>
    <definedName name="_8RiskStatFunctionsUpdateFr_q">1</definedName>
    <definedName name="_9__123Graph_XCHART_3" hidden="1">#N/A</definedName>
    <definedName name="_90_____123Graph_XCHART_3" hidden="1">#N/A</definedName>
    <definedName name="_91____123Graph_ACHART_1" hidden="1">#N/A</definedName>
    <definedName name="_92____123Graph_ACHART_3" hidden="1">#N/A</definedName>
    <definedName name="_99___123Graph_ACHART_1" hidden="1">#N/A</definedName>
    <definedName name="_A1" hidden="1">{"'Quadro'!$A$4:$BG$78"}</definedName>
    <definedName name="_ago07" hidden="1">{"'gráf jan00'!$A$1:$AK$41"}</definedName>
    <definedName name="_ago1" hidden="1">{"'gráf jan00'!$A$1:$AK$41"}</definedName>
    <definedName name="_ago10" hidden="1">{"'gráf jan00'!$A$1:$AK$41"}</definedName>
    <definedName name="_ago2" hidden="1">{"'gráf jan00'!$A$1:$AK$41"}</definedName>
    <definedName name="_ago2004" hidden="1">{"'gráf jan00'!$A$1:$AK$41"}</definedName>
    <definedName name="_ago3" hidden="1">{"'gráf jan00'!$A$1:$AK$41"}</definedName>
    <definedName name="_ago4" hidden="1">{"'gráf jan00'!$A$1:$AK$41"}</definedName>
    <definedName name="_ago5" hidden="1">{"'gráf jan00'!$A$1:$AK$41"}</definedName>
    <definedName name="_ago6" hidden="1">{"'gráf jan00'!$A$1:$AK$41"}</definedName>
    <definedName name="_ago7" hidden="1">{"'gráf jan00'!$A$1:$AK$41"}</definedName>
    <definedName name="_ago8" hidden="1">{"'gráf jan00'!$A$1:$AK$41"}</definedName>
    <definedName name="_ago9" hidden="1">{"'gráf jan00'!$A$1:$AK$41"}</definedName>
    <definedName name="_ago99999" hidden="1">{"'gráf jan00'!$A$1:$AK$41"}</definedName>
    <definedName name="_ANA123">#REF!</definedName>
    <definedName name="_ANACRIS">#REF!</definedName>
    <definedName name="_Ano1">#REF!</definedName>
    <definedName name="_Ano2">#REF!</definedName>
    <definedName name="_AtRisk_SimSetting_AutomaticallyGenerateReports" localSheetId="4" hidden="1">FALSO</definedName>
    <definedName name="_AtRisk_SimSetting_AutomaticallyGenerateReports" localSheetId="7" hidden="1">#N/A</definedName>
    <definedName name="_AtRisk_SimSetting_AutomaticallyGenerateReports" localSheetId="5" hidden="1">FALSO</definedName>
    <definedName name="_AtRisk_SimSetting_AutomaticallyGenerateReports" localSheetId="11" hidden="1">FALSO</definedName>
    <definedName name="_AtRisk_SimSetting_AutomaticallyGenerateReports" hidden="1">FALSO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localSheetId="4" hidden="1">VERDADEIRO</definedName>
    <definedName name="_AtRisk_SimSetting_ConvergencePerformMeanTest" localSheetId="7" hidden="1">[0]!VERIF_PC</definedName>
    <definedName name="_AtRisk_SimSetting_ConvergencePerformMeanTest" localSheetId="5" hidden="1">VERDADEIRO</definedName>
    <definedName name="_AtRisk_SimSetting_ConvergencePerformMeanTest" localSheetId="11" hidden="1">VERDADEIRO</definedName>
    <definedName name="_AtRisk_SimSetting_ConvergencePerformMeanTest" hidden="1">VERDADEIRO</definedName>
    <definedName name="_AtRisk_SimSetting_ConvergencePerformPercentileTest" localSheetId="4" hidden="1">FALSO</definedName>
    <definedName name="_AtRisk_SimSetting_ConvergencePerformPercentileTest" localSheetId="7" hidden="1">#N/A</definedName>
    <definedName name="_AtRisk_SimSetting_ConvergencePerformPercentileTest" localSheetId="5" hidden="1">FALSO</definedName>
    <definedName name="_AtRisk_SimSetting_ConvergencePerformPercentileTest" localSheetId="11" hidden="1">FALSO</definedName>
    <definedName name="_AtRisk_SimSetting_ConvergencePerformPercentileTest" hidden="1">FALSO</definedName>
    <definedName name="_AtRisk_SimSetting_ConvergencePerformStdDeviationTest" localSheetId="4" hidden="1">FALSO</definedName>
    <definedName name="_AtRisk_SimSetting_ConvergencePerformStdDeviationTest" localSheetId="7" hidden="1">#N/A</definedName>
    <definedName name="_AtRisk_SimSetting_ConvergencePerformStdDeviationTest" localSheetId="5" hidden="1">FALSO</definedName>
    <definedName name="_AtRisk_SimSetting_ConvergencePerformStdDeviationTest" localSheetId="11" hidden="1">FALSO</definedName>
    <definedName name="_AtRisk_SimSetting_ConvergencePerformStdDeviationTest" hidden="1">FALSO</definedName>
    <definedName name="_AtRisk_SimSetting_ConvergenceTestAllOutputs" localSheetId="4" hidden="1">VERDADEIRO</definedName>
    <definedName name="_AtRisk_SimSetting_ConvergenceTestAllOutputs" localSheetId="7" hidden="1">[0]!VERIF_PC</definedName>
    <definedName name="_AtRisk_SimSetting_ConvergenceTestAllOutputs" localSheetId="5" hidden="1">VERDADEIRO</definedName>
    <definedName name="_AtRisk_SimSetting_ConvergenceTestAllOutputs" localSheetId="11" hidden="1">VERDADEIRO</definedName>
    <definedName name="_AtRisk_SimSetting_ConvergenceTestAllOutputs" hidden="1">VERDADEIRO</definedName>
    <definedName name="_AtRisk_SimSetting_ConvergenceTestingPeriod" hidden="1">100</definedName>
    <definedName name="_AtRisk_SimSetting_ConvergenceTolerance" hidden="1">0.03</definedName>
    <definedName name="_AtRisk_SimSetting_LiveUpdate" localSheetId="4" hidden="1">VERDADEIRO</definedName>
    <definedName name="_AtRisk_SimSetting_LiveUpdate" localSheetId="7" hidden="1">[0]!VERIF_PC</definedName>
    <definedName name="_AtRisk_SimSetting_LiveUpdate" localSheetId="5" hidden="1">VERDADEIRO</definedName>
    <definedName name="_AtRisk_SimSetting_LiveUpdate" localSheetId="11" hidden="1">VERDADEIRO</definedName>
    <definedName name="_AtRisk_SimSetting_LiveUpdate" hidden="1">VERDADEIRO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localSheetId="4" hidden="1">VERDADEIRO</definedName>
    <definedName name="_AtRisk_SimSetting_SmartSensitivityAnalysisEnabled" localSheetId="7" hidden="1">[0]!VERIF_PC</definedName>
    <definedName name="_AtRisk_SimSetting_SmartSensitivityAnalysisEnabled" localSheetId="5" hidden="1">VERDADEIRO</definedName>
    <definedName name="_AtRisk_SimSetting_SmartSensitivityAnalysisEnabled" localSheetId="11" hidden="1">VERDADEIRO</definedName>
    <definedName name="_AtRisk_SimSetting_SmartSensitivityAnalysisEnabled" hidden="1">VERDADEIRO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X1">#REF!</definedName>
    <definedName name="_aux2">#REF!</definedName>
    <definedName name="_b1" hidden="1">{#N/A,#N/A,FALSE,"MO (2)"}</definedName>
    <definedName name="_bar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BLC1">#N/A</definedName>
    <definedName name="_BLC2">#N/A</definedName>
    <definedName name="_BLC3">#N/A</definedName>
    <definedName name="_BLC4">#N/A</definedName>
    <definedName name="_c">"$'1998'.$#REF!$#REF!"</definedName>
    <definedName name="_c_4">"$'2001'.$#REF!$#REF!"</definedName>
    <definedName name="_c_5">"$'2000'.$#REF!$#REF!"</definedName>
    <definedName name="_c_6">"$'1999'.$#REF!$#REF!"</definedName>
    <definedName name="_CAB1">#REF!</definedName>
    <definedName name="_CTD1">#REF!</definedName>
    <definedName name="_DEF2" hidden="1">{#N/A,#N/A,FALSE,"DEF1";#N/A,#N/A,FALSE,"DEF2";#N/A,#N/A,FALSE,"DEF3"}</definedName>
    <definedName name="_DEF3" hidden="1">{#N/A,#N/A,FALSE,"DEF1";#N/A,#N/A,FALSE,"DEF2";#N/A,#N/A,FALSE,"DEF3"}</definedName>
    <definedName name="_dre1">#REF!</definedName>
    <definedName name="_efc10" hidden="1">{"'RR'!$A$2:$E$81"}</definedName>
    <definedName name="_EFC2" hidden="1">{"'RR'!$A$2:$E$81"}</definedName>
    <definedName name="_EFC3" hidden="1">{"'RR'!$A$2:$E$81"}</definedName>
    <definedName name="_EFC4" hidden="1">{"'RR'!$A$2:$E$81"}</definedName>
    <definedName name="_F99000">#REF!</definedName>
    <definedName name="_ffp16" hidden="1">{"'gráf jan00'!$A$1:$AK$41"}</definedName>
    <definedName name="_ffp4589" hidden="1">{"'gráf jan00'!$A$1:$AK$41"}</definedName>
    <definedName name="_Fill" localSheetId="7" hidden="1">#REF!</definedName>
    <definedName name="_Fill" hidden="1">#REF!</definedName>
    <definedName name="_fill1" localSheetId="7" hidden="1">#REF!</definedName>
    <definedName name="_fill1" hidden="1">#REF!</definedName>
    <definedName name="_FilterDatabase" hidden="1">#REF!</definedName>
    <definedName name="_FiltrarBancoDados1" hidden="1">#REF!</definedName>
    <definedName name="_xlnm._FilterDatabase" localSheetId="4" hidden="1">CPU_Produtos!$A$6:$H$11</definedName>
    <definedName name="_xlnm._FilterDatabase" localSheetId="7" hidden="1">Cronograma!$A$3:$O$5</definedName>
    <definedName name="_xlnm._FilterDatabase" localSheetId="0" hidden="1">'DER INFRA 2025 01 SEM'!$A$9:$E$1535</definedName>
    <definedName name="_xlnm._FilterDatabase" localSheetId="5" hidden="1">Orçamento!$A$6:$J$8</definedName>
    <definedName name="_xlnm._FilterDatabase" localSheetId="11" hidden="1">'Profissionais (apoio)'!$A$10:$J$18</definedName>
    <definedName name="_xlnm._FilterDatabase" hidden="1">#REF!</definedName>
    <definedName name="_ISM1">#REF!</definedName>
    <definedName name="_jul01">#REF!</definedName>
    <definedName name="_jun04" hidden="1">{"'gráf jan00'!$A$1:$AK$41"}</definedName>
    <definedName name="_k3" hidden="1">{"'gráf jan00'!$A$1:$AK$41"}</definedName>
    <definedName name="_Key1" localSheetId="3" hidden="1">#REF!</definedName>
    <definedName name="_Key1" hidden="1">#REF!</definedName>
    <definedName name="_Key2" hidden="1">#REF!</definedName>
    <definedName name="_la29" hidden="1">#REF!</definedName>
    <definedName name="_la3" hidden="1">#REF!</definedName>
    <definedName name="_la31" hidden="1">#REF!</definedName>
    <definedName name="_la32" hidden="1">#REF!</definedName>
    <definedName name="_la4" hidden="1">#REF!</definedName>
    <definedName name="_la5" hidden="1">#REF!</definedName>
    <definedName name="_la6" hidden="1">#REF!</definedName>
    <definedName name="_la7" hidden="1">#REF!</definedName>
    <definedName name="_la8" hidden="1">#REF!</definedName>
    <definedName name="_la9" hidden="1">#REF!</definedName>
    <definedName name="_lb1" hidden="1">#REF!</definedName>
    <definedName name="_lb10" hidden="1">#REF!</definedName>
    <definedName name="_lb11" hidden="1">#REF!</definedName>
    <definedName name="_lb12" hidden="1">#REF!</definedName>
    <definedName name="_lb13" hidden="1">#REF!</definedName>
    <definedName name="_lb14" hidden="1">#REF!</definedName>
    <definedName name="_lb15" hidden="1">#REF!</definedName>
    <definedName name="_lb16" hidden="1">#REF!</definedName>
    <definedName name="_lb17" hidden="1">#REF!</definedName>
    <definedName name="_lb18" hidden="1">#REF!</definedName>
    <definedName name="_lb19" hidden="1">#REF!</definedName>
    <definedName name="_lb2" hidden="1">#REF!</definedName>
    <definedName name="_lb20" hidden="1">#REF!</definedName>
    <definedName name="_lb21" hidden="1">#REF!</definedName>
    <definedName name="_lb22" hidden="1">#REF!</definedName>
    <definedName name="_lb23" hidden="1">#REF!</definedName>
    <definedName name="_lb24" hidden="1">#REF!</definedName>
    <definedName name="_lb25" hidden="1">#REF!</definedName>
    <definedName name="_lb27" hidden="1">#REF!</definedName>
    <definedName name="_lb28" hidden="1">#REF!</definedName>
    <definedName name="_lb29" hidden="1">#REF!</definedName>
    <definedName name="_lb3" hidden="1">#REF!</definedName>
    <definedName name="_lb30" hidden="1">#REF!</definedName>
    <definedName name="_lb31" hidden="1">#REF!</definedName>
    <definedName name="_lb32" hidden="1">#REF!</definedName>
    <definedName name="_lb4" hidden="1">#REF!</definedName>
    <definedName name="_lb5" hidden="1">#REF!</definedName>
    <definedName name="_lb6" hidden="1">#REF!</definedName>
    <definedName name="_lb7" hidden="1">#REF!</definedName>
    <definedName name="_lb8" hidden="1">#REF!</definedName>
    <definedName name="_lb9" hidden="1">#REF!</definedName>
    <definedName name="_lbc1" hidden="1">#REF!</definedName>
    <definedName name="_lbc10" hidden="1">#REF!</definedName>
    <definedName name="_lbc11" hidden="1">#REF!</definedName>
    <definedName name="_lbc12" hidden="1">#REF!</definedName>
    <definedName name="_lbc13" hidden="1">#REF!</definedName>
    <definedName name="_lbc14" hidden="1">#REF!</definedName>
    <definedName name="_lbc15" hidden="1">#REF!</definedName>
    <definedName name="_lbc16" hidden="1">#REF!</definedName>
    <definedName name="_lbc17" hidden="1">#REF!</definedName>
    <definedName name="_lbc18" hidden="1">#REF!</definedName>
    <definedName name="_lbc19" hidden="1">#REF!</definedName>
    <definedName name="_lbc2" hidden="1">#REF!</definedName>
    <definedName name="_lbc20" hidden="1">#REF!</definedName>
    <definedName name="_lbc21" hidden="1">#REF!</definedName>
    <definedName name="_lbc22" hidden="1">#REF!</definedName>
    <definedName name="_lbc23" hidden="1">#REF!</definedName>
    <definedName name="_lbc24" hidden="1">#REF!</definedName>
    <definedName name="_lbc25" hidden="1">#REF!</definedName>
    <definedName name="_lbc26" hidden="1">#REF!</definedName>
    <definedName name="_lbc27" hidden="1">#REF!</definedName>
    <definedName name="_lbc28" hidden="1">#REF!</definedName>
    <definedName name="_lbc29" hidden="1">#REF!</definedName>
    <definedName name="_lbc3" hidden="1">#REF!</definedName>
    <definedName name="_lbc31" hidden="1">#REF!</definedName>
    <definedName name="_lbc32" hidden="1">#REF!</definedName>
    <definedName name="_lbc4" hidden="1">#REF!</definedName>
    <definedName name="_lbc5" hidden="1">#REF!</definedName>
    <definedName name="_lbc6" hidden="1">#REF!</definedName>
    <definedName name="_lbc7" hidden="1">#REF!</definedName>
    <definedName name="_lbc8" hidden="1">#REF!</definedName>
    <definedName name="_lbc9" hidden="1">#REF!</definedName>
    <definedName name="_ld26" hidden="1">#REF!</definedName>
    <definedName name="_ld31" hidden="1">#REF!</definedName>
    <definedName name="_le31" hidden="1">#REF!</definedName>
    <definedName name="_lf31" hidden="1">#REF!</definedName>
    <definedName name="_LOC1">#REF!</definedName>
    <definedName name="_LOC10">#REF!</definedName>
    <definedName name="_LOC11">#REF!</definedName>
    <definedName name="_LOC12">#REF!</definedName>
    <definedName name="_LOC13">#REF!</definedName>
    <definedName name="_LOC14">#REF!</definedName>
    <definedName name="_LOC15">#REF!</definedName>
    <definedName name="_LOC16">#REF!</definedName>
    <definedName name="_LOC17">#REF!</definedName>
    <definedName name="_LOC18">#REF!</definedName>
    <definedName name="_LOC19">#REF!</definedName>
    <definedName name="_LOC2">#REF!</definedName>
    <definedName name="_LOC20">#REF!</definedName>
    <definedName name="_LOC21">#REF!</definedName>
    <definedName name="_LOC22">#REF!</definedName>
    <definedName name="_LOC23">#REF!</definedName>
    <definedName name="_LOC24">#REF!</definedName>
    <definedName name="_LOC25">#REF!</definedName>
    <definedName name="_LOC26">#REF!</definedName>
    <definedName name="_LOC27">#REF!</definedName>
    <definedName name="_LOC28">#REF!</definedName>
    <definedName name="_LOC29">#REF!</definedName>
    <definedName name="_LOC3">#REF!</definedName>
    <definedName name="_LOC30">#REF!</definedName>
    <definedName name="_LOC31">#REF!</definedName>
    <definedName name="_LOC32">#REF!</definedName>
    <definedName name="_LOC33">#REF!</definedName>
    <definedName name="_LOC34">#REF!</definedName>
    <definedName name="_LOC35">#REF!</definedName>
    <definedName name="_LOC36">#REF!</definedName>
    <definedName name="_LOC37">#REF!</definedName>
    <definedName name="_LOC38">#REF!</definedName>
    <definedName name="_LOC39">#REF!</definedName>
    <definedName name="_LOC4">#REF!</definedName>
    <definedName name="_LOC40">#REF!</definedName>
    <definedName name="_LOC41">#REF!</definedName>
    <definedName name="_LOC42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MA2" hidden="1">{"'REL CUSTODIF'!$B$1:$H$72"}</definedName>
    <definedName name="_MatMult_A" localSheetId="7" hidden="1">#REF!</definedName>
    <definedName name="_MatMult_A" hidden="1">#REF!</definedName>
    <definedName name="_med2">#REF!</definedName>
    <definedName name="_MLH1">#REF!</definedName>
    <definedName name="_MLH2">#REF!</definedName>
    <definedName name="_MLH3">#REF!</definedName>
    <definedName name="_MO1">#REF!</definedName>
    <definedName name="_MO2">#REF!</definedName>
    <definedName name="_MO3">#REF!</definedName>
    <definedName name="_MOA1" hidden="1">{#N/A,#N/A,FALSE,"DEF1";#N/A,#N/A,FALSE,"DEF2";#N/A,#N/A,FALSE,"DEF3"}</definedName>
    <definedName name="_MOA2" hidden="1">{#N/A,#N/A,FALSE,"DEF1";#N/A,#N/A,FALSE,"DEF2";#N/A,#N/A,FALSE,"DEF3"}</definedName>
    <definedName name="_MP100">#REF!</definedName>
    <definedName name="_n2" hidden="1">{#N/A,#N/A,FALSE,"PCOL"}</definedName>
    <definedName name="_NUM1">#REF!</definedName>
    <definedName name="_NUM2">#REF!</definedName>
    <definedName name="_NUM3">#REF!</definedName>
    <definedName name="_oae1">#REF!</definedName>
    <definedName name="_ok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Order1" localSheetId="3" hidden="1">0</definedName>
    <definedName name="_Order1" hidden="1">255</definedName>
    <definedName name="_Order2" localSheetId="3" hidden="1">0</definedName>
    <definedName name="_Order2" hidden="1">255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.reatia">#REF!</definedName>
    <definedName name="_PA01" hidden="1">{"'teste'!$B$2:$R$49"}</definedName>
    <definedName name="_pA5">#REF!</definedName>
    <definedName name="_pA6">#REF!</definedName>
    <definedName name="_Parse_On" hidden="1">#REF!</definedName>
    <definedName name="_Parse_Out" hidden="1">#REF!</definedName>
    <definedName name="_pav1">#REF!</definedName>
    <definedName name="_pC5">#REF!</definedName>
    <definedName name="_PER2">#REF!</definedName>
    <definedName name="_PER3">#REF!</definedName>
    <definedName name="_PL1">#REF!</definedName>
    <definedName name="_PN10" hidden="1">{"'gráf jan00'!$A$1:$AK$41"}</definedName>
    <definedName name="_PNV2002">#REF!</definedName>
    <definedName name="_PNV2003">#REF!</definedName>
    <definedName name="_potencia">#REF!</definedName>
    <definedName name="_pre1">#REF!</definedName>
    <definedName name="_Print_Area_MI">#REF!</definedName>
    <definedName name="_PU1">#REF!</definedName>
    <definedName name="_QEC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r">#N/A</definedName>
    <definedName name="_REC3">#REF!</definedName>
    <definedName name="_REC35">#REF!</definedName>
    <definedName name="_REC4">#REF!</definedName>
    <definedName name="_Regression_Int" hidden="1">1</definedName>
    <definedName name="_Regression_Out" hidden="1">#N/A</definedName>
    <definedName name="_Regression_X" hidden="1">#N/A</definedName>
    <definedName name="_Regression_Y" hidden="1">#N/A</definedName>
    <definedName name="_Rendimento">#REF!</definedName>
    <definedName name="_REP1">#REF!</definedName>
    <definedName name="_REP15">#REF!</definedName>
    <definedName name="_REP2">#REF!</definedName>
    <definedName name="_Report">0</definedName>
    <definedName name="_RES1">#N/A</definedName>
    <definedName name="_rev.">#REF!</definedName>
    <definedName name="_rev1">#REF!</definedName>
    <definedName name="_RRG14" hidden="1">{"'RR'!$A$2:$E$81"}</definedName>
    <definedName name="_SE2">#REF!</definedName>
    <definedName name="_seg1">#REF!</definedName>
    <definedName name="_sih1">#REF!</definedName>
    <definedName name="_Sng">{"um","mil","um milhão","um bilhão","um trilhão"}</definedName>
    <definedName name="_sng1">{"um","mil","um milhão","um bilhão","um trilhão"}</definedName>
    <definedName name="_Sort" localSheetId="3" hidden="1">#REF!</definedName>
    <definedName name="_Sort" localSheetId="7" hidden="1">#REF!</definedName>
    <definedName name="_Sort" hidden="1">#REF!</definedName>
    <definedName name="_Subestação">#REF!</definedName>
    <definedName name="_TA1">#REF!</definedName>
    <definedName name="_TA2">#REF!</definedName>
    <definedName name="_tab0198">#REF!</definedName>
    <definedName name="_tab1">#REF!</definedName>
    <definedName name="_TAB4">#REF!</definedName>
    <definedName name="_tabelaDenominação">#REF!</definedName>
    <definedName name="_Table1_In1" hidden="1">#REF!</definedName>
    <definedName name="_Table1_Out" hidden="1">#REF!</definedName>
    <definedName name="_Table2_In1" hidden="1">#N/A</definedName>
    <definedName name="_Table2_In2" hidden="1">#N/A</definedName>
    <definedName name="_Table2_Out" hidden="1">#N/A</definedName>
    <definedName name="_Table3_In2" hidden="1">#N/A</definedName>
    <definedName name="_Tag_Carga">#REF!</definedName>
    <definedName name="_Tag_CCM">#REF!</definedName>
    <definedName name="_Titulos_Impressão_IM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VP1">#REF!</definedName>
    <definedName name="_TVP2">#REF!</definedName>
    <definedName name="_VAX1">#REF!</definedName>
    <definedName name="_VAX2">#REF!</definedName>
    <definedName name="_Ver1">#REF!</definedName>
    <definedName name="_Ver2">#REF!</definedName>
    <definedName name="_VRL1">#REF!</definedName>
    <definedName name="_VRL2">#REF!</definedName>
    <definedName name="_VRL3">#REF!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WWW1_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WWW1_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WX2" hidden="1">{#N/A,#N/A,FALSE,"EXPORTAC";#N/A,#N/A,FALSE,"SUPEL94"}</definedName>
    <definedName name="_X">#REF!</definedName>
    <definedName name="_x1" hidden="1">{#N/A,#N/A,FALSE,"EXPORTAC";#N/A,#N/A,FALSE,"SUPEL94"}</definedName>
    <definedName name="_x10" localSheetId="3" hidden="1">#REF!</definedName>
    <definedName name="_x10" hidden="1">#REF!</definedName>
    <definedName name="_x11" localSheetId="3" hidden="1">#REF!</definedName>
    <definedName name="_x11" hidden="1">#REF!</definedName>
    <definedName name="_x12" hidden="1">#REF!</definedName>
    <definedName name="_x13" hidden="1">#REF!</definedName>
    <definedName name="_x14" hidden="1">#REF!</definedName>
    <definedName name="_x15" hidden="1">#REF!</definedName>
    <definedName name="_x16" hidden="1">#REF!</definedName>
    <definedName name="_x17" hidden="1">#REF!</definedName>
    <definedName name="_x18" hidden="1">#REF!</definedName>
    <definedName name="_x19" hidden="1">#REF!</definedName>
    <definedName name="_x2" hidden="1">{#N/A,#N/A,FALSE,"GQGEMPRE"}</definedName>
    <definedName name="_x20" hidden="1">#REF!</definedName>
    <definedName name="_x21" hidden="1">#REF!</definedName>
    <definedName name="_x22" hidden="1">#REF!</definedName>
    <definedName name="_x23" hidden="1">#REF!</definedName>
    <definedName name="_x24" hidden="1">#REF!</definedName>
    <definedName name="_x25" hidden="1">#REF!</definedName>
    <definedName name="_x28" hidden="1">#REF!</definedName>
    <definedName name="_x29" hidden="1">#REF!</definedName>
    <definedName name="_x32" hidden="1">#REF!</definedName>
    <definedName name="_x4" hidden="1">#REF!</definedName>
    <definedName name="_x5" hidden="1">#REF!</definedName>
    <definedName name="_x6" hidden="1">#REF!</definedName>
    <definedName name="_x7" hidden="1">#REF!</definedName>
    <definedName name="_x8" hidden="1">#REF!</definedName>
    <definedName name="_x9" hidden="1">#REF!</definedName>
    <definedName name="_xx1" hidden="1">{"'CptDifn'!$AA$32:$AG$32"}</definedName>
    <definedName name="´´" hidden="1">#REF!</definedName>
    <definedName name="a">#REF!</definedName>
    <definedName name="A.23" hidden="1">{#N/A,#N/A,FALSE,"SITUAÇÃO DIÁRIA ";#N/A,#N/A,FALSE,"7 à 7"}</definedName>
    <definedName name="a_" hidden="1">{"'Ocorrência_que_Impactaram'!$A$1:$Q$43"}</definedName>
    <definedName name="A_I_C_V">#N/A</definedName>
    <definedName name="A_km">#REF!</definedName>
    <definedName name="A_M_FRA">#N/A</definedName>
    <definedName name="A_METROS">#N/A</definedName>
    <definedName name="a106.">#REF!</definedName>
    <definedName name="a1XFD147">#REF!</definedName>
    <definedName name="aa" hidden="1">#REF!</definedName>
    <definedName name="AAA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aaaa" hidden="1">#REF!</definedName>
    <definedName name="aaaa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aaa">#N/A</definedName>
    <definedName name="aaaaaaa" hidden="1">{"'CptDifn'!$AA$32:$AG$32"}</definedName>
    <definedName name="aaaaaaaa" hidden="1">#REF!</definedName>
    <definedName name="aaaaaaaaaa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aaaaaaaaaaa" hidden="1">#REF!</definedName>
    <definedName name="aaaaaaaaaaaaa" hidden="1">{"'CptDifn'!$AA$32:$AG$32"}</definedName>
    <definedName name="AAAAAAAAAAAAAAAAAAAAAA" hidden="1">{"'gráf jan00'!$A$1:$AK$41"}</definedName>
    <definedName name="aaaaaaaaaaaaaaaaaaaaaaaaaa" hidden="1">#REF!</definedName>
    <definedName name="AAAAAAAAAAAAAAAAAAAAAAAAAAAAAAA" hidden="1">#REF!</definedName>
    <definedName name="aaas" hidden="1">{"'gráf jan00'!$A$1:$AK$41"}</definedName>
    <definedName name="AABB" hidden="1">{"'gráf jan00'!$A$1:$AK$41"}</definedName>
    <definedName name="aaf" hidden="1">{"'CptDifn'!$AA$32:$AG$32"}</definedName>
    <definedName name="aasaasas" hidden="1">{#N/A,#N/A,TRUE,"indice";#N/A,#N/A,TRUE,"indicadores";#N/A,#N/A,TRUE,"comentarios"}</definedName>
    <definedName name="aasse" hidden="1">{"'RR'!$A$2:$E$81"}</definedName>
    <definedName name="AAVRJBBTAP" hidden="1">#REF!</definedName>
    <definedName name="ab" hidden="1">{"'CptDifn'!$AA$32:$AG$32"}</definedName>
    <definedName name="Abal" hidden="1">{"'RR'!$A$2:$E$81"}</definedName>
    <definedName name="Abalroamento" hidden="1">{"'Quadro'!$A$4:$BG$78"}</definedName>
    <definedName name="ABC" hidden="1">#REF!</definedName>
    <definedName name="ABC.XLS" hidden="1">{"'Quadro'!$A$4:$BG$78"}</definedName>
    <definedName name="abcd" hidden="1">{#N/A,#N/A,FALSE,"PCOL"}</definedName>
    <definedName name="abcde" hidden="1">{#N/A,#N/A,FALSE,"PCOL"}</definedName>
    <definedName name="abobora.xls" hidden="1">{"'Quadro'!$A$4:$BG$78"}</definedName>
    <definedName name="abs" hidden="1">{"'Quadro'!$A$4:$BG$78"}</definedName>
    <definedName name="AC">#REF!</definedName>
    <definedName name="acao" hidden="1">{"'Quadro'!$A$4:$BG$78"}</definedName>
    <definedName name="AccessDatabase" hidden="1">"C:\Documents and Settings\JPMELLO\Meus documentos\ARQUIVOS 2004\MONITORAMENTO OAC\Monitoramento de OAC.mdb"</definedName>
    <definedName name="acCPT" hidden="1">{"'RR'!$A$2:$E$81"}</definedName>
    <definedName name="achar18" localSheetId="3" hidden="1">#REF!</definedName>
    <definedName name="achar18" hidden="1">#REF!</definedName>
    <definedName name="achar19" hidden="1">#REF!</definedName>
    <definedName name="achart1" hidden="1">#REF!</definedName>
    <definedName name="achart10" hidden="1">#REF!</definedName>
    <definedName name="achart11" hidden="1">#REF!</definedName>
    <definedName name="achart12" hidden="1">#REF!</definedName>
    <definedName name="achart13" hidden="1">#REF!</definedName>
    <definedName name="achart14" hidden="1">#REF!</definedName>
    <definedName name="achart15" hidden="1">#REF!</definedName>
    <definedName name="achart16" hidden="1">#REF!</definedName>
    <definedName name="achart17" hidden="1">#REF!</definedName>
    <definedName name="achart2" hidden="1">#REF!</definedName>
    <definedName name="achart20" hidden="1">#REF!</definedName>
    <definedName name="achart21" hidden="1">#REF!</definedName>
    <definedName name="achart22" hidden="1">#REF!</definedName>
    <definedName name="achart23" hidden="1">#REF!</definedName>
    <definedName name="achart24" hidden="1">#REF!</definedName>
    <definedName name="achart25" hidden="1">#REF!</definedName>
    <definedName name="achart26" hidden="1">#REF!</definedName>
    <definedName name="achart27" hidden="1">#REF!</definedName>
    <definedName name="achart28" hidden="1">#REF!</definedName>
    <definedName name="achart29" hidden="1">#REF!</definedName>
    <definedName name="achart3" hidden="1">#REF!</definedName>
    <definedName name="achart30" hidden="1">#REF!</definedName>
    <definedName name="achart31" hidden="1">#REF!</definedName>
    <definedName name="achart32" hidden="1">#REF!</definedName>
    <definedName name="achart4" hidden="1">#REF!</definedName>
    <definedName name="achart5" hidden="1">#REF!</definedName>
    <definedName name="achart6" hidden="1">#REF!</definedName>
    <definedName name="achart7" hidden="1">#REF!</definedName>
    <definedName name="achart8" hidden="1">#REF!</definedName>
    <definedName name="achart9" hidden="1">#REF!</definedName>
    <definedName name="AcidCPT" hidden="1">{"'RR'!$A$2:$E$81"}</definedName>
    <definedName name="Acidente" hidden="1">{"'gráf jan00'!$A$1:$AK$41"}</definedName>
    <definedName name="AcidSPT" hidden="1">{"'RR'!$A$2:$E$81"}</definedName>
    <definedName name="ACO">#REF!</definedName>
    <definedName name="aço">#REF!</definedName>
    <definedName name="Ações" hidden="1">"11/10/99"</definedName>
    <definedName name="ACOMPANHAMENTO" hidden="1">IF(VALUE(#REF!)=2,"BM","PLE")</definedName>
    <definedName name="acost" hidden="1">{#N/A,#N/A,TRUE,"Serviços"}</definedName>
    <definedName name="acres_mat_imp">#REF!</definedName>
    <definedName name="Acumulado">#REF!</definedName>
    <definedName name="ACwvu.PLANILHA2." hidden="1">#REF!</definedName>
    <definedName name="ad" hidden="1">{#N/A,#N/A,FALSE,"MO (2)"}</definedName>
    <definedName name="ada">#REF!</definedName>
    <definedName name="adaf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das">#REF!</definedName>
    <definedName name="adasdad" hidden="1">{"'gráf jan00'!$A$1:$AK$41"}</definedName>
    <definedName name="ADED" hidden="1">{"'gráf jan00'!$A$1:$AK$41"}</definedName>
    <definedName name="Adequaqção" hidden="1">{"'gráf jan00'!$A$1:$AK$41"}</definedName>
    <definedName name="Aderência" hidden="1">{"'RR'!$A$2:$E$81"}</definedName>
    <definedName name="ADF">#REF!</definedName>
    <definedName name="adfdf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dfdfasddf" hidden="1">#REF!</definedName>
    <definedName name="adfklasdfsçl" hidden="1">{#N/A,#N/A,FALSE,"Flx_caixa";#N/A,#N/A,FALSE,"Invest";#N/A,#N/A,FALSE,"Resultado";#N/A,#N/A,FALSE,"Custos";#N/A,#N/A,FALSE,"Receita";#N/A,#N/A,FALSE,"Comentários"}</definedName>
    <definedName name="adicional_eixo">#REF!</definedName>
    <definedName name="adilson_almeida_da_silva">#REF!</definedName>
    <definedName name="aditivo" hidden="1">{#N/A,#N/A,FALSE,"PCOL"}</definedName>
    <definedName name="Adm.Central">#REF!</definedName>
    <definedName name="Adm.Local">#REF!</definedName>
    <definedName name="adm_cs">#REF!</definedName>
    <definedName name="adm_cs_asahi">#REF!</definedName>
    <definedName name="adm_edc">#REF!</definedName>
    <definedName name="adriana" hidden="1">#REF!</definedName>
    <definedName name="adsf" hidden="1">{"'gráf jan00'!$A$1:$AK$41"}</definedName>
    <definedName name="adsfg">#N/A</definedName>
    <definedName name="adwe" hidden="1">{"'RR'!$A$2:$E$81"}</definedName>
    <definedName name="af">#REF!</definedName>
    <definedName name="afasdfdsf" hidden="1">#REF!</definedName>
    <definedName name="AFDaf" hidden="1">#REF!</definedName>
    <definedName name="afdasf" hidden="1">#REF!</definedName>
    <definedName name="afd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fdfdasf" hidden="1">#REF!</definedName>
    <definedName name="afds" hidden="1">{"'gráf jan00'!$A$1:$AK$41"}</definedName>
    <definedName name="AFSAF">#REF!</definedName>
    <definedName name="afsdafdssaddfd" hidden="1">#REF!</definedName>
    <definedName name="ag" hidden="1">{"'CptDifn'!$AA$32:$AG$32"}</definedName>
    <definedName name="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AKLJDFK" hidden="1">{"'gráf jan00'!$A$1:$AK$41"}</definedName>
    <definedName name="agd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o" hidden="1">{"'gráf jan00'!$A$1:$AK$41"}</definedName>
    <definedName name="AGO8." hidden="1">{"'gráf jan00'!$A$1:$AK$41"}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5" hidden="1">{"'gráf jan00'!$A$1:$AK$41"}</definedName>
    <definedName name="Agosto" hidden="1">{#N/A,#N/A,FALSE,"SITUAÇÃO DIÁRIA ";#N/A,#N/A,FALSE,"7 à 7"}</definedName>
    <definedName name="AGOSTOTESTE" hidden="1">{"'gráf jan00'!$A$1:$AK$41"}</definedName>
    <definedName name="aHASJK" hidden="1">{"'RR'!$A$2:$E$81"}</definedName>
    <definedName name="ahkjs" hidden="1">{"'Quadro'!$A$4:$BG$78"}</definedName>
    <definedName name="aii" hidden="1">{#N/A,#N/A,FALSE,"PCOL"}</definedName>
    <definedName name="aina" hidden="1">{#N/A,#N/A,FALSE,"PCOL"}</definedName>
    <definedName name="alano" hidden="1">{"'RR'!$A$2:$E$81"}</definedName>
    <definedName name="alano2" hidden="1">{"'RR'!$A$2:$E$81"}</definedName>
    <definedName name="alex" hidden="1">{#N/A,#N/A,FALSE,"MO (2)"}</definedName>
    <definedName name="alex_1" hidden="1">{#N/A,#N/A,FALSE,"MO (2)"}</definedName>
    <definedName name="Aliment.Adm.Local">#REF!</definedName>
    <definedName name="Aliment.MOD">#REF!</definedName>
    <definedName name="Allysson" hidden="1">{"'gráf jan00'!$A$1:$AK$41"}</definedName>
    <definedName name="alternativa">#REF!</definedName>
    <definedName name="aluguel_de_máquinas__veículos_e_equipamentos">#REF!</definedName>
    <definedName name="ALVENARIA">#N/A</definedName>
    <definedName name="am" hidden="1">{#N/A,#N/A,FALSE,"MO (2)"}</definedName>
    <definedName name="amanha" hidden="1">#REF!</definedName>
    <definedName name="AMELI" hidden="1">{#N/A,#N/A,FALSE,"MO (2)"}</definedName>
    <definedName name="AMV" hidden="1">{"'gráf jan00'!$A$1:$AK$41"}</definedName>
    <definedName name="an" hidden="1">{"'CptDifn'!$AA$32:$AG$32"}</definedName>
    <definedName name="ANDRE">VERDADEIRO</definedName>
    <definedName name="ANEXO">#REF!</definedName>
    <definedName name="ANEXO1" hidden="1">{"'teste'!$B$2:$R$49"}</definedName>
    <definedName name="ANEXO2" hidden="1">{"'teste'!$B$2:$R$49"}</definedName>
    <definedName name="anexoO">#REF!</definedName>
    <definedName name="ANEXOS">#REF!</definedName>
    <definedName name="ano">#REF!</definedName>
    <definedName name="Ano_Ab" hidden="1">#REF!</definedName>
    <definedName name="ano_desativacao">#REF!</definedName>
    <definedName name="Ano_Enc" hidden="1">#REF!</definedName>
    <definedName name="ano_monsanto">#REF!</definedName>
    <definedName name="Anoant">#REF!</definedName>
    <definedName name="Anoprop">#REF!</definedName>
    <definedName name="ANRWPWLRIQ" hidden="1">#REF!</definedName>
    <definedName name="ans" hidden="1">{#N/A,#N/A,FALSE,"PCOL"}</definedName>
    <definedName name="anscount" hidden="1">1</definedName>
    <definedName name="ant" hidden="1">{#N/A,#N/A,FALSE,"MO (2)"}</definedName>
    <definedName name="ant_1" hidden="1">{#N/A,#N/A,FALSE,"MO (2)"}</definedName>
    <definedName name="ANTT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apaga3">#REF!</definedName>
    <definedName name="Aparecida">#REF!</definedName>
    <definedName name="APOIO">#REF!</definedName>
    <definedName name="ApoioTécnico">#REF!</definedName>
    <definedName name="aporte_ano1">#REF!</definedName>
    <definedName name="aq" hidden="1">{"'Quadro'!$A$4:$BG$78"}</definedName>
    <definedName name="AR" hidden="1">{"'Quadro'!$A$4:$BG$78"}</definedName>
    <definedName name="Aramis" hidden="1">{"'CptDifn'!$AA$32:$AG$32"}</definedName>
    <definedName name="Arara" hidden="1">{#N/A,#N/A,FALSE,"PCOL"}</definedName>
    <definedName name="Área">#REF!</definedName>
    <definedName name="ÀREA">#REF!</definedName>
    <definedName name="AREA_01">#REF!</definedName>
    <definedName name="ÁREA_01">#REF!</definedName>
    <definedName name="ÁREA_02">#REF!</definedName>
    <definedName name="ÁREA_03">#REF!</definedName>
    <definedName name="AREA_04">#REF!</definedName>
    <definedName name="ÁREA_04">#REF!</definedName>
    <definedName name="ÀREA_ACUM">#REF!</definedName>
    <definedName name="ÁREA_DE_ENTRADA_DE_C_PROD_CABO">#REF!</definedName>
    <definedName name="ÁREA_DE_ENTRADA_DE_C_PROD_CAXIAS">#REF!</definedName>
    <definedName name="ÁREA_DE_ENTRADA_DE_C_PROD_TRIUNFO">#REF!</definedName>
    <definedName name="ÁREA_DE_ENTRADA_DE_CUSTO_FIXO">#REF!</definedName>
    <definedName name="ÁREA_DE_ENTRADA_DE_CUSTOS_VARIAVEIS">#REF!</definedName>
    <definedName name="ÁREA_DE_ENTRADA_DE_CVARIÁVEL_TOTAL">#REF!</definedName>
    <definedName name="ÁREA_DE_ENTRADA_DE_FATURAMENTO">#REF!</definedName>
    <definedName name="_xlnm.Extract">#REF!</definedName>
    <definedName name="_xlnm.Print_Area" localSheetId="3">BDI!$A$2:$C$27</definedName>
    <definedName name="_xlnm.Print_Area" localSheetId="12">'Concomitância (apoio)'!$B$2:$BS$13</definedName>
    <definedName name="_xlnm.Print_Area" localSheetId="4">CPU_Produtos!$A$1:$H$11</definedName>
    <definedName name="_xlnm.Print_Area" localSheetId="7">Cronograma!$A$1:$O$52</definedName>
    <definedName name="_xlnm.Print_Area" localSheetId="10">'Cronograma-gráfico'!$A:$R</definedName>
    <definedName name="_xlnm.Print_Area" localSheetId="0">'DER INFRA 2025 01 SEM'!$A:$E</definedName>
    <definedName name="_xlnm.Print_Area" localSheetId="5">Orçamento!$A$1:$J$9</definedName>
    <definedName name="_xlnm.Print_Area" localSheetId="11">'Profissionais (apoio)'!$A$1:$J$18</definedName>
    <definedName name="_xlnm.Print_Area">#REF!</definedName>
    <definedName name="Area_Executante">#REF!</definedName>
    <definedName name="AREA_FRAC">#N/A</definedName>
    <definedName name="Área_impressão_IF">#REF!</definedName>
    <definedName name="Área_impressão_IL">#REF!</definedName>
    <definedName name="Área_impressão_IM">#REF!</definedName>
    <definedName name="AREA_LEG">#N/A</definedName>
    <definedName name="AREA_MUN">#N/A</definedName>
    <definedName name="Area_Solicitante">#REF!</definedName>
    <definedName name="AREAFRAC">#N/A</definedName>
    <definedName name="AREEWR" hidden="1">{"'Quadro'!$A$4:$BG$78"}</definedName>
    <definedName name="arewrfe">#REF!</definedName>
    <definedName name="Arial">#REF!</definedName>
    <definedName name="arnaldo">#REF!</definedName>
    <definedName name="aroldo">#REF!</definedName>
    <definedName name="Arq_Nome">#REF!</definedName>
    <definedName name="arquivo">#REF!</definedName>
    <definedName name="as">#REF!</definedName>
    <definedName name="AS2DocOpenMode" hidden="1">"AS2DocumentEdit"</definedName>
    <definedName name="AS2NamedRange" hidden="1">15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a" hidden="1">{"'RR'!$A$2:$E$81"}</definedName>
    <definedName name="asaasaas" hidden="1">{#N/A,#N/A,TRUE,"indice";#N/A,#N/A,TRUE,"indicadores";#N/A,#N/A,TRUE,"comentarios"}</definedName>
    <definedName name="asaasa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sa" hidden="1">{#N/A,#N/A,FALSE,"MO (2)"}</definedName>
    <definedName name="asccac" hidden="1">#REF!</definedName>
    <definedName name="asd">#REF!</definedName>
    <definedName name="asd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da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da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dad">#REF!</definedName>
    <definedName name="asdad_1" hidden="1">{"'Índice'!$A$1:$K$49"}</definedName>
    <definedName name="asdad_2" hidden="1">{"'Índice'!$A$1:$K$49"}</definedName>
    <definedName name="asdadadad" hidden="1">{"'gráf jan00'!$A$1:$AK$41"}</definedName>
    <definedName name="asdadasd" hidden="1">{"'Quadro'!$A$4:$BG$78"}</definedName>
    <definedName name="asdas" hidden="1">#REF!</definedName>
    <definedName name="ASDASDA">#REF!</definedName>
    <definedName name="asdasd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dasdasdas" hidden="1">{"'gráf jan00'!$A$1:$AK$41"}</definedName>
    <definedName name="asdf">#REF!</definedName>
    <definedName name="asdfadsfasdf" hidden="1">#REF!</definedName>
    <definedName name="asdfasdf" hidden="1">{"'gráf jan00'!$A$1:$AK$41"}</definedName>
    <definedName name="asdfasf" hidden="1">#REF!</definedName>
    <definedName name="asdfasfsafasf" hidden="1">{"'CptDifn'!$AA$32:$AG$32"}</definedName>
    <definedName name="asdffsdfsdfs" hidden="1">#REF!</definedName>
    <definedName name="asdfg">#N/A</definedName>
    <definedName name="asdfghqefha" hidden="1">{#N/A,#N/A,FALSE,"MO (2)"}</definedName>
    <definedName name="asdg" hidden="1">{"'gráf jan00'!$A$1:$AK$41"}</definedName>
    <definedName name="asdhkasd" hidden="1">{"'Quadro'!$A$4:$BG$78"}</definedName>
    <definedName name="asdryhsdf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sa" hidden="1">#REF!</definedName>
    <definedName name="ASDSD" hidden="1">{"'Quadro'!$A$4:$BG$78"}</definedName>
    <definedName name="asdsdaf" hidden="1">{#N/A,#N/A,TRUE,"indice";#N/A,#N/A,TRUE,"indicadores";#N/A,#N/A,TRUE,"comentarios"}</definedName>
    <definedName name="asdsf" hidden="1">{"'gráf jan00'!$A$1:$AK$41"}</definedName>
    <definedName name="aseedrf" hidden="1">{"'CptDifn'!$AA$32:$AG$32"}</definedName>
    <definedName name="aseqa" hidden="1">{"'RR'!$A$2:$E$81"}</definedName>
    <definedName name="asfa">#REF!</definedName>
    <definedName name="ASFAFA" hidden="1">IF(AUTOEVENTO="manual",SUMIF(#REF!,1,#REF!),0)</definedName>
    <definedName name="ASFASDF">#REF!</definedName>
    <definedName name="ASFGG" hidden="1">{#N/A,#N/A,TRUE,"Serviços"}</definedName>
    <definedName name="asjhaksjd" hidden="1">{"'RR'!$A$2:$E$81"}</definedName>
    <definedName name="asq" hidden="1">{"'RR'!$A$2:$E$81"}</definedName>
    <definedName name="asrgad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S" hidden="1">SUM(IF(#REF!=#REF!,(#REF!)*(#REF!="MP")))</definedName>
    <definedName name="Ass.Méd.Adm.Local">#REF!</definedName>
    <definedName name="assadasd" hidden="1">{"'gráf jan00'!$A$1:$AK$41"}</definedName>
    <definedName name="Assist.Médica">#REF!</definedName>
    <definedName name="aswa" hidden="1">{"'RR'!$A$2:$E$81"}</definedName>
    <definedName name="aswe" hidden="1">{"'Quadro'!$A$4:$BG$78"}</definedName>
    <definedName name="aswea" hidden="1">{"'RR'!$A$2:$E$81"}</definedName>
    <definedName name="ASWEFGQ3" hidden="1">{"'gráf jan00'!$A$1:$AK$41"}</definedName>
    <definedName name="aswqwa" hidden="1">{"'Quadro'!$A$4:$BG$78"}</definedName>
    <definedName name="aswwq" hidden="1">{"'Quadro'!$A$4:$BG$78"}</definedName>
    <definedName name="AT" hidden="1">{"'Quadro'!$A$4:$BG$78"}</definedName>
    <definedName name="Ata" hidden="1">{#N/A,#N/A,FALSE,"PCOL"}</definedName>
    <definedName name="atc" hidden="1">{"'Quadro'!$A$4:$BG$78"}</definedName>
    <definedName name="ato1_curta">#REF!</definedName>
    <definedName name="ato2_curta">#REF!</definedName>
    <definedName name="ATRA">#REF!</definedName>
    <definedName name="ATWS67">#REF!</definedName>
    <definedName name="ATWS68">#REF!</definedName>
    <definedName name="AUTOEVENTO" hidden="1">#REF!</definedName>
    <definedName name="aux">#REF!</definedName>
    <definedName name="AUX1">#REF!</definedName>
    <definedName name="aux2">#REF!</definedName>
    <definedName name="auxiliar">#REF!</definedName>
    <definedName name="av" hidden="1">{"'CptDifn'!$AA$32:$AG$32"}</definedName>
    <definedName name="AW" hidden="1">{"'Quadro'!$A$4:$BG$78"}</definedName>
    <definedName name="awdas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x" hidden="1">{"'CptDifn'!$AA$32:$AG$32"}</definedName>
    <definedName name="axs" hidden="1">{"'gráf jan00'!$A$1:$AK$41"}</definedName>
    <definedName name="az" hidden="1">{"'CptDifn'!$AA$32:$AG$32"}</definedName>
    <definedName name="azz" hidden="1">#REF!</definedName>
    <definedName name="B" hidden="1">{TRUE,TRUE,-1.25,-15.5,484.5,232.5,FALSE,TRUE,TRUE,FALSE,0,21,#N/A,90,#N/A,13.25,13.5,1,FALSE,FALSE,3,TRUE,1,FALSE,75,"Swvu.RESUMO._.EM._.PARTES.","ACwvu.RESUMO._.EM._.PARTES.",#N/A,FALSE,FALSE,0.196850393700787,0.16,0.984251968503937,0.984251968503937,2,"","&amp;L&amp;F&amp;8            &amp;A&amp;C&amp;8&amp;D              &amp;T&amp;R&amp;8Página &amp;P de &amp;N",TRUE,TRUE,FALSE,TRUE,1,50,#N/A,#N/A,"=R4C1:R94C33","=R1:R3","Rwvu.RESUMO._.EM._.PARTES.",#N/A,FALSE,FALSE,TRUE,9,65532,300,FALSE,FALSE,TRUE,TRUE,TRUE}</definedName>
    <definedName name="b_1" hidden="1">{"'Índice'!$A$1:$K$49"}</definedName>
    <definedName name="b_2" hidden="1">{"'Índice'!$A$1:$K$49"}</definedName>
    <definedName name="BALANCE">#REF!</definedName>
    <definedName name="BALANCO">#REF!</definedName>
    <definedName name="BalType" localSheetId="4" hidden="1">VERDADEIRO</definedName>
    <definedName name="BalType" localSheetId="7" hidden="1">[0]!VERIF_PC</definedName>
    <definedName name="BalType" localSheetId="5" hidden="1">VERDADEIRO</definedName>
    <definedName name="BalType" localSheetId="11" hidden="1">VERDADEIRO</definedName>
    <definedName name="BalType" hidden="1">VERDADEIRO</definedName>
    <definedName name="_xlnm.Database">#REF!</definedName>
    <definedName name="BandasAnoInicial" hidden="1">#REF!</definedName>
    <definedName name="BandasCadernoEncargos" hidden="1">#REF!</definedName>
    <definedName name="BandasIndiceActualizaçãoTarifária" hidden="1">#REF!</definedName>
    <definedName name="BandasLimitesSuperior" hidden="1">#REF!</definedName>
    <definedName name="BandasPagamentosFixos" hidden="1">#REF!</definedName>
    <definedName name="BandasPagamentosVariaveis" hidden="1">#REF!</definedName>
    <definedName name="BandasPenalizaçõesPercentagem" hidden="1">#REF!</definedName>
    <definedName name="BandasPgtIndiceActualizaçãoTarifária" hidden="1">#REF!</definedName>
    <definedName name="BandasReceitasPortagem" hidden="1">#REF!</definedName>
    <definedName name="BandasTabelaActualizaçãoTarifária" hidden="1">#REF!</definedName>
    <definedName name="BandasTarifasReferência" hidden="1">#REF!</definedName>
    <definedName name="BandasVeiculosKmsAlocação" hidden="1">#REF!</definedName>
    <definedName name="ba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reiras_Entrada_Manual" hidden="1">#REF!</definedName>
    <definedName name="Barreiras_Entrada_VV" hidden="1">#REF!</definedName>
    <definedName name="Barreiras_Lanços" hidden="1">#REF!</definedName>
    <definedName name="Barreiras_Saída_Manual" hidden="1">#REF!</definedName>
    <definedName name="Barreiras_Saída_VV" hidden="1">#REF!</definedName>
    <definedName name="Barreiras_Sublanços" hidden="1">#REF!</definedName>
    <definedName name="BASE">#REF!</definedName>
    <definedName name="base_calculo_inv_dce">#REF!</definedName>
    <definedName name="BASE2">#REF!</definedName>
    <definedName name="BASECONTA">#REF!</definedName>
    <definedName name="BASICOS">#REF!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AWKQAVDWH" hidden="1">#REF!</definedName>
    <definedName name="BB">#N/A</definedName>
    <definedName name="BBB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b" hidden="1">{#N/A,#N/A,FALSE,"MO (2)"}</definedName>
    <definedName name="bbbb_1" hidden="1">{#N/A,#N/A,FALSE,"MO (2)"}</definedName>
    <definedName name="bbbbb" hidden="1">{"'gráf jan00'!$A$1:$AK$41"}</definedName>
    <definedName name="bbbbbbb" hidden="1">{#N/A,#N/A,FALSE,"MO (2)"}</definedName>
    <definedName name="bbbbbbbbbb" hidden="1">#REF!</definedName>
    <definedName name="bbbbbbbbbbbbb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b" hidden="1">#REF!</definedName>
    <definedName name="bbbbbbbbbbbbbbbbbbbbbbbbbbbbbbbb" hidden="1">{"'REL CUSTODIF'!$B$1:$H$72"}</definedName>
    <definedName name="bbgg" hidden="1">{"'CptDifn'!$AA$32:$AG$32"}</definedName>
    <definedName name="bcbcbc">#REF!</definedName>
    <definedName name="bchar10" localSheetId="3" hidden="1">#REF!</definedName>
    <definedName name="bchar10" hidden="1">#REF!</definedName>
    <definedName name="bchart1" hidden="1">#REF!</definedName>
    <definedName name="bchart11" hidden="1">#REF!</definedName>
    <definedName name="bchart12" hidden="1">#REF!</definedName>
    <definedName name="bchart13" hidden="1">#REF!</definedName>
    <definedName name="bchart14" hidden="1">#REF!</definedName>
    <definedName name="bchart15" hidden="1">#REF!</definedName>
    <definedName name="bchart16" hidden="1">#REF!</definedName>
    <definedName name="bchart17" hidden="1">#REF!</definedName>
    <definedName name="bchart18" hidden="1">#REF!</definedName>
    <definedName name="bchart19" hidden="1">#REF!</definedName>
    <definedName name="bchart2" hidden="1">#REF!</definedName>
    <definedName name="bchart20" hidden="1">#REF!</definedName>
    <definedName name="bchart21" hidden="1">#REF!</definedName>
    <definedName name="bchart22" hidden="1">#REF!</definedName>
    <definedName name="bchart23" hidden="1">#REF!</definedName>
    <definedName name="bchart24" hidden="1">#REF!</definedName>
    <definedName name="bchart25" hidden="1">#REF!</definedName>
    <definedName name="bchart26" hidden="1">#REF!</definedName>
    <definedName name="bchart27" hidden="1">#REF!</definedName>
    <definedName name="bchart28" hidden="1">#REF!</definedName>
    <definedName name="bchart29" hidden="1">#REF!</definedName>
    <definedName name="bchart3" hidden="1">#REF!</definedName>
    <definedName name="bchart30" hidden="1">#REF!</definedName>
    <definedName name="bchart31" hidden="1">#REF!</definedName>
    <definedName name="bchart32" hidden="1">#REF!</definedName>
    <definedName name="bchart4" hidden="1">#REF!</definedName>
    <definedName name="bchart5" hidden="1">#REF!</definedName>
    <definedName name="bchart6" hidden="1">#REF!</definedName>
    <definedName name="bchart7" hidden="1">#REF!</definedName>
    <definedName name="bchart8" hidden="1">#REF!</definedName>
    <definedName name="bchart9" hidden="1">#REF!</definedName>
    <definedName name="BCOS">#REF!</definedName>
    <definedName name="BD">#REF!</definedName>
    <definedName name="bd_moedas">#REF!</definedName>
    <definedName name="BD01_20">#REF!</definedName>
    <definedName name="BD1_9">#REF!</definedName>
    <definedName name="BD100_900">#REF!</definedName>
    <definedName name="BD20_90">#REF!</definedName>
    <definedName name="BDI">BDI!$C$27</definedName>
    <definedName name="BDI.Opcao" hidden="1">#REF!</definedName>
    <definedName name="BDI_BF">#REF!</definedName>
    <definedName name="BDI_Obra">#REF!</definedName>
    <definedName name="BDI_Sem_Impostos">#REF!</definedName>
    <definedName name="BE">#REF!</definedName>
    <definedName name="BenCust">#REF!</definedName>
    <definedName name="Beneficio_Custo">#REF!</definedName>
    <definedName name="BERCO">#REF!</definedName>
    <definedName name="BG">#REF!</definedName>
    <definedName name="BG_Del" hidden="1">15</definedName>
    <definedName name="BG_Ins" hidden="1">4</definedName>
    <definedName name="BG_Mod" hidden="1">6</definedName>
    <definedName name="BI">#REF!</definedName>
    <definedName name="BIMYFVTTQH" hidden="1">#REF!</definedName>
    <definedName name="bin">#REF!</definedName>
    <definedName name="BL">#REF!</definedName>
    <definedName name="Bloco" hidden="1">#REF!</definedName>
    <definedName name="Bloco2" hidden="1">#REF!</definedName>
    <definedName name="BLOCOS" hidden="1">{#N/A,#N/A,FALSE,"Plan1"}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13" hidden="1">#REF!</definedName>
    <definedName name="BLPH14" hidden="1">#REF!</definedName>
    <definedName name="BLPH15" hidden="1">#REF!</definedName>
    <definedName name="BLPH2" hidden="1">#REF!</definedName>
    <definedName name="BLPH23" hidden="1">#REF!</definedName>
    <definedName name="BLPH24" hidden="1">#REF!</definedName>
    <definedName name="BLPH25" hidden="1">#REF!</definedName>
    <definedName name="BLPH3" hidden="1">#REF!</definedName>
    <definedName name="BLPH4" hidden="1">#REF!</definedName>
    <definedName name="BLPH45" hidden="1">#REF!</definedName>
    <definedName name="BLPH46" hidden="1">#REF!</definedName>
    <definedName name="BLPH47" hidden="1">#REF!</definedName>
    <definedName name="BLPH48" hidden="1">#REF!</definedName>
    <definedName name="BLPH49" hidden="1">#REF!</definedName>
    <definedName name="BLPH5" hidden="1">#REF!</definedName>
    <definedName name="BLPH50" hidden="1">#REF!</definedName>
    <definedName name="BLPH51" hidden="1">#REF!</definedName>
    <definedName name="BLPH52" hidden="1">#REF!</definedName>
    <definedName name="BLPH53" hidden="1">#REF!</definedName>
    <definedName name="BLPH54" hidden="1">#REF!</definedName>
    <definedName name="BLPH55" hidden="1">#REF!</definedName>
    <definedName name="BLPH56" hidden="1">#REF!</definedName>
    <definedName name="BLPH57" hidden="1">#REF!</definedName>
    <definedName name="BLPH58" hidden="1">#REF!</definedName>
    <definedName name="BLPH59" hidden="1">#REF!</definedName>
    <definedName name="BLPH6" hidden="1">#REF!</definedName>
    <definedName name="BLPH60" hidden="1">#REF!</definedName>
    <definedName name="BLPH61" hidden="1">#REF!</definedName>
    <definedName name="BLPH62" hidden="1">#REF!</definedName>
    <definedName name="BLPH63" hidden="1">#REF!</definedName>
    <definedName name="BLPH64" hidden="1">#REF!</definedName>
    <definedName name="BLPH65" hidden="1">#REF!</definedName>
    <definedName name="BLPH66" hidden="1">#REF!</definedName>
    <definedName name="BLPH67" hidden="1">#REF!</definedName>
    <definedName name="BLPH68" hidden="1">#REF!</definedName>
    <definedName name="BLPH69" hidden="1">#REF!</definedName>
    <definedName name="BLPH7" hidden="1">#REF!</definedName>
    <definedName name="BLPH70" hidden="1">#REF!</definedName>
    <definedName name="BLPH71" hidden="1">#REF!</definedName>
    <definedName name="BLPH72" hidden="1">#REF!</definedName>
    <definedName name="BLPH73" hidden="1">#REF!</definedName>
    <definedName name="BLPH74" hidden="1">#REF!</definedName>
    <definedName name="BLPH75" hidden="1">#REF!</definedName>
    <definedName name="BLPH76" hidden="1">#REF!</definedName>
    <definedName name="BLPH77" hidden="1">#REF!</definedName>
    <definedName name="BLPH78" hidden="1">#REF!</definedName>
    <definedName name="BLPH79" hidden="1">#REF!</definedName>
    <definedName name="BLPH8" hidden="1">#REF!</definedName>
    <definedName name="BLPH80" hidden="1">#REF!</definedName>
    <definedName name="BLPH81" hidden="1">#REF!</definedName>
    <definedName name="BLPH82" hidden="1">#REF!</definedName>
    <definedName name="BLPH83" hidden="1">#REF!</definedName>
    <definedName name="BLPH9" hidden="1">#REF!</definedName>
    <definedName name="BMHaberMesAcum">#REF!</definedName>
    <definedName name="BMHaberMesMatTrat">#REF!</definedName>
    <definedName name="BODQBRBUOE" hidden="1">#REF!</definedName>
    <definedName name="BR">#REF!</definedName>
    <definedName name="BRITA_DRENO" hidden="1">{#N/A,#N/A,TRUE,"Plan1"}</definedName>
    <definedName name="BRITA_TSD" hidden="1">{#N/A,#N/A,TRUE,"Plan1"}</definedName>
    <definedName name="BRITA_TSD_2" hidden="1">{#N/A,#N/A,TRUE,"Plan1"}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T__1">#REF!</definedName>
    <definedName name="BT_AOES">#REF!</definedName>
    <definedName name="BT_BLH">#REF!</definedName>
    <definedName name="BT_CEM">#REF!</definedName>
    <definedName name="BT_CTAVO">#REF!</definedName>
    <definedName name="BT_DE">#REF!</definedName>
    <definedName name="BT_E">#REF!</definedName>
    <definedName name="BT_EVG">#REF!</definedName>
    <definedName name="BT_MDA">#REF!</definedName>
    <definedName name="BT_MIL">#REF!</definedName>
    <definedName name="BT_MLH">#REF!</definedName>
    <definedName name="BT_VG">#REF!</definedName>
    <definedName name="Bueiros">#REF!</definedName>
    <definedName name="Button_3">"Monitoramento_de_OAC_Caixas_de_ligação_Reg_I_Lista"</definedName>
    <definedName name="Button_4">"Monitoramento_de_OAC_Caixas_de_ligação_Reg_I_Lista"</definedName>
    <definedName name="BVBZ" hidden="1">{#N/A,#N/A,FALSE,"MO (2)"}</definedName>
    <definedName name="bvcx" hidden="1">{"'Quadro'!$A$4:$BG$78"}</definedName>
    <definedName name="bvmnvnmmn" hidden="1">#REF!</definedName>
    <definedName name="BVO">#REF!</definedName>
    <definedName name="BVR">#REF!</definedName>
    <definedName name="B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VZB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vzvcxb" hidden="1">#REF!</definedName>
    <definedName name="BXF" hidden="1">{"'Quadro'!$A$4:$BG$78"}</definedName>
    <definedName name="BZCZ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" localSheetId="3" hidden="1">#REF!</definedName>
    <definedName name="ç" hidden="1">#REF!</definedName>
    <definedName name="c_bueiros">#REF!</definedName>
    <definedName name="c_c" hidden="1">{"'REL CUSTODIF'!$B$1:$H$72"}</definedName>
    <definedName name="C_G_LAT">#N/A</definedName>
    <definedName name="C_G_LON">#N/A</definedName>
    <definedName name="C_M_LAT">#N/A</definedName>
    <definedName name="C_M_LON">#N/A</definedName>
    <definedName name="C_S_LAT">#N/A</definedName>
    <definedName name="C_S_LON">#N/A</definedName>
    <definedName name="c1541594415115111114" hidden="1">#REF!</definedName>
    <definedName name="CA">#REF!</definedName>
    <definedName name="CAB">#REF!</definedName>
    <definedName name="CABECA">#REF!</definedName>
    <definedName name="CAC">#REF!</definedName>
    <definedName name="cadeira" hidden="1">{#N/A,#N/A,TRUE,"Serviços"}</definedName>
    <definedName name="CadIns" hidden="1">#REF!</definedName>
    <definedName name="CadSrv" hidden="1">#REF!</definedName>
    <definedName name="caet" hidden="1">{#N/A,#N/A,FALSE,"PCOL"}</definedName>
    <definedName name="caetano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fd" hidden="1">{#N/A,#N/A,FALSE,"PCOL"}</definedName>
    <definedName name="Caixilhos">#REF!</definedName>
    <definedName name="CÁLCULO.TotalAdmLocal" hidden="1">IF(AUTOEVENTO="manual",SUMIF(#REF!,1,#REF!),0)</definedName>
    <definedName name="CAM">#REF!</definedName>
    <definedName name="CAMINHÃO">#REF!</definedName>
    <definedName name="CANCELADA">#REF!</definedName>
    <definedName name="CANETIRO">#REF!</definedName>
    <definedName name="CANT">#REF!</definedName>
    <definedName name="CANTEIRO">#REF!</definedName>
    <definedName name="canteiro_de_obras">#REF!</definedName>
    <definedName name="CAPA" hidden="1">{#N/A,#N/A,TRUE,"Serviços"}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a22" hidden="1">{#N/A,#N/A,TRUE,"Serviços"}</definedName>
    <definedName name="CAPAA" hidden="1">{#N/A,#N/A,TRUE,"Serviços"}</definedName>
    <definedName name="capacity_share">#REF!</definedName>
    <definedName name="Carinha">"Carinha"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S">#REF!</definedName>
    <definedName name="Cases">#REF!</definedName>
    <definedName name="caso">#REF!</definedName>
    <definedName name="CBCBV" hidden="1">{"'gráf jan00'!$A$1:$AK$41"}</definedName>
    <definedName name="cbnmghmk" hidden="1">{"'Índice'!$A$1:$K$49"}</definedName>
    <definedName name="CBU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#REF!</definedName>
    <definedName name="CBWorkbookPriority" hidden="1">-1815621883</definedName>
    <definedName name="ccasc" hidden="1">#REF!</definedName>
    <definedName name="CCC" hidden="1">{#N/A,#N/A,FALSE,"MO (2)"}</definedName>
    <definedName name="ççç" hidden="1">{"'gráf jan00'!$A$1:$AK$41"}</definedName>
    <definedName name="cccc" hidden="1">{#N/A,#N/A,FALSE,"GQGEMPRE"}</definedName>
    <definedName name="çççç" hidden="1">{"'CptDifn'!$AA$32:$AG$32"}</definedName>
    <definedName name="ccccc" hidden="1">{"'CptDifn'!$AA$32:$AG$32"}</definedName>
    <definedName name="CCCCCCCC" hidden="1">{#N/A,#N/A,FALSE,"Plan1"}</definedName>
    <definedName name="ccccccccc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ççççççççç" hidden="1">#REF!</definedName>
    <definedName name="cccccccccccccc" hidden="1">#REF!</definedName>
    <definedName name="CCE">#REF!</definedName>
    <definedName name="cch" hidden="1">#N/A</definedName>
    <definedName name="cchart1" localSheetId="3" hidden="1">#REF!</definedName>
    <definedName name="cchart1" hidden="1">#REF!</definedName>
    <definedName name="cchart10" localSheetId="3" hidden="1">#REF!</definedName>
    <definedName name="cchart10" hidden="1">#REF!</definedName>
    <definedName name="cchart11" localSheetId="3" hidden="1">#REF!</definedName>
    <definedName name="cchart11" hidden="1">#REF!</definedName>
    <definedName name="cchart12" hidden="1">#REF!</definedName>
    <definedName name="cchart13" hidden="1">#REF!</definedName>
    <definedName name="cchart14" hidden="1">#REF!</definedName>
    <definedName name="cchart15" hidden="1">#REF!</definedName>
    <definedName name="cchart16" hidden="1">#REF!</definedName>
    <definedName name="cchart17" hidden="1">#REF!</definedName>
    <definedName name="cchart18" hidden="1">#REF!</definedName>
    <definedName name="cchart19" hidden="1">#REF!</definedName>
    <definedName name="cchart2" hidden="1">#REF!</definedName>
    <definedName name="cchart20" hidden="1">#REF!</definedName>
    <definedName name="cchart21" hidden="1">#REF!</definedName>
    <definedName name="cchart22" hidden="1">#REF!</definedName>
    <definedName name="cchart23" hidden="1">#REF!</definedName>
    <definedName name="cchart24" hidden="1">#REF!</definedName>
    <definedName name="cchart25" hidden="1">#REF!</definedName>
    <definedName name="cchart26" hidden="1">#REF!</definedName>
    <definedName name="cchart27" hidden="1">#REF!</definedName>
    <definedName name="cchart28" hidden="1">#REF!</definedName>
    <definedName name="cchart29" hidden="1">#REF!</definedName>
    <definedName name="cchart3" hidden="1">#REF!</definedName>
    <definedName name="cchart31" hidden="1">#REF!</definedName>
    <definedName name="cchart32" hidden="1">#REF!</definedName>
    <definedName name="cchart4" hidden="1">#REF!</definedName>
    <definedName name="cchart5" hidden="1">#REF!</definedName>
    <definedName name="cchart6" hidden="1">#REF!</definedName>
    <definedName name="cchart7" hidden="1">#REF!</definedName>
    <definedName name="cchart8" hidden="1">#REF!</definedName>
    <definedName name="cchart9" hidden="1">#REF!</definedName>
    <definedName name="CCM">#REF!</definedName>
    <definedName name="CD7190y7192">#REF!</definedName>
    <definedName name="CDDistrib.L5Pta.">#REF!</definedName>
    <definedName name="cde">#N/A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el_aaorcam">#REF!</definedName>
    <definedName name="cel_MoedaSelecao">#REF!</definedName>
    <definedName name="cel_MoedaVersao">#REF!</definedName>
    <definedName name="cel_nDRE">#REF!</definedName>
    <definedName name="cel_nmorcam">#REF!</definedName>
    <definedName name="cel_PlanDRE">#REF!</definedName>
    <definedName name="CEN">#REF!</definedName>
    <definedName name="cenario">#REF!</definedName>
    <definedName name="Cenários">#REF!</definedName>
    <definedName name="CENTROS_6">"'2006'.$#REF!$#REF!"</definedName>
    <definedName name="CER">#REF!</definedName>
    <definedName name="CF">#N/A</definedName>
    <definedName name="cf_cs_asahi">#REF!</definedName>
    <definedName name="charles" hidden="1">{"'gráf jan00'!$A$1:$AK$41"}</definedName>
    <definedName name="chato" hidden="1">#REF!</definedName>
    <definedName name="Chave" hidden="1">#REF!</definedName>
    <definedName name="Chave1" hidden="1">#REF!</definedName>
    <definedName name="CHECKSSO_OUT" hidden="1">{"'Quadro'!$A$4:$BG$78"}</definedName>
    <definedName name="CHICO" hidden="1">{"'RR'!$A$2:$E$81"}</definedName>
    <definedName name="CI">#REF!</definedName>
    <definedName name="ciclos" hidden="1">{"'RR'!$A$2:$E$81"}</definedName>
    <definedName name="cida" hidden="1">{#N/A,#N/A,FALSE,"PCOL"}</definedName>
    <definedName name="CL">#REF!</definedName>
    <definedName name="çl">#REF!</definedName>
    <definedName name="cl2disp_cl2elet">#REF!</definedName>
    <definedName name="Clas" hidden="1">MAX(LEN(#REF!))</definedName>
    <definedName name="Clas_1" hidden="1">MAX(LEN(#REF!))</definedName>
    <definedName name="CLAS_ECO">#N/A</definedName>
    <definedName name="CLAS_LOC">#N/A</definedName>
    <definedName name="claudia" hidden="1">{"'gráf jan00'!$A$1:$AK$41"}</definedName>
    <definedName name="claudio" hidden="1">{"'gráf jan00'!$A$1:$AK$41"}</definedName>
    <definedName name="çlçl" hidden="1">{"'Quadro'!$A$4:$BG$78"}</definedName>
    <definedName name="cliente">#REF!</definedName>
    <definedName name="cloro_monsanto">#REF!</definedName>
    <definedName name="Cls" hidden="1">#N/A</definedName>
    <definedName name="Clschv">#REF!</definedName>
    <definedName name="CMA">#REF!</definedName>
    <definedName name="cmai29">#REF!</definedName>
    <definedName name="CMC" hidden="1">{"'Quadro'!$A$4:$BG$78"}</definedName>
    <definedName name="CMT">#REF!</definedName>
    <definedName name="COBERTURA">#N/A</definedName>
    <definedName name="Cobra" hidden="1">{#N/A,#N/A,FALSE,"PCOL"}</definedName>
    <definedName name="Cobre" hidden="1">{"'CptDifn'!$AA$32:$AG$32"}</definedName>
    <definedName name="Cod" hidden="1">#REF!</definedName>
    <definedName name="Cód.">"serv"</definedName>
    <definedName name="COD_DIST">#N/A</definedName>
    <definedName name="COD_ME_R">#N/A</definedName>
    <definedName name="COD_MI_R">#N/A</definedName>
    <definedName name="COD_MUNI">#N/A</definedName>
    <definedName name="COD_UF">#N/A</definedName>
    <definedName name="code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FINS">#REF!</definedName>
    <definedName name="col_Ano">#REF!</definedName>
    <definedName name="col_Ano_Negocio">#REF!</definedName>
    <definedName name="col_RecLiquidaMI">#REF!</definedName>
    <definedName name="Coluna" hidden="1">#REF!</definedName>
    <definedName name="COLUNA_TOTAIS">#REF!</definedName>
    <definedName name="Comb.OpçãoLocação">#REF!</definedName>
    <definedName name="Comb.Transp.Operac.">#REF!</definedName>
    <definedName name="combinada">#REF!</definedName>
    <definedName name="Combustível">#REF!</definedName>
    <definedName name="Comp" hidden="1">#REF!</definedName>
    <definedName name="Concentrado_Cobre" hidden="1">{"'CptDifn'!$AA$32:$AG$32"}</definedName>
    <definedName name="conserv" hidden="1">#REF!</definedName>
    <definedName name="conservação_de_rotina">#REF!</definedName>
    <definedName name="conservação_especial">#REF!</definedName>
    <definedName name="conservação_rodoviária">#REF!</definedName>
    <definedName name="considera_ICMS_credito_PVC">#REF!</definedName>
    <definedName name="considera_venda_H2">#REF!</definedName>
    <definedName name="Consolidada">#N/A</definedName>
    <definedName name="Consulta_itens_financeiros">#REF!</definedName>
    <definedName name="CONSUMO_BUTADIENO_ESTIRENO_EM_TONELADAS">#REF!</definedName>
    <definedName name="cont_cs">#REF!</definedName>
    <definedName name="cont_cs_asahi">#REF!</definedName>
    <definedName name="cont_dce">#REF!</definedName>
    <definedName name="controle" hidden="1">{"'Plan1 (2)'!$A$5:$F$63"}</definedName>
    <definedName name="Copia" hidden="1">{#N/A,#N/A,FALSE,"PCOL"}</definedName>
    <definedName name="copiaranc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RPO">#REF!</definedName>
    <definedName name="CotVersao">#REF!</definedName>
    <definedName name="coucou" hidden="1">{#N/A,#N/A,TRUE,"Cover sheet";#N/A,#N/A,TRUE,"INPUTS";#N/A,#N/A,TRUE,"OUTPUTS";#N/A,#N/A,TRUE,"VALUATION"}</definedName>
    <definedName name="CPA">#REF!</definedName>
    <definedName name="CPI">#REF!</definedName>
    <definedName name="CPONT">#REF!</definedName>
    <definedName name="CProdConcAgMP">#REF!</definedName>
    <definedName name="CProdConcAgTrat">#REF!</definedName>
    <definedName name="CProdZnMP">#REF!</definedName>
    <definedName name="CProdZnTrat">#REF!</definedName>
    <definedName name="cpu">#REF!</definedName>
    <definedName name="CpuAux" hidden="1">#REF!</definedName>
    <definedName name="CPUs" hidden="1">#REF!</definedName>
    <definedName name="CR">#REF!</definedName>
    <definedName name="CRIT" hidden="1">#REF!</definedName>
    <definedName name="Criteria">#REF!</definedName>
    <definedName name="_xlnm.Criteria">#REF!</definedName>
    <definedName name="Criterios_IM">"$'1998'.$#REF!$#REF!:$#REF!$#REF!"</definedName>
    <definedName name="CRITÉRIOS_IM">#REF!</definedName>
    <definedName name="CRN">#REF!</definedName>
    <definedName name="CRO" hidden="1">{#N/A,#N/A,FALSE,"MO (2)"}</definedName>
    <definedName name="Cron" hidden="1">{#N/A,#N/A,FALSE,"MO (2)"}</definedName>
    <definedName name="Cron_1" hidden="1">{#N/A,#N/A,FALSE,"MO (2)"}</definedName>
    <definedName name="CRONO.MaxParc" hidden="1">#REF!+#REF!</definedName>
    <definedName name="CRONO.NivelExibicao" hidden="1">#REF!</definedName>
    <definedName name="cronograma" hidden="1">{#N/A,#N/A,TRUE,"Plan1"}</definedName>
    <definedName name="Cronograma_Inv" hidden="1">{"'Quadro'!$A$4:$BG$78"}</definedName>
    <definedName name="CRR">#REF!</definedName>
    <definedName name="crys" hidden="1">{"'RR'!$A$2:$E$81"}</definedName>
    <definedName name="cs_nova_prep">#REF!</definedName>
    <definedName name="CSeIR">#REF!</definedName>
    <definedName name="CSeIRestimado">#REF!</definedName>
    <definedName name="CSLL">#REF!</definedName>
    <definedName name="ct">#REF!</definedName>
    <definedName name="ct_cloro_uhde">#REF!</definedName>
    <definedName name="ct_energ_utilid_DCE">#REF!</definedName>
    <definedName name="ct_energia_asahi">#REF!</definedName>
    <definedName name="ct_energia_DCE_uhde">#REF!</definedName>
    <definedName name="ct_energia_uhde">#REF!</definedName>
    <definedName name="ct_eteno_uhde">#REF!</definedName>
    <definedName name="CTD">#REF!</definedName>
    <definedName name="CTD1">#REF!</definedName>
    <definedName name="CTO">#REF!</definedName>
    <definedName name="cu" hidden="1">{#N/A,#N/A,TRUE,"Serviços"}</definedName>
    <definedName name="Cun" localSheetId="4" hidden="1">VLOOKUP(#REF!,rec,5,0)</definedName>
    <definedName name="Cun" localSheetId="11" hidden="1">VLOOKUP(#REF!,rec,5,0)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VA" localSheetId="4" hidden="1">VERDADEIRO</definedName>
    <definedName name="CURVA" localSheetId="7" hidden="1">[0]!VERIF_PC</definedName>
    <definedName name="CURVA" localSheetId="5" hidden="1">VERDADEIRO</definedName>
    <definedName name="CURVA" localSheetId="11" hidden="1">VERDADEIRO</definedName>
    <definedName name="CURVA" hidden="1">VERDADEIRO</definedName>
    <definedName name="CURVAABC.2" localSheetId="4" hidden="1">VERDADEIRO</definedName>
    <definedName name="CURVAABC.2" localSheetId="7" hidden="1">[0]!VERIF_PC</definedName>
    <definedName name="CURVAABC.2" localSheetId="5" hidden="1">VERDADEIRO</definedName>
    <definedName name="CURVAABC.2" localSheetId="11" hidden="1">VERDADEIRO</definedName>
    <definedName name="CURVAABC.2" hidden="1">VERDADEIRO</definedName>
    <definedName name="CURVAABC2" localSheetId="4" hidden="1">VERDADEIRO</definedName>
    <definedName name="CURVAABC2" localSheetId="7" hidden="1">[0]!VERIF_PC</definedName>
    <definedName name="CURVAABC2" localSheetId="5" hidden="1">VERDADEIRO</definedName>
    <definedName name="CURVAABC2" localSheetId="11" hidden="1">VERDADEIRO</definedName>
    <definedName name="CURVAABC2" hidden="1">VERDADEIRO</definedName>
    <definedName name="CUSRED">#REF!</definedName>
    <definedName name="custo_desativacao">#REF!</definedName>
    <definedName name="CUSTO_FIXO_CAXIAS">#REF!</definedName>
    <definedName name="custo_fixo_cs_nova">#REF!</definedName>
    <definedName name="custo_fixo_dce_nova">#REF!</definedName>
    <definedName name="CUSTO_FIXO_TRIUNFO_E_CABO">#REF!</definedName>
    <definedName name="CUSTO_FIXO_VARIÁVEL_DESPESA">#REF!</definedName>
    <definedName name="custo_oper_01">#REF!</definedName>
    <definedName name="custo_oper_02">#REF!</definedName>
    <definedName name="custo_oper_03">#REF!</definedName>
    <definedName name="custo_oper_04">#REF!</definedName>
    <definedName name="custo_oper_05">#REF!</definedName>
    <definedName name="custo_oper_06">#REF!</definedName>
    <definedName name="custo_oper_07">#REF!</definedName>
    <definedName name="custo_oper_08">#REF!</definedName>
    <definedName name="custo_oper_09">#REF!</definedName>
    <definedName name="custo_oper_10">#REF!</definedName>
    <definedName name="CUSTO_UN">#REF!</definedName>
    <definedName name="custo_var_DCE_01">#REF!</definedName>
    <definedName name="custo_var_DCE_02">#REF!</definedName>
    <definedName name="custo_var_DCE_03">#REF!</definedName>
    <definedName name="custo_var_DCE_04">#REF!</definedName>
    <definedName name="custo_var_DCE_05">#REF!</definedName>
    <definedName name="custo_var_DCE_06">#REF!</definedName>
    <definedName name="custo_var_DCE_07">#REF!</definedName>
    <definedName name="custo_var_DCE_08">#REF!</definedName>
    <definedName name="custo_var_DCE_09">#REF!</definedName>
    <definedName name="custo_var_DCE_10">#REF!</definedName>
    <definedName name="custo_var_DCE_11">#REF!</definedName>
    <definedName name="CUSTO_VARIÁVEL_DE_VENDAS_FRETE">#REF!</definedName>
    <definedName name="custoA">#REF!</definedName>
    <definedName name="custoB">#REF!</definedName>
    <definedName name="CustoChamados">#REF!</definedName>
    <definedName name="CustoONCALL">#REF!</definedName>
    <definedName name="CustoOperac.Adm.Local">#REF!</definedName>
    <definedName name="CustoOperAdmLocal">#REF!</definedName>
    <definedName name="CustosExploraçãoParâmetros" hidden="1">#REF!</definedName>
    <definedName name="CustosExploraçãoValores" hidden="1">#REF!</definedName>
    <definedName name="custoSUB">#REF!</definedName>
    <definedName name="CustoTurno">#REF!</definedName>
    <definedName name="cv_DCE_sem_mp">#REF!</definedName>
    <definedName name="cv_sem_energia_asahi">#REF!</definedName>
    <definedName name="cv_sem_energia_uhde">#REF!</definedName>
    <definedName name="cvcvc">#N/A</definedName>
    <definedName name="CVCVXV" hidden="1">{"'gráf jan00'!$A$1:$AK$41"}</definedName>
    <definedName name="CVDCBC" hidden="1">{"'gráf jan00'!$A$1:$AK$41"}</definedName>
    <definedName name="Cwvu.RESUMO._.INTEIRO." hidden="1">#REF!,#REF!,#REF!,#REF!,#REF!,#REF!,#REF!,#REF!,#REF!,#REF!,#REF!,#REF!,#REF!,#REF!,#REF!,#REF!,#REF!,#REF!</definedName>
    <definedName name="cxz" hidden="1">{"'gráf jan00'!$A$1:$AK$41"}</definedName>
    <definedName name="cxzczxcx" hidden="1">#REF!</definedName>
    <definedName name="czxcxzcz" hidden="1">#REF!</definedName>
    <definedName name="d">#REF!</definedName>
    <definedName name="da">#REF!</definedName>
    <definedName name="DAChv">#REF!</definedName>
    <definedName name="da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inho">#REF!</definedName>
    <definedName name="DADO2">#REF!</definedName>
    <definedName name="dados">#REF!,#REF!,#REF!</definedName>
    <definedName name="Dados__Acumulado" hidden="1">{"'Ocorrência_que_Impactaram'!$A$1:$Q$43"}</definedName>
    <definedName name="Dados_Acumulado" hidden="1">{"'Ocorrência_que_Impactaram'!$A$1:$Q$43"}</definedName>
    <definedName name="DAER1" hidden="1">{#N/A,#N/A,TRUE,"Serviços"}</definedName>
    <definedName name="DAER11" hidden="1">{#N/A,#N/A,TRUE,"Serviços"}</definedName>
    <definedName name="Daniel" hidden="1">{#N/A,#N/A,FALSE,"MO (2)"}</definedName>
    <definedName name="das" hidden="1">{"real",#N/A,FALSE,"TOTAL";"REAL",#N/A,FALSE,"760";"REAL",#N/A,FALSE,"761"}</definedName>
    <definedName name="dasd">#REF!</definedName>
    <definedName name="dasdasd" hidden="1">#REF!</definedName>
    <definedName name="Data">#REF!</definedName>
    <definedName name="Data_Final">#REF!</definedName>
    <definedName name="DataAnaliseCom">#REF!</definedName>
    <definedName name="Database">#REF!</definedName>
    <definedName name="DataCessãoExploração" hidden="1">#REF!</definedName>
    <definedName name="DataOrcamento">#REF!</definedName>
    <definedName name="DATMODELE">#REF!</definedName>
    <definedName name="DATMODMEC">#REF!</definedName>
    <definedName name="DATTML">#REF!</definedName>
    <definedName name="david" hidden="1">{"'gráf jan00'!$A$1:$AK$41"}</definedName>
    <definedName name="david1" hidden="1">{"'gráf jan00'!$A$1:$AK$41"}</definedName>
    <definedName name="dcfdf">#REF!</definedName>
    <definedName name="dchart26" localSheetId="3" hidden="1">#REF!</definedName>
    <definedName name="dchart26" hidden="1">#REF!</definedName>
    <definedName name="dchart31" hidden="1">#REF!</definedName>
    <definedName name="DChv">#REF!</definedName>
    <definedName name="DCS" hidden="1">{"'RR'!$A$2:$E$81"}</definedName>
    <definedName name="DD">#REF!</definedName>
    <definedName name="ddasdasdas" hidden="1">#REF!</definedName>
    <definedName name="DDD">#N/A</definedName>
    <definedName name="dddd">#N/A</definedName>
    <definedName name="ddddd">#REF!</definedName>
    <definedName name="DDDDDDD">#REF!</definedName>
    <definedName name="dddddddddd">#N/A</definedName>
    <definedName name="dddddddddddd" hidden="1">{"'gráf jan00'!$A$1:$AK$41"}</definedName>
    <definedName name="DDDDDDDDDDDDDDDDD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ffgrr" hidden="1">#N/A</definedName>
    <definedName name="dddjdjjdj">"Botão 4"</definedName>
    <definedName name="DDEEERE" hidden="1">{"'gráf jan00'!$A$1:$AK$41"}</definedName>
    <definedName name="ddere" hidden="1">{#N/A,#N/A,FALSE,"MO (2)"}</definedName>
    <definedName name="ddfghj" hidden="1">{"'CptDifn'!$AA$32:$AG$32"}</definedName>
    <definedName name="DDSEWRDKQV" hidden="1">#REF!</definedName>
    <definedName name="DE_km">#REF!</definedName>
    <definedName name="DEAM" hidden="1">{"'CptDifn'!$AA$32:$AG$32"}</definedName>
    <definedName name="DEAS" hidden="1">{"'CptDifn'!$AA$32:$AG$32"}</definedName>
    <definedName name="deb" hidden="1">#REF!</definedName>
    <definedName name="debora" hidden="1">#REF!</definedName>
    <definedName name="DECG" hidden="1">{"'CptDifn'!$AA$32:$AG$32"}</definedName>
    <definedName name="DECG1" hidden="1">{"'CptDifn'!$AA$32:$AG$32"}</definedName>
    <definedName name="defensas" hidden="1">#REF!</definedName>
    <definedName name="defwe" hidden="1">{"'Quadro'!$A$4:$BG$78"}</definedName>
    <definedName name="deg" hidden="1">{"'CptDifn'!$AA$32:$AG$32"}</definedName>
    <definedName name="DEGL" hidden="1">{"'CptDifn'!$AA$32:$AG$32"}</definedName>
    <definedName name="Demais" hidden="1">{"'CptDifn'!$AA$32:$AG$32"}</definedName>
    <definedName name="Denominação">#REF!</definedName>
    <definedName name="depr_01">#REF!</definedName>
    <definedName name="depr_02">#REF!</definedName>
    <definedName name="depr_03">#REF!</definedName>
    <definedName name="depr_04">#REF!</definedName>
    <definedName name="depr_05">#REF!</definedName>
    <definedName name="depr_06">#REF!</definedName>
    <definedName name="depr_07">#REF!</definedName>
    <definedName name="depr_08">#REF!</definedName>
    <definedName name="depr_09">#REF!</definedName>
    <definedName name="depr_10">#REF!</definedName>
    <definedName name="Depre.Transp.Operac.">#REF!</definedName>
    <definedName name="Depreciação">#REF!</definedName>
    <definedName name="DEQ">#REF!</definedName>
    <definedName name="der">#N/A</definedName>
    <definedName name="DERF" hidden="1">{"'RR'!$A$2:$E$81"}</definedName>
    <definedName name="de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SC">#REF!</definedName>
    <definedName name="DESC2">#REF!</definedName>
    <definedName name="descarga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escAux" hidden="1">#N/A</definedName>
    <definedName name="DESCONTO">#REF!</definedName>
    <definedName name="DESCOR" hidden="1">{"'gráf jan00'!$A$1:$AK$41"}</definedName>
    <definedName name="DESCR">"bds"</definedName>
    <definedName name="DESCRICAO">#REF!</definedName>
    <definedName name="DESCRI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SCRIÇÃO_serviço">OFFSET(#REF!,0,0,COUNTA(#REF!),1)</definedName>
    <definedName name="Descrição_Total">#REF!</definedName>
    <definedName name="descricao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scrisão" hidden="1">{"'gráf jan00'!$A$1:$AK$41"}</definedName>
    <definedName name="DESCRITIVO1">#REF!</definedName>
    <definedName name="DESE" hidden="1">{"'RR'!$A$2:$E$81"}</definedName>
    <definedName name="Desmatamento_destocamento_e_limpeza">#REF!</definedName>
    <definedName name="DESNIVEL" hidden="1">{#N/A,#N/A,FALSE,"RESUMO-BB1";#N/A,#N/A,FALSE,"MOD-A01-R - BB1";#N/A,#N/A,FALSE,"URB-BB1"}</definedName>
    <definedName name="DESONERACAO" localSheetId="7" hidden="1">IF(OR(Import.empresa="DESONERADO",Import.empresa="SIM"),"SIM","NÃO")</definedName>
    <definedName name="DESONERACAO" hidden="1">IF(OR(Import.Desoneracao="DESONERADO",Import.Desoneracao="SIM"),"SIM","NÃO")</definedName>
    <definedName name="DESPFIN">#N/A</definedName>
    <definedName name="DESR" hidden="1">{"'RR'!$A$2:$E$81"}</definedName>
    <definedName name="DETALHADO_SINAPI">#REF!</definedName>
    <definedName name="Detalhado_SINAPI2">#REF!</definedName>
    <definedName name="Detalhe" hidden="1">{"'Resumo'!$A$4:$N$60"}</definedName>
    <definedName name="devers2">#REF!</definedName>
    <definedName name="DEWS" hidden="1">{"'RR'!$A$2:$E$81"}</definedName>
    <definedName name="dez" hidden="1">{"'gráf jan00'!$A$1:$AK$41"}</definedName>
    <definedName name="dezembro" hidden="1">#N/A</definedName>
    <definedName name="df">#N/A</definedName>
    <definedName name="dfadsfsadf" hidden="1">{"'gráf jan00'!$A$1:$AK$41"}</definedName>
    <definedName name="dfasfdas" hidden="1">#REF!</definedName>
    <definedName name="dfd">#REF!</definedName>
    <definedName name="dfdd" hidden="1">{"'gráf jan00'!$A$1:$AK$41"}</definedName>
    <definedName name="dfdf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DF" hidden="1">{"'gráf jan00'!$A$1:$AK$41"}</definedName>
    <definedName name="dfdfdfd" hidden="1">{#N/A,#N/A,FALSE,"MO (2)"}</definedName>
    <definedName name="dffasf" hidden="1">{#N/A,#N/A,TRUE,"indice";#N/A,#N/A,TRUE,"indicadores";#N/A,#N/A,TRUE,"comentarios"}</definedName>
    <definedName name="dffgjh" hidden="1">{"'CptDifn'!$AA$32:$AG$32"}</definedName>
    <definedName name="DFfssgsd" hidden="1">{"'gráf jan00'!$A$1:$AK$41"}</definedName>
    <definedName name="dfg">#N/A</definedName>
    <definedName name="DFGADET" hidden="1">{"'gráf jan00'!$A$1:$AK$41"}</definedName>
    <definedName name="DFGDFGD" hidden="1">{"'Quadro'!$A$4:$BG$78"}</definedName>
    <definedName name="dfgdfghgj" hidden="1">{"'CptDifn'!$AA$32:$AG$32"}</definedName>
    <definedName name="dfgdfh" hidden="1">{"'CptDifn'!$AA$32:$AG$32"}</definedName>
    <definedName name="dfgdh" hidden="1">{"'CptDifn'!$AA$32:$AG$32"}</definedName>
    <definedName name="dfgg" hidden="1">{"'CptDifn'!$AA$32:$AG$32"}</definedName>
    <definedName name="dfghd" hidden="1">{"'gráf jan00'!$A$1:$AK$41"}</definedName>
    <definedName name="dfghdfhd" hidden="1">{"'CptDifn'!$AA$32:$AG$32"}</definedName>
    <definedName name="dfghf" hidden="1">{"'CptDifn'!$AA$32:$AG$32"}</definedName>
    <definedName name="dfgs" hidden="1">{#N/A,#N/A,TRUE,"Serviços"}</definedName>
    <definedName name="dfgss" hidden="1">{#N/A,#N/A,TRUE,"Serviços"}</definedName>
    <definedName name="dfh" hidden="1">{"'gráf jan00'!$A$1:$AK$41"}</definedName>
    <definedName name="dfhdfh" hidden="1">{"'CptDifn'!$AA$32:$AG$32"}</definedName>
    <definedName name="dfhgdf" hidden="1">{#N/A,#N/A,TRUE,"indice";#N/A,#N/A,TRUE,"indicadores";#N/A,#N/A,TRUE,"comentarios"}</definedName>
    <definedName name="dfhghfg" hidden="1">{"'CptDifn'!$AA$32:$AG$32"}</definedName>
    <definedName name="dfjlfkajklgjfklad" hidden="1">#N/A</definedName>
    <definedName name="dfm">#REF!</definedName>
    <definedName name="dfr" hidden="1">{"'RR'!$A$2:$E$81"}</definedName>
    <definedName name="dfre" hidden="1">{"'INDICE'!$A$1:$K$78"}</definedName>
    <definedName name="dfs">#REF!</definedName>
    <definedName name="dfsafdas" hidden="1">#REF!</definedName>
    <definedName name="dfsd">#REF!</definedName>
    <definedName name="dfsdafdasf" hidden="1">#REF!</definedName>
    <definedName name="dfsdfg" hidden="1">#REF!</definedName>
    <definedName name="DFSDSFD" hidden="1">{"'Quadro'!$A$4:$BG$78"}</definedName>
    <definedName name="dft" hidden="1">{"'RR'!$A$2:$E$81"}</definedName>
    <definedName name="DFTGEDY">#REF!</definedName>
    <definedName name="dfuil" hidden="1">{"'RR'!$A$2:$E$81"}</definedName>
    <definedName name="DGA">#REF!</definedName>
    <definedName name="DGF" hidden="1">{#N/A,#N/A,FALSE,"MO (2)"}</definedName>
    <definedName name="DGF_1" hidden="1">{#N/A,#N/A,FALSE,"MO (2)"}</definedName>
    <definedName name="dgfh" hidden="1">{"'gráf jan00'!$A$1:$AK$41"}</definedName>
    <definedName name="dggr" hidden="1">{"'CptDifn'!$AA$32:$AG$32"}</definedName>
    <definedName name="dggsf">#N/A</definedName>
    <definedName name="dgs">#N/A</definedName>
    <definedName name="dgtukf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dhdhd" hidden="1">{"'CptDifn'!$AA$32:$AG$32"}</definedName>
    <definedName name="dhgj" hidden="1">{"'CptDifn'!$AA$32:$AG$32"}</definedName>
    <definedName name="Dias">#REF!</definedName>
    <definedName name="Dias_Ab" hidden="1">#REF!</definedName>
    <definedName name="Dias_Enc" hidden="1">#REF!</definedName>
    <definedName name="DILO_Ferrovia" hidden="1">{"'Quadro'!$A$4:$BG$78"}</definedName>
    <definedName name="disp1" hidden="1">{"'RR'!$A$2:$E$81"}</definedName>
    <definedName name="Displocopaul1" hidden="1">{"'gráf jan00'!$A$1:$AK$41"}</definedName>
    <definedName name="disppaul" hidden="1">{"'gráf jan00'!$A$1:$AK$41"}</definedName>
    <definedName name="Disppaul1" hidden="1">{"'gráf jan00'!$A$1:$AK$41"}</definedName>
    <definedName name="disppaul10" hidden="1">{"'gráf jan00'!$A$1:$AK$41"}</definedName>
    <definedName name="disppaul100" hidden="1">{"'gráf jan00'!$A$1:$AK$41"}</definedName>
    <definedName name="disppaul11" hidden="1">{"'Quadro'!$A$4:$BG$78"}</definedName>
    <definedName name="disppaul12" hidden="1">{"'gráf jan00'!$A$1:$AK$41"}</definedName>
    <definedName name="disppaul13" hidden="1">{"'gráf jan00'!$A$1:$AK$41"}</definedName>
    <definedName name="disppaul14" hidden="1">{"'gráf jan00'!$A$1:$AK$41"}</definedName>
    <definedName name="disppaul15" hidden="1">{"'gráf jan00'!$A$1:$AK$41"}</definedName>
    <definedName name="disppaul2" hidden="1">{"'gráf jan00'!$A$1:$AK$41"}</definedName>
    <definedName name="disppaul4" hidden="1">{"'gráf jan00'!$A$1:$AK$41"}</definedName>
    <definedName name="DispTelGASAG" hidden="1">{"'teste'!$B$2:$R$49"}</definedName>
    <definedName name="ditf" hidden="1">{"'CptDifn'!$AA$32:$AG$32"}</definedName>
    <definedName name="Divers">#REF!</definedName>
    <definedName name="Divi" hidden="1">{"'Quadro'!$A$4:$BG$78"}</definedName>
    <definedName name="DividaAcrJuros" hidden="1">#REF!</definedName>
    <definedName name="DividaAlocação" hidden="1">#REF!</definedName>
    <definedName name="DividaCom" hidden="1">#REF!</definedName>
    <definedName name="DividaCP" hidden="1">#REF!</definedName>
    <definedName name="DividaJurCapitaliz" hidden="1">#REF!</definedName>
    <definedName name="DividaJuros" hidden="1">#REF!</definedName>
    <definedName name="DividaMLP" hidden="1">#REF!</definedName>
    <definedName name="DividaTaxasJuro" hidden="1">#REF!</definedName>
    <definedName name="DJ">#REF!</definedName>
    <definedName name="dksojd" hidden="1">{#N/A,#N/A,FALSE,"PCOL"}</definedName>
    <definedName name="dkvn" hidden="1">{"'gráf jan00'!$A$1:$AK$41"}</definedName>
    <definedName name="dlkfj" hidden="1">{"'gráf jan00'!$A$1:$AK$41"}</definedName>
    <definedName name="DMChv">#REF!</definedName>
    <definedName name="DMChvOrc">#REF!</definedName>
    <definedName name="DMTa">#REF!</definedName>
    <definedName name="DMTb">#REF!</definedName>
    <definedName name="DMTc">#REF!</definedName>
    <definedName name="DMTco">#REF!</definedName>
    <definedName name="DMTo">#REF!</definedName>
    <definedName name="DMTs">#REF!</definedName>
    <definedName name="DN">#REF!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VP">#REF!</definedName>
    <definedName name="DOIS">#REF!</definedName>
    <definedName name="dolar">#REF!</definedName>
    <definedName name="Dólar">#REF!</definedName>
    <definedName name="DR">#REF!</definedName>
    <definedName name="DRE">#REF!</definedName>
    <definedName name="dre1">#REF!</definedName>
    <definedName name="dreaa">#REF!</definedName>
    <definedName name="Dren_preços">#REF!</definedName>
    <definedName name="Drenagem2" hidden="1">#REF!</definedName>
    <definedName name="drf" hidden="1">{"'RR'!$A$2:$E$81"}</definedName>
    <definedName name="drfggjh" hidden="1">{"'CptDifn'!$AA$32:$AG$32"}</definedName>
    <definedName name="DRI">#REF!</definedName>
    <definedName name="DRN">#REF!</definedName>
    <definedName name="ds" hidden="1">{"'CptDifn'!$AA$32:$AG$32"}</definedName>
    <definedName name="dsa" hidden="1">{"'gráf jan00'!$A$1:$AK$41"}</definedName>
    <definedName name="dsad">#REF!</definedName>
    <definedName name="dsadsa" hidden="1">#REF!</definedName>
    <definedName name="dsadsda" hidden="1">#REF!</definedName>
    <definedName name="dsaf" hidden="1">{"'Quadro'!$A$4:$BG$78"}</definedName>
    <definedName name="dsafsad" hidden="1">{"'Quadro'!$A$4:$BG$78"}</definedName>
    <definedName name="Dsc" hidden="1">#N/A</definedName>
    <definedName name="dsd">#REF!</definedName>
    <definedName name="dsda" hidden="1">{#N/A,#N/A,TRUE,"indice";#N/A,#N/A,TRUE,"indicadores";#N/A,#N/A,TRUE,"comentarios"}</definedName>
    <definedName name="dsdf" hidden="1">#REF!</definedName>
    <definedName name="dsds" hidden="1">{"'gráf jan00'!$A$1:$AK$41"}</definedName>
    <definedName name="dsf">#N/A</definedName>
    <definedName name="dsf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ipaul" hidden="1">{"'gráf jan00'!$A$1:$AK$41"}</definedName>
    <definedName name="dsoif" hidden="1">{"'gráf jan00'!$A$1:$AK$41"}</definedName>
    <definedName name="dss">#REF!</definedName>
    <definedName name="dssssss" hidden="1">{"'gráf jan00'!$A$1:$AK$41"}</definedName>
    <definedName name="DSXQWDE">#REF!</definedName>
    <definedName name="DUCOL" hidden="1">{"'Plan1 (2)'!$A$5:$F$63"}</definedName>
    <definedName name="Duplicação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Duplicação_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Duplicação_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duvidas3" hidden="1">#REF!</definedName>
    <definedName name="DV_MUNI">#N/A</definedName>
    <definedName name="DVChv">#REF!</definedName>
    <definedName name="DVLMUTNDVB" hidden="1">#REF!</definedName>
    <definedName name="dvlnke" hidden="1">{"'gráf jan00'!$A$1:$AK$41"}</definedName>
    <definedName name="dwd" hidden="1">{"'Quadro'!$A$4:$BG$78"}</definedName>
    <definedName name="dwdw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dwsdad" hidden="1">{"'ReceitaLiquidaME'!$AA$25:$AN$32"}</definedName>
    <definedName name="dwwefwe" hidden="1">#REF!</definedName>
    <definedName name="dzzzzzzzzzzzzzz" hidden="1">#REF!</definedName>
    <definedName name="E">#REF!</definedName>
    <definedName name="e__cm">#REF!</definedName>
    <definedName name="E709_01">#REF!</definedName>
    <definedName name="EA">#REF!</definedName>
    <definedName name="EAChv">#REF!</definedName>
    <definedName name="EB">#REF!</definedName>
    <definedName name="EBITDA_01">#REF!</definedName>
    <definedName name="EBITDA_02">#REF!</definedName>
    <definedName name="EBITDA_03">#REF!</definedName>
    <definedName name="EBITDA_04">#REF!</definedName>
    <definedName name="EBITDA_05">#REF!</definedName>
    <definedName name="EBITDA_06">#REF!</definedName>
    <definedName name="EBITDA_07">#REF!</definedName>
    <definedName name="EBITDA_08">#REF!</definedName>
    <definedName name="EBITDA_09">#REF!</definedName>
    <definedName name="EBITDA_10">#REF!</definedName>
    <definedName name="EBITDA_11">#REF!</definedName>
    <definedName name="EC">#REF!</definedName>
    <definedName name="echart31" localSheetId="3" hidden="1">#REF!</definedName>
    <definedName name="echart31" hidden="1">#REF!</definedName>
    <definedName name="ECRNAT">#REF!</definedName>
    <definedName name="ECVCFELE">#REF!</definedName>
    <definedName name="ECVCFMEC">#REF!</definedName>
    <definedName name="ed" hidden="1">{"'CptDifn'!$AA$32:$AG$32"}</definedName>
    <definedName name="edc" hidden="1">{"'gráf jan00'!$A$1:$AK$41"}</definedName>
    <definedName name="edd" hidden="1">{"'gráf jan00'!$A$1:$AK$41"}</definedName>
    <definedName name="edif_cs">#REF!</definedName>
    <definedName name="edif_cs_asahi">#REF!</definedName>
    <definedName name="EDIFICAÇÕES">#N/A</definedName>
    <definedName name="Edit" hidden="1">#REF!</definedName>
    <definedName name="Edital">#REF!</definedName>
    <definedName name="edrty" hidden="1">{"'CptDifn'!$AA$32:$AG$32"}</definedName>
    <definedName name="EDSON">#REF!</definedName>
    <definedName name="ee">#N/A</definedName>
    <definedName name="EEE">#N/A</definedName>
    <definedName name="eeee" hidden="1">{"'CptDifn'!$AA$32:$AG$32"}</definedName>
    <definedName name="eeeee" hidden="1">{#N/A,#N/A,FALSE,"MO (2)"}</definedName>
    <definedName name="eeeeeee">#REF!</definedName>
    <definedName name="eeeeeeeeeeeeee" hidden="1">#REF!</definedName>
    <definedName name="eeetye" hidden="1">{"'gráf jan00'!$A$1:$AK$41"}</definedName>
    <definedName name="eesdd" hidden="1">{#N/A,#N/A,TRUE,"indice";#N/A,#N/A,TRUE,"indicadores";#N/A,#N/A,TRUE,"comentarios"}</definedName>
    <definedName name="eett" hidden="1">{"'CptDifn'!$AA$32:$AG$32"}</definedName>
    <definedName name="ef" hidden="1">{"'CptDifn'!$AA$32:$AG$32"}</definedName>
    <definedName name="EFATRL">#REF!</definedName>
    <definedName name="EFATURA">#REF!</definedName>
    <definedName name="EFC" hidden="1">{"'RR'!$A$2:$E$81"}</definedName>
    <definedName name="EFCEletron" hidden="1">{"'RR'!$A$2:$E$81"}</definedName>
    <definedName name="EF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ic_retificacao">#REF!</definedName>
    <definedName name="efsgsf">#N/A</definedName>
    <definedName name="EFVM" hidden="1">{"'RR'!$A$2:$E$81"}</definedName>
    <definedName name="EFVM2" hidden="1">{"'RR'!$A$2:$E$81"}</definedName>
    <definedName name="EFVM3" hidden="1">{"'RR'!$A$2:$E$81"}</definedName>
    <definedName name="eg" hidden="1">{"'CptDifn'!$AA$32:$AG$32"}</definedName>
    <definedName name="eGasAacu">#REF!</definedName>
    <definedName name="eGasAacuUS">#REF!</definedName>
    <definedName name="eGasAcu">#REF!</definedName>
    <definedName name="eGasAcuUS">#REF!</definedName>
    <definedName name="eGasmes">#REF!</definedName>
    <definedName name="eGasmesus">#REF!</definedName>
    <definedName name="eh" hidden="1">{"'CptDifn'!$AA$32:$AG$32"}</definedName>
    <definedName name="eixos">#REF!</definedName>
    <definedName name="EJ">#REF!</definedName>
    <definedName name="EJI" hidden="1">{"'Quadro'!$A$4:$BG$78"}</definedName>
    <definedName name="ELÉTRICA">#N/A</definedName>
    <definedName name="eletrica1">[0]!eletrica1</definedName>
    <definedName name="ELETRICA2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kjfds" hidden="1">{"'gráf jan00'!$A$1:$AK$41"}</definedName>
    <definedName name="elton">#REF!</definedName>
    <definedName name="EMChv">#REF!</definedName>
    <definedName name="Emenda_de_topo_de_perfil_de_aço_I_10_e_12">#REF!</definedName>
    <definedName name="EmpAux" hidden="1">""</definedName>
    <definedName name="Empr" hidden="1">#REF!</definedName>
    <definedName name="empresa">#REF!</definedName>
    <definedName name="EMPRESAS">OFFSET(#REF!,1,0):OFFSET(#REF!,-1,0)</definedName>
    <definedName name="encargos">#REF!</definedName>
    <definedName name="Encargos_Sociais_Trabalhistas">#REF!</definedName>
    <definedName name="EncargosAdmLocal">#REF!</definedName>
    <definedName name="EncargosHExtra">#REF!</definedName>
    <definedName name="eng." hidden="1">{#N/A,#N/A,FALSE,"MO (2)"}</definedName>
    <definedName name="ENGENHARIA" hidden="1">{#N/A,#N/A,FALSE,"MO (2)"}</definedName>
    <definedName name="Enrocamento" hidden="1">{#N/A,#N/A,TRUE,"Plan1"}</definedName>
    <definedName name="Enrocamentos" hidden="1">{#N/A,#N/A,TRUE,"Plan1"}</definedName>
    <definedName name="ENT">#REF!</definedName>
    <definedName name="ENTRA_04">#REF!</definedName>
    <definedName name="EOJHAILLVI" hidden="1">#REF!</definedName>
    <definedName name="eoosos" hidden="1">{#N/A,#N/A,FALSE,"Aging Summary";#N/A,#N/A,FALSE,"Ratio Analysis";#N/A,#N/A,FALSE,"Test 120 Day Accts";#N/A,#N/A,FALSE,"Tickmarks"}</definedName>
    <definedName name="epc_cs">#REF!</definedName>
    <definedName name="epc_cs_asahi">#REF!</definedName>
    <definedName name="epc_dce">#REF!</definedName>
    <definedName name="EPI">#REF!</definedName>
    <definedName name="EPIAdm.Local">#REF!</definedName>
    <definedName name="EQ" hidden="1">#REF!</definedName>
    <definedName name="Equatorial" hidden="1">{#N/A,#N/A,FALSE,"TOTAL"}</definedName>
    <definedName name="EQUI" hidden="1">{"'INDICE'!$A$1:$K$78"}</definedName>
    <definedName name="EQUIP">#REF!</definedName>
    <definedName name="Equip.Especiais">#REF!</definedName>
    <definedName name="EQUIP1">#REF!</definedName>
    <definedName name="Equipamento" hidden="1">#N/A</definedName>
    <definedName name="Equipamentos">#REF!</definedName>
    <definedName name="EquipamentosEspec">#REF!</definedName>
    <definedName name="equipe_de_projeto__gerenciamento__meio_ambiente_e_obra">#REF!</definedName>
    <definedName name="EQUIPES">#REF!</definedName>
    <definedName name="EQUIPO1">#REF!</definedName>
    <definedName name="eqwd" hidden="1">#N/A</definedName>
    <definedName name="er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erb" hidden="1">{"'Quadro'!$A$4:$BG$78"}</definedName>
    <definedName name="erc" hidden="1">{"'RR'!$A$2:$E$81"}</definedName>
    <definedName name="ere">#REF!</definedName>
    <definedName name="ereerer" hidden="1">{#N/A,#N/A,FALSE,"MO (2)"}</definedName>
    <definedName name="erqwttew" hidden="1">{"'gráf jan00'!$A$1:$AK$41"}</definedName>
    <definedName name="err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ERRO" hidden="1">{"'CptDifn'!$AA$32:$AG$32"}</definedName>
    <definedName name="ERRO1" hidden="1">{"'CptDifn'!$AA$32:$AG$32"}</definedName>
    <definedName name="ERRO3" hidden="1">{"'CptDifn'!$AA$32:$AG$32"}</definedName>
    <definedName name="ERRO4" hidden="1">{"'CptDifn'!$AA$32:$AG$32"}</definedName>
    <definedName name="ERRO5" hidden="1">{"'CptDifn'!$AA$32:$AG$32"}</definedName>
    <definedName name="ERRO6" hidden="1">{"'CptDifn'!$AA$32:$AG$32"}</definedName>
    <definedName name="ERRRRRRRRRRRRRRRO" hidden="1">{"'CptDifn'!$AA$32:$AG$32"}</definedName>
    <definedName name="erte" hidden="1">#REF!</definedName>
    <definedName name="ES">#REF!</definedName>
    <definedName name="ESEQ">#REF!</definedName>
    <definedName name="ESEQ1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 hidden="1">{"'teste'!$B$2:$R$49"}</definedName>
    <definedName name="est_B" hidden="1">{#N/A,#N/A,FALSE,"PCOL"}</definedName>
    <definedName name="Estagiários">#REF!</definedName>
    <definedName name="ESTELE">#REF!</definedName>
    <definedName name="ESTMEC">#REF!</definedName>
    <definedName name="et" hidden="1">{"'teste'!$B$2:$R$49"}</definedName>
    <definedName name="etw" hidden="1">{"'CptDifn'!$AA$32:$AG$32"}</definedName>
    <definedName name="etyh" hidden="1">{"'CptDifn'!$AA$32:$AG$32"}</definedName>
    <definedName name="eu" hidden="1">{#N/A,#N/A,FALSE,"MO (2)"}</definedName>
    <definedName name="EU_1" hidden="1">{#N/A,#N/A,FALSE,"MO (2)"}</definedName>
    <definedName name="euro_dolar">#REF!</definedName>
    <definedName name="EUROpUSD">#REF!</definedName>
    <definedName name="ev.Calculation" hidden="1">-4135</definedName>
    <definedName name="ev.Initialized" hidden="1">FALSE</definedName>
    <definedName name="EValA1">#REF!</definedName>
    <definedName name="EValA1Orc">#REF!</definedName>
    <definedName name="EValA2">#REF!</definedName>
    <definedName name="EValA2Orc">#REF!</definedName>
    <definedName name="Evalmov">#REF!</definedName>
    <definedName name="Evalmov1">#REF!</definedName>
    <definedName name="EValO">#REF!</definedName>
    <definedName name="EValO1sem">#REF!</definedName>
    <definedName name="EValO2sem">#REF!</definedName>
    <definedName name="EValOAgo_Dez">#REF!</definedName>
    <definedName name="EValOJul">#REF!</definedName>
    <definedName name="EValOOrc">#REF!</definedName>
    <definedName name="EValR">#REF!</definedName>
    <definedName name="EValV1">#REF!</definedName>
    <definedName name="EValV2">#REF!</definedName>
    <definedName name="EVChv">#REF!</definedName>
    <definedName name="EVolA1">#REF!</definedName>
    <definedName name="EVolA1Orc">#REF!</definedName>
    <definedName name="EVolA2">#REF!</definedName>
    <definedName name="EVolA2Orc">#REF!</definedName>
    <definedName name="eVolChv">#REF!</definedName>
    <definedName name="EVolFat">#REF!</definedName>
    <definedName name="Evolmov">#REF!</definedName>
    <definedName name="Evolmov1">#REF!</definedName>
    <definedName name="EVolO">#REF!</definedName>
    <definedName name="EVolO1sem">#REF!</definedName>
    <definedName name="EVolO2sem">#REF!</definedName>
    <definedName name="EVolOAgo_Dez">#REF!</definedName>
    <definedName name="EVolOJul">#REF!</definedName>
    <definedName name="EVolOOrc">#REF!</definedName>
    <definedName name="EVolR">#REF!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V1">#REF!</definedName>
    <definedName name="EVolV2">#REF!</definedName>
    <definedName name="EVWWFGFPKQ" hidden="1">#REF!</definedName>
    <definedName name="ew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ewewr">#REF!</definedName>
    <definedName name="ewf" hidden="1">{"'Quadro'!$A$4:$BG$78"}</definedName>
    <definedName name="ewqfsdafsad" hidden="1">#REF!</definedName>
    <definedName name="ewrtwe" hidden="1">{"'gráf jan00'!$A$1:$AK$41"}</definedName>
    <definedName name="ex">#REF!</definedName>
    <definedName name="ex_epc_cs">#REF!</definedName>
    <definedName name="ex_epc_cs_asahi">#REF!</definedName>
    <definedName name="Excel_BuiltIn__FilterDatabase_1">#REF!</definedName>
    <definedName name="Excel_BuiltIn__FilterDatabase_12">#REF!</definedName>
    <definedName name="Excel_BuiltIn__FilterDatabase_2">#REF!</definedName>
    <definedName name="Excel_BuiltIn_Criteria">#REF!</definedName>
    <definedName name="Excel_BuiltIn_Criteria_4">"$'2001'.$#REF!$#REF!:$#REF!$#REF!"</definedName>
    <definedName name="Excel_BuiltIn_Criteria_5">"$'2000'.$#REF!$#REF!:$#REF!$#REF!"</definedName>
    <definedName name="Excel_BuiltIn_Criteria_6">"$'1999'.$#REF!$#REF!:$#REF!$#REF!"</definedName>
    <definedName name="Excel_BuiltIn_Extract">"$'1998'.$#REF!$#REF!:$#REF!$#REF!"</definedName>
    <definedName name="Excel_BuiltIn_Extract_4">"$'2001'.$#REF!$#REF!:$#REF!$#REF!"</definedName>
    <definedName name="Excel_BuiltIn_Extract_5">"$'2000'.$#REF!$#REF!:$#REF!$#REF!"</definedName>
    <definedName name="Excel_BuiltIn_Extract_6">"$'1999'.$#REF!$#REF!:$#REF!$#REF!"</definedName>
    <definedName name="Excel_BuiltIn_Print_Area_1">#REF!</definedName>
    <definedName name="Excel_BuiltIn_Print_Area_2">#REF!</definedName>
    <definedName name="Excel_BuiltIn_Print_Area_2_1">#REF!</definedName>
    <definedName name="Excel_BuiltIn_Print_Area_6">"$'1999'.$#REF!$#REF!:$#REF!$#REF!"</definedName>
    <definedName name="Excel_BuiltIn_Print_Titles_2_1">#REF!</definedName>
    <definedName name="Exch_Rate">#REF!</definedName>
    <definedName name="ExecPes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ução">#REF!</definedName>
    <definedName name="exemplo">#REF!</definedName>
    <definedName name="ExpandOutputs">#N/A</definedName>
    <definedName name="ExpandVPeriods">#REF!</definedName>
    <definedName name="EXT">#REF!</definedName>
    <definedName name="EXT__m">#REF!</definedName>
    <definedName name="Extensao" hidden="1">{"'RR'!$A$2:$E$81"}</definedName>
    <definedName name="Extensão" hidden="1">#REF!</definedName>
    <definedName name="Extensão_Percent">OFFSET(#REF!,0,MATCH(#REF!,#REF!,0)-1,COUNTA(#REF!),1)</definedName>
    <definedName name="ExtensãoObras" hidden="1">#REF!</definedName>
    <definedName name="Extenso">[0]!Extenso</definedName>
    <definedName name="EXTENSO1">[0]!EXTENSO1</definedName>
    <definedName name="Extracción_IM_6">"$'1999'.$#REF!$#REF!:$#REF!$#REF!"</definedName>
    <definedName name="Extract">#REF!</definedName>
    <definedName name="EYEY">#REF!</definedName>
    <definedName name="EYTEYT">#REF!</definedName>
    <definedName name="eyty" hidden="1">{"'CptDifn'!$AA$32:$AG$32"}</definedName>
    <definedName name="f">#REF!</definedName>
    <definedName name="F_A_REF">#N/A</definedName>
    <definedName name="F_C_REF">#N/A</definedName>
    <definedName name="f29.">#REF!</definedName>
    <definedName name="FA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biana" hidden="1">{"'gráf jan00'!$A$1:$AK$41"}</definedName>
    <definedName name="fadfasf" hidden="1">#REF!</definedName>
    <definedName name="fadsfdasfdas" hidden="1">#REF!</definedName>
    <definedName name="fadsfdsa" hidden="1">#REF!</definedName>
    <definedName name="fadsfdsafdsf" hidden="1">#REF!</definedName>
    <definedName name="fadsfsaf" hidden="1">#REF!</definedName>
    <definedName name="fadsfsafadsf" hidden="1">#REF!</definedName>
    <definedName name="fadsfsdfasfd" hidden="1">#REF!</definedName>
    <definedName name="fafa">#N/A</definedName>
    <definedName name="FAL">#REF!</definedName>
    <definedName name="falhasu202" hidden="1">{#N/A,#N/A,FALSE,"SITUAÇÃO DIÁRIA ";#N/A,#N/A,FALSE,"7 à 7"}</definedName>
    <definedName name="Faro" hidden="1">{"'gráf jan00'!$A$1:$AK$41"}</definedName>
    <definedName name="FAROL_2" hidden="1">{"'gráf jan00'!$A$1:$AK$41"}</definedName>
    <definedName name="FarolAno" hidden="1">{"'Quadro'!$A$4:$BG$78"}</definedName>
    <definedName name="FarolContratos1" hidden="1">{"'gráf jan00'!$A$1:$AK$41"}</definedName>
    <definedName name="fasd" hidden="1">{"'gráf jan00'!$A$1:$AK$41"}</definedName>
    <definedName name="fasdfasfdadsf" hidden="1">{"'gráf jan00'!$A$1:$AK$41"}</definedName>
    <definedName name="fasdfasfdsfdsa" hidden="1">#REF!</definedName>
    <definedName name="fasdfdsa" hidden="1">#REF!</definedName>
    <definedName name="fasdfdsafdsaf" hidden="1">#REF!</definedName>
    <definedName name="fasdfdsaffds" hidden="1">#REF!</definedName>
    <definedName name="fasdfffffffffffffff" hidden="1">#REF!</definedName>
    <definedName name="fasdfsadfasd" hidden="1">#REF!</definedName>
    <definedName name="fasfd" hidden="1">#REF!</definedName>
    <definedName name="FATELE">#REF!</definedName>
    <definedName name="FATMEC">#REF!</definedName>
    <definedName name="Fator">#REF!</definedName>
    <definedName name="FATOR_CORREÇÃO">#REF!</definedName>
    <definedName name="fator_mod">#REF!</definedName>
    <definedName name="fatorg">#REF!</definedName>
    <definedName name="FATTML">#REF!</definedName>
    <definedName name="Faturamento" hidden="1">{"'gráf jan00'!$A$1:$AK$41"}</definedName>
    <definedName name="FATURAMENTO_BRUTO_RESUMO_POR_FÁBRICA_EX_ENCARGOS_FINANCEIROS">#REF!</definedName>
    <definedName name="FATURAMENTO_LÍQUIDO_RESUMO_POR_FÁBRICA_COM_ENCARGOS_FINANCEIROS">#REF!</definedName>
    <definedName name="FATURAMENTO_LÍQUIDO_RESUMO_POR_FÁBRICA_EX_ENCARGOS_FINANCEIROS">#REF!</definedName>
    <definedName name="FATURAMENTO_NÍQUEL">#REF!</definedName>
    <definedName name="FATURAS2002" hidden="1">{#N/A,#N/A,TRUE,"Serviços"}</definedName>
    <definedName name="FATURAS20022" hidden="1">{#N/A,#N/A,TRUE,"Serviços"}</definedName>
    <definedName name="FC2A">#REF!</definedName>
    <definedName name="FCA" hidden="1">{"'Quadro'!$A$4:$BG$78"}</definedName>
    <definedName name="fchart31" localSheetId="3" hidden="1">#REF!</definedName>
    <definedName name="fchart31" hidden="1">#REF!</definedName>
    <definedName name="FCS">#REF!</definedName>
    <definedName name="fd" hidden="1">{"'Quadro'!$A$4:$BG$78"}</definedName>
    <definedName name="fda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afdas" hidden="1">#REF!</definedName>
    <definedName name="fdafdfdas" hidden="1">#REF!</definedName>
    <definedName name="fdasfdafas" hidden="1">#REF!</definedName>
    <definedName name="fdasfdasfds" hidden="1">#REF!</definedName>
    <definedName name="fdasfdsadfsa" hidden="1">#REF!</definedName>
    <definedName name="fdasfdsafdsa" hidden="1">#REF!</definedName>
    <definedName name="fdasfsadfsad" hidden="1">#REF!</definedName>
    <definedName name="fdd">#REF!</definedName>
    <definedName name="fddd">#REF!</definedName>
    <definedName name="FDE">#REF!</definedName>
    <definedName name="fder">#REF!</definedName>
    <definedName name="fdfd" hidden="1">{"'teste'!$B$2:$R$49"}</definedName>
    <definedName name="FDFDFDFDF" hidden="1">{"'gráf jan00'!$A$1:$AK$41"}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gd" hidden="1">{"'CptDifn'!$AA$32:$AG$32"}</definedName>
    <definedName name="fdgdf" hidden="1">{"'CptDifn'!$AA$32:$AG$32"}</definedName>
    <definedName name="fds">#REF!</definedName>
    <definedName name="fdsafdas" hidden="1">#REF!</definedName>
    <definedName name="fdsafdasfds" hidden="1">#REF!</definedName>
    <definedName name="fdsafdfdasf" hidden="1">#REF!</definedName>
    <definedName name="fdsafdfdsa" hidden="1">#REF!</definedName>
    <definedName name="fdsafdfsa" hidden="1">#REF!</definedName>
    <definedName name="fdsafdsa" hidden="1">#REF!</definedName>
    <definedName name="fdsafdsafdsa" hidden="1">#REF!</definedName>
    <definedName name="fdsafdsafdsafds" hidden="1">#REF!</definedName>
    <definedName name="fdsafdsafsdaf" hidden="1">#REF!</definedName>
    <definedName name="fdsafdsfdsa" hidden="1">#REF!</definedName>
    <definedName name="fdsafdsffds" hidden="1">#REF!</definedName>
    <definedName name="fdsafsafsa" hidden="1">#REF!</definedName>
    <definedName name="fdsafsdafasdf" hidden="1">#REF!</definedName>
    <definedName name="fdsafsdfdsa" hidden="1">#REF!</definedName>
    <definedName name="FDSFSD" hidden="1">{"'gráf jan00'!$A$1:$AK$41"}</definedName>
    <definedName name="fdsfsdafd" hidden="1">#REF!</definedName>
    <definedName name="fe_areia">#REF!</definedName>
    <definedName name="fegregtrt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lipe" hidden="1">{"'CptDifn'!$AA$32:$AG$32"}</definedName>
    <definedName name="Fer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iados">#REF!</definedName>
    <definedName name="fern" hidden="1">{"'gráf jan00'!$A$1:$AK$41"}</definedName>
    <definedName name="fernananananana" hidden="1">{"'gráf jan00'!$A$1:$AK$41"}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o" hidden="1">{"'gráf jan00'!$A$1:$AK$41"}</definedName>
    <definedName name="FERRAGENS">#N/A</definedName>
    <definedName name="Ferramentas">#REF!</definedName>
    <definedName name="FerramentasMatConsumo">#REF!</definedName>
    <definedName name="Fev" hidden="1">{#N/A,#N/A,FALSE,"SITUAÇÃO DIÁRIA ";#N/A,#N/A,FALSE,"7 à 7"}</definedName>
    <definedName name="Fevereiro" hidden="1">{"'Quadro'!$A$4:$BG$78"}</definedName>
    <definedName name="fewfew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ff">#REF!</definedName>
    <definedName name="fff">#N/A</definedName>
    <definedName name="FFFFF">#REF!</definedName>
    <definedName name="ffgcfghg" hidden="1">#REF!</definedName>
    <definedName name="ffggg">#REF!</definedName>
    <definedName name="FFGV" hidden="1">{"'gráf jan00'!$A$1:$AK$41"}</definedName>
    <definedName name="ffre" hidden="1">{"'RR'!$A$2:$E$81"}</definedName>
    <definedName name="FFVP" hidden="1">{"'gráf jan00'!$A$1:$AK$41"}</definedName>
    <definedName name="ffvp00" hidden="1">{"'gráf jan00'!$A$1:$AK$41"}</definedName>
    <definedName name="FFVP1" hidden="1">{"'gráf jan00'!$A$1:$AK$41"}</definedName>
    <definedName name="FFVP10" hidden="1">{"'gráf jan00'!$A$1:$AK$41"}</definedName>
    <definedName name="FFVP11" hidden="1">{"'gráf jan00'!$A$1:$AK$41"}</definedName>
    <definedName name="FFVP12" hidden="1">{"'gráf jan00'!$A$1:$AK$41"}</definedName>
    <definedName name="FFVP13" hidden="1">{"'gráf jan00'!$A$1:$AK$41"}</definedName>
    <definedName name="FFVP14" hidden="1">{"'gráf jan00'!$A$1:$AK$41"}</definedName>
    <definedName name="FFVP15" hidden="1">{"'gráf jan00'!$A$1:$AK$41"}</definedName>
    <definedName name="FFVP16" hidden="1">{"'gráf jan00'!$A$1:$AK$41"}</definedName>
    <definedName name="FFVP2" hidden="1">{"'gráf jan00'!$A$1:$AK$41"}</definedName>
    <definedName name="FFVP3" hidden="1">{"'gráf jan00'!$A$1:$AK$41"}</definedName>
    <definedName name="FFVP4" hidden="1">{"'gráf jan00'!$A$1:$AK$41"}</definedName>
    <definedName name="ffvp43" hidden="1">{"'gráf jan00'!$A$1:$AK$41"}</definedName>
    <definedName name="FFVP5" hidden="1">{"'gráf jan00'!$A$1:$AK$41"}</definedName>
    <definedName name="FFVP6" hidden="1">{"'gráf jan00'!$A$1:$AK$41"}</definedName>
    <definedName name="FFVP7" hidden="1">{"'gráf jan00'!$A$1:$AK$41"}</definedName>
    <definedName name="FFVP8" hidden="1">{"'gráf jan00'!$A$1:$AK$41"}</definedName>
    <definedName name="FFVP9" hidden="1">{"'gráf jan00'!$A$1:$AK$41"}</definedName>
    <definedName name="fg" hidden="1">{"'CptDifn'!$AA$32:$AG$32"}</definedName>
    <definedName name="fgdfhd" hidden="1">{"'CptDifn'!$AA$32:$AG$32"}</definedName>
    <definedName name="fgdg">#REF!</definedName>
    <definedName name="fgdh" hidden="1">{"'CptDifn'!$AA$32:$AG$32"}</definedName>
    <definedName name="fgdsag">#N/A</definedName>
    <definedName name="fgf" hidden="1">#REF!</definedName>
    <definedName name="fgff" hidden="1">{#N/A,#N/A,FALSE,"MO (2)"}</definedName>
    <definedName name="fgff_1" hidden="1">{#N/A,#N/A,FALSE,"MO (2)"}</definedName>
    <definedName name="fgfhf" hidden="1">{#N/A,#N/A,FALSE,"PCOL"}</definedName>
    <definedName name="fghdjhd" hidden="1">{"'CptDifn'!$AA$32:$AG$32"}</definedName>
    <definedName name="fghj" hidden="1">{"'CptDifn'!$AA$32:$AG$32"}</definedName>
    <definedName name="fghjj" hidden="1">{"'CptDifn'!$AA$32:$AG$32"}</definedName>
    <definedName name="fgjfk" hidden="1">{"'CptDifn'!$AA$32:$AG$32"}</definedName>
    <definedName name="fgn" hidden="1">{"'gráf jan00'!$A$1:$AK$41"}</definedName>
    <definedName name="fgnfg" hidden="1">{"'gráf jan00'!$A$1:$AK$41"}</definedName>
    <definedName name="fgre">#REF!</definedName>
    <definedName name="fgs" hidden="1">{"'gráf jan00'!$A$1:$AK$41"}</definedName>
    <definedName name="fh" hidden="1">{"'CptDifn'!$AA$32:$AG$32"}</definedName>
    <definedName name="fhdgjd" hidden="1">{"'CptDifn'!$AA$32:$AG$32"}</definedName>
    <definedName name="fhdh" hidden="1">{"'CptDifn'!$AA$32:$AG$32"}</definedName>
    <definedName name="FHDZ" hidden="1">{"'gráf jan00'!$A$1:$AK$41"}</definedName>
    <definedName name="fhgdfjfg" hidden="1">{"'CptDifn'!$AA$32:$AG$32"}</definedName>
    <definedName name="fhhjk" hidden="1">{"'CptDifn'!$AA$32:$AG$32"}</definedName>
    <definedName name="fhjhfj" hidden="1">{"'Quadro'!$A$4:$BG$78"}</definedName>
    <definedName name="FI">#REF!</definedName>
    <definedName name="ficha" hidden="1">{"'CptDifn'!$AA$32:$AG$32"}</definedName>
    <definedName name="fil">#REF!</definedName>
    <definedName name="fill" hidden="1">#REF!</definedName>
    <definedName name="fill1" hidden="1">#N/A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nceiros">#REF!</definedName>
    <definedName name="financeiros1">#REF!</definedName>
    <definedName name="fin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os_9a16">#REF!</definedName>
    <definedName name="Finos_ano">#REF!</definedName>
    <definedName name="Finos_mês">#REF!</definedName>
    <definedName name="fipepini">#REF!</definedName>
    <definedName name="FIPINI">#REF!</definedName>
    <definedName name="FISCAL2">#REF!</definedName>
    <definedName name="Fisicos">#REF!</definedName>
    <definedName name="FITOK" hidden="1">{#N/A,#N/A,TRUE,"Serviços"}</definedName>
    <definedName name="FJASLJFIL" hidden="1">{"'gráf jan00'!$A$1:$AK$41"}</definedName>
    <definedName name="fjfk" hidden="1">{"'CptDifn'!$AA$32:$AG$32"}</definedName>
    <definedName name="fjhk" hidden="1">{"'CptDifn'!$AA$32:$AG$32"}</definedName>
    <definedName name="fjrjrjrt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kjfgk" hidden="1">{"'CptDifn'!$AA$32:$AG$32"}</definedName>
    <definedName name="FKOE" hidden="1">{"'Quadro'!$A$4:$BG$78"}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xo_cs_sem_alav_11">#REF!</definedName>
    <definedName name="Fluxogra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M">#REF!</definedName>
    <definedName name="FO">#REF!</definedName>
    <definedName name="foi" hidden="1">{"'Quadro'!$A$4:$BG$78"}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lha38">#REF!</definedName>
    <definedName name="Folha39">#REF!</definedName>
    <definedName name="FolhaPagamento">#REF!</definedName>
    <definedName name="FolhaSocioExecutante">#REF!</definedName>
    <definedName name="FolResumoFlorestas" hidden="1">{"'REL CUSTODIF'!$B$1:$H$72"}</definedName>
    <definedName name="fonte">#REF!</definedName>
    <definedName name="FOOR" hidden="1">{#N/A,#N/A,FALSE,"Plan1"}</definedName>
    <definedName name="Formatação_Amarelo_comCusto">INDIRECT("'Analítico CCUs'!$W$2:$X$"&amp;'[1]Analítico CCUs'!#REF!)</definedName>
    <definedName name="Formatação_Azul">INDIRECT("'Analítico CCUs'!$P$2:$X$"&amp;'[1]Analítico CCUs'!#REF!)</definedName>
    <definedName name="Formatação_Vermelho">INDIRECT("'Analítico CCUs'!$F$2:$N$"&amp;'[1]Analítico CCUs'!#REF!)</definedName>
    <definedName name="FORMTEC" localSheetId="3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FORMTEC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FORMULÁRIO" hidden="1">{#N/A,#N/A,FALSE,"Plan1"}</definedName>
    <definedName name="FORRO" hidden="1">{#N/A,#N/A,FALSE,"Plan1"}</definedName>
    <definedName name="Fot" hidden="1">{"'EI 060 02'!$A$1:$K$59"}</definedName>
    <definedName name="FPZCITFQXX" hidden="1">#REF!</definedName>
    <definedName name="fr">#REF!</definedName>
    <definedName name="Frank" hidden="1">{#N/A,#N/A,TRUE,"Cover sheet";#N/A,#N/A,TRUE,"DCF analysis";#N/A,#N/A,TRUE,"WACC calculation"}</definedName>
    <definedName name="frde" hidden="1">{"'RR'!$A$2:$E$81"}</definedName>
    <definedName name="FRDEFT" hidden="1">{"'RR'!$A$2:$E$81"}</definedName>
    <definedName name="fre" hidden="1">{"'RR'!$A$2:$E$81"}</definedName>
    <definedName name="FREADVAL">#REF!</definedName>
    <definedName name="fred" hidden="1">{"'RR'!$A$2:$E$81"}</definedName>
    <definedName name="FREFIX">#REF!</definedName>
    <definedName name="FREGE">#REF!</definedName>
    <definedName name="FREPES">#REF!</definedName>
    <definedName name="frere">#REF!</definedName>
    <definedName name="FRESAGEM">#REF!</definedName>
    <definedName name="Fresagem01" hidden="1">{#N/A,#N/A,TRUE,"Serviços"}</definedName>
    <definedName name="Fresagem011" hidden="1">{#N/A,#N/A,TRUE,"Serviços"}</definedName>
    <definedName name="frfer" hidden="1">#REF!</definedName>
    <definedName name="Fromatação_Amarelo_semCusto">INDIRECT("'Analítico CCUs'!$P$2:$V$"&amp;'[1]Analítico CCUs'!#REF!)</definedName>
    <definedName name="FRR" hidden="1">{#N/A,#N/A,FALSE,"Plan1"}</definedName>
    <definedName name="FRWAESR" hidden="1">{"'Quadro'!$A$4:$BG$78"}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A" hidden="1">{"'Quadro'!$A$4:$BG$78"}</definedName>
    <definedName name="fsad" hidden="1">{"'Quadro'!$A$4:$BG$78"}</definedName>
    <definedName name="fsadfasd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d" hidden="1">{"'gráf jan00'!$A$1:$AK$41"}</definedName>
    <definedName name="fsdadsafdsa" hidden="1">#REF!</definedName>
    <definedName name="fsdafsdfsdfa" hidden="1">#REF!</definedName>
    <definedName name="FSDF" hidden="1">{"'Quadro'!$A$4:$BG$78"}</definedName>
    <definedName name="fsdfds" hidden="1">#REF!</definedName>
    <definedName name="FSDS" hidden="1">{"'gráf jan00'!$A$1:$AK$41"}</definedName>
    <definedName name="fse">#REF!</definedName>
    <definedName name="fsfdafdsa">#N/A</definedName>
    <definedName name="fsn">#REF!</definedName>
    <definedName name="fss">#REF!</definedName>
    <definedName name="FTG" hidden="1">{"'RR'!$A$2:$E$81"}</definedName>
    <definedName name="fthju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tr" hidden="1">{"'RR'!$A$2:$E$81"}</definedName>
    <definedName name="FTU" hidden="1">{"'Quadro'!$A$4:$BG$78"}</definedName>
    <definedName name="FundoDePensão">#REF!</definedName>
    <definedName name="fwfr">#REF!</definedName>
    <definedName name="fx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yuk">[0]!fyuk</definedName>
    <definedName name="g" hidden="1">#REF!</definedName>
    <definedName name="GAC">#REF!</definedName>
    <definedName name="gaffsdads" hidden="1">#REF!</definedName>
    <definedName name="gagag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MAN" hidden="1">{#N/A,#N/A,FALSE,"PCOL"}</definedName>
    <definedName name="GAMAR" hidden="1">{"'CptDifn'!$AA$32:$AG$32"}</definedName>
    <definedName name="GAMAR1" hidden="1">{"'CptDifn'!$AA$32:$AG$32"}</definedName>
    <definedName name="gamen" hidden="1">{#N/A,#N/A,FALSE,"PCOL"}</definedName>
    <definedName name="Ganhos_intangiveis">#REF!</definedName>
    <definedName name="Ganhos_Tangiveis">#REF!</definedName>
    <definedName name="GAPMG" hidden="1">{"'Quadro'!$A$4:$BG$78"}</definedName>
    <definedName name="GAPOG" hidden="1">{"'gráf jan00'!$A$1:$AK$41"}</definedName>
    <definedName name="garug01" hidden="1">{"'REL CUSTODIF'!$B$1:$H$72"}</definedName>
    <definedName name="garug1" hidden="1">{#N/A,#N/A,FALSE,"PCOL"}</definedName>
    <definedName name="GASEG" hidden="1">{"'Quadro'!$A$4:$BG$78"}</definedName>
    <definedName name="gases" hidden="1">{#N/A,#N/A,FALSE,"PCOL"}</definedName>
    <definedName name="GAVTG" hidden="1">{"'gráf jan00'!$A$1:$AK$41"}</definedName>
    <definedName name="gbhj" hidden="1">{"'CptDifn'!$AA$32:$AG$32"}</definedName>
    <definedName name="GCD">#REF!</definedName>
    <definedName name="GCE">#REF!</definedName>
    <definedName name="gdeeg">#REF!</definedName>
    <definedName name="gdf" hidden="1">{"'CptDifn'!$AA$32:$AG$32"}</definedName>
    <definedName name="gdfg">#REF!</definedName>
    <definedName name="GDS" hidden="1">{"'Quadro'!$A$4:$BG$78"}</definedName>
    <definedName name="geaga" hidden="1">{"'Quadro'!$A$4:$BG$78"}</definedName>
    <definedName name="GEIRLEMBRL" hidden="1">#REF!</definedName>
    <definedName name="gemin" hidden="1">{#N/A,#N/A,FALSE,"PCOL"}</definedName>
    <definedName name="Gemop" hidden="1">{#N/A,#N/A,TRUE,"indice";#N/A,#N/A,TRUE,"indicadores";#N/A,#N/A,TRUE,"comentarios"}</definedName>
    <definedName name="gen">#REF!</definedName>
    <definedName name="gestores">#REF!+#REF!</definedName>
    <definedName name="getep" hidden="1">{#N/A,#N/A,TRUE,"indice";#N/A,#N/A,TRUE,"indicadores";#N/A,#N/A,TRUE,"comentarios"}</definedName>
    <definedName name="gf" hidden="1">{"'CptDifn'!$AA$32:$AG$32"}</definedName>
    <definedName name="GFD" hidden="1">{"'gráf jan00'!$A$1:$AK$41"}</definedName>
    <definedName name="gfdddf" hidden="1">{"'CptDifn'!$AA$32:$AG$32"}</definedName>
    <definedName name="gfdg">#REF!</definedName>
    <definedName name="gfdgdgf" hidden="1">#REF!</definedName>
    <definedName name="gfds" hidden="1">{"'CptDifn'!$AA$32:$AG$32"}</definedName>
    <definedName name="gfgfg">#REF!</definedName>
    <definedName name="gfgfgfg" hidden="1">{#N/A,#N/A,FALSE,"MO (2)"}</definedName>
    <definedName name="gfgfsdfds" hidden="1">#REF!</definedName>
    <definedName name="gfjfgjfgj" hidden="1">{"'teste'!$B$2:$R$49"}</definedName>
    <definedName name="gfjyf" hidden="1">{"'gráf jan00'!$A$1:$AK$41"}</definedName>
    <definedName name="gfn" hidden="1">{"'gráf jan00'!$A$1:$AK$41"}</definedName>
    <definedName name="gfnfg" hidden="1">{"'gráf jan00'!$A$1:$AK$41"}</definedName>
    <definedName name="gfsdgfdsgf" hidden="1">#REF!</definedName>
    <definedName name="g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g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G" localSheetId="3" hidden="1">{#N/A,#N/A,FALSE,"ET-CAPA";#N/A,#N/A,FALSE,"ET-PAG1";#N/A,#N/A,FALSE,"ET-PAG2";#N/A,#N/A,FALSE,"ET-PAG3";#N/A,#N/A,FALSE,"ET-PAG4";#N/A,#N/A,FALSE,"ET-PAG5"}</definedName>
    <definedName name="GGG" hidden="1">{#N/A,#N/A,FALSE,"ET-CAPA";#N/A,#N/A,FALSE,"ET-PAG1";#N/A,#N/A,FALSE,"ET-PAG2";#N/A,#N/A,FALSE,"ET-PAG3";#N/A,#N/A,FALSE,"ET-PAG4";#N/A,#N/A,FALSE,"ET-PAG5"}</definedName>
    <definedName name="gggg" hidden="1">{"'CptDifn'!$AA$32:$AG$32"}</definedName>
    <definedName name="GGGGG" localSheetId="3" hidden="1">{#N/A,#N/A,FALSE,"ET-CAPA";#N/A,#N/A,FALSE,"ET-PAG1";#N/A,#N/A,FALSE,"ET-PAG2";#N/A,#N/A,FALSE,"ET-PAG3";#N/A,#N/A,FALSE,"ET-PAG4";#N/A,#N/A,FALSE,"ET-PAG5"}</definedName>
    <definedName name="GGGGG" hidden="1">{#N/A,#N/A,FALSE,"ET-CAPA";#N/A,#N/A,FALSE,"ET-PAG1";#N/A,#N/A,FALSE,"ET-PAG2";#N/A,#N/A,FALSE,"ET-PAG3";#N/A,#N/A,FALSE,"ET-PAG4";#N/A,#N/A,FALSE,"ET-PAG5"}</definedName>
    <definedName name="gggggg" hidden="1">{"'ReceitaLiquidaME'!$AA$25:$AN$32"}</definedName>
    <definedName name="gggsgsg">#N/A</definedName>
    <definedName name="gghjkk" hidden="1">{"'CptDifn'!$AA$32:$AG$32"}</definedName>
    <definedName name="ggtggg" hidden="1">{#N/A,#N/A,FALSE,"DEF1";#N/A,#N/A,FALSE,"DEF2";#N/A,#N/A,FALSE,"DEF3"}</definedName>
    <definedName name="gh">#REF!</definedName>
    <definedName name="ghfd" hidden="1">{"'CptDifn'!$AA$32:$AG$32"}</definedName>
    <definedName name="ghfghjfj" hidden="1">{"'CptDifn'!$AA$32:$AG$32"}</definedName>
    <definedName name="ghfgj" hidden="1">{"'CptDifn'!$AA$32:$AG$32"}</definedName>
    <definedName name="ghghgh" hidden="1">{#N/A,#N/A,FALSE,"MO (2)"}</definedName>
    <definedName name="GHJ" hidden="1">{#N/A,#N/A,FALSE,"MO (2)"}</definedName>
    <definedName name="ghjh" hidden="1">{"'Índice'!$A$1:$K$49"}</definedName>
    <definedName name="ghjhj" hidden="1">{"'CptDifn'!$AA$32:$AG$32"}</definedName>
    <definedName name="GHJJKGK" hidden="1">{"'gráf jan00'!$A$1:$AK$41"}</definedName>
    <definedName name="ghjkl" hidden="1">{"'CptDifn'!$AA$32:$AG$32"}</definedName>
    <definedName name="ghjr" hidden="1">{"'CptDifn'!$AA$32:$AG$32"}</definedName>
    <definedName name="ghju" hidden="1">{"'CptDifn'!$AA$32:$AG$32"}</definedName>
    <definedName name="gjfj" hidden="1">{"'CptDifn'!$AA$32:$AG$32"}</definedName>
    <definedName name="gjfjf" hidden="1">{"'CptDifn'!$AA$32:$AG$32"}</definedName>
    <definedName name="gjfjfj" hidden="1">{"'CptDifn'!$AA$32:$AG$32"}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loria">#REF!</definedName>
    <definedName name="gogo" hidden="1">{#N/A,#N/A,TRUE,"Cover sheet";#N/A,#N/A,TRUE,"INPUTS";#N/A,#N/A,TRUE,"OUTPUTS";#N/A,#N/A,TRUE,"VALUATION"}</definedName>
    <definedName name="GOL" hidden="1">{"'gráf jan00'!$A$1:$AK$41"}</definedName>
    <definedName name="GQEFKSMORW" hidden="1">#REF!</definedName>
    <definedName name="GR">#REF!</definedName>
    <definedName name="graduad">#REF!</definedName>
    <definedName name="GRADUADA">#REF!</definedName>
    <definedName name="GRAF_10A" hidden="1">{#N/A,#N/A,FALSE,"SITUAÇÃO DIÁRIA ";#N/A,#N/A,FALSE,"7 à 7"}</definedName>
    <definedName name="GRAF_11A" hidden="1">{#N/A,#N/A,FALSE,"SITUAÇÃO DIÁRIA ";#N/A,#N/A,FALSE,"7 à 7"}</definedName>
    <definedName name="GRAF_12A" hidden="1">{#N/A,#N/A,FALSE,"SITUAÇÃO DIÁRIA ";#N/A,#N/A,FALSE,"7 à 7"}</definedName>
    <definedName name="GRAF_21" hidden="1">{#N/A,#N/A,FALSE,"SITUAÇÃO DIÁRIA ";#N/A,#N/A,FALSE,"7 à 7"}</definedName>
    <definedName name="graf_3" hidden="1">{#N/A,#N/A,FALSE,"SITUAÇÃO DIÁRIA ";#N/A,#N/A,FALSE,"7 à 7"}</definedName>
    <definedName name="GráficoICD" hidden="1">#N/A</definedName>
    <definedName name="granulometria">#REF!</definedName>
    <definedName name="_xlnm.Recorder">#REF!</definedName>
    <definedName name="GRF" hidden="1">{"'RR'!$A$2:$E$81"}</definedName>
    <definedName name="GrpAcct1" hidden="1">"5611"</definedName>
    <definedName name="GrpAcct2" hidden="1">"5612"</definedName>
    <definedName name="GrpLevel" hidden="1">2</definedName>
    <definedName name="grtgert" hidden="1">{#N/A,#N/A,TRUE,"indice";#N/A,#N/A,TRUE,"indicadores";#N/A,#N/A,TRUE,"comentarios"}</definedName>
    <definedName name="GRTTRTR">#REF!</definedName>
    <definedName name="GRV">#REF!</definedName>
    <definedName name="grwegwer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gsdag">#N/A</definedName>
    <definedName name="gsd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sdfg">#N/A</definedName>
    <definedName name="gsg" hidden="1">{"'CptDifn'!$AA$32:$AG$32"}</definedName>
    <definedName name="gsgsg" hidden="1">{"'CptDifn'!$AA$32:$AG$32"}</definedName>
    <definedName name="GSKGLK" hidden="1">#N/A</definedName>
    <definedName name="gtgt">#REF!</definedName>
    <definedName name="gtrgt">#REF!</definedName>
    <definedName name="gtryfj" hidden="1">{#N/A,#N/A,TRUE,"Serviços"}</definedName>
    <definedName name="gtryfjj" hidden="1">{#N/A,#N/A,TRUE,"Serviços"}</definedName>
    <definedName name="Guerra" hidden="1">{"'Quadro'!$A$4:$BG$78"}</definedName>
    <definedName name="Gupob01Real" hidden="1">{#N/A,#N/A,FALSE,"Suprimentos";#N/A,#N/A,FALSE,"Medicina e Segurança";#N/A,#N/A,FALSE,"Administração";#N/A,#N/A,FALSE,"Meio Ambiente";#N/A,#N/A,FALSE,"Operação (Mina)";#N/A,#N/A,FALSE,"Operação (Porto)"}</definedName>
    <definedName name="Gurjão" hidden="1">{"'gráf jan00'!$A$1:$AK$41"}</definedName>
    <definedName name="gversfg" hidden="1">#REF!</definedName>
    <definedName name="gvg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yhu">#REF!</definedName>
    <definedName name="GYU" hidden="1">{"'ReceitaLiquidaME'!$AA$25:$AN$32"}</definedName>
    <definedName name="GZKJFUPSMZ" hidden="1">#REF!</definedName>
    <definedName name="h">#REF!</definedName>
    <definedName name="ha">#REF!</definedName>
    <definedName name="HAUSDHASUDHSA" hidden="1">#REF!</definedName>
    <definedName name="hbfghfg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dghdfghdf" hidden="1">{#N/A,#N/A,FALSE,"PCOL"}</definedName>
    <definedName name="hdghgdhgd" hidden="1">#REF!</definedName>
    <definedName name="hdhdf" hidden="1">{"'CptDifn'!$AA$32:$AG$32"}</definedName>
    <definedName name="HDIBDXCQJV" hidden="1">#REF!</definedName>
    <definedName name="hdjfgj" hidden="1">{"'CptDifn'!$AA$32:$AG$32"}</definedName>
    <definedName name="HENFEL4">#REF!</definedName>
    <definedName name="HENFEL6">#REF!</definedName>
    <definedName name="hfh" hidden="1">{"'REL CUSTODIF'!$B$1:$H$72"}</definedName>
    <definedName name="hfs" hidden="1">{"'gráf jan00'!$A$1:$AK$41"}</definedName>
    <definedName name="HFTOLTOILR" hidden="1">#REF!</definedName>
    <definedName name="Hg">#REF!</definedName>
    <definedName name="hgdfhgdhgf" hidden="1">#REF!</definedName>
    <definedName name="hgdfhgfdhgf" hidden="1">#REF!</definedName>
    <definedName name="hgdhgd" hidden="1">#REF!</definedName>
    <definedName name="hgdhgfhgf" hidden="1">#REF!</definedName>
    <definedName name="hgfdfd" hidden="1">{"'CptDifn'!$AA$32:$AG$32"}</definedName>
    <definedName name="hgfds" hidden="1">{"'CptDifn'!$AA$32:$AG$32"}</definedName>
    <definedName name="hggggggggggggg" hidden="1">#REF!</definedName>
    <definedName name="hgh">#REF!</definedName>
    <definedName name="hghff" hidden="1">{"'CptDifn'!$AA$32:$AG$32"}</definedName>
    <definedName name="HGHJ" hidden="1">{"'Quadro'!$A$4:$BG$78"}</definedName>
    <definedName name="HGRET" hidden="1">{"'RR'!$A$2:$E$81"}</definedName>
    <definedName name="hh" hidden="1">#REF!</definedName>
    <definedName name="HHDESELE">#REF!</definedName>
    <definedName name="HHDESMEC">#REF!</definedName>
    <definedName name="HHENGELE">#REF!</definedName>
    <definedName name="HHENGMEC">#REF!</definedName>
    <definedName name="hhgfgf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h">#REF!</definedName>
    <definedName name="hhhh" hidden="1">{"'gráf jan00'!$A$1:$AK$41"}</definedName>
    <definedName name="hhhhh">#REF!</definedName>
    <definedName name="hhhhhh" hidden="1">{"'ReceitaLiquidaME'!$AA$25:$AN$32"}</definedName>
    <definedName name="hhhhhhhhhh" hidden="1">#REF!</definedName>
    <definedName name="hhhhhhhhhhhhhhh" hidden="1">#REF!</definedName>
    <definedName name="HHMONELE">#REF!</definedName>
    <definedName name="HHMONMEC">#REF!</definedName>
    <definedName name="HHPROELE">#REF!</definedName>
    <definedName name="HHPROMEC">#REF!</definedName>
    <definedName name="hi">#REF!</definedName>
    <definedName name="HIDRÁULICA">#N/A</definedName>
    <definedName name="HISPANOBRA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jfhgjgf" hidden="1">#REF!</definedName>
    <definedName name="hjg">#REF!</definedName>
    <definedName name="hjgff" hidden="1">{"'CptDifn'!$AA$32:$AG$32"}</definedName>
    <definedName name="hjghjf" hidden="1">{"'CptDifn'!$AA$32:$AG$32"}</definedName>
    <definedName name="hjghkm" hidden="1">{"'CptDifn'!$AA$32:$AG$32"}</definedName>
    <definedName name="hjgjghh" hidden="1">#REF!</definedName>
    <definedName name="hjhjhjhju" hidden="1">{#N/A,#N/A,FALSE,"MO (2)"}</definedName>
    <definedName name="hjjghj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hjkg" hidden="1">{"'Quadro'!$A$4:$BG$78"}</definedName>
    <definedName name="hkgkhj" hidden="1">{"'CptDifn'!$AA$32:$AG$32"}</definedName>
    <definedName name="hlç" hidden="1">{"'Quadro'!$A$4:$BG$78"}</definedName>
    <definedName name="hnfg" hidden="1">{"'gráf jan00'!$A$1:$AK$41"}</definedName>
    <definedName name="horas">#REF!</definedName>
    <definedName name="horas_técnicas">#REF!</definedName>
    <definedName name="hrfghre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rrr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SGDUHFDHUDF">#REF!</definedName>
    <definedName name="hshjshjshjd">#REF!</definedName>
    <definedName name="hthj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m" hidden="1">{"'Plan1 (2)'!$A$5:$F$63"}</definedName>
    <definedName name="htmal_control3" hidden="1">{"'RR'!$A$2:$E$81"}</definedName>
    <definedName name="htmal_control4" hidden="1">{"'RR'!$A$2:$E$81"}</definedName>
    <definedName name="htmal_control5" hidden="1">{"'RR'!$A$2:$E$81"}</definedName>
    <definedName name="htmal_control6" hidden="1">{"'RR'!$A$2:$E$81"}</definedName>
    <definedName name="htmal_control7" hidden="1">{"'RR'!$A$2:$E$81"}</definedName>
    <definedName name="htmal_control8" hidden="1">{"'RR'!$A$2:$E$81"}</definedName>
    <definedName name="HTML" hidden="1">FALSE</definedName>
    <definedName name="HTML_C" hidden="1">{"'RR'!$A$2:$E$81"}</definedName>
    <definedName name="HTML_CodePage" hidden="1">1252</definedName>
    <definedName name="HTML_Control" localSheetId="3" hidden="1">{"'Plan1 (2)'!$A$5:$F$63"}</definedName>
    <definedName name="HTML_Control" hidden="1">{"'Plan1 (2)'!$A$5:$F$63"}</definedName>
    <definedName name="HTML_Control_1" hidden="1">{"'INSPEÇÃO INICIAL'!$A$1:$M$48"}</definedName>
    <definedName name="HTML_Control_2" hidden="1">{"'INSPEÇÃO INICIAL'!$A$1:$M$48"}</definedName>
    <definedName name="HTML_Control1" hidden="1">{"'Placar Intranet'!$A$2:$K$24"}</definedName>
    <definedName name="html_control10" hidden="1">{"'RR'!$A$2:$E$81"}</definedName>
    <definedName name="html_control11" hidden="1">{"'RR'!$A$2:$E$81"}</definedName>
    <definedName name="html_control12" hidden="1">{"'RR'!$A$2:$E$81"}</definedName>
    <definedName name="html_control13" hidden="1">{"'RR'!$A$2:$E$81"}</definedName>
    <definedName name="html_control14" hidden="1">{"'RR'!$A$2:$E$81"}</definedName>
    <definedName name="html_control2" hidden="1">{"'RR'!$A$2:$E$81"}</definedName>
    <definedName name="HTML_CONTROL20" hidden="1">{"'RR'!$A$2:$E$81"}</definedName>
    <definedName name="HTML_CONTROL21" hidden="1">{"'RR'!$A$2:$E$81"}</definedName>
    <definedName name="HTML_CONTROL3" hidden="1">{"'RR'!$A$2:$E$81"}</definedName>
    <definedName name="HTML_Description" hidden="1">""</definedName>
    <definedName name="HTML_Email" hidden="1">""</definedName>
    <definedName name="HTML_Header" localSheetId="3" hidden="1">"Plan1 (2)"</definedName>
    <definedName name="HTML_Header" hidden="1">"Índice"</definedName>
    <definedName name="HTML_LastUpdate" localSheetId="3" hidden="1">"04/03/1999"</definedName>
    <definedName name="HTML_LastUpdate" hidden="1">"12/08/1999"</definedName>
    <definedName name="HTML_LineAfter" localSheetId="3" hidden="1">FALSE</definedName>
    <definedName name="HTML_LineAfter" localSheetId="4" hidden="1">FALSO</definedName>
    <definedName name="HTML_LineAfter" localSheetId="7" hidden="1">#N/A</definedName>
    <definedName name="HTML_LineAfter" localSheetId="5" hidden="1">FALSO</definedName>
    <definedName name="HTML_LineAfter" localSheetId="11" hidden="1">FALSO</definedName>
    <definedName name="HTML_LineAfter" hidden="1">FALSO</definedName>
    <definedName name="HTML_LineBefore" localSheetId="3" hidden="1">FALSE</definedName>
    <definedName name="HTML_LineBefore" localSheetId="4" hidden="1">FALSO</definedName>
    <definedName name="HTML_LineBefore" localSheetId="7" hidden="1">#N/A</definedName>
    <definedName name="HTML_LineBefore" localSheetId="5" hidden="1">FALSO</definedName>
    <definedName name="HTML_LineBefore" localSheetId="11" hidden="1">FALSO</definedName>
    <definedName name="HTML_LineBefore" hidden="1">FALSO</definedName>
    <definedName name="HTML_Name" localSheetId="3" hidden="1">"Ana Tereza"</definedName>
    <definedName name="HTML_Name" hidden="1">"Rodovia das Cataratas"</definedName>
    <definedName name="HTML_OBDlg2" localSheetId="3" hidden="1">TRUE</definedName>
    <definedName name="HTML_OBDlg2" localSheetId="4" hidden="1">VERDADEIRO</definedName>
    <definedName name="HTML_OBDlg2" localSheetId="7" hidden="1">[0]!VERIF_PC</definedName>
    <definedName name="HTML_OBDlg2" localSheetId="5" hidden="1">VERDADEIRO</definedName>
    <definedName name="HTML_OBDlg2" localSheetId="11" hidden="1">VERDADEIRO</definedName>
    <definedName name="HTML_OBDlg2" hidden="1">VERDADEIRO</definedName>
    <definedName name="HTML_OBDlg4" localSheetId="3" hidden="1">TRUE</definedName>
    <definedName name="HTML_OBDlg4" localSheetId="4" hidden="1">VERDADEIRO</definedName>
    <definedName name="HTML_OBDlg4" localSheetId="7" hidden="1">[0]!VERIF_PC</definedName>
    <definedName name="HTML_OBDlg4" localSheetId="5" hidden="1">VERDADEIRO</definedName>
    <definedName name="HTML_OBDlg4" localSheetId="11" hidden="1">VERDADEIRO</definedName>
    <definedName name="HTML_OBDlg4" hidden="1">VERDADEIRO</definedName>
    <definedName name="HTML_OS" hidden="1">0</definedName>
    <definedName name="HTML_PathFile" localSheetId="3" hidden="1">"V:\Operacao de Maquinas\INTERDIÇÕES NA VP\MeuHTML.htm"</definedName>
    <definedName name="HTML_PathFile" hidden="1">"\\Server_1\sig\07 Julho\Informe\MeuHTML.htm"</definedName>
    <definedName name="HTML_Title" localSheetId="3" hidden="1">"TabLoc"</definedName>
    <definedName name="HTML_Title" hidden="1">"Gerência de Administração e Controle de Gestão"</definedName>
    <definedName name="HU" hidden="1">{"'gráf jan00'!$A$1:$AK$41"}</definedName>
    <definedName name="hugo" hidden="1">{"'Quadro'!$A$4:$BG$78"}</definedName>
    <definedName name="HVNGHN" hidden="1">{"'gráf jan00'!$A$1:$AK$41"}</definedName>
    <definedName name="hyhy">#REF!</definedName>
    <definedName name="hyt">#REF!</definedName>
    <definedName name="hythyt">#REF!</definedName>
    <definedName name="hyttyt">#REF!</definedName>
    <definedName name="hyty">#REF!</definedName>
    <definedName name="hytyh">#REF!</definedName>
    <definedName name="hytyttww">#REF!</definedName>
    <definedName name="hytyyt">#REF!</definedName>
    <definedName name="i" hidden="1">#REF!</definedName>
    <definedName name="icd" hidden="1">{"'CptDifn'!$AA$32:$AG$32"}</definedName>
    <definedName name="ICMS_BA">#REF!</definedName>
    <definedName name="ICMS_credito_PVC_01">#REF!</definedName>
    <definedName name="ICMS_credito_PVC_02">#REF!</definedName>
    <definedName name="ICMS_credito_PVC_03">#REF!</definedName>
    <definedName name="ICMS_credito_PVC_04">#REF!</definedName>
    <definedName name="ICMS_credito_PVC_05">#REF!</definedName>
    <definedName name="ICMS_credito_PVC_06">#REF!</definedName>
    <definedName name="ICMS_credito_PVC_07">#REF!</definedName>
    <definedName name="ICMS_credito_PVC_08">#REF!</definedName>
    <definedName name="ICMS_credito_PVC_09">#REF!</definedName>
    <definedName name="ICMS_credito_PVC_10">#REF!</definedName>
    <definedName name="ICMS_credito_PVC_11">#REF!</definedName>
    <definedName name="ICMS_EE">#REF!</definedName>
    <definedName name="ICMS_incentivo_01">#REF!</definedName>
    <definedName name="ICMS_incentivo_02">#REF!</definedName>
    <definedName name="ICMS_incentivo_03">#REF!</definedName>
    <definedName name="ICMS_incentivo_04">#REF!</definedName>
    <definedName name="ICMS_incentivo_05">#REF!</definedName>
    <definedName name="ICMS_incentivo_06">#REF!</definedName>
    <definedName name="ICMS_incentivo_07">#REF!</definedName>
    <definedName name="ICMS_incentivo_08">#REF!</definedName>
    <definedName name="ICMS_incentivo_09">#REF!</definedName>
    <definedName name="ICMS_incentivo_10">#REF!</definedName>
    <definedName name="ICMS_incentivo_11">#REF!</definedName>
    <definedName name="ICMS_outros">#REF!</definedName>
    <definedName name="içuioç" hidden="1">{"'gráf jan00'!$A$1:$AK$41"}</definedName>
    <definedName name="ID_Empresa">#REF!</definedName>
    <definedName name="ID_Grupo">#REF!</definedName>
    <definedName name="ID_Propriedade">#REF!</definedName>
    <definedName name="ID_serviço">OFFSET(#REF!,0,0,COUNTA(#REF!),1)</definedName>
    <definedName name="ID_Versao">#REF!</definedName>
    <definedName name="Ident" hidden="1">{"'RR'!$A$2:$E$81"}</definedName>
    <definedName name="IdentCausas_pareto" hidden="1">{"'RR'!$A$2:$E$81"}</definedName>
    <definedName name="IDENTICAÇÃO2" hidden="1">{"'RR'!$A$2:$E$81"}</definedName>
    <definedName name="Identificação_EFVM" hidden="1">{"'RR'!$A$2:$E$81"}</definedName>
    <definedName name="idowioe">#REF!</definedName>
    <definedName name="ifg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IFSCJAWSQM" hidden="1">#REF!</definedName>
    <definedName name="Igor" hidden="1">{"'CptDifn'!$AA$32:$AG$32"}</definedName>
    <definedName name="II" hidden="1">#REF!</definedName>
    <definedName name="II_Sid_Pet_Agr_Con" hidden="1">{"'CptDifn'!$AA$32:$AG$32"}</definedName>
    <definedName name="II1cabo" hidden="1">{"'CptDifn'!$AA$32:$AG$32"}</definedName>
    <definedName name="II1TVV" hidden="1">{"'CptDifn'!$AA$32:$AG$32"}</definedName>
    <definedName name="II2_TVV" hidden="1">{"'CptDifn'!$AA$32:$AG$32"}</definedName>
    <definedName name="II3_TVV" hidden="1">{"'CptDifn'!$AA$32:$AG$32"}</definedName>
    <definedName name="iii" hidden="1">#REF!</definedName>
    <definedName name="iiii">#N/A</definedName>
    <definedName name="iiiiiiiiiiiii" hidden="1">#REF!</definedName>
    <definedName name="iiiiiiiiiiiiiiiiiiiiiiii" hidden="1">#REF!</definedName>
    <definedName name="iki">#REF!</definedName>
    <definedName name="IMOB_AmortizaçõesAcumuladas" hidden="1">#REF!</definedName>
    <definedName name="IMOB_AmortizaçõesExercício" hidden="1">#REF!</definedName>
    <definedName name="IMOB_ImobilizadoBruto" hidden="1">#REF!</definedName>
    <definedName name="IMOB_tppe" hidden="1">#REF!</definedName>
    <definedName name="IMOB_Transferências" hidden="1">#REF!</definedName>
    <definedName name="IMOBConta" hidden="1">#REF!</definedName>
    <definedName name="IMOBInvest_v" hidden="1">#REF!</definedName>
    <definedName name="IMOBTransf_v" hidden="1">#REF!</definedName>
    <definedName name="IMOBTransf_vduod" hidden="1">#REF!</definedName>
    <definedName name="IMPERMEABILIZA">#N/A</definedName>
    <definedName name="ImpMdb">#REF!</definedName>
    <definedName name="Import.Apelido" hidden="1">#REF!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TEF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empresa" hidden="1">#REF!</definedName>
    <definedName name="Import.Município" hidden="1">#REF!</definedName>
    <definedName name="Import.Proponente" hidden="1">#REF!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Orçamento" hidden="1">#REF!</definedName>
    <definedName name="Import.SICONV" hidden="1">#REF!</definedName>
    <definedName name="ImportFile">#N/A</definedName>
    <definedName name="IMPOSTOS_SOBRE_COMPRAS_POR_FÁBRICA____US__1.000">#REF!</definedName>
    <definedName name="IMPR">#REF!</definedName>
    <definedName name="IMPR1">#REF!</definedName>
    <definedName name="Imprimir_títulos_IM">#REF!</definedName>
    <definedName name="in">#REF!</definedName>
    <definedName name="incentivo_ICMS">#REF!</definedName>
    <definedName name="incluir" hidden="1">TRUE</definedName>
    <definedName name="inclusão_de_novos_campos">#REF!</definedName>
    <definedName name="Indequip">#REF!</definedName>
    <definedName name="Indicador_Desempenho">#REF!</definedName>
    <definedName name="indice">#REF!</definedName>
    <definedName name="Índice">#REF!</definedName>
    <definedName name="indice1">#REF!</definedName>
    <definedName name="INDICES">OFFSET(#REF!,1,0):OFFSET(#REF!,-1,0)</definedName>
    <definedName name="indmat">#REF!</definedName>
    <definedName name="indmdo">#REF!</definedName>
    <definedName name="inflacao_US">#REF!</definedName>
    <definedName name="infpte" hidden="1">#REF!</definedName>
    <definedName name="insu">#REF!</definedName>
    <definedName name="INSUMO">#REF!</definedName>
    <definedName name="Insumos" hidden="1">#REF!</definedName>
    <definedName name="Intran" hidden="1">{"'teste'!$B$2:$R$49"}</definedName>
    <definedName name="INV_ECON_MENSAL" hidden="1">{#N/A,#N/A,FALSE,"DEF1";#N/A,#N/A,FALSE,"DEF2";#N/A,#N/A,FALSE,"DEF3"}</definedName>
    <definedName name="inv_financ_Mensal_desemb" hidden="1">{#N/A,#N/A,FALSE,"DEF1";#N/A,#N/A,FALSE,"DEF2";#N/A,#N/A,FALSE,"DEF3"}</definedName>
    <definedName name="inv_fixo_cs_asahi">#REF!</definedName>
    <definedName name="Investimento_Ano_Anterior">#REF!</definedName>
    <definedName name="Investimento_Ano0">#REF!</definedName>
    <definedName name="Investimento_Ano1">#REF!</definedName>
    <definedName name="Investimento_Ano2">#REF!</definedName>
    <definedName name="Investimento_Ano3">#REF!</definedName>
    <definedName name="Investimento_Ano4">#REF!</definedName>
    <definedName name="Investimento_Ano5">#REF!</definedName>
    <definedName name="Investimento_Ano6">#REF!</definedName>
    <definedName name="Investimento_Total_RS">#REF!</definedName>
    <definedName name="Investimento_Total_US">#REF!</definedName>
    <definedName name="Investimentos" hidden="1">#REF!</definedName>
    <definedName name="Investimentos_Areas" hidden="1">#REF!</definedName>
    <definedName name="Investimentos_fc" hidden="1">#REF!</definedName>
    <definedName name="Investimentos_Sublanços" hidden="1">#REF!</definedName>
    <definedName name="io" hidden="1">{"'CptDifn'!$AA$32:$AG$32"}</definedName>
    <definedName name="ioipo" hidden="1">{"'gráf jan00'!$A$1:$AK$41"}</definedName>
    <definedName name="ioyuoy" hidden="1">{"'CptDifn'!$AA$32:$AG$32"}</definedName>
    <definedName name="IPC_Mensal" hidden="1">#REF!</definedName>
    <definedName name="IQ_ACCOUNT_CHANGE" hidden="1">"c413"</definedName>
    <definedName name="IQ_ACCOUNTS_PAY" hidden="1">"c32"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"c8"</definedName>
    <definedName name="IQ_ACCUM_DEP" hidden="1">"c7"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"c39"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"c16"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"c1471"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UDITOR_NAME" hidden="1">"c1539"</definedName>
    <definedName name="IQ_AUDITOR_OPINION" hidden="1">"c1540"</definedName>
    <definedName name="IQ_AUTO_WRITTEN" hidden="1">"c62"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PRICE_TARGET" hidden="1">"c82"</definedName>
    <definedName name="IQ_AVG_SHAREOUTSTANDING" hidden="1">"c83"</definedName>
    <definedName name="IQ_AVG_TEV" hidden="1">"c84"</definedName>
    <definedName name="IQ_AVG_VOLUME" hidden="1">"c65"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TA" hidden="1">"c88"</definedName>
    <definedName name="IQ_BIG_INT_BEAR_CD" hidden="1">"c89"</definedName>
    <definedName name="IQ_BOARD_MEMBER" hidden="1">"c96"</definedName>
    <definedName name="IQ_BOARD_MEMBER_TITLE" hidden="1">"c97"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"c100"</definedName>
    <definedName name="IQ_BV_SHARE" hidden="1">"c100"</definedName>
    <definedName name="IQ_CAL_Q" hidden="1">"c101"</definedName>
    <definedName name="IQ_CAL_Y" hidden="1">"c102"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"c115"</definedName>
    <definedName name="IQ_CAPITAL_LEASES" hidden="1">"c115"</definedName>
    <definedName name="IQ_CASH" hidden="1">"c118"</definedName>
    <definedName name="IQ_CASH_ACQUIRE_CF" hidden="1">"c1630"</definedName>
    <definedName name="IQ_CASH_CONVERSION" hidden="1">"c117"</definedName>
    <definedName name="IQ_CASH_DUE_BANKS" hidden="1">"c118"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T" hidden="1">"c124"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"c161"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OSEPRICE" hidden="1">"c174"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"c182"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REET1" hidden="1">"c217"</definedName>
    <definedName name="IQ_COMPANY_STREET2" hidden="1">"c218"</definedName>
    <definedName name="IQ_COMPANY_TICKER" hidden="1">"c219"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ST_BORROWINGS" hidden="1">"c225"</definedName>
    <definedName name="IQ_COST_REV" hidden="1">"c226"</definedName>
    <definedName name="IQ_COST_REVENUE" hidden="1">"c226"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YS_COVER_SHORT" hidden="1">"c1578"</definedName>
    <definedName name="IQ_DAYS_INVENTORY_OUT" hidden="1">"c273"</definedName>
    <definedName name="IQ_DAYS_PAY_OUTST" hidden="1">"c274"</definedName>
    <definedName name="IQ_DAYS_PAYABLE_OUT" hidden="1">"c274"</definedName>
    <definedName name="IQ_DAYS_SALES_OUT" hidden="1">"c275"</definedName>
    <definedName name="IQ_DAYS_SALES_OUTST" hidden="1">"c275"</definedName>
    <definedName name="IQ_DEF_ACQ_CST" hidden="1">"c301"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"c313"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INC_TAX" hidden="1">"c315"</definedName>
    <definedName name="IQ_DEFERRED_TAXES" hidden="1">"c147"</definedName>
    <definedName name="IQ_DEMAND_DEP" hidden="1">"c320"</definedName>
    <definedName name="IQ_DEPOSITS_FIN" hidden="1">"c321"</definedName>
    <definedName name="IQ_DEPRE_AMORT" hidden="1">"c247"</definedName>
    <definedName name="IQ_DEPRE_AMORT_SUPPL" hidden="1">"c1593"</definedName>
    <definedName name="IQ_DEPRE_DEPLE" hidden="1">"c261"</definedName>
    <definedName name="IQ_DEPRE_SUPP" hidden="1">"c1443"</definedName>
    <definedName name="IQ_DESCRIPTION_LONG" hidden="1">"c322"</definedName>
    <definedName name="IQ_DEVELOP_LAND" hidden="1">"c323"</definedName>
    <definedName name="IQ_DILUT_ADJUST" hidden="1">"c1621"</definedName>
    <definedName name="IQ_DILUT_EPS_EXCL" hidden="1">"c324"</definedName>
    <definedName name="IQ_DILUT_EPS_INCL" hidden="1">"c325"</definedName>
    <definedName name="IQ_DILUT_NORMAL_EPS" hidden="1">"c1594"</definedName>
    <definedName name="IQ_DILUT_WEIGHT" hidden="1">"c326"</definedName>
    <definedName name="IQ_DISCONT_OPER" hidden="1">"c333"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SHARE" hidden="1">"c330"</definedName>
    <definedName name="IQ_DIVEST_CF" hidden="1">"c331"</definedName>
    <definedName name="IQ_DIVID_SHARE" hidden="1">"c330"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"c360"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"c368"</definedName>
    <definedName name="IQ_EBITDA_INT" hidden="1">"c373"</definedName>
    <definedName name="IQ_EBITDA_MARGIN" hidden="1">"c372"</definedName>
    <definedName name="IQ_EBITDA_OVER_TOTAL_IE" hidden="1">"c373"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ICIENCY_RATIO" hidden="1">"c391"</definedName>
    <definedName name="IQ_EMPLOYEES" hidden="1">"c392"</definedName>
    <definedName name="IQ_ENTERPRISE_VALUE" hidden="1">"c84"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EST" hidden="1">"c399"</definedName>
    <definedName name="IQ_EQUITY_AFFIL" hidden="1">"c552"</definedName>
    <definedName name="IQ_EQUITY_METHOD" hidden="1">"c404"</definedName>
    <definedName name="IQ_EQV_OVER_BV" hidden="1">"c1596"</definedName>
    <definedName name="IQ_EQV_OVER_LTM_PRETAX_INC" hidden="1">"c739"</definedName>
    <definedName name="IQ_ESOP_DEBT" hidden="1">"c1597"</definedName>
    <definedName name="IQ_EST_ACT_EPS" hidden="1">"c1648"</definedName>
    <definedName name="IQ_EST_DATE" hidden="1">"c1634"</definedName>
    <definedName name="IQ_EST_EPS_GROWTH_1YR" hidden="1">"c1636"</definedName>
    <definedName name="IQ_EST_EPS_GROWTH_Q_1YR" hidden="1">"c1641"</definedName>
    <definedName name="IQ_EV_OVER_EMPLOYEE" hidden="1">"c1225"</definedName>
    <definedName name="IQ_EV_OVER_LTM_EBIT" hidden="1">"c1221"</definedName>
    <definedName name="IQ_EV_OVER_LTM_EBITDA" hidden="1">"c1223"</definedName>
    <definedName name="IQ_EV_OVER_LTM_REVENUE" hidden="1">"c1227"</definedName>
    <definedName name="IQ_EXCHANGE" hidden="1">"c405"</definedName>
    <definedName name="IQ_EXERCISE_PRICE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"c413"</definedName>
    <definedName name="IQ_FDIC" hidden="1">"c417"</definedName>
    <definedName name="IQ_FFO" hidden="1">"c1574"</definedName>
    <definedName name="IQ_FHLB_DEBT" hidden="1">"c423"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"c893"</definedName>
    <definedName name="IQ_FINANCING_CASH_SUPPL" hidden="1">"c899"</definedName>
    <definedName name="IQ_FINISHED_INV" hidden="1">"c438"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"c451"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"c452"</definedName>
    <definedName name="IQ_GOODWILL_NET" hidden="1">"c530"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"c192"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"c511"</definedName>
    <definedName name="IQ_GW" hidden="1">"c530"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"c789"</definedName>
    <definedName name="IQ_INC_AVAIL_INCL" hidden="1">"c791"</definedName>
    <definedName name="IQ_INC_BEFORE_TAX" hidden="1">"c386"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"c907"</definedName>
    <definedName name="IQ_INTEREST_EXP" hidden="1">"c618"</definedName>
    <definedName name="IQ_INTEREST_EXP_NET" hidden="1">"c1450"</definedName>
    <definedName name="IQ_INTEREST_EXP_NON" hidden="1">"c618"</definedName>
    <definedName name="IQ_INTEREST_EXP_SUPPL" hidden="1">"c1460"</definedName>
    <definedName name="IQ_INTEREST_INC" hidden="1">"c769"</definedName>
    <definedName name="IQ_INTEREST_INC_NON" hidden="1">"c619"</definedName>
    <definedName name="IQ_INTEREST_INVEST_INC" hidden="1">"c619"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"c751"</definedName>
    <definedName name="IQ_ISS_STOCK_NET" hidden="1">"c1601"</definedName>
    <definedName name="IQ_LAND" hidden="1">"c645"</definedName>
    <definedName name="IQ_LASTSALEPRICE" hidden="1">"c646"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IFOR" hidden="1">"c655"</definedName>
    <definedName name="IQ_LL" hidden="1">"c656"</definedName>
    <definedName name="IQ_LOAN_LEASE_RECEIV" hidden="1">"c657"</definedName>
    <definedName name="IQ_LOAN_LOSS" hidden="1">"c656"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"c674"</definedName>
    <definedName name="IQ_LONG_TERM_DEBT_OVER_TOTAL_CAP" hidden="1">"c677"</definedName>
    <definedName name="IQ_LONG_TERM_GROWTH" hidden="1">"c671"</definedName>
    <definedName name="IQ_LONG_TERM_INV" hidden="1">"c697"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"c1304"</definedName>
    <definedName name="IQ_MACHINERY" hidden="1">"c711"</definedName>
    <definedName name="IQ_MARKETCAP" hidden="1">"c712"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"c781"</definedName>
    <definedName name="IQ_NET_INC_BEFORE" hidden="1">"c344"</definedName>
    <definedName name="IQ_NET_INC_CF" hidden="1">"c793"</definedName>
    <definedName name="IQ_NET_INC_MARGIN" hidden="1">"c794"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"c764"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SFAS" hidden="1">"c795"</definedName>
    <definedName name="IQ_NON_ACCRUAL_LOANS" hidden="1">"c796"</definedName>
    <definedName name="IQ_NON_CASH" hidden="1">"c797"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"c801"</definedName>
    <definedName name="IQ_NON_INTEREST_INC" hidden="1">"c802"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"c1176"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OCCUPY_EXP" hidden="1">"c839"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"c362"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ISSUED" hidden="1">"c857"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"c868"</definedName>
    <definedName name="IQ_OTHER_CURRENT_LIAB" hidden="1">"c877"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"c916"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"c946"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"c959"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"c1010"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"c1022"</definedName>
    <definedName name="IQ_OUTSTANDING_FILING_DATE" hidden="1">"c1023"</definedName>
    <definedName name="IQ_PART_TIME" hidden="1">"c1024"</definedName>
    <definedName name="IQ_PAY_ACCRUED" hidden="1">"c8"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RATIO" hidden="1">"c1610"</definedName>
    <definedName name="IQ_PENSION" hidden="1">"c1031"</definedName>
    <definedName name="IQ_PERIODDATE" hidden="1">"c1034"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"c1052"</definedName>
    <definedName name="IQ_PREF_TOT" hidden="1">"c1044"</definedName>
    <definedName name="IQ_PREMIUMS_ANNUITY_REV" hidden="1">"c1067"</definedName>
    <definedName name="IQ_PREPAID_EXP" hidden="1">"c1068"</definedName>
    <definedName name="IQ_PREPAID_EXPEN" hidden="1">"c1068"</definedName>
    <definedName name="IQ_PRICE_OVER_BVPS" hidden="1">"c1026"</definedName>
    <definedName name="IQ_PRICE_OVER_LTM_EPS" hidden="1">"c1029"</definedName>
    <definedName name="IQ_PRICEDATE" hidden="1">"c1069"</definedName>
    <definedName name="IQ_PRICING_DATE" hidden="1">"c1613"</definedName>
    <definedName name="IQ_PRIMARY_INDUSTRY" hidden="1">"c1070"</definedName>
    <definedName name="IQ_PRO_FORMA_BASIC_EPS" hidden="1">"c1614"</definedName>
    <definedName name="IQ_PRO_FORMA_DILUT_EPS" hidden="1">"c1615"</definedName>
    <definedName name="IQ_PRO_FORMA_NET_INC" hidden="1">"c795"</definedName>
    <definedName name="IQ_PROFESSIONAL" hidden="1">"c1071"</definedName>
    <definedName name="IQ_PROFESSIONAL_TITLE" hidden="1">"c1072"</definedName>
    <definedName name="IQ_PROPERTY_EXP" hidden="1">"c1073"</definedName>
    <definedName name="IQ_PROPERTY_GROSS" hidden="1">"c518"</definedName>
    <definedName name="IQ_PROPERTY_MGMT_FEE" hidden="1">"c1074"</definedName>
    <definedName name="IQ_PROPERTY_NET" hidden="1">"c829"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"c1059"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"c1090"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NED_EARN" hidden="1">"c1092"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"c1117"</definedName>
    <definedName name="IQ_REV" hidden="1">"c1122"</definedName>
    <definedName name="IQ_REV_BEFORE_LL" hidden="1">"c1123"</definedName>
    <definedName name="IQ_REV_UTI" hidden="1">"c1125"</definedName>
    <definedName name="IQ_REVENUE" hidden="1">"c1122"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OWN" hidden="1">"c1153"</definedName>
    <definedName name="IQ_SECURITY_RESELL" hidden="1">"c1154"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"c83"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"c1197"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"c1266"</definedName>
    <definedName name="IQ_TOTAL_CASH_FINAN" hidden="1">"c119"</definedName>
    <definedName name="IQ_TOTAL_CASH_INVEST" hidden="1">"c121"</definedName>
    <definedName name="IQ_TOTAL_CASH_OPER" hidden="1">"c122"</definedName>
    <definedName name="IQ_TOTAL_CL" hidden="1">"c1245"</definedName>
    <definedName name="IQ_TOTAL_COMMON" hidden="1">"c1022"</definedName>
    <definedName name="IQ_TOTAL_COMMON_EQUITY" hidden="1">"c1246"</definedName>
    <definedName name="IQ_TOTAL_CURRENT_ASSETS" hidden="1">"c1243"</definedName>
    <definedName name="IQ_TOTAL_CURRENT_LIAB" hidden="1">"c1245"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"c1249"</definedName>
    <definedName name="IQ_TOTAL_DEBT_OVER_TOTAL_BV" hidden="1">"c1250"</definedName>
    <definedName name="IQ_TOTAL_DEBT_OVER_TOTAL_CAP" hidden="1">"c1248"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"c591"</definedName>
    <definedName name="IQ_TOTAL_INVENTORY" hidden="1">"c622"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"c1279"</definedName>
    <definedName name="IQ_TOTAL_LIAB_TOTAL_ASSETS" hidden="1">"c1283"</definedName>
    <definedName name="IQ_TOTAL_LONG_DEBT" hidden="1">"c1617"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PENSION_ASSETS" hidden="1">"c1290"</definedName>
    <definedName name="IQ_TOTAL_PENSION_EXP" hidden="1">"c1291"</definedName>
    <definedName name="IQ_TOTAL_PENSION_OBLIGATION" hidden="1">"c1292"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UTI" hidden="1">"c1308"</definedName>
    <definedName name="IQ_TOTAL_REVENUE" hidden="1">"c1294"</definedName>
    <definedName name="IQ_TOTAL_SPECIAL" hidden="1">"c1618"</definedName>
    <definedName name="IQ_TOTAL_ST_BORROW" hidden="1">"c1177"</definedName>
    <definedName name="IQ_TOTAL_UNUSUAL" hidden="1">"c1508"</definedName>
    <definedName name="IQ_TRADE_AR" hidden="1">"c40"</definedName>
    <definedName name="IQ_TRADE_PRINCIPAL" hidden="1">"c1309"</definedName>
    <definedName name="IQ_TRADING_ASSETS" hidden="1">"c1310"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"c1311"</definedName>
    <definedName name="IQ_TRUST_INC" hidden="1">"c1319"</definedName>
    <definedName name="IQ_TRUST_PREF" hidden="1">"c1320"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PAID_CLAIMS" hidden="1">"c1330"</definedName>
    <definedName name="IQ_UNREALIZED_GAIN" hidden="1">"c1619"</definedName>
    <definedName name="IQ_US_GAAP" hidden="1">"c1331"</definedName>
    <definedName name="IQ_UTIL_PPE_NET" hidden="1">"c1620"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YEARHIGH" hidden="1">"c1337"</definedName>
    <definedName name="IQ_YEARLOW" hidden="1">"c1338"</definedName>
    <definedName name="IQ_YTD" hidden="1">3000</definedName>
    <definedName name="IQ_Z_SCORE" hidden="1">"c1339"</definedName>
    <definedName name="ir_2T">#REF!</definedName>
    <definedName name="IRINEU">#REF!</definedName>
    <definedName name="IRINEU_MO2">#REF!</definedName>
    <definedName name="IRP">#N/A</definedName>
    <definedName name="IRPJ">#REF!</definedName>
    <definedName name="IRPJ_1">#REF!</definedName>
    <definedName name="IRPJ_2">#REF!</definedName>
    <definedName name="IRPZWNCQXK" hidden="1">#REF!</definedName>
    <definedName name="IRRF">#REF!</definedName>
    <definedName name="IRVZNCXWFN" hidden="1">#REF!</definedName>
    <definedName name="ISSQN">#REF!</definedName>
    <definedName name="ITEM">#REF!</definedName>
    <definedName name="Itens" hidden="1">#REF!</definedName>
    <definedName name="IUI">#REF!</definedName>
    <definedName name="IUO" hidden="1">{"'Quadro'!$A$4:$BG$78"}</definedName>
    <definedName name="iuuyiyu" hidden="1">#REF!</definedName>
    <definedName name="iuyiiiiiiiiiiiiiiiiiiiiiiii" hidden="1">#REF!</definedName>
    <definedName name="iuyiuuy" hidden="1">#REF!</definedName>
    <definedName name="iuyiyui" hidden="1">#REF!</definedName>
    <definedName name="iuytiuyrt" hidden="1">#REF!</definedName>
    <definedName name="iuyttyuiu" hidden="1">#REF!</definedName>
    <definedName name="IVA_Areas_SErviço" hidden="1">#REF!</definedName>
    <definedName name="IVA_Invest" hidden="1">#REF!</definedName>
    <definedName name="Iva_Outros_Proveitos" hidden="1">#REF!</definedName>
    <definedName name="IVA_Portagens" hidden="1">#REF!</definedName>
    <definedName name="ivan" hidden="1">{"'gráf jan00'!$A$1:$AK$41"}</definedName>
    <definedName name="iyuiyuiuiiui" hidden="1">#REF!</definedName>
    <definedName name="j" hidden="1">#REF!</definedName>
    <definedName name="JANEIRO2003" hidden="1">{#N/A,#N/A,TRUE,"Serviços"}</definedName>
    <definedName name="JANEIRO20033" hidden="1">{#N/A,#N/A,TRUE,"Serviços"}</definedName>
    <definedName name="jçkj" hidden="1">{"'CptDifn'!$AA$32:$AG$32"}</definedName>
    <definedName name="jdj">#REF!</definedName>
    <definedName name="JELE">#REF!</definedName>
    <definedName name="jewiuuiee">#REF!</definedName>
    <definedName name="jfghjghk" hidden="1">{"'CptDifn'!$AA$32:$AG$32"}</definedName>
    <definedName name="jfgjfgj" hidden="1">{"'CptDifn'!$AA$32:$AG$32"}</definedName>
    <definedName name="jfhgjfjhfjhg" hidden="1">#REF!</definedName>
    <definedName name="jfhjfhjhf" hidden="1">#REF!</definedName>
    <definedName name="jfhjgfjhf" hidden="1">#REF!</definedName>
    <definedName name="jfhjghfeghewiu">#REF!</definedName>
    <definedName name="jfhjhjfghjgh" hidden="1">#REF!</definedName>
    <definedName name="jfjhfgh" hidden="1">{"'CptDifn'!$AA$32:$AG$32"}</definedName>
    <definedName name="JFSJFSJFLJSDÇFL" hidden="1">{"'REL CUSTODIF'!$B$1:$H$72"}</definedName>
    <definedName name="JGFF">#REF!</definedName>
    <definedName name="JGFOQNFHZB" hidden="1">#REF!</definedName>
    <definedName name="jghju">#REF!</definedName>
    <definedName name="jh" hidden="1">{"'CptDifn'!$AA$32:$AG$32"}</definedName>
    <definedName name="jhe" hidden="1">#REF!</definedName>
    <definedName name="jhfgjgjjjj" hidden="1">#REF!</definedName>
    <definedName name="jhfjfhfhj" hidden="1">#REF!</definedName>
    <definedName name="jhfjgffffffffff" hidden="1">#REF!</definedName>
    <definedName name="jhfjhf" hidden="1">#REF!</definedName>
    <definedName name="jhfjhh" hidden="1">#REF!</definedName>
    <definedName name="jhgf" hidden="1">{"'CptDifn'!$AA$32:$AG$32"}</definedName>
    <definedName name="jhgfjgfjghj" hidden="1">#REF!</definedName>
    <definedName name="jhgfjgfjhhgfj" hidden="1">#REF!</definedName>
    <definedName name="jhgfjgjghjgf" hidden="1">#REF!</definedName>
    <definedName name="jhgjgjhgf" hidden="1">#REF!</definedName>
    <definedName name="jhgjhgj" hidden="1">#REF!</definedName>
    <definedName name="jhjhjhjju" hidden="1">{#N/A,#N/A,FALSE,"MO (2)"}</definedName>
    <definedName name="jjgkjk" hidden="1">#REF!</definedName>
    <definedName name="JJJ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J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jjj" hidden="1">#REF!</definedName>
    <definedName name="jjjjj" hidden="1">{#N/A,#N/A,FALSE,"MO (2)"}</definedName>
    <definedName name="jjjjjjjjjj" hidden="1">#REF!</definedName>
    <definedName name="jjjjjjjjjjjjj" hidden="1">#REF!</definedName>
    <definedName name="jjjjjjjjjjjjjj" hidden="1">#REF!</definedName>
    <definedName name="jjjjjjjjjjjjjjj" hidden="1">#REF!</definedName>
    <definedName name="JJJJJL" hidden="1">{#N/A,#N/A,FALSE,"MO (2)"}</definedName>
    <definedName name="JKBGKIJNH" hidden="1">{"'gráf jan00'!$A$1:$AK$41"}</definedName>
    <definedName name="jkdwkjkjw">#REF!</definedName>
    <definedName name="jkjkk" hidden="1">{"'CptDifn'!$AA$32:$AG$32"}</definedName>
    <definedName name="JMEC">#REF!</definedName>
    <definedName name="jncsdnkkjsd">#REF!</definedName>
    <definedName name="jndcsknkds">#REF!</definedName>
    <definedName name="jnkjcef">#REF!</definedName>
    <definedName name="jnuynuy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>#REF!</definedName>
    <definedName name="JRKSQGGZLF" hidden="1">#REF!</definedName>
    <definedName name="jryhjtr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u" hidden="1">{"'gráf jan00'!$A$1:$AK$41"}</definedName>
    <definedName name="JSGCBGVVIJ" hidden="1">#REF!</definedName>
    <definedName name="jtyutyjghjghhj" hidden="1">{"'CptDifn'!$AA$32:$AG$32"}</definedName>
    <definedName name="ju" hidden="1">{#N/A,#N/A,FALSE,"SITUAÇÃO DIÁRIA ";#N/A,#N/A,FALSE,"7 à 7"}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hi" hidden="1">{#N/A,#N/A,FALSE,"PCOL"}</definedName>
    <definedName name="jujk" hidden="1">{#N/A,#N/A,FALSE,"PCOL"}</definedName>
    <definedName name="Juliano" hidden="1">{"'Quadro'!$A$4:$BG$78"}</definedName>
    <definedName name="Julio" hidden="1">{"'CptDifn'!$AA$32:$AG$32"}</definedName>
    <definedName name="junho" hidden="1">{"'gráf jan00'!$A$1:$AK$41"}</definedName>
    <definedName name="Justificativa">#REF!</definedName>
    <definedName name="juy">#REF!</definedName>
    <definedName name="juyjuy">#REF!</definedName>
    <definedName name="juyu">#REF!</definedName>
    <definedName name="juyuuy">#REF!</definedName>
    <definedName name="jweiuiue">#REF!</definedName>
    <definedName name="jythjt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">#REF!</definedName>
    <definedName name="KARINE" hidden="1">{"'gráf jan00'!$A$1:$AK$41"}</definedName>
    <definedName name="kdjfkdi" hidden="1">{"'gráf jan00'!$A$1:$AK$41"}</definedName>
    <definedName name="KDKDKDK" hidden="1">#REF!</definedName>
    <definedName name="kdksdkld">#REF!</definedName>
    <definedName name="kdlksdlk">#REF!</definedName>
    <definedName name="kf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htykf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ugf" hidden="1">{"'CptDifn'!$AA$32:$AG$32"}</definedName>
    <definedName name="kikik">#REF!</definedName>
    <definedName name="kiu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jdkjsdj">#REF!</definedName>
    <definedName name="kjdkjsjkd">#REF!</definedName>
    <definedName name="kjhbghf" hidden="1">{"'CptDifn'!$AA$32:$AG$32"}</definedName>
    <definedName name="kjhgjk" hidden="1">{"'gráf jan00'!$A$1:$AK$41"}</definedName>
    <definedName name="kjhkhjk" hidden="1">{#N/A,#N/A,FALSE,"PCOL"}</definedName>
    <definedName name="kjkhjk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kjkljg">#REF!</definedName>
    <definedName name="kjlkgj" hidden="1">{"'CptDifn'!$AA$32:$AG$32"}</definedName>
    <definedName name="kkk" hidden="1">#REF!</definedName>
    <definedName name="kkkk" hidden="1">#REF!</definedName>
    <definedName name="KKKKK">#REF!</definedName>
    <definedName name="kkkkkk" hidden="1">{#N/A,#N/A,FALSE,"MO (2)"}</definedName>
    <definedName name="kkkkkkk" hidden="1">#REF!</definedName>
    <definedName name="kkkkkkkkkkkkkkk" hidden="1">#REF!</definedName>
    <definedName name="kklk" hidden="1">#REF!</definedName>
    <definedName name="klçlç" hidden="1">{"'gráf jan00'!$A$1:$AK$41"}</definedName>
    <definedName name="klklklkl" hidden="1">{#N/A,#N/A,FALSE,"MO (2)"}</definedName>
    <definedName name="kmh" hidden="1">{#N/A,#N/A,TRUE,"Cover sheet";#N/A,#N/A,TRUE,"DCF analysis";#N/A,#N/A,TRUE,"WACC calculation"}</definedName>
    <definedName name="kndd">#REF!</definedName>
    <definedName name="ko" hidden="1">{#N/A,#N/A,FALSE,"PCOL"}</definedName>
    <definedName name="kok">#N/A</definedName>
    <definedName name="KQAXAKIZQT" hidden="1">#REF!</definedName>
    <definedName name="KrdxMPZnCd">#REF!</definedName>
    <definedName name="KrdxPigmCdYPlAl">#REF!</definedName>
    <definedName name="KrdxZnYAleac">#REF!</definedName>
    <definedName name="KSAB">#REF!</definedName>
    <definedName name="KSIURB">#REF!</definedName>
    <definedName name="KSSO">#REF!</definedName>
    <definedName name="Kubus">#REF!</definedName>
    <definedName name="Kubus1">#REF!</definedName>
    <definedName name="kyuy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DO">#REF!</definedName>
    <definedName name="LAERCIO" localSheetId="4" hidden="1">FALSO</definedName>
    <definedName name="LAERCIO" localSheetId="7" hidden="1">#N/A</definedName>
    <definedName name="LAERCIO" localSheetId="5" hidden="1">FALSO</definedName>
    <definedName name="LAERCIO" localSheetId="11" hidden="1">FALSO</definedName>
    <definedName name="LAERCIO" hidden="1">FALSO</definedName>
    <definedName name="LALALA" hidden="1">#REF!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RG">#REF!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T">#REF!</definedName>
    <definedName name="LB">#REF!</definedName>
    <definedName name="lbla1" localSheetId="3" hidden="1">#REF!</definedName>
    <definedName name="lbla1" hidden="1">#REF!</definedName>
    <definedName name="lbla10" hidden="1">#REF!</definedName>
    <definedName name="lbla11" hidden="1">#REF!</definedName>
    <definedName name="lbla12" hidden="1">#REF!</definedName>
    <definedName name="lbla13" hidden="1">#REF!</definedName>
    <definedName name="lbla14" hidden="1">#REF!</definedName>
    <definedName name="lbla15" hidden="1">#REF!</definedName>
    <definedName name="lbla16" hidden="1">#REF!</definedName>
    <definedName name="lbla17" hidden="1">#REF!</definedName>
    <definedName name="lbla18" hidden="1">#REF!</definedName>
    <definedName name="lbla19" hidden="1">#REF!</definedName>
    <definedName name="lbla2" hidden="1">#REF!</definedName>
    <definedName name="lbla20" hidden="1">#REF!</definedName>
    <definedName name="lbla21" hidden="1">#REF!</definedName>
    <definedName name="lbla22" hidden="1">#REF!</definedName>
    <definedName name="lbla23" hidden="1">#REF!</definedName>
    <definedName name="lbla24" hidden="1">#REF!</definedName>
    <definedName name="lbla25" hidden="1">#REF!</definedName>
    <definedName name="lbla27" hidden="1">#REF!</definedName>
    <definedName name="lbla28" hidden="1">#REF!</definedName>
    <definedName name="LD">#REF!</definedName>
    <definedName name="LDI">#REF!</definedName>
    <definedName name="leo" hidden="1">{"'CptDifn'!$AA$32:$AG$32"}</definedName>
    <definedName name="leonardo" hidden="1">{"'gráf jan00'!$A$1:$AK$41"}</definedName>
    <definedName name="Leste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et" hidden="1">"Quadro Logistico Maio"</definedName>
    <definedName name="LevantDrE2" hidden="1">#REF!</definedName>
    <definedName name="LFCOJKTANP" hidden="1">#REF!</definedName>
    <definedName name="LG" hidden="1">{"'Quadro'!$A$4:$BG$78"}</definedName>
    <definedName name="LILASDRENA">#REF!</definedName>
    <definedName name="lili">#REF!</definedName>
    <definedName name="lim_var">#REF!</definedName>
    <definedName name="limite">#REF!</definedName>
    <definedName name="linha">#REF!</definedName>
    <definedName name="list" hidden="1">#REF!</definedName>
    <definedName name="lista">#REF!</definedName>
    <definedName name="lista1">#REF!</definedName>
    <definedName name="listaCMAI">#REF!</definedName>
    <definedName name="ListaFim">#REF!</definedName>
    <definedName name="listaPN">#REF!</definedName>
    <definedName name="livre">#REF!,#REF!,#REF!,#REF!</definedName>
    <definedName name="ljhljhklkjl" hidden="1">#REF!</definedName>
    <definedName name="ljkhj" hidden="1">{"'gráf jan00'!$A$1:$AK$41"}</definedName>
    <definedName name="LJYKAWXPYY" hidden="1">#REF!</definedName>
    <definedName name="lk" hidden="1">{"'CptDifn'!$AA$32:$AG$32"}</definedName>
    <definedName name="lkdlkslkd">#REF!</definedName>
    <definedName name="LKJ" hidden="1">{"'Quadro'!$A$4:$BG$78"}</definedName>
    <definedName name="lkjh" hidden="1">{"'CptDifn'!$AA$32:$AG$32"}</definedName>
    <definedName name="lkjhlkhjlkj" hidden="1">#REF!</definedName>
    <definedName name="lkjhlkjhljk" hidden="1">#REF!</definedName>
    <definedName name="lkjklklj" hidden="1">#REF!</definedName>
    <definedName name="lklkjhklkj" hidden="1">#REF!</definedName>
    <definedName name="LL">#REF!</definedName>
    <definedName name="ll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L">#REF!</definedName>
    <definedName name="llll" hidden="1">{"'CptDifn'!$AA$32:$AG$32"}</definedName>
    <definedName name="lllll" hidden="1">{"'gráf jan00'!$A$1:$AK$41"}</definedName>
    <definedName name="lllllllllllll" hidden="1">#REF!</definedName>
    <definedName name="LNVEFANWHE" hidden="1">#REF!</definedName>
    <definedName name="loc">#REF!</definedName>
    <definedName name="LocaçãoVeículo">#REF!</definedName>
    <definedName name="Local" hidden="1">""</definedName>
    <definedName name="localidades">#REF!</definedName>
    <definedName name="LOKALJYUSQ" hidden="1">#REF!</definedName>
    <definedName name="Lote">#REF!</definedName>
    <definedName name="LOTE_01_330">#REF!</definedName>
    <definedName name="LOTE_01_348">#REF!</definedName>
    <definedName name="LOTE_03_323">#REF!</definedName>
    <definedName name="LOTE_05_322">#REF!</definedName>
    <definedName name="LOTE_08_225">#REF!</definedName>
    <definedName name="LOTE_09_0">#REF!</definedName>
    <definedName name="LOTE_09_310">#REF!</definedName>
    <definedName name="LOTE_10_255">#REF!</definedName>
    <definedName name="LOTE_10_318">#REF!</definedName>
    <definedName name="LOTE_10_330">#REF!</definedName>
    <definedName name="LOTE_10_334">#REF!</definedName>
    <definedName name="LOTE_10_345">#REF!</definedName>
    <definedName name="LOTE_11_215">#REF!</definedName>
    <definedName name="LOTE_11_340">#REF!</definedName>
    <definedName name="LOTE_11_342">#REF!</definedName>
    <definedName name="LOTE_11_344">#REF!</definedName>
    <definedName name="LOTE_11_350">#REF!</definedName>
    <definedName name="LoteBonito2" hidden="1">{"'Resumo2'!$B$2:$J$23"}</definedName>
    <definedName name="lpajoia" hidden="1">{"'gráf jan00'!$A$1:$AK$41"}</definedName>
    <definedName name="LRVQUEMHEO" hidden="1">#REF!</definedName>
    <definedName name="LT">#REF!</definedName>
    <definedName name="LteSe" hidden="1">{"'CptDifn'!$AA$32:$AG$32"}</definedName>
    <definedName name="lu" hidden="1">{#N/A,#N/A,FALSE,"MO (2)"}</definedName>
    <definedName name="luis" hidden="1">{"'Plan1 (2)'!$A$5:$F$63"}</definedName>
    <definedName name="m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acro1">#REF!</definedName>
    <definedName name="Macro3">#REF!</definedName>
    <definedName name="Maio" hidden="1">{"'Quadro'!$A$4:$BG$78"}</definedName>
    <definedName name="mal" hidden="1">{"'Quadro'!$A$4:$BG$78"}</definedName>
    <definedName name="man" hidden="1">{"'gráf jan00'!$A$1:$AK$41"}</definedName>
    <definedName name="Manoel" hidden="1">{"'Quadro'!$A$4:$BG$78"}</definedName>
    <definedName name="MANU" hidden="1">{"'Placar Intranet'!$A$2:$K$24"}</definedName>
    <definedName name="manut" hidden="1">{"'gráf jan00'!$A$1:$AK$41"}</definedName>
    <definedName name="Manut.Transp.Operac.">#REF!</definedName>
    <definedName name="Manutenção">#REF!</definedName>
    <definedName name="MAO_DE_OBRA">#REF!</definedName>
    <definedName name="MaoDeObra">#REF!</definedName>
    <definedName name="Mapoteca" hidden="1">{"'RR'!$A$2:$E$81"}</definedName>
    <definedName name="MAR" hidden="1">{"'RR'!$A$2:$E$81"}</definedName>
    <definedName name="marcelo" hidden="1">{"'gráf jan00'!$A$1:$AK$41"}</definedName>
    <definedName name="MARIA" hidden="1">{"'gráf jan00'!$A$1:$AK$41"}</definedName>
    <definedName name="Mario" hidden="1">{#N/A,#N/A,FALSE,"SITUAÇÃO DIÁRIA ";#N/A,#N/A,FALSE,"7 à 7"}</definedName>
    <definedName name="Mat">#REF!</definedName>
    <definedName name="mat_imp">#REF!</definedName>
    <definedName name="mat_imp_cs_asahi">#REF!</definedName>
    <definedName name="mat_imp_dce">#REF!</definedName>
    <definedName name="mat_nac">#REF!</definedName>
    <definedName name="mat_nac_cs_asahi">#REF!</definedName>
    <definedName name="mat_nac_dce">#REF!</definedName>
    <definedName name="Materiais">#REF!</definedName>
    <definedName name="MATERIAL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x" hidden="1">COUNTIF(#REF!,"&lt;&gt;0")+3</definedName>
    <definedName name="Máximo" hidden="1">{"'Índice'!$A$1:$K$49"}</definedName>
    <definedName name="mcf">#REF!</definedName>
    <definedName name="MChv">#REF!</definedName>
    <definedName name="mcknfr">#REF!</definedName>
    <definedName name="mclwk">#REF!</definedName>
    <definedName name="MDO">#REF!</definedName>
    <definedName name="MDO_DIR_MÉDIA">#REF!</definedName>
    <definedName name="MDO_IND_MÉDIA">#REF!</definedName>
    <definedName name="me">#REF!</definedName>
    <definedName name="med">#REF!</definedName>
    <definedName name="Medição1ª">#REF!</definedName>
    <definedName name="melhoria" hidden="1">{#N/A,#N/A,FALSE,"Plan1"}</definedName>
    <definedName name="Mem.01" hidden="1">{"'Plan1 (2)'!$A$5:$F$63"}</definedName>
    <definedName name="Memória">#REF!</definedName>
    <definedName name="MemoriaGACCG" hidden="1">{"'Quadro'!$A$4:$BG$78"}</definedName>
    <definedName name="MENOS">#REF!</definedName>
    <definedName name="mensais_curta">#REF!</definedName>
    <definedName name="Mensal">#REF!</definedName>
    <definedName name="MEQ">#REF!</definedName>
    <definedName name="mercados">#REF!</definedName>
    <definedName name="mercia" hidden="1">{"'REL CUSTODIF'!$B$1:$H$72"}</definedName>
    <definedName name="merd" hidden="1">#REF!</definedName>
    <definedName name="Mes">#REF!</definedName>
    <definedName name="mês">#REF!</definedName>
    <definedName name="Mesant">#REF!</definedName>
    <definedName name="MesCalc">#REF!</definedName>
    <definedName name="meses">#REF!</definedName>
    <definedName name="MesNegociado">#REF!</definedName>
    <definedName name="METAS">#REF!,#REF!,#REF!,#REF!,#REF!,#REF!,#REF!,#REF!,#REF!,#REF!,#REF!,#REF!,#REF!,#REF!,#REF!,#REF!,#REF!,#REF!</definedName>
    <definedName name="metasantigas" hidden="1">{"'gráf jan00'!$A$1:$AK$41"}</definedName>
    <definedName name="Mext">#REF!</definedName>
    <definedName name="MIC" hidden="1">{"'RR'!$A$2:$E$81"}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i">#REF!</definedName>
    <definedName name="miimi">#REF!</definedName>
    <definedName name="mine_inf_sens">#REF!</definedName>
    <definedName name="MINPGPELE">#REF!</definedName>
    <definedName name="MINPGPMEC">#REF!</definedName>
    <definedName name="MIX">#REF!</definedName>
    <definedName name="mj">#N/A</definedName>
    <definedName name="MLH0">#REF!</definedName>
    <definedName name="MLH1">#REF!</definedName>
    <definedName name="MLH2">#REF!</definedName>
    <definedName name="MLH3">#REF!</definedName>
    <definedName name="m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Chv">#REF!</definedName>
    <definedName name="mmmm" hidden="1">{"'CptDifn'!$AA$32:$AG$32"}</definedName>
    <definedName name="mmmm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M" hidden="1">{"'gráf jan00'!$A$1:$AK$41"}</definedName>
    <definedName name="mmmmmmm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_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_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nbvmnb" hidden="1">#REF!</definedName>
    <definedName name="mnbvmnbv" hidden="1">#REF!</definedName>
    <definedName name="mnvbmnbm" hidden="1">#REF!</definedName>
    <definedName name="MO">#REF!</definedName>
    <definedName name="MO1">#REF!</definedName>
    <definedName name="MO2">#REF!</definedName>
    <definedName name="MO3">#REF!</definedName>
    <definedName name="MOA" hidden="1">{#N/A,#N/A,FALSE,"DEF1";#N/A,#N/A,FALSE,"DEF2";#N/A,#N/A,FALSE,"DEF3"}</definedName>
    <definedName name="MOAdm.Local">#REF!</definedName>
    <definedName name="Mob" hidden="1">#REF!</definedName>
    <definedName name="Mobilização">#REF!</definedName>
    <definedName name="mod">#REF!</definedName>
    <definedName name="Modalidade">#REF!</definedName>
    <definedName name="Modelo" hidden="1">#REF!</definedName>
    <definedName name="Modelo1" hidden="1">{"'CptDifn'!$AA$32:$AG$32"}</definedName>
    <definedName name="módulo1.Extenso">[0]!módulo1.Extenso</definedName>
    <definedName name="Moeda">#REF!</definedName>
    <definedName name="MOI_PICO">#REF!</definedName>
    <definedName name="Monitoramento_de_OAC_Caixas_de_ligação_Reg_I_Lista">#REF!</definedName>
    <definedName name="motor4">#REF!</definedName>
    <definedName name="motor6">#REF!</definedName>
    <definedName name="MOV.000.C.0.00.0000.00.00.24401010001">615712.52999973</definedName>
    <definedName name="MOV.000.C.0.00.0000.00.00.24401010002">61571.25</definedName>
    <definedName name="MOV.000.C.0.00.0000.00.00.D1074">3439383.08001709</definedName>
    <definedName name="MOV.000.C.0.00.0000.00.00.D1075">84926.49000001</definedName>
    <definedName name="MOV.000.C.0.00.2000.00.00.24401010001">615712.52999973</definedName>
    <definedName name="MOV.000.C.0.00.2000.00.00.24401010002">61571.25</definedName>
    <definedName name="MOV.000.C.0.01.0000.00.00.D1074">3439383.08001709</definedName>
    <definedName name="MOV.000.C.0.01.0000.00.00.D1075">84926.49000001</definedName>
    <definedName name="MOV.000.C.0.01.0000.00.01.D1074">3439</definedName>
    <definedName name="MOV.000.C.0.01.0000.00.01.D1075">85</definedName>
    <definedName name="MOV.000.C.0.01.0000.00.01.D1076">1646</definedName>
    <definedName name="MOV.000.C.0.01.0000.00.01.D997">5051</definedName>
    <definedName name="MOV.000.C.0.01.2001.00.01.44101010019">-326</definedName>
    <definedName name="MOV.000.C.0.01.2001.00.01.44101020008">-1321</definedName>
    <definedName name="MOV.000.C.0.02.0000.00.01.D1074">-3473</definedName>
    <definedName name="MOV.000.C.0.02.0000.00.01.D1075">-269</definedName>
    <definedName name="MOV.000.C.0.02.0000.00.01.D1076">6523</definedName>
    <definedName name="MOV.000.C.0.02.0000.00.01.D997">5030</definedName>
    <definedName name="MOV.000.C.0.02.2001.00.01.44101010019">-289</definedName>
    <definedName name="MOV.000.C.0.02.2001.00.01.44101020008">-6234</definedName>
    <definedName name="MOV.000.C.0.03.0000.00.01.D1074">-5358</definedName>
    <definedName name="MOV.000.C.0.03.0000.00.01.D1075">-2243</definedName>
    <definedName name="MOV.000.C.0.03.0000.00.01.D1076">9160</definedName>
    <definedName name="MOV.000.C.0.03.0000.00.01.D997">5019</definedName>
    <definedName name="MOV.000.C.0.03.2001.00.01.44101010019">-313</definedName>
    <definedName name="MOV.000.C.0.03.2001.00.01.44101020008">-8847</definedName>
    <definedName name="MOV.000.C.0.04.0000.00.01.D1074">412</definedName>
    <definedName name="MOV.000.C.0.04.0000.00.01.D1075">183</definedName>
    <definedName name="MOV.000.C.0.04.0000.00.01.D1076">2008</definedName>
    <definedName name="MOV.000.C.0.04.0000.00.01.D997">5002</definedName>
    <definedName name="MOV.000.C.0.04.2001.00.01.44101010019">-299</definedName>
    <definedName name="MOV.000.C.0.04.2001.00.01.44101020008">-1708</definedName>
    <definedName name="MOV.000.C.0.05.0000.00.01.D1074">-9275</definedName>
    <definedName name="MOV.000.C.0.05.0000.00.01.D1075">-4627</definedName>
    <definedName name="MOV.000.C.0.05.0000.00.01.D1076">13237</definedName>
    <definedName name="MOV.000.C.0.05.0000.00.01.D997">5009</definedName>
    <definedName name="MOV.000.C.0.05.2001.00.01.44101010019">-304</definedName>
    <definedName name="MOV.000.C.0.05.2001.00.01.44101020008">-12933</definedName>
    <definedName name="MOV.000.C.0.06.0000.00.01.D1074">4258</definedName>
    <definedName name="MOV.000.C.0.06.0000.00.01.D1075">2228</definedName>
    <definedName name="MOV.000.C.0.06.0000.00.01.D1076">-3697</definedName>
    <definedName name="MOV.000.C.0.06.0000.00.01.D997">5017</definedName>
    <definedName name="MOV.000.C.0.06.2001.00.01.44101010019">-289</definedName>
    <definedName name="MOV.000.C.0.06.2001.00.01.44101020008">3985</definedName>
    <definedName name="MOV.000.C.0.07.0000.00.01.D1074">-6585</definedName>
    <definedName name="MOV.000.C.0.07.0000.00.01.D1075">-3379</definedName>
    <definedName name="MOV.000.C.0.07.0000.00.01.D1076">9458</definedName>
    <definedName name="MOV.000.C.0.07.0000.00.01.D997">5013</definedName>
    <definedName name="MOV.000.C.0.07.2001.00.01.44101010019">-315</definedName>
    <definedName name="MOV.000.C.0.07.2001.00.01.44101020008">-9142</definedName>
    <definedName name="MOV.000.C.0.08.0000.00.01.D1074">-4925</definedName>
    <definedName name="MOV.000.C.0.08.0000.00.01.D1075">-2364</definedName>
    <definedName name="MOV.000.C.0.08.0000.00.01.D1076">9018</definedName>
    <definedName name="MOV.000.C.0.08.0000.00.01.D997">4562</definedName>
    <definedName name="MOV.000.C.0.08.2001.00.01.44101010019">-309</definedName>
    <definedName name="MOV.000.C.0.08.2001.00.01.44101020008">-8708</definedName>
    <definedName name="MOV.000.C.0.09.0000.00.00.D997">4972951.86000061</definedName>
    <definedName name="MOV.000.C.0.09.0000.00.01.D1074">-1945</definedName>
    <definedName name="MOV.000.C.0.09.0000.00.01.D1075">-972</definedName>
    <definedName name="MOV.000.C.0.09.0000.00.01.D1076">2262</definedName>
    <definedName name="MOV.000.C.0.09.0000.00.01.D997">4549</definedName>
    <definedName name="MOV.000.C.0.09.2001.00.01.44101010019">-295</definedName>
    <definedName name="MOV.000.C.0.09.2001.00.01.44101020008">-9024</definedName>
    <definedName name="MOV.000.C.0.09.2001.00.01.D1074">-1945</definedName>
    <definedName name="MOV.000.C.0.09.2001.00.01.D1075">-972</definedName>
    <definedName name="MOV.000.C.0.09.2001.00.01.D997">4549</definedName>
    <definedName name="MOV.000.C.0.10.0000.00.01.D1074">581</definedName>
    <definedName name="MOV.000.C.0.10.0000.00.01.D1075">508</definedName>
    <definedName name="MOV.000.C.0.10.0000.00.01.D1076">5991</definedName>
    <definedName name="MOV.000.C.0.10.0000.00.01.D997">4973</definedName>
    <definedName name="MOV.000.C.0.10.2001.00.01.44101010019">-340</definedName>
    <definedName name="MOV.000.C.0.10.2001.00.01.44101020008">-2225</definedName>
    <definedName name="MOV.000.C.0.10.2001.00.01.D1074">4474</definedName>
    <definedName name="MOV.000.C.0.10.2001.00.01.D1075">2317</definedName>
    <definedName name="MOV.000.C.0.10.2001.00.01.D997">4559</definedName>
    <definedName name="MOV.000.C.0.11.0000.00.01.D1074">-413</definedName>
    <definedName name="MOV.000.C.0.11.0000.00.01.D1075">-142</definedName>
    <definedName name="MOV.000.C.0.11.0000.00.01.D1076">4680</definedName>
    <definedName name="MOV.000.C.0.11.0000.00.01.D997">5095</definedName>
    <definedName name="MOV.000.C.0.11.2001.00.01.22201010001">297</definedName>
    <definedName name="MOV.000.C.0.11.2001.00.01.44101010019">-324</definedName>
    <definedName name="MOV.000.C.0.11.2001.00.01.44101020008">11071</definedName>
    <definedName name="MOV.000.C.0.11.2001.00.01.D1074">14782</definedName>
    <definedName name="MOV.000.C.0.11.2001.00.01.D1075">7744</definedName>
    <definedName name="MOV.000.C.0.11.2001.00.01.D997">4584</definedName>
    <definedName name="MOV.000.C.0.12.0000.00.01.D1074">0</definedName>
    <definedName name="MOV.000.C.0.12.0000.00.01.D1075">0</definedName>
    <definedName name="MOV.000.C.0.12.0000.00.01.D1076">0</definedName>
    <definedName name="MOV.000.C.0.12.0000.00.01.D997">0</definedName>
    <definedName name="MOV.000.C.0.12.2000.00.00.24401010001">615712.52999973</definedName>
    <definedName name="MOV.000.C.0.12.2000.00.00.24401010002">61571.25</definedName>
    <definedName name="MOV.000.C.0.12.2000.00.01.24401010001">1123</definedName>
    <definedName name="MOV.000.C.0.12.2000.00.01.24401010002">112</definedName>
    <definedName name="MOV.000.C.0.12.2001.00.01.22201010001">312</definedName>
    <definedName name="MOV.000.C.0.12.2001.00.01.44101010019">-329</definedName>
    <definedName name="MOV.000.C.0.12.2001.00.01.44101020008">12608</definedName>
    <definedName name="MOV.000.C.0.12.2001.00.01.D1074">9154</definedName>
    <definedName name="MOV.000.C.0.12.2001.00.01.D1075">1912</definedName>
    <definedName name="MOV.000.C.0.12.2001.00.01.D997">4621</definedName>
    <definedName name="MOV.087.C.0.01.0000.00.01.D1035">6124</definedName>
    <definedName name="MOV.087.C.0.02.0000.00.01.D1035">7771</definedName>
    <definedName name="MOV.087.C.0.02.2001.00.01.34">1008</definedName>
    <definedName name="MOV.087.C.0.02.2001.00.01.44">-11828</definedName>
    <definedName name="MOV.087.C.0.02.2001.00.01.D997">5030</definedName>
    <definedName name="MOV.087.C.0.03.0000.00.01.D1035">7609</definedName>
    <definedName name="MOV.087.C.0.03.2001.00.01.34">432</definedName>
    <definedName name="MOV.087.C.0.03.2001.00.01.44">-16259</definedName>
    <definedName name="MOV.087.C.0.03.2001.00.01.D997">5019</definedName>
    <definedName name="MOV.087.C.0.04.0000.00.01.D1035">7609</definedName>
    <definedName name="MOV.087.C.0.05.0000.00.01.D1035">7609</definedName>
    <definedName name="MOV.087.C.0.06.0000.00.01.D1035">7609</definedName>
    <definedName name="MOV.087.C.0.07.0000.00.01.D1035">7609</definedName>
    <definedName name="MOV.087.C.0.07.2001.00.01.D1035">7609</definedName>
    <definedName name="MOV.087.C.0.08.2000.00.01.D1035">7659</definedName>
    <definedName name="MOV.087.C.0.08.2001.00.01.D1035">8902</definedName>
    <definedName name="MOV.087.C.0.09.2000.00.01.41102010014">-7771</definedName>
    <definedName name="MOV.087.C.0.09.2000.00.01.D1035">7771</definedName>
    <definedName name="MOV.087.C.0.09.2001.00.01.D1035">8962</definedName>
    <definedName name="MOV.087.C.0.10.2000.00.01.D1035">7771</definedName>
    <definedName name="MOV.087.C.0.10.2001.00.01.D1035">8756</definedName>
    <definedName name="MOV.087.C.0.11.2000.00.01.D1035">7771</definedName>
    <definedName name="MOV.087.C.0.11.2001.00.01.D1035">8359</definedName>
    <definedName name="MOV.087.C.0.12.0000.00.01.D1035">0</definedName>
    <definedName name="MOV.087.C.0.12.2000.00.01.D1035">7771</definedName>
    <definedName name="MOV.087.C.0.12.2001.00.01.D1035">8558</definedName>
    <definedName name="MOVIMENTAÇÃO_BUTADIEN0_ESTIRENO">#REF!</definedName>
    <definedName name="MP" hidden="1">#REF!</definedName>
    <definedName name="MP100">#REF!</definedName>
    <definedName name="Mproj">#REF!</definedName>
    <definedName name="Mreal">#REF!</definedName>
    <definedName name="MUDAR">#REF!</definedName>
    <definedName name="MULHRT" hidden="1">{"'gráf jan00'!$A$1:$AK$41"}</definedName>
    <definedName name="Multi_Plate___MP100___Espessura___2_7___Ø___1_2___Revest.___Concreto">#REF!</definedName>
    <definedName name="Multiplicador">#REF!</definedName>
    <definedName name="MUN_LITO">#N/A</definedName>
    <definedName name="MUNK_01">#REF!</definedName>
    <definedName name="mvbmnvbmv" hidden="1">#REF!</definedName>
    <definedName name="MVChv">#REF!</definedName>
    <definedName name="MVHMNH" hidden="1">{"'gráf jan00'!$A$1:$AK$41"}</definedName>
    <definedName name="mymymy">#N/A</definedName>
    <definedName name="n" hidden="1">#REF!</definedName>
    <definedName name="N.Ferrosos" hidden="1">{"'CptDifn'!$AA$32:$AG$32"}</definedName>
    <definedName name="N_faixas_Percent">OFFSET(#REF!,0,MATCH(#REF!,#REF!,0)-1,COUNTA(#REF!),1)</definedName>
    <definedName name="N_LOCAL">#N/A</definedName>
    <definedName name="Natureza">'[2]Lista suspensa'!$A$2:$A$4</definedName>
    <definedName name="nbnv" hidden="1">#REF!</definedName>
    <definedName name="ncdnsmd">#REF!</definedName>
    <definedName name="NCOMPOSICOES">15</definedName>
    <definedName name="NCOTACOES">15</definedName>
    <definedName name="ncwd">#REF!</definedName>
    <definedName name="Negócio">#REF!</definedName>
    <definedName name="newDC" hidden="1">{#N/A,#N/A,TRUE,"Cover sheet";#N/A,#N/A,TRUE,"DCF analysis";#N/A,#N/A,TRUE,"WACC calculation"}</definedName>
    <definedName name="NewMatrix">#REF!</definedName>
    <definedName name="ng" hidden="1">{"'gráf jan00'!$A$1:$AK$41"}</definedName>
    <definedName name="ngf" hidden="1">{"'gráf jan00'!$A$1:$AK$41"}</definedName>
    <definedName name="ngn" hidden="1">{"'gráf jan00'!$A$1:$AK$41"}</definedName>
    <definedName name="njh">#REF!</definedName>
    <definedName name="NLEq" hidden="1">4</definedName>
    <definedName name="NLMo" hidden="1">6</definedName>
    <definedName name="NLMp" hidden="1">5</definedName>
    <definedName name="NLTr" hidden="1">3</definedName>
    <definedName name="nmjhm">#REF!</definedName>
    <definedName name="nn" hidden="1">{"'CptDifn'!$AA$32:$AG$32"}</definedName>
    <definedName name="nnn" hidden="1">{#N/A,#N/A,FALSE,"PCOL"}</definedName>
    <definedName name="nnnn" hidden="1">{"'CptDifn'!$AA$32:$AG$32"}</definedName>
    <definedName name="nnnnn" hidden="1">#REF!</definedName>
    <definedName name="nnnnnnnnnnnn" hidden="1">#REF!</definedName>
    <definedName name="NNOTAS">#REF!</definedName>
    <definedName name="NOME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Cam">#REF!</definedName>
    <definedName name="NOMEDOPROJETO">#REF!</definedName>
    <definedName name="NOMES">#REF!</definedName>
    <definedName name="NomeVer">#REF!</definedName>
    <definedName name="Notas">#REF!</definedName>
    <definedName name="Novembro" hidden="1">{"'Quadro'!$A$4:$BG$78"}</definedName>
    <definedName name="nujnu">#REF!</definedName>
    <definedName name="NUM1">#REF!</definedName>
    <definedName name="NUM2">#REF!</definedName>
    <definedName name="NUM3">#REF!</definedName>
    <definedName name="NumEdital">#REF!</definedName>
    <definedName name="NúmeroFuncionários">#REF!</definedName>
    <definedName name="NumEstagiarios">#REF!</definedName>
    <definedName name="NumMOAdmLocal">#REF!</definedName>
    <definedName name="NumofGrpAccts" hidden="1">2</definedName>
    <definedName name="NUN_FRON">#N/A</definedName>
    <definedName name="nvd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nw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" localSheetId="7" hidden="1">#REF!</definedName>
    <definedName name="o" hidden="1">#REF!</definedName>
    <definedName name="O_A_REF">#N/A</definedName>
    <definedName name="O_C_REF">#N/A</definedName>
    <definedName name="o1o3">#REF!,#REF!,#REF!</definedName>
    <definedName name="OACD">#REF!</definedName>
    <definedName name="OAE">#REF!</definedName>
    <definedName name="oae1">#REF!</definedName>
    <definedName name="oaeaa">#REF!</definedName>
    <definedName name="Objetivo">#REF!</definedName>
    <definedName name="Objeto">#REF!</definedName>
    <definedName name="Obra" hidden="1">""</definedName>
    <definedName name="obras_de_arte_corrente_e_drenagem">#REF!</definedName>
    <definedName name="obras_de_arte_especiais">#REF!</definedName>
    <definedName name="obras_de_contenção_geotécnica">#REF!</definedName>
    <definedName name="Ocorrencias" hidden="1">{"'gráf jan00'!$A$1:$AK$41"}</definedName>
    <definedName name="oi">#N/A</definedName>
    <definedName name="oii" hidden="1">{#N/A,#N/A,FALSE,"PCOL"}</definedName>
    <definedName name="oiuoiu" hidden="1">#REF!</definedName>
    <definedName name="Ônibus">#REF!</definedName>
    <definedName name="OnOff" hidden="1">"ON"</definedName>
    <definedName name="oo">#N/A</definedName>
    <definedName name="OOOO" localSheetId="3" hidden="1">{"'Plan1 (2)'!$A$5:$F$63"}</definedName>
    <definedName name="OOOO" hidden="1">{"'Plan1 (2)'!$A$5:$F$63"}</definedName>
    <definedName name="oooooo">#N/A</definedName>
    <definedName name="ooooooooo" hidden="1">#REF!</definedName>
    <definedName name="op">#REF!</definedName>
    <definedName name="OPA">#REF!</definedName>
    <definedName name="opçao">#REF!</definedName>
    <definedName name="Opção">#REF!</definedName>
    <definedName name="OPIOKKL" hidden="1">{#N/A,#N/A,FALSE,"Suprimentos";#N/A,#N/A,FALSE,"Medicina e Segurança";#N/A,#N/A,FALSE,"Administração";#N/A,#N/A,FALSE,"Meio Ambiente";#N/A,#N/A,FALSE,"Operação (Mina)";#N/A,#N/A,FALSE,"Operação (Porto)"}</definedName>
    <definedName name="opklçlçkklk" hidden="1">{"'Quadro'!$A$4:$BG$78"}</definedName>
    <definedName name="opwqopo">#REF!</definedName>
    <definedName name="ORC_COND2">#REF!</definedName>
    <definedName name="Orc_cons">#REF!</definedName>
    <definedName name="ORÇAMENTO.BancoRef" hidden="1">#REF!</definedName>
    <definedName name="ORÇAMENTO.CodBarra" hidden="1">IF(ORÇAMENTO.Nivel="Sinapi",SUBSTITUTE(SUBSTITUTE(ORÇAMENTO.CustoUnitario,"/00","/"),"/0","/"),ORÇAMENTO.CustoUnitario)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Nivel" hidden="1">#REF!</definedName>
    <definedName name="ORÇAMENTO.OpcaoBDI" hidden="1">#REF!</definedName>
    <definedName name="ORÇAMENTO.PrecoUnitarioLicitado" hidden="1">#REF!</definedName>
    <definedName name="ORÇAMENTO.Unidade" hidden="1">#REF!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igin">#REF!</definedName>
    <definedName name="ososososo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OUBGFINWQT" hidden="1">#REF!</definedName>
    <definedName name="Outros_Activos" hidden="1">#REF!</definedName>
    <definedName name="OUTUBRO" hidden="1">{#N/A,#N/A,FALSE,"SITUAÇÃO DIÁRIA ";#N/A,#N/A,FALSE,"7 à 7"}</definedName>
    <definedName name="ouyo" hidden="1">{"'CptDifn'!$AA$32:$AG$32"}</definedName>
    <definedName name="oVolacu">#REF!</definedName>
    <definedName name="oVolAno">#REF!</definedName>
    <definedName name="oVolchv">#REF!</definedName>
    <definedName name="OVOLFAT">#REF!</definedName>
    <definedName name="oVolmes">#REF!</definedName>
    <definedName name="oyuoy" hidden="1">{"'CptDifn'!$AA$32:$AG$32"}</definedName>
    <definedName name="oyuoyu" hidden="1">{"'CptDifn'!$AA$32:$AG$32"}</definedName>
    <definedName name="p" hidden="1">{"'CptDifn'!$AA$32:$AG$32"}</definedName>
    <definedName name="P.Aparente">#REF!</definedName>
    <definedName name="P.Reatia">#REF!</definedName>
    <definedName name="P_AJT_US">#REF!</definedName>
    <definedName name="P_CAF_US">#REF!</definedName>
    <definedName name="P_CI_US">#REF!</definedName>
    <definedName name="P_CPVCASH_US">#REF!</definedName>
    <definedName name="P_DA_US">#REF!</definedName>
    <definedName name="P_DC_US">#REF!</definedName>
    <definedName name="P_HM_US">#REF!</definedName>
    <definedName name="P_RL_US">#REF!</definedName>
    <definedName name="P_SUCATA">#REF!</definedName>
    <definedName name="P7." hidden="1">#REF!</definedName>
    <definedName name="pa_dir">#REF!</definedName>
    <definedName name="Página_13">#REF!</definedName>
    <definedName name="Página_14">#REF!</definedName>
    <definedName name="pAGTO">#REF!</definedName>
    <definedName name="parada" hidden="1">{"'gráf jan00'!$A$1:$AK$41"}</definedName>
    <definedName name="PARETOATIV" localSheetId="3" hidden="1">{#N/A,#N/A,FALSE,"CPV";#N/A,#N/A,FALSE,"Pareto";#N/A,#N/A,FALSE,"Gráficos"}</definedName>
    <definedName name="PARETOATIV" hidden="1">{#N/A,#N/A,FALSE,"CPV";#N/A,#N/A,FALSE,"Pareto";#N/A,#N/A,FALSE,"Gráficos"}</definedName>
    <definedName name="PART_MP_CUSTO_VARIAVEL">#REF!</definedName>
    <definedName name="pata" hidden="1">{#N/A,#N/A,FALSE,"SITUAÇÃO DIÁRIA ";#N/A,#N/A,FALSE,"7 à 7"}</definedName>
    <definedName name="pativar">#REF!</definedName>
    <definedName name="pato">#REF!</definedName>
    <definedName name="Paula" hidden="1">{"'Quadro'!$A$4:$BG$78"}</definedName>
    <definedName name="PAULO">#REF!</definedName>
    <definedName name="Pautaextra" hidden="1">{"'Quadro'!$A$4:$BG$78"}</definedName>
    <definedName name="PAV">#REF!</definedName>
    <definedName name="Pav_preços">#REF!</definedName>
    <definedName name="pav1">#REF!</definedName>
    <definedName name="pavaa">#REF!</definedName>
    <definedName name="pavimentação">#REF!</definedName>
    <definedName name="Payback">#REF!</definedName>
    <definedName name="PAZ" hidden="1">{"'Quadro'!$A$4:$BG$78"}</definedName>
    <definedName name="PAZ.COM.N" hidden="1">{"'TelRDAV'!$A$1:$T$20"}</definedName>
    <definedName name="PC">#REF!</definedName>
    <definedName name="PDCA" hidden="1">{"'RR'!$A$2:$E$81"}</definedName>
    <definedName name="PDRPKEQXBO" hidden="1">#REF!</definedName>
    <definedName name="PE">#REF!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r">#REF!</definedName>
    <definedName name="PER2">#REF!</definedName>
    <definedName name="PER3">#REF!</definedName>
    <definedName name="perc_contingencia">#REF!</definedName>
    <definedName name="perc_edificacao">#REF!</definedName>
    <definedName name="perc_manut">#REF!</definedName>
    <definedName name="perc_mat_EPC">#REF!</definedName>
    <definedName name="perc_montagem">#REF!</definedName>
    <definedName name="perc_org_e_adm">#REF!</definedName>
    <definedName name="perc_pre_oper">#REF!</definedName>
    <definedName name="perc_seg">#REF!</definedName>
    <definedName name="Percentual_Ato1">#REF!</definedName>
    <definedName name="Percentual_Mensais">#REF!</definedName>
    <definedName name="PercentualConcluído">PercentualConcluídoAlém*PeríodonoPlano</definedName>
    <definedName name="PercentualConcluídoAlém">(#REF!=MEDIAN(#REF!,#REF!,#REF!+#REF!)*(#REF!&gt;0))*((#REF!&lt;(INT(#REF!+#REF!*#REF!)))+(#REF!=#REF!))*(#REF!&gt;0)</definedName>
    <definedName name="período_selecionado">#REF!</definedName>
    <definedName name="PeríodonoPlano">#REF!=MEDIAN(#REF!,#REF!,#REF!+#REF!-1)</definedName>
    <definedName name="PeríodoReal">#REF!=MEDIAN(#REF!,#REF!,#REF!+#REF!-1)</definedName>
    <definedName name="perpetuidade">#REF!</definedName>
    <definedName name="pesquisa">#REF!</definedName>
    <definedName name="PET_">#REF!</definedName>
    <definedName name="petroquímicas">#REF!</definedName>
    <definedName name="PEV" hidden="1">{"'Quadro'!$A$4:$BG$78"}</definedName>
    <definedName name="pfAnoProp">#REF!</definedName>
    <definedName name="PG">#REF!</definedName>
    <definedName name="PINTURA">#N/A</definedName>
    <definedName name="PIS">#REF!</definedName>
    <definedName name="PISTA" hidden="1">{#N/A,#N/A,TRUE,"Serviços"}</definedName>
    <definedName name="PL1">#REF!</definedName>
    <definedName name="PLA">#REF!</definedName>
    <definedName name="PLA_AFONSO">#REF!</definedName>
    <definedName name="PLA_AMAURY">#REF!</definedName>
    <definedName name="PLAB">#REF!</definedName>
    <definedName name="PLAN">#REF!</definedName>
    <definedName name="Plan1" hidden="1">#REF!</definedName>
    <definedName name="PLANEJADA">#REF!</definedName>
    <definedName name="Planejamento" hidden="1">{"'RR'!$A$2:$E$81"}</definedName>
    <definedName name="PLANILHA">#REF!</definedName>
    <definedName name="Plano">PeríodonoPlano*(#REF!&gt;0)</definedName>
    <definedName name="plassarelas">#REF!</definedName>
    <definedName name="PLAT1">#REF!</definedName>
    <definedName name="PLATTS">#REF!</definedName>
    <definedName name="PLATTS_1">#REF!</definedName>
    <definedName name="PLS">#REF!</definedName>
    <definedName name="Plu">{""," mil"," milhões"," bilhões"," trilhões"}</definedName>
    <definedName name="PMREC">#REF!</definedName>
    <definedName name="PN">#REF!</definedName>
    <definedName name="PNO_Rev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pnow" hidden="1">{"'gráf jan00'!$A$1:$AK$41"}</definedName>
    <definedName name="PNPBASELE">#REF!</definedName>
    <definedName name="PNPBASMEC">#REF!</definedName>
    <definedName name="PNV">#REF!</definedName>
    <definedName name="POIUYT" hidden="1">{"'REL CUSTODIF'!$B$1:$H$72"}</definedName>
    <definedName name="pollyanna" hidden="1">{"'gráf jan00'!$A$1:$AK$41"}</definedName>
    <definedName name="Ponte">"Figura 3"</definedName>
    <definedName name="POP" hidden="1">#REF!</definedName>
    <definedName name="POP_93">#N/A</definedName>
    <definedName name="popopopo" hidden="1">{#N/A,#N/A,FALSE,"MO (2)"}</definedName>
    <definedName name="Portagem_Receitas" hidden="1">#REF!</definedName>
    <definedName name="Portagem_Receitas_Estrutura" hidden="1">#REF!</definedName>
    <definedName name="Portagem_Receitascl1" hidden="1">#REF!</definedName>
    <definedName name="Portagem_Receitascl2" hidden="1">#REF!</definedName>
    <definedName name="Portagem_Receitascl3" hidden="1">#REF!</definedName>
    <definedName name="Portagem_Receitascl4" hidden="1">#REF!</definedName>
    <definedName name="Portagem_Taxascl1" hidden="1">#REF!</definedName>
    <definedName name="Portagem_Taxascl2" hidden="1">#REF!</definedName>
    <definedName name="Portagem_Taxascl3" hidden="1">#REF!</definedName>
    <definedName name="Portagem_Taxascl4" hidden="1">#REF!</definedName>
    <definedName name="Portos1" hidden="1">{"'RR'!$A$2:$E$81"}</definedName>
    <definedName name="PORTU" hidden="1">{"'REL CUSTODIF'!$B$1:$H$72"}</definedName>
    <definedName name="po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ição" hidden="1">#REF!</definedName>
    <definedName name="Potencia">#REF!</definedName>
    <definedName name="pp">#N/A</definedName>
    <definedName name="PP_VEN">#REF!</definedName>
    <definedName name="PPAG">#REF!</definedName>
    <definedName name="PPCHV">#REF!</definedName>
    <definedName name="PPCOFINS">#REF!</definedName>
    <definedName name="PPFRE">#REF!</definedName>
    <definedName name="PPICMS">#REF!</definedName>
    <definedName name="PPIPI">#REF!</definedName>
    <definedName name="PPL">#REF!</definedName>
    <definedName name="ppp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IS">#REF!</definedName>
    <definedName name="pppp">#N/A</definedName>
    <definedName name="PPPPDPDP" hidden="1">#REF!</definedName>
    <definedName name="ppppp" hidden="1">#REF!</definedName>
    <definedName name="PPPPPP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PPPPP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pppppp">#N/A</definedName>
    <definedName name="pppppppp">#N/A</definedName>
    <definedName name="ppppppppp">#N/A</definedName>
    <definedName name="pppppppppo" hidden="1">#REF!</definedName>
    <definedName name="pppppppppp">#N/A</definedName>
    <definedName name="ppppppppppc" hidden="1">#REF!</definedName>
    <definedName name="PPRA" hidden="1">{"'CptDifn'!$AA$32:$AG$32"}</definedName>
    <definedName name="PPREP">#REF!</definedName>
    <definedName name="PPSAL">#REF!</definedName>
    <definedName name="Prazo">#REF!</definedName>
    <definedName name="Prd" hidden="1">#N/A</definedName>
    <definedName name="PrdAux" hidden="1">#N/A</definedName>
    <definedName name="PRE">#REF!</definedName>
    <definedName name="pre_oper_cs">#REF!</definedName>
    <definedName name="pre_oper_cs_asahi">#REF!</definedName>
    <definedName name="pre_oper_dce">#REF!</definedName>
    <definedName name="pre1">#REF!</definedName>
    <definedName name="preaa">#REF!</definedName>
    <definedName name="PReal">#REF!</definedName>
    <definedName name="PRECO">#REF!</definedName>
    <definedName name="preco_Cl2_07">#REF!</definedName>
    <definedName name="preco_Cl2_08">#REF!</definedName>
    <definedName name="preco_Cl2_09">#REF!</definedName>
    <definedName name="preco_Cl2_10">#REF!</definedName>
    <definedName name="preco_Cl2_11">#REF!</definedName>
    <definedName name="preco_Cl2_12">#REF!</definedName>
    <definedName name="preco_Cl2_13">#REF!</definedName>
    <definedName name="preco_Cl2_14">#REF!</definedName>
    <definedName name="preco_Cl2_15">#REF!</definedName>
    <definedName name="preco_Cl2_16">#REF!</definedName>
    <definedName name="preco_Cl2_17">#REF!</definedName>
    <definedName name="PREÇO_COBALTO">#REF!</definedName>
    <definedName name="preco_DCE_07">#REF!</definedName>
    <definedName name="preco_DCE_08">#REF!</definedName>
    <definedName name="preco_DCE_09">#REF!</definedName>
    <definedName name="preco_DCE_10">#REF!</definedName>
    <definedName name="preco_DCE_11">#REF!</definedName>
    <definedName name="preco_DCE_12">#REF!</definedName>
    <definedName name="preco_DCE_13">#REF!</definedName>
    <definedName name="preco_DCE_14">#REF!</definedName>
    <definedName name="preco_DCE_15">#REF!</definedName>
    <definedName name="preco_DCE_16">#REF!</definedName>
    <definedName name="preco_DCE_17">#REF!</definedName>
    <definedName name="preco_energia_07">#REF!</definedName>
    <definedName name="preco_energia_08">#REF!</definedName>
    <definedName name="preco_energia_09">#REF!</definedName>
    <definedName name="preco_energia_10">#REF!</definedName>
    <definedName name="preco_energia_11">#REF!</definedName>
    <definedName name="preco_energia_12">#REF!</definedName>
    <definedName name="preco_energia_13">#REF!</definedName>
    <definedName name="preco_energia_14">#REF!</definedName>
    <definedName name="preco_energia_15">#REF!</definedName>
    <definedName name="preco_energia_16">#REF!</definedName>
    <definedName name="preco_energia_17">#REF!</definedName>
    <definedName name="preco_eteno_07">#REF!</definedName>
    <definedName name="preco_eteno_08">#REF!</definedName>
    <definedName name="preco_eteno_09">#REF!</definedName>
    <definedName name="preco_eteno_10">#REF!</definedName>
    <definedName name="preco_eteno_11">#REF!</definedName>
    <definedName name="preco_eteno_12">#REF!</definedName>
    <definedName name="preco_eteno_13">#REF!</definedName>
    <definedName name="preco_eteno_14">#REF!</definedName>
    <definedName name="preco_eteno_15">#REF!</definedName>
    <definedName name="preco_eteno_16">#REF!</definedName>
    <definedName name="preco_eteno_17">#REF!</definedName>
    <definedName name="preco_H2_07">#REF!</definedName>
    <definedName name="preco_H2_08">#REF!</definedName>
    <definedName name="preco_H2_09">#REF!</definedName>
    <definedName name="preco_H2_10">#REF!</definedName>
    <definedName name="preco_H2_11">#REF!</definedName>
    <definedName name="preco_H2_12">#REF!</definedName>
    <definedName name="preco_H2_13">#REF!</definedName>
    <definedName name="preco_H2_14">#REF!</definedName>
    <definedName name="preco_H2_15">#REF!</definedName>
    <definedName name="preco_H2_16">#REF!</definedName>
    <definedName name="preco_H2_17">#REF!</definedName>
    <definedName name="preco_HCl_07">#REF!</definedName>
    <definedName name="preco_HCl_08">#REF!</definedName>
    <definedName name="preco_HCl_09">#REF!</definedName>
    <definedName name="preco_HCl_10">#REF!</definedName>
    <definedName name="preco_HCl_11">#REF!</definedName>
    <definedName name="preco_HCl_12">#REF!</definedName>
    <definedName name="preco_HCl_13">#REF!</definedName>
    <definedName name="preco_HCl_14">#REF!</definedName>
    <definedName name="preco_HCl_15">#REF!</definedName>
    <definedName name="preco_HCl_16">#REF!</definedName>
    <definedName name="preco_HCl_17">#REF!</definedName>
    <definedName name="preco_hipo_07">#REF!</definedName>
    <definedName name="preco_hipo_08">#REF!</definedName>
    <definedName name="preco_hipo_09">#REF!</definedName>
    <definedName name="preco_hipo_10">#REF!</definedName>
    <definedName name="preco_hipo_11">#REF!</definedName>
    <definedName name="preco_hipo_12">#REF!</definedName>
    <definedName name="preco_hipo_13">#REF!</definedName>
    <definedName name="preco_hipo_14">#REF!</definedName>
    <definedName name="preco_hipo_15">#REF!</definedName>
    <definedName name="preco_hipo_16">#REF!</definedName>
    <definedName name="preco_hipo_17">#REF!</definedName>
    <definedName name="preco_medio_elet">#REF!</definedName>
    <definedName name="PREÇO_NÍQUEL">#REF!</definedName>
    <definedName name="preco_soda_07">#REF!</definedName>
    <definedName name="preco_soda_08">#REF!</definedName>
    <definedName name="preco_soda_09">#REF!</definedName>
    <definedName name="preco_soda_10">#REF!</definedName>
    <definedName name="preco_soda_11">#REF!</definedName>
    <definedName name="preco_soda_12">#REF!</definedName>
    <definedName name="preco_soda_13">#REF!</definedName>
    <definedName name="preco_soda_14">#REF!</definedName>
    <definedName name="preco_soda_15">#REF!</definedName>
    <definedName name="preco_soda_16">#REF!</definedName>
    <definedName name="preco_soda_17">#REF!</definedName>
    <definedName name="PREÇO_UNIT_serviço">OFFSET(#REF!,0,0,COUNTA(#REF!),1)</definedName>
    <definedName name="PREÇOS">#REF!</definedName>
    <definedName name="PREÇOS_PROJETADOS_PARA_VENDA_ME">#REF!</definedName>
    <definedName name="PREÇOS_PROJETADOS_PARA_VENDA_MI">#REF!</definedName>
    <definedName name="Pres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videnciário">#REF!</definedName>
    <definedName name="principal">0.2225</definedName>
    <definedName name="Print_Area">#REF!</definedName>
    <definedName name="Print_Area_MI">#REF!</definedName>
    <definedName name="Print_Titles">#N/A</definedName>
    <definedName name="Print_Titles_MI">#REF!</definedName>
    <definedName name="Prioridade">#REF!</definedName>
    <definedName name="Prioridade2">#REF!</definedName>
    <definedName name="priorização" hidden="1">{"'gráf jan00'!$A$1:$AK$41"}</definedName>
    <definedName name="PROD_1" hidden="1">{#N/A,#N/A,TRUE,"Serviços"}</definedName>
    <definedName name="PROD_11" hidden="1">{#N/A,#N/A,TRUE,"Serviços"}</definedName>
    <definedName name="prod_dce">#REF!</definedName>
    <definedName name="prod_disp_H2">#REF!</definedName>
    <definedName name="prod_disp_HCl">#REF!</definedName>
    <definedName name="prod_disp_hipo">#REF!</definedName>
    <definedName name="prod_disp_soda">#REF!</definedName>
    <definedName name="prod_nova_cloro">#REF!</definedName>
    <definedName name="prod_nova_soda">#REF!</definedName>
    <definedName name="prod_total_DCE">#REF!</definedName>
    <definedName name="product">#REF!</definedName>
    <definedName name="Produto">#REF!</definedName>
    <definedName name="produtos">#REF!</definedName>
    <definedName name="Prog.Excel._Set" hidden="1">{"'teste'!$B$2:$R$49"}</definedName>
    <definedName name="Programada_1">#REF!</definedName>
    <definedName name="Programada_1_SP_t">#REF!</definedName>
    <definedName name="Programada_2">#REF!</definedName>
    <definedName name="Programada_2_SP_t">#REF!</definedName>
    <definedName name="Programado" hidden="1">{"'teste'!$B$2:$R$49"}</definedName>
    <definedName name="ProImportExport.ImportFile">#REF!</definedName>
    <definedName name="ProImportExport.SaveNewFile">#REF!</definedName>
    <definedName name="Projeto">#REF!</definedName>
    <definedName name="Proposta">#REF!</definedName>
    <definedName name="Proposta_Técnica_SP_t">#REF!</definedName>
    <definedName name="PRRA" hidden="1">{"'CptDifn'!$AA$32:$AG$32"}</definedName>
    <definedName name="PTB">#REF!</definedName>
    <definedName name="Pto" hidden="1">ROUND(#REF!*#REF!,2)</definedName>
    <definedName name="PTONSUCATA">#REF!</definedName>
    <definedName name="pu">#REF!</definedName>
    <definedName name="pui" hidden="1">{"'gráf jan00'!$A$1:$AK$41"}</definedName>
    <definedName name="Pun" hidden="1">#N/A</definedName>
    <definedName name="PUSLVBXSRP" hidden="1">#REF!</definedName>
    <definedName name="pValchv">#REF!</definedName>
    <definedName name="q" hidden="1">#REF!</definedName>
    <definedName name="qa" hidden="1">{"'CptDifn'!$AA$32:$AG$32"}</definedName>
    <definedName name="qaz" hidden="1">{"'gráf jan00'!$A$1:$AK$41"}</definedName>
    <definedName name="qb" hidden="1">{"'CptDifn'!$AA$32:$AG$32"}</definedName>
    <definedName name="qc" hidden="1">{"'CptDifn'!$AA$32:$AG$32"}</definedName>
    <definedName name="QCI.DescManual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SubItemInvestimento" hidden="1">OFFSET(#REF!,1,MATCH(#REF!,#REF!,0)-1,INDEX(#REF!,MATCH(#REF!,#REF!,0)+1))</definedName>
    <definedName name="QD" hidden="1">#REF!</definedName>
    <definedName name="QD_Balanços" hidden="1">#REF!</definedName>
    <definedName name="QD_DemonstraçãoFluxosCaixa" hidden="1">#REF!</definedName>
    <definedName name="QD_DemonstraçãoResultados" hidden="1">#REF!</definedName>
    <definedName name="QD_FundosPróprios" hidden="1">#REF!</definedName>
    <definedName name="QD_MOAF" hidden="1">#REF!</definedName>
    <definedName name="qe" hidden="1">{"'CptDifn'!$AA$32:$AG$32"}</definedName>
    <definedName name="qeqweqw" localSheetId="3" hidden="1">#REF!</definedName>
    <definedName name="qeqweqw" hidden="1">#REF!</definedName>
    <definedName name="qery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ewqewq" hidden="1">{"'Ocorrência_que_Impactaram'!$A$1:$Q$43"}</definedName>
    <definedName name="qf" hidden="1">{"'CptDifn'!$AA$32:$AG$32"}</definedName>
    <definedName name="qg" hidden="1">{"'CptDifn'!$AA$32:$AG$32"}</definedName>
    <definedName name="qh" hidden="1">{"'CptDifn'!$AA$32:$AG$32"}</definedName>
    <definedName name="QHBXFXNULF" hidden="1">#REF!</definedName>
    <definedName name="qj" hidden="1">{"'CptDifn'!$AA$32:$AG$32"}</definedName>
    <definedName name="qk" hidden="1">{"'CptDifn'!$AA$32:$AG$32"}</definedName>
    <definedName name="qn" hidden="1">{"'CptDifn'!$AA$32:$AG$32"}</definedName>
    <definedName name="qq">#N/A</definedName>
    <definedName name="qq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">[0]!QQ_2</definedName>
    <definedName name="QQASW" hidden="1">{"'Quadro'!$A$4:$BG$78"}</definedName>
    <definedName name="qqq">#N/A</definedName>
    <definedName name="qqq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">#N/A</definedName>
    <definedName name="qqqqq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qqq" hidden="1">#REF!</definedName>
    <definedName name="qqqqqqqqqqqqq" hidden="1">{"'gráf jan00'!$A$1:$AK$41"}</definedName>
    <definedName name="qqqqqqqqqqqqqqq" hidden="1">{"'Quadro'!$A$4:$BG$78"}</definedName>
    <definedName name="qqww">#N/A</definedName>
    <definedName name="qrw">#REF!</definedName>
    <definedName name="qs" hidden="1">{"'CptDifn'!$AA$32:$AG$32"}</definedName>
    <definedName name="qsfd" hidden="1">{#N/A,#N/A,TRUE,"Cover sheet";#N/A,#N/A,TRUE,"INPUTS";#N/A,#N/A,TRUE,"OUTPUTS";#N/A,#N/A,TRUE,"VALUATION"}</definedName>
    <definedName name="QTD" hidden="1">#REF!</definedName>
    <definedName name="QtEq" hidden="1">#REF!</definedName>
    <definedName name="QtMo" hidden="1">#REF!</definedName>
    <definedName name="QtMp" hidden="1">#REF!</definedName>
    <definedName name="QTNGUGKWZA" hidden="1">#REF!</definedName>
    <definedName name="QtTr" hidden="1">#REF!</definedName>
    <definedName name="QuadroDividaModelo" hidden="1">#REF!</definedName>
    <definedName name="QuadroDividaUtilizador" hidden="1">#REF!</definedName>
    <definedName name="Qualidade_050106" hidden="1">{#N/A,#N/A,FALSE,"RELATÓRIO";#N/A,#N/A,FALSE,"RELATÓRIO"}</definedName>
    <definedName name="QUANT_serviço">OFFSET(#REF!,0,0,COUNTA(#REF!),1)</definedName>
    <definedName name="Quantidades" hidden="1">{#N/A,#N/A,FALSE,"MO (2)"}</definedName>
    <definedName name="que" hidden="1">{#N/A,#N/A,FALSE,"PCOL"}</definedName>
    <definedName name="Quebras" hidden="1">{"'RR'!$A$2:$E$81"}</definedName>
    <definedName name="quim" hidden="1">{#N/A,#N/A,FALSE,"ET-CAPA";#N/A,#N/A,FALSE,"ET-PAG1";#N/A,#N/A,FALSE,"ET-PAG2";#N/A,#N/A,FALSE,"ET-PAG3";#N/A,#N/A,FALSE,"ET-PAG4";#N/A,#N/A,FALSE,"ET-PAG5"}</definedName>
    <definedName name="QUQT" hidden="1">{"'gráf jan00'!$A$1:$AK$41"}</definedName>
    <definedName name="qv" hidden="1">{"'CptDifn'!$AA$32:$AG$32"}</definedName>
    <definedName name="qw" hidden="1">#REF!</definedName>
    <definedName name="qwe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weeererr" hidden="1">{"'RR'!$A$2:$E$81"}</definedName>
    <definedName name="qwer" hidden="1">{"'Índice'!$A$1:$K$49"}</definedName>
    <definedName name="qwerqw">#REF!</definedName>
    <definedName name="qwerqwe" hidden="1">{"'gráf jan00'!$A$1:$AK$41"}</definedName>
    <definedName name="qwerv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wqq" hidden="1">{#N/A,#N/A,FALSE,"PCOL"}</definedName>
    <definedName name="QWQW" hidden="1">#REF!</definedName>
    <definedName name="qwqwe" hidden="1">#REF!</definedName>
    <definedName name="qwqweq" hidden="1">{#N/A,#N/A,FALSE,"PCOL"}</definedName>
    <definedName name="qwqwq" hidden="1">{#N/A,#N/A,FALSE,"PCOL"}</definedName>
    <definedName name="qwqwqwqwq">#N/A</definedName>
    <definedName name="qwqwqwqwqw" hidden="1">#REF!</definedName>
    <definedName name="qwqwsq" hidden="1">{#N/A,#N/A,FALSE,"PCOL"}</definedName>
    <definedName name="qwqwwqw" hidden="1">#REF!</definedName>
    <definedName name="QWVFERYB" hidden="1">#REF!</definedName>
    <definedName name="qx" hidden="1">{"'CptDifn'!$AA$32:$AG$32"}</definedName>
    <definedName name="qz" hidden="1">{"'CptDifn'!$AA$32:$AG$32"}</definedName>
    <definedName name="ra" hidden="1">{"'CptDifn'!$AA$32:$AG$32"}</definedName>
    <definedName name="RA_Atula" hidden="1">{"'Quadro'!$A$4:$BG$78"}</definedName>
    <definedName name="Ramal">#REF!</definedName>
    <definedName name="ratios">#REF!</definedName>
    <definedName name="RB_brita_Adir">OFFSET(#REF!,0,COLUMN(#REF!)-1,COUNTA(#REF!),1)</definedName>
    <definedName name="RB_brita_Aesq">OFFSET(#REF!,0,COLUMN(#REF!)-1,COUNTA(#REF!),1)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EURLDLRI" hidden="1">#REF!</definedName>
    <definedName name="RBSM_Adir">OFFSET(#REF!,0,COLUMN(#REF!)-1,COUNTA(#REF!),1)</definedName>
    <definedName name="RBSM_Aesq">OFFSET(#REF!,0,COLUMN(#REF!)-1,COUNTA(#REF!),1)</definedName>
    <definedName name="rd" hidden="1">{"'CptDifn'!$AA$32:$AG$32"}</definedName>
    <definedName name="rdff" hidden="1">{#N/A,#N/A,TRUE,"indice";#N/A,#N/A,TRUE,"indicadores";#N/A,#N/A,TRUE,"comentarios"}</definedName>
    <definedName name="RDGDCELE">#REF!</definedName>
    <definedName name="RDGDCMEC">#REF!</definedName>
    <definedName name="RDTEA" hidden="1">{"'Quadro'!$A$4:$BG$78"}</definedName>
    <definedName name="re">#REF!</definedName>
    <definedName name="REAJ">#REF!</definedName>
    <definedName name="REAJ1">#REF!</definedName>
    <definedName name="REAJ2">#REF!</definedName>
    <definedName name="REAJ3">#REF!</definedName>
    <definedName name="Real">(PeríodoReal*(#REF!&gt;0))*PeríodonoPlano</definedName>
    <definedName name="real_dolar">#REF!</definedName>
    <definedName name="REAL1">#REF!,#REF!,#REF!,#REF!,#REF!,#REF!,#REF!,#REF!,#REF!,#REF!,#REF!,#REF!,#REF!</definedName>
    <definedName name="real2">#REF!,#REF!,#REF!,#REF!,#REF!,#REF!,#REF!,#REF!,#REF!,#REF!,#REF!,#REF!,#REF!,#REF!</definedName>
    <definedName name="REAL3">#REF!,#REF!,#REF!,#REF!,#REF!</definedName>
    <definedName name="RealAlém">PeríodoReal*(#REF!&gt;0)</definedName>
    <definedName name="REC_Adir">OFFSET(#REF!,0,COLUMN(#REF!)-1,COUNTA(#REF!),1)</definedName>
    <definedName name="REC_Aesq">OFFSET(#REF!,0,COLUMN(#REF!)-1,COUNTA(#REF!),1)</definedName>
    <definedName name="rec_oper_01">#REF!</definedName>
    <definedName name="rec_oper_02">#REF!</definedName>
    <definedName name="rec_oper_03">#REF!</definedName>
    <definedName name="rec_oper_04">#REF!</definedName>
    <definedName name="rec_oper_05">#REF!</definedName>
    <definedName name="rec_oper_06">#REF!</definedName>
    <definedName name="rec_oper_07">#REF!</definedName>
    <definedName name="rec_oper_08">#REF!</definedName>
    <definedName name="rec_oper_09">#REF!</definedName>
    <definedName name="rec_oper_10">#REF!</definedName>
    <definedName name="REC_pista">OFFSET(#REF!,0,MATCH(#REF!,#REF!,0)-1,COUNTA(#REF!),1)</definedName>
    <definedName name="reconc">#REF!</definedName>
    <definedName name="Recorder">#REF!</definedName>
    <definedName name="recuperação_de_obras_de_arte_especiais">#REF!</definedName>
    <definedName name="reducao" hidden="1">{"'171'!$A$1:$Z$50"}</definedName>
    <definedName name="reee" hidden="1">{"'gráf jan00'!$A$1:$AK$41"}</definedName>
    <definedName name="REF">#REF!</definedName>
    <definedName name="REFEITO" hidden="1">{#N/A,#N/A,FALSE,"Plan1"}</definedName>
    <definedName name="references">#REF!</definedName>
    <definedName name="references2">#REF!,#REF!,#REF!,#REF!,#REF!,#REF!,#REF!,#REF!,#REF!,#REF!,#REF!,#REF!,#REF!,#REF!,#REF!,#REF!,#REF!,#REF!,#REF!,#REF!,#REF!,#REF!,#REF!,#REF!,#REF!,#REF!,#REF!</definedName>
    <definedName name="REFERENCIA.Descricao" hidden="1">#N/A</definedName>
    <definedName name="REFERENCIA.Desonerado" hidden="1">#N/A</definedName>
    <definedName name="REFERENCIA.NaoDesonerado" hidden="1">#N/A</definedName>
    <definedName name="REFERENCIA.Unidade" hidden="1">#N/A</definedName>
    <definedName name="referenciaf">#REF!</definedName>
    <definedName name="referenciafinal">#REF!</definedName>
    <definedName name="referencias">#REF!</definedName>
    <definedName name="referências">#REF!</definedName>
    <definedName name="REG">#REF!</definedName>
    <definedName name="REGID">#REF!</definedName>
    <definedName name="REGULADORA">#REF!</definedName>
    <definedName name="REL" hidden="1">{#N/A,#N/A,TRUE,"Serviços"}</definedName>
    <definedName name="RELAÇÃO_DE_DEPENDÊNCIAS">"CABECA"</definedName>
    <definedName name="Relat" hidden="1">#REF!</definedName>
    <definedName name="RelcaTipoAcum">#REF!</definedName>
    <definedName name="RelcaTipoMes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na" hidden="1">#REF!</definedName>
    <definedName name="RENDIMENTO">#REF!</definedName>
    <definedName name="REP_Adir">OFFSET(#REF!,0,COLUMN(#REF!)-1,COUNTA(#REF!),1)</definedName>
    <definedName name="REP_Aesq">OFFSET(#REF!,0,MATCH(#REF!,#REF!,0)-1,COUNTA(#REF!),1)</definedName>
    <definedName name="REP_pista">OFFSET(#REF!,0,MATCH(#REF!,#REF!,0)-1,COUNTA(#REF!),1)</definedName>
    <definedName name="res" hidden="1">{#N/A,#N/A,FALSE,"MO (2)"}</definedName>
    <definedName name="Responsavel">#REF!</definedName>
    <definedName name="Restr" hidden="1">{"'gráf jan00'!$A$1:$AK$41"}</definedName>
    <definedName name="Restrição" hidden="1">{"'RR'!$A$2:$E$81"}</definedName>
    <definedName name="resu" hidden="1">{#N/A,#N/A,FALSE,"MO (2)"}</definedName>
    <definedName name="result" hidden="1">{"'gráf jan00'!$A$1:$AK$41"}</definedName>
    <definedName name="resultadorendimento">#REF!</definedName>
    <definedName name="Resultados" hidden="1">{"'gráf jan00'!$A$1:$AK$41"}</definedName>
    <definedName name="Resultados_Inst24">#REF!</definedName>
    <definedName name="RESUMO">#N/A</definedName>
    <definedName name="resumo_campeão">#REF!</definedName>
    <definedName name="Resumo1" hidden="1">{"'teste'!$B$2:$R$49"}</definedName>
    <definedName name="resumoii" hidden="1">{#N/A,#N/A,FALSE,"MO (2)"}</definedName>
    <definedName name="resumou" hidden="1">{#N/A,#N/A,TRUE,"Plan1"}</definedName>
    <definedName name="RET" hidden="1">{"'Quadro'!$A$4:$BG$78"}</definedName>
    <definedName name="RETENTORES">#REF!</definedName>
    <definedName name="reuyre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V">#REF!</definedName>
    <definedName name="REV.">#REF!</definedName>
    <definedName name="rev1">#REF!</definedName>
    <definedName name="revaa">#REF!</definedName>
    <definedName name="REVEST">#REF!</definedName>
    <definedName name="revisão">#REF!</definedName>
    <definedName name="rewewqwr" hidden="1">#REF!</definedName>
    <definedName name="rewrwr" hidden="1">#REF!</definedName>
    <definedName name="rewtry" hidden="1">{"'gráf jan00'!$A$1:$AK$41"}</definedName>
    <definedName name="rf" hidden="1">{"'CptDifn'!$AA$32:$AG$32"}</definedName>
    <definedName name="RFTY" hidden="1">{"'Quadro'!$A$4:$BG$78"}</definedName>
    <definedName name="rfv" hidden="1">{"'gráf jan00'!$A$1:$AK$41"}</definedName>
    <definedName name="rg" hidden="1">{"'CptDifn'!$AA$32:$AG$32"}</definedName>
    <definedName name="rghwert" hidden="1">{#N/A,#N/A,FALSE,"PCOL"}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VERDADEIRO</definedName>
    <definedName name="RiskExcelReportsToGenerate">0</definedName>
    <definedName name="RiskFixedSeed">1</definedName>
    <definedName name="RiskGenerateExcelReportsAtEndOfSimulation">FALSO</definedName>
    <definedName name="RiskHasSettings">VERDADEIRO</definedName>
    <definedName name="RiskMinimizeOnStart">FALSO</definedName>
    <definedName name="RiskMonitorConvergence">FALSO</definedName>
    <definedName name="RiskMultipleCPUSupportEnabled" hidden="1">TRUE</definedName>
    <definedName name="RiskNumIterations">100</definedName>
    <definedName name="RiskNumSimulations">1</definedName>
    <definedName name="RiskPauseOnError">FALSO</definedName>
    <definedName name="RiskRealTimeResults">FALSO</definedName>
    <definedName name="RiskReportGraphFormat">0</definedName>
    <definedName name="RiskResultsUpdateFreq">100</definedName>
    <definedName name="RiskRunAfterRecalcMacro">FALSO</definedName>
    <definedName name="RiskRunAfterSimMacro">FALSO</definedName>
    <definedName name="RiskRunBeforeRecalcMacro">FALSO</definedName>
    <definedName name="RiskRunBeforeSimMacro">FALSO</definedName>
    <definedName name="RiskSamplingType">3</definedName>
    <definedName name="RiskShowRiskWindowAtEndOfSimulation">VERDADEIRO</definedName>
    <definedName name="RiskStandardRecalc">2</definedName>
    <definedName name="RiskStatFunctionsUpdateFreq">1</definedName>
    <definedName name="RiskTemplateSheetName">"myTemplate"</definedName>
    <definedName name="RiskUpdateDisplay">FALSO</definedName>
    <definedName name="RiskUpdateStatFunctions">VERDADEIRO</definedName>
    <definedName name="RiskUseDifferentSeedForEachSim">FALSO</definedName>
    <definedName name="RiskUseFixedSeed">FALSO</definedName>
    <definedName name="RiskUseMultipleCPUs">FALSO</definedName>
    <definedName name="rj" hidden="1">{"'CptDifn'!$AA$32:$AG$32"}</definedName>
    <definedName name="RJMODELE">#REF!</definedName>
    <definedName name="RJMODMEC">#REF!</definedName>
    <definedName name="RLC">#REF!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oçada" hidden="1">#REF!</definedName>
    <definedName name="Roce">#REF!</definedName>
    <definedName name="Rod" hidden="1">#REF!</definedName>
    <definedName name="RODA">#REF!</definedName>
    <definedName name="rodar" hidden="1">{"'gráf jan00'!$A$1:$AK$41"}</definedName>
    <definedName name="rodovia">#REF!</definedName>
    <definedName name="ROLETETRIPLO">#REF!</definedName>
    <definedName name="RowLevel" hidden="1">1</definedName>
    <definedName name="rr" hidden="1">{#N/A,#N/A,TRUE,"Serviços"}</definedName>
    <definedName name="rrff" hidden="1">{#N/A,#N/A,TRUE,"Serviços"}</definedName>
    <definedName name="rrfff" hidden="1">{#N/A,#N/A,TRUE,"Serviços"}</definedName>
    <definedName name="RRR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R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rrr" hidden="1">{"'CptDifn'!$AA$32:$AG$32"}</definedName>
    <definedName name="rrrrr" hidden="1">{"'CptDifn'!$AA$32:$AG$32"}</definedName>
    <definedName name="RRRRRR" localSheetId="3" hidden="1">{"'Plan1 (2)'!$A$5:$F$63"}</definedName>
    <definedName name="RRRRRR" hidden="1">{"'Plan1 (2)'!$A$5:$F$63"}</definedName>
    <definedName name="rrrrrrr">#REF!</definedName>
    <definedName name="rrrrrrrrrrrrrr" hidden="1">#REF!</definedName>
    <definedName name="rrrrrrrrrrrrrrrrrrrrrrrr" hidden="1">{"'Quadro'!$A$4:$BG$78"}</definedName>
    <definedName name="rt" hidden="1">{"'CptDifn'!$AA$32:$AG$32"}</definedName>
    <definedName name="RTC">#REF!</definedName>
    <definedName name="RTE">#REF!</definedName>
    <definedName name="RTP">#REF!</definedName>
    <definedName name="RTY">#REF!</definedName>
    <definedName name="rtyrty" hidden="1">{"'CptDifn'!$AA$32:$AG$32"}</definedName>
    <definedName name="rtyu" hidden="1">{"'CptDifn'!$AA$32:$AG$32"}</definedName>
    <definedName name="ruru" hidden="1">{"'CptDifn'!$AA$32:$AG$32"}</definedName>
    <definedName name="rwe" hidden="1">{"'CptDifn'!$AA$32:$AG$32"}</definedName>
    <definedName name="Rwvu.RESUMO._.EM._.PARTES." hidden="1">#REF!,#REF!,#REF!</definedName>
    <definedName name="Rwvu.RESUMO._.INTEIRO." hidden="1">#REF!,#REF!,#REF!</definedName>
    <definedName name="rwywy" hidden="1">{"'gráf jan00'!$A$1:$AK$41"}</definedName>
    <definedName name="ryey" hidden="1">{"'CptDifn'!$AA$32:$AG$32"}</definedName>
    <definedName name="rywrtyw" hidden="1">{"'gráf jan00'!$A$1:$AK$41"}</definedName>
    <definedName name="S" localSheetId="3" hidden="1">#REF!</definedName>
    <definedName name="S" hidden="1">#REF!</definedName>
    <definedName name="S_MAME_L">#N/A</definedName>
    <definedName name="SA">#REF!</definedName>
    <definedName name="saa">#REF!</definedName>
    <definedName name="SAAF" hidden="1">{"'Quadro'!$A$4:$BG$78"}</definedName>
    <definedName name="sac" hidden="1">{#N/A,#N/A,FALSE,"PCOL"}</definedName>
    <definedName name="SADADWE" hidden="1">{#N/A,#N/A,FALSE,"MO (2)"}</definedName>
    <definedName name="sadd">#REF!</definedName>
    <definedName name="saease" hidden="1">#REF!</definedName>
    <definedName name="safa" hidden="1">{"'CptDifn'!$AA$32:$AG$32"}</definedName>
    <definedName name="SAKA">#REF!</definedName>
    <definedName name="Saldo">#REF!</definedName>
    <definedName name="salete" hidden="1">{#N/A,#N/A,FALSE,"MO (2)"}</definedName>
    <definedName name="salete.com" hidden="1">{#N/A,#N/A,FALSE,"MO (2)"}</definedName>
    <definedName name="Samuel" localSheetId="7" hidden="1">#REF!</definedName>
    <definedName name="Samuel" hidden="1">#REF!</definedName>
    <definedName name="sansara" hidden="1">{"'Quadro'!$A$4:$BG$78"}</definedName>
    <definedName name="SAPBEXdnldView" hidden="1">"4BSKQ6152OFNU6UZRGRSINYN4"</definedName>
    <definedName name="SAPBEXrevision" hidden="1">1</definedName>
    <definedName name="SAPBEXsysID" hidden="1">"BP0"</definedName>
    <definedName name="SAPBEXwbID" hidden="1">"46N210UZD7ER8VUKGA6KWCWVB"</definedName>
    <definedName name="saquinho" hidden="1">{#N/A,#N/A,FALSE,"PCOL"}</definedName>
    <definedName name="SAR" hidden="1">{"'Quadro'!$A$4:$BG$78"}</definedName>
    <definedName name="sargtwregwer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" hidden="1">{"'Quadro'!$A$4:$BG$78"}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DE" hidden="1">{#N/A,#N/A,FALSE,"MO (2)"}</definedName>
    <definedName name="SASASA" hidden="1">{#N/A,#N/A,FALSE,"MO (2)"}</definedName>
    <definedName name="SASASA_1" hidden="1">{#N/A,#N/A,FALSE,"MO (2)"}</definedName>
    <definedName name="sasassas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da" hidden="1">{#N/A,#N/A,TRUE,"Serviços"}</definedName>
    <definedName name="sasdaa" hidden="1">{#N/A,#N/A,TRUE,"Serviços"}</definedName>
    <definedName name="sat">#REF!</definedName>
    <definedName name="SaveNewFile">#N/A</definedName>
    <definedName name="SBCAA">#REF!</definedName>
    <definedName name="SCANMFITED" hidden="1">#REF!</definedName>
    <definedName name="scd">#N/A</definedName>
    <definedName name="SDA">#REF!</definedName>
    <definedName name="sdasd">#REF!</definedName>
    <definedName name="SDASDAWDA">#REF!</definedName>
    <definedName name="sdb" hidden="1">{"'Quadro'!$A$4:$BG$78"}</definedName>
    <definedName name="sdf" hidden="1">#REF!</definedName>
    <definedName name="SDFDSF" hidden="1">#REF!</definedName>
    <definedName name="SDFFDFDF" hidden="1">{"'gráf jan00'!$A$1:$AK$41"}</definedName>
    <definedName name="sdfg" hidden="1">{"'CptDifn'!$AA$32:$AG$32"}</definedName>
    <definedName name="sdfhlksjdf" hidden="1">{"'Quadro'!$A$4:$BG$78"}</definedName>
    <definedName name="sdfhsdg" hidden="1">{"'CptDifn'!$AA$32:$AG$32"}</definedName>
    <definedName name="sdfsdsdd">#REF!</definedName>
    <definedName name="sdgfg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dgfsdfd" hidden="1">{"'ReceitaLiquidaME'!$AA$25:$AN$32"}</definedName>
    <definedName name="sdgsdg" hidden="1">{"'CptDifn'!$AA$32:$AG$32"}</definedName>
    <definedName name="sdifu" hidden="1">{"'gráf jan00'!$A$1:$AK$41"}</definedName>
    <definedName name="sdivd" hidden="1">{"'gráf jan00'!$A$1:$AK$41"}</definedName>
    <definedName name="sdknv" hidden="1">{"'gráf jan00'!$A$1:$AK$41"}</definedName>
    <definedName name="sdlkfj" hidden="1">{"'gráf jan00'!$A$1:$AK$41"}</definedName>
    <definedName name="sdsd">#N/A</definedName>
    <definedName name="sdsdsds" hidden="1">{#N/A,#N/A,FALSE,"MO (2)"}</definedName>
    <definedName name="sdsdsdsx" hidden="1">{#N/A,#N/A,FALSE,"MO (2)"}</definedName>
    <definedName name="sduvhdv" hidden="1">{"'gráf jan00'!$A$1:$AK$41"}</definedName>
    <definedName name="SE" hidden="1">#REF!</definedName>
    <definedName name="SE2">#REF!</definedName>
    <definedName name="SEG">#REF!</definedName>
    <definedName name="seg1">#REF!</definedName>
    <definedName name="segaa">#REF!</definedName>
    <definedName name="segfAF\asf\af\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eguroAcid.Trab.">#REF!</definedName>
    <definedName name="SeguroAdmLocal">#REF!</definedName>
    <definedName name="SeguroVida">#REF!</definedName>
    <definedName name="SeguroVidaEmGrupo">#REF!</definedName>
    <definedName name="selected">#REF!,#REF!,#REF!,#REF!,#REF!,#REF!,#REF!,#REF!,#REF!,#REF!,#REF!,#REF!,#REF!,#REF!,#REF!,#REF!,#REF!,#REF!,#REF!,#REF!,#REF!,#REF!,#REF!,#REF!,#REF!,#REF!,#REF!</definedName>
    <definedName name="SemanaTerminando">#REF!</definedName>
    <definedName name="sencount" hidden="1">1</definedName>
    <definedName name="SENHAGT" hidden="1">"PM2CAIXA"</definedName>
    <definedName name="SER" hidden="1">{"'Quadro'!$A$4:$BG$78"}</definedName>
    <definedName name="serv">#REF!</definedName>
    <definedName name="serv_imp_cs_asahi">#REF!</definedName>
    <definedName name="serv_imp_dce">#REF!</definedName>
    <definedName name="serv_nac_cs_asahi">#REF!</definedName>
    <definedName name="serv_nac_dce">#REF!</definedName>
    <definedName name="SERV1">#REF!</definedName>
    <definedName name="SERV2">#REF!</definedName>
    <definedName name="SERV3">#REF!</definedName>
    <definedName name="Serviços">#REF!</definedName>
    <definedName name="serviços_de_proteção_ao_meio_ambiente">#REF!</definedName>
    <definedName name="serviços_preliminares">#REF!</definedName>
    <definedName name="serviços_terceirizados">#REF!</definedName>
    <definedName name="set" hidden="1">{"'gráf jan00'!$A$1:$AK$41"}</definedName>
    <definedName name="SETEMBRO" hidden="1">{#N/A,#N/A,TRUE,"Serviços"}</definedName>
    <definedName name="SETEMBROO" hidden="1">{#N/A,#N/A,TRUE,"Serviços"}</definedName>
    <definedName name="SF" hidden="1">{"'Quadro'!$A$4:$BG$78"}</definedName>
    <definedName name="SFD" hidden="1">{"'Quadro'!$A$4:$BG$78"}</definedName>
    <definedName name="sff">#REF!</definedName>
    <definedName name="sffghjjk" hidden="1">{"'CptDifn'!$AA$32:$AG$32"}</definedName>
    <definedName name="sfgdggu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sfgndghj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SFR" hidden="1">{"'Quadro'!$A$4:$BG$78"}</definedName>
    <definedName name="sfsdg" hidden="1">{"'gráf jan00'!$A$1:$AK$41"}</definedName>
    <definedName name="sg" hidden="1">{"'RR'!$A$2:$E$81"}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7_16">#REF!</definedName>
    <definedName name="SG_07_17">#REF!</definedName>
    <definedName name="SG_07_18">#REF!</definedName>
    <definedName name="SG_07_19">#REF!</definedName>
    <definedName name="SG_07_20">#REF!</definedName>
    <definedName name="SG_07_21">#REF!</definedName>
    <definedName name="SG_07_22">#REF!</definedName>
    <definedName name="SG_07_23">#REF!</definedName>
    <definedName name="SG_07_24">#REF!</definedName>
    <definedName name="SG_07_25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8_16">#REF!</definedName>
    <definedName name="SG_08_17">#REF!</definedName>
    <definedName name="SG_08_18">#REF!</definedName>
    <definedName name="SG_08_19">#REF!</definedName>
    <definedName name="SG_08_20">#REF!</definedName>
    <definedName name="SG_08_21">#REF!</definedName>
    <definedName name="SG_08_22">#REF!</definedName>
    <definedName name="SG_08_23">#REF!</definedName>
    <definedName name="SG_08_24">#REF!</definedName>
    <definedName name="SG_08_25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09_16">#REF!</definedName>
    <definedName name="SG_09_17">#REF!</definedName>
    <definedName name="SG_09_18">#REF!</definedName>
    <definedName name="SG_09_19">#REF!</definedName>
    <definedName name="SG_09_20">#REF!</definedName>
    <definedName name="SG_09_21">#REF!</definedName>
    <definedName name="SG_09_22">#REF!</definedName>
    <definedName name="SG_09_23">#REF!</definedName>
    <definedName name="SG_09_24">#REF!</definedName>
    <definedName name="SG_09_25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0_16">#REF!</definedName>
    <definedName name="SG_10_17">#REF!</definedName>
    <definedName name="SG_10_18">#REF!</definedName>
    <definedName name="SG_10_19">#REF!</definedName>
    <definedName name="SG_10_20">#REF!</definedName>
    <definedName name="SG_10_21">#REF!</definedName>
    <definedName name="SG_10_22">#REF!</definedName>
    <definedName name="SG_10_23">#REF!</definedName>
    <definedName name="SG_10_24">#REF!</definedName>
    <definedName name="SG_10_25">#REF!</definedName>
    <definedName name="SG_10_26">#REF!</definedName>
    <definedName name="SG_10_27">#REF!</definedName>
    <definedName name="SG_10_28">#REF!</definedName>
    <definedName name="SG_10_29">#REF!</definedName>
    <definedName name="SG_10_30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1_16">#REF!</definedName>
    <definedName name="SG_11_17">#REF!</definedName>
    <definedName name="SG_11_18">#REF!</definedName>
    <definedName name="SG_11_19">#REF!</definedName>
    <definedName name="SG_11_20">#REF!</definedName>
    <definedName name="SG_11_21">#REF!</definedName>
    <definedName name="SG_11_22">#REF!</definedName>
    <definedName name="SG_11_23">#REF!</definedName>
    <definedName name="SG_11_24">#REF!</definedName>
    <definedName name="SG_11_25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gdgs" hidden="1">{"'CptDifn'!$AA$32:$AG$32"}</definedName>
    <definedName name="sgsdfgsh" hidden="1">{"'CptDifn'!$AA$32:$AG$32"}</definedName>
    <definedName name="sgsdgs" hidden="1">{"'CptDifn'!$AA$32:$AG$32"}</definedName>
    <definedName name="sgsg" hidden="1">{"'CptDifn'!$AA$32:$AG$32"}</definedName>
    <definedName name="SHARED_FORMULA_107_101_107_101_2">#REF!+#REF!</definedName>
    <definedName name="SHARED_FORMULA_107_103_107_103_2">#REF!+#REF!</definedName>
    <definedName name="SHARED_FORMULA_107_15_107_15_2">#REF!+#REF!</definedName>
    <definedName name="SHARED_FORMULA_107_17_107_17_2">#REF!+#REF!</definedName>
    <definedName name="SHARED_FORMULA_107_19_107_19_2">#REF!+#REF!</definedName>
    <definedName name="SHARED_FORMULA_107_21_107_21_2">#REF!+#REF!</definedName>
    <definedName name="SHARED_FORMULA_107_23_107_23_2">#REF!+#REF!</definedName>
    <definedName name="SHARED_FORMULA_107_25_107_25_2">#REF!+#REF!</definedName>
    <definedName name="SHARED_FORMULA_107_27_107_27_2">#REF!+#REF!</definedName>
    <definedName name="SHARED_FORMULA_107_29_107_29_2">#REF!+#REF!</definedName>
    <definedName name="SHARED_FORMULA_107_31_107_31_2">#REF!+#REF!</definedName>
    <definedName name="SHARED_FORMULA_107_33_107_33_2">#REF!+#REF!</definedName>
    <definedName name="SHARED_FORMULA_107_35_107_35_2">#REF!+#REF!</definedName>
    <definedName name="SHARED_FORMULA_107_37_107_37_2">#REF!+#REF!</definedName>
    <definedName name="SHARED_FORMULA_107_39_107_39_2">#REF!+#REF!</definedName>
    <definedName name="SHARED_FORMULA_107_41_107_41_2">#REF!+#REF!</definedName>
    <definedName name="SHARED_FORMULA_107_43_107_43_2">#REF!+#REF!</definedName>
    <definedName name="SHARED_FORMULA_107_45_107_45_2">#REF!+#REF!</definedName>
    <definedName name="SHARED_FORMULA_107_47_107_47_2">#REF!+#REF!</definedName>
    <definedName name="SHARED_FORMULA_107_49_107_49_2">#REF!+#REF!</definedName>
    <definedName name="SHARED_FORMULA_107_51_107_51_2">#REF!+#REF!</definedName>
    <definedName name="SHARED_FORMULA_107_53_107_53_2">#REF!+#REF!</definedName>
    <definedName name="SHARED_FORMULA_107_55_107_55_2">#REF!+#REF!</definedName>
    <definedName name="SHARED_FORMULA_107_57_107_57_2">#REF!+#REF!</definedName>
    <definedName name="SHARED_FORMULA_107_59_107_59_2">#REF!+#REF!</definedName>
    <definedName name="SHARED_FORMULA_107_59_107_59_3">#REF!+#REF!</definedName>
    <definedName name="SHARED_FORMULA_107_61_107_61_2">#REF!+#REF!</definedName>
    <definedName name="SHARED_FORMULA_107_61_107_61_3">#REF!+#REF!</definedName>
    <definedName name="SHARED_FORMULA_107_63_107_63_2">#REF!+#REF!</definedName>
    <definedName name="SHARED_FORMULA_107_65_107_65_2">#REF!+#REF!</definedName>
    <definedName name="SHARED_FORMULA_107_67_107_67_2">#REF!+#REF!</definedName>
    <definedName name="SHARED_FORMULA_107_69_107_69_2">#REF!+#REF!</definedName>
    <definedName name="SHARED_FORMULA_107_71_107_71_2">#REF!+#REF!</definedName>
    <definedName name="SHARED_FORMULA_107_73_107_73_2">#REF!+#REF!</definedName>
    <definedName name="SHARED_FORMULA_107_76_107_76_2">#REF!+#REF!</definedName>
    <definedName name="SHARED_FORMULA_107_79_107_79_2">#REF!+#REF!</definedName>
    <definedName name="SHARED_FORMULA_108_15_108_15_3">#REF!+#REF!</definedName>
    <definedName name="SHARED_FORMULA_108_17_108_17_3">#REF!+#REF!</definedName>
    <definedName name="SHARED_FORMULA_11_15_11_15_2">#REF!+#REF!</definedName>
    <definedName name="SHARED_FORMULA_11_17_11_17_2">#REF!+#REF!</definedName>
    <definedName name="SHARED_FORMULA_11_19_11_19_2">#REF!+#REF!</definedName>
    <definedName name="SHARED_FORMULA_11_21_11_21_2">#REF!+#REF!</definedName>
    <definedName name="SHARED_FORMULA_11_23_11_23_2">#REF!+#REF!</definedName>
    <definedName name="SHARED_FORMULA_11_25_11_25_2">#REF!+#REF!</definedName>
    <definedName name="SHARED_FORMULA_11_27_11_27_2">#REF!+#REF!</definedName>
    <definedName name="SHARED_FORMULA_11_29_11_29_2">#REF!+#REF!</definedName>
    <definedName name="SHARED_FORMULA_11_31_11_31_2">#REF!+#REF!</definedName>
    <definedName name="SHARED_FORMULA_11_33_11_33_2">#REF!+#REF!</definedName>
    <definedName name="SHARED_FORMULA_11_35_11_35_2">#REF!+#REF!</definedName>
    <definedName name="SHARED_FORMULA_11_37_11_37_2">#REF!+#REF!</definedName>
    <definedName name="SHARED_FORMULA_11_39_11_39_2">#REF!+#REF!</definedName>
    <definedName name="SHARED_FORMULA_11_41_11_41_2">#REF!+#REF!</definedName>
    <definedName name="SHARED_FORMULA_11_43_11_43_2">#REF!+#REF!</definedName>
    <definedName name="SHARED_FORMULA_11_45_11_45_2">#REF!+#REF!</definedName>
    <definedName name="SHARED_FORMULA_11_47_11_47_2">#REF!+#REF!</definedName>
    <definedName name="SHARED_FORMULA_11_49_11_49_2">#REF!+#REF!</definedName>
    <definedName name="SHARED_FORMULA_11_51_11_51_2">#REF!+#REF!</definedName>
    <definedName name="SHARED_FORMULA_11_53_11_53_2">#REF!+#REF!</definedName>
    <definedName name="SHARED_FORMULA_11_55_11_55_2">#REF!+#REF!</definedName>
    <definedName name="SHARED_FORMULA_11_57_11_57_2">#REF!+#REF!</definedName>
    <definedName name="SHARED_FORMULA_11_59_11_59_2">#REF!+#REF!</definedName>
    <definedName name="SHARED_FORMULA_11_59_11_59_3">#REF!+#REF!</definedName>
    <definedName name="SHARED_FORMULA_11_61_11_61_2">#REF!+#REF!</definedName>
    <definedName name="SHARED_FORMULA_11_61_11_61_3">#REF!+#REF!</definedName>
    <definedName name="SHARED_FORMULA_11_63_11_63_2">#REF!+#REF!</definedName>
    <definedName name="SHARED_FORMULA_11_65_11_65_2">#REF!+#REF!</definedName>
    <definedName name="SHARED_FORMULA_11_67_11_67_2">#REF!+#REF!</definedName>
    <definedName name="SHARED_FORMULA_11_69_11_69_2">#REF!+#REF!</definedName>
    <definedName name="SHARED_FORMULA_110_15_110_15_1">#REF!+#REF!</definedName>
    <definedName name="SHARED_FORMULA_111_19_111_19_3">#REF!+#REF!</definedName>
    <definedName name="SHARED_FORMULA_111_21_111_21_3">#REF!+#REF!</definedName>
    <definedName name="SHARED_FORMULA_111_23_111_23_3">#REF!+#REF!</definedName>
    <definedName name="SHARED_FORMULA_111_25_111_25_3">#REF!+#REF!</definedName>
    <definedName name="SHARED_FORMULA_111_27_111_27_3">#REF!+#REF!</definedName>
    <definedName name="SHARED_FORMULA_111_29_111_29_3">#REF!+#REF!</definedName>
    <definedName name="SHARED_FORMULA_111_31_111_31_3">#REF!+#REF!</definedName>
    <definedName name="SHARED_FORMULA_111_33_111_33_3">#REF!+#REF!</definedName>
    <definedName name="SHARED_FORMULA_111_35_111_35_3">#REF!+#REF!</definedName>
    <definedName name="SHARED_FORMULA_111_37_111_37_3">#REF!+#REF!</definedName>
    <definedName name="SHARED_FORMULA_111_39_111_39_3">#REF!+#REF!</definedName>
    <definedName name="SHARED_FORMULA_111_41_111_41_3">#REF!+#REF!</definedName>
    <definedName name="SHARED_FORMULA_111_43_111_43_3">#REF!+#REF!</definedName>
    <definedName name="SHARED_FORMULA_111_45_111_45_3">#REF!+#REF!</definedName>
    <definedName name="SHARED_FORMULA_111_47_111_47_3">#REF!+#REF!</definedName>
    <definedName name="SHARED_FORMULA_111_49_111_49_3">#REF!+#REF!</definedName>
    <definedName name="SHARED_FORMULA_111_51_111_51_3">#REF!+#REF!</definedName>
    <definedName name="SHARED_FORMULA_111_53_111_53_3">#REF!+#REF!</definedName>
    <definedName name="SHARED_FORMULA_111_55_111_55_3">#REF!+#REF!</definedName>
    <definedName name="SHARED_FORMULA_111_57_111_57_3">#REF!+#REF!</definedName>
    <definedName name="SHARED_FORMULA_111_63_111_63_3">#REF!+#REF!</definedName>
    <definedName name="SHARED_FORMULA_111_65_111_65_3">#REF!+#REF!</definedName>
    <definedName name="SHARED_FORMULA_114_15_114_15_1">#REF!+#REF!</definedName>
    <definedName name="SHARED_FORMULA_118_15_118_15_1">#REF!+#REF!</definedName>
    <definedName name="SHARED_FORMULA_12_101_12_101_2">#REF!+#REF!</definedName>
    <definedName name="SHARED_FORMULA_12_103_12_103_2">#REF!+#REF!</definedName>
    <definedName name="SHARED_FORMULA_12_15_12_15_3">#REF!+#REF!</definedName>
    <definedName name="SHARED_FORMULA_12_17_12_17_3">#REF!+#REF!</definedName>
    <definedName name="SHARED_FORMULA_12_76_12_76_2">#REF!+#REF!</definedName>
    <definedName name="SHARED_FORMULA_12_79_12_79_2">#REF!+#REF!</definedName>
    <definedName name="SHARED_FORMULA_122_15_122_15_1">#REF!+#REF!</definedName>
    <definedName name="SHARED_FORMULA_126_15_126_15_1">#REF!+#REF!</definedName>
    <definedName name="SHARED_FORMULA_130_15_130_15_1">#REF!+#REF!</definedName>
    <definedName name="SHARED_FORMULA_134_15_134_15_1">#REF!+#REF!</definedName>
    <definedName name="SHARED_FORMULA_138_15_138_15_1">#REF!+#REF!</definedName>
    <definedName name="SHARED_FORMULA_14_15_14_15_1">#REF!+#REF!</definedName>
    <definedName name="SHARED_FORMULA_14_16_14_16_0">#REF!-#REF!</definedName>
    <definedName name="SHARED_FORMULA_15_19_15_19_3">#REF!+#REF!</definedName>
    <definedName name="SHARED_FORMULA_15_21_15_21_3">#REF!+#REF!</definedName>
    <definedName name="SHARED_FORMULA_15_23_15_23_3">#REF!+#REF!</definedName>
    <definedName name="SHARED_FORMULA_15_25_15_25_3">#REF!+#REF!</definedName>
    <definedName name="SHARED_FORMULA_15_27_15_27_3">#REF!+#REF!</definedName>
    <definedName name="SHARED_FORMULA_15_29_15_29_3">#REF!+#REF!</definedName>
    <definedName name="SHARED_FORMULA_15_31_15_31_3">#REF!+#REF!</definedName>
    <definedName name="SHARED_FORMULA_15_33_15_33_3">#REF!+#REF!</definedName>
    <definedName name="SHARED_FORMULA_15_35_15_35_3">#REF!+#REF!</definedName>
    <definedName name="SHARED_FORMULA_15_37_15_37_3">#REF!+#REF!</definedName>
    <definedName name="SHARED_FORMULA_15_39_15_39_3">#REF!+#REF!</definedName>
    <definedName name="SHARED_FORMULA_15_41_15_41_3">#REF!+#REF!</definedName>
    <definedName name="SHARED_FORMULA_15_43_15_43_3">#REF!+#REF!</definedName>
    <definedName name="SHARED_FORMULA_15_45_15_45_3">#REF!+#REF!</definedName>
    <definedName name="SHARED_FORMULA_15_47_15_47_3">#REF!+#REF!</definedName>
    <definedName name="SHARED_FORMULA_15_49_15_49_3">#REF!+#REF!</definedName>
    <definedName name="SHARED_FORMULA_15_51_15_51_3">#REF!+#REF!</definedName>
    <definedName name="SHARED_FORMULA_15_53_15_53_3">#REF!+#REF!</definedName>
    <definedName name="SHARED_FORMULA_15_55_15_55_3">#REF!+#REF!</definedName>
    <definedName name="SHARED_FORMULA_15_57_15_57_3">#REF!+#REF!</definedName>
    <definedName name="SHARED_FORMULA_15_63_15_63_3">#REF!+#REF!</definedName>
    <definedName name="SHARED_FORMULA_15_65_15_65_3">#REF!+#REF!</definedName>
    <definedName name="SHARED_FORMULA_15_71_15_71_2">#REF!+#REF!</definedName>
    <definedName name="SHARED_FORMULA_15_73_15_73_2">#REF!+#REF!</definedName>
    <definedName name="SHARED_FORMULA_17_16_17_16_0">#REF!/#REF!</definedName>
    <definedName name="SHARED_FORMULA_18_15_18_15_1">#REF!+#REF!</definedName>
    <definedName name="SHARED_FORMULA_20_22_20_22_0">#REF!/#REF!</definedName>
    <definedName name="SHARED_FORMULA_21_20_21_20_0">#REF!*#REF!</definedName>
    <definedName name="SHARED_FORMULA_22_15_22_15_1">#REF!+#REF!</definedName>
    <definedName name="SHARED_FORMULA_42_15_42_15_1">#REF!+#REF!</definedName>
    <definedName name="SHARED_FORMULA_43_101_43_101_2">#REF!+#REF!</definedName>
    <definedName name="SHARED_FORMULA_43_103_43_103_2">#REF!+#REF!</definedName>
    <definedName name="SHARED_FORMULA_43_15_43_15_2">#REF!+#REF!</definedName>
    <definedName name="SHARED_FORMULA_43_17_43_17_2">#REF!+#REF!</definedName>
    <definedName name="SHARED_FORMULA_43_19_43_19_2">#REF!+#REF!</definedName>
    <definedName name="SHARED_FORMULA_43_21_43_21_2">#REF!+#REF!</definedName>
    <definedName name="SHARED_FORMULA_43_23_43_23_2">#REF!+#REF!</definedName>
    <definedName name="SHARED_FORMULA_43_25_43_25_2">#REF!+#REF!</definedName>
    <definedName name="SHARED_FORMULA_43_27_43_27_2">#REF!+#REF!</definedName>
    <definedName name="SHARED_FORMULA_43_29_43_29_2">#REF!+#REF!</definedName>
    <definedName name="SHARED_FORMULA_43_31_43_31_2">#REF!+#REF!</definedName>
    <definedName name="SHARED_FORMULA_43_33_43_33_2">#REF!+#REF!</definedName>
    <definedName name="SHARED_FORMULA_43_35_43_35_2">#REF!+#REF!</definedName>
    <definedName name="SHARED_FORMULA_43_37_43_37_2">#REF!+#REF!</definedName>
    <definedName name="SHARED_FORMULA_43_39_43_39_2">#REF!+#REF!</definedName>
    <definedName name="SHARED_FORMULA_43_41_43_41_2">#REF!+#REF!</definedName>
    <definedName name="SHARED_FORMULA_43_43_43_43_2">#REF!+#REF!</definedName>
    <definedName name="SHARED_FORMULA_43_45_43_45_2">#REF!+#REF!</definedName>
    <definedName name="SHARED_FORMULA_43_47_43_47_2">#REF!+#REF!</definedName>
    <definedName name="SHARED_FORMULA_43_49_43_49_2">#REF!+#REF!</definedName>
    <definedName name="SHARED_FORMULA_43_51_43_51_2">#REF!+#REF!</definedName>
    <definedName name="SHARED_FORMULA_43_53_43_53_2">#REF!+#REF!</definedName>
    <definedName name="SHARED_FORMULA_43_55_43_55_2">#REF!+#REF!</definedName>
    <definedName name="SHARED_FORMULA_43_57_43_57_2">#REF!+#REF!</definedName>
    <definedName name="SHARED_FORMULA_43_59_43_59_2">#REF!+#REF!</definedName>
    <definedName name="SHARED_FORMULA_43_59_43_59_3">#REF!+#REF!</definedName>
    <definedName name="SHARED_FORMULA_43_61_43_61_2">#REF!+#REF!</definedName>
    <definedName name="SHARED_FORMULA_43_61_43_61_3">#REF!+#REF!</definedName>
    <definedName name="SHARED_FORMULA_43_63_43_63_2">#REF!+#REF!</definedName>
    <definedName name="SHARED_FORMULA_43_65_43_65_2">#REF!+#REF!</definedName>
    <definedName name="SHARED_FORMULA_43_67_43_67_2">#REF!+#REF!</definedName>
    <definedName name="SHARED_FORMULA_43_69_43_69_2">#REF!+#REF!</definedName>
    <definedName name="SHARED_FORMULA_43_71_43_71_2">#REF!+#REF!</definedName>
    <definedName name="SHARED_FORMULA_43_73_43_73_2">#REF!+#REF!</definedName>
    <definedName name="SHARED_FORMULA_43_76_43_76_2">#REF!+#REF!</definedName>
    <definedName name="SHARED_FORMULA_43_79_43_79_2">#REF!+#REF!</definedName>
    <definedName name="SHARED_FORMULA_44_15_44_15_3">#REF!+#REF!</definedName>
    <definedName name="SHARED_FORMULA_44_17_44_17_3">#REF!+#REF!</definedName>
    <definedName name="SHARED_FORMULA_46_15_46_15_1">#REF!+#REF!</definedName>
    <definedName name="SHARED_FORMULA_47_19_47_19_3">#REF!+#REF!</definedName>
    <definedName name="SHARED_FORMULA_47_21_47_21_3">#REF!+#REF!</definedName>
    <definedName name="SHARED_FORMULA_47_23_47_23_3">#REF!+#REF!</definedName>
    <definedName name="SHARED_FORMULA_47_25_47_25_3">#REF!+#REF!</definedName>
    <definedName name="SHARED_FORMULA_47_27_47_27_3">#REF!+#REF!</definedName>
    <definedName name="SHARED_FORMULA_47_29_47_29_3">#REF!+#REF!</definedName>
    <definedName name="SHARED_FORMULA_47_31_47_31_3">#REF!+#REF!</definedName>
    <definedName name="SHARED_FORMULA_47_33_47_33_3">#REF!+#REF!</definedName>
    <definedName name="SHARED_FORMULA_47_35_47_35_3">#REF!+#REF!</definedName>
    <definedName name="SHARED_FORMULA_47_37_47_37_3">#REF!+#REF!</definedName>
    <definedName name="SHARED_FORMULA_47_39_47_39_3">#REF!+#REF!</definedName>
    <definedName name="SHARED_FORMULA_47_41_47_41_3">#REF!+#REF!</definedName>
    <definedName name="SHARED_FORMULA_47_43_47_43_3">#REF!+#REF!</definedName>
    <definedName name="SHARED_FORMULA_47_45_47_45_3">#REF!+#REF!</definedName>
    <definedName name="SHARED_FORMULA_47_47_47_47_3">#REF!+#REF!</definedName>
    <definedName name="SHARED_FORMULA_47_49_47_49_3">#REF!+#REF!</definedName>
    <definedName name="SHARED_FORMULA_47_51_47_51_3">#REF!+#REF!</definedName>
    <definedName name="SHARED_FORMULA_47_53_47_53_3">#REF!+#REF!</definedName>
    <definedName name="SHARED_FORMULA_47_55_47_55_3">#REF!+#REF!</definedName>
    <definedName name="SHARED_FORMULA_47_57_47_57_3">#REF!+#REF!</definedName>
    <definedName name="SHARED_FORMULA_47_63_47_63_3">#REF!+#REF!</definedName>
    <definedName name="SHARED_FORMULA_47_65_47_65_3">#REF!+#REF!</definedName>
    <definedName name="SHARED_FORMULA_50_15_50_15_1">#REF!+#REF!</definedName>
    <definedName name="SHARED_FORMULA_54_15_54_15_1">#REF!+#REF!</definedName>
    <definedName name="SHARED_FORMULA_58_15_58_15_1">#REF!+#REF!</definedName>
    <definedName name="SHARED_FORMULA_6_230_6_230_0">ROUND(9.98+(11.39*0.15+7.45*0.15),2)</definedName>
    <definedName name="SHARED_FORMULA_6_230_6_230_1">ROUND(9.98+(11.39*0.15+7.45*0.15),2)</definedName>
    <definedName name="SHARED_FORMULA_6_233_6_233_0">ROUND(5.37+(11.39*0.15+7.45*0.15),2)</definedName>
    <definedName name="SHARED_FORMULA_6_233_6_233_1">ROUND(5.37+(11.39*0.15+7.45*0.15),2)</definedName>
    <definedName name="SHARED_FORMULA_70_15_70_15_1">#REF!+#REF!</definedName>
    <definedName name="SHARED_FORMULA_74_15_74_15_1">#REF!+#REF!</definedName>
    <definedName name="SHARED_FORMULA_75_101_75_101_2">#REF!+#REF!</definedName>
    <definedName name="SHARED_FORMULA_75_103_75_103_2">#REF!+#REF!</definedName>
    <definedName name="SHARED_FORMULA_75_15_75_15_2">#REF!+#REF!</definedName>
    <definedName name="SHARED_FORMULA_75_17_75_17_2">#REF!+#REF!</definedName>
    <definedName name="SHARED_FORMULA_75_19_75_19_2">#REF!+#REF!</definedName>
    <definedName name="SHARED_FORMULA_75_21_75_21_2">#REF!+#REF!</definedName>
    <definedName name="SHARED_FORMULA_75_23_75_23_2">#REF!+#REF!</definedName>
    <definedName name="SHARED_FORMULA_75_25_75_25_2">#REF!+#REF!</definedName>
    <definedName name="SHARED_FORMULA_75_27_75_27_2">#REF!+#REF!</definedName>
    <definedName name="SHARED_FORMULA_75_29_75_29_2">#REF!+#REF!</definedName>
    <definedName name="SHARED_FORMULA_75_31_75_31_2">#REF!+#REF!</definedName>
    <definedName name="SHARED_FORMULA_75_33_75_33_2">#REF!+#REF!</definedName>
    <definedName name="SHARED_FORMULA_75_35_75_35_2">#REF!+#REF!</definedName>
    <definedName name="SHARED_FORMULA_75_37_75_37_2">#REF!+#REF!</definedName>
    <definedName name="SHARED_FORMULA_75_39_75_39_2">#REF!+#REF!</definedName>
    <definedName name="SHARED_FORMULA_75_41_75_41_2">#REF!+#REF!</definedName>
    <definedName name="SHARED_FORMULA_75_43_75_43_2">#REF!+#REF!</definedName>
    <definedName name="SHARED_FORMULA_75_45_75_45_2">#REF!+#REF!</definedName>
    <definedName name="SHARED_FORMULA_75_47_75_47_2">#REF!+#REF!</definedName>
    <definedName name="SHARED_FORMULA_75_49_75_49_2">#REF!+#REF!</definedName>
    <definedName name="SHARED_FORMULA_75_51_75_51_2">#REF!+#REF!</definedName>
    <definedName name="SHARED_FORMULA_75_53_75_53_2">#REF!+#REF!</definedName>
    <definedName name="SHARED_FORMULA_75_55_75_55_2">#REF!+#REF!</definedName>
    <definedName name="SHARED_FORMULA_75_57_75_57_2">#REF!+#REF!</definedName>
    <definedName name="SHARED_FORMULA_75_59_75_59_2">#REF!+#REF!</definedName>
    <definedName name="SHARED_FORMULA_75_59_75_59_3">#REF!+#REF!</definedName>
    <definedName name="SHARED_FORMULA_75_61_75_61_2">#REF!+#REF!</definedName>
    <definedName name="SHARED_FORMULA_75_61_75_61_3">#REF!+#REF!</definedName>
    <definedName name="SHARED_FORMULA_75_63_75_63_2">#REF!+#REF!</definedName>
    <definedName name="SHARED_FORMULA_75_65_75_65_2">#REF!+#REF!</definedName>
    <definedName name="SHARED_FORMULA_75_67_75_67_2">#REF!+#REF!</definedName>
    <definedName name="SHARED_FORMULA_75_69_75_69_2">#REF!+#REF!</definedName>
    <definedName name="SHARED_FORMULA_75_71_75_71_2">#REF!+#REF!</definedName>
    <definedName name="SHARED_FORMULA_75_73_75_73_2">#REF!+#REF!</definedName>
    <definedName name="SHARED_FORMULA_75_76_75_76_2">#REF!+#REF!</definedName>
    <definedName name="SHARED_FORMULA_75_79_75_79_2">#REF!+#REF!</definedName>
    <definedName name="SHARED_FORMULA_76_15_76_15_3">#REF!+#REF!</definedName>
    <definedName name="SHARED_FORMULA_76_17_76_17_3">#REF!+#REF!</definedName>
    <definedName name="SHARED_FORMULA_78_15_78_15_1">#REF!+#REF!</definedName>
    <definedName name="SHARED_FORMULA_79_19_79_19_3">#REF!+#REF!</definedName>
    <definedName name="SHARED_FORMULA_79_21_79_21_3">#REF!+#REF!</definedName>
    <definedName name="SHARED_FORMULA_79_23_79_23_3">#REF!+#REF!</definedName>
    <definedName name="SHARED_FORMULA_79_25_79_25_3">#REF!+#REF!</definedName>
    <definedName name="SHARED_FORMULA_79_27_79_27_3">#REF!+#REF!</definedName>
    <definedName name="SHARED_FORMULA_79_29_79_29_3">#REF!+#REF!</definedName>
    <definedName name="SHARED_FORMULA_79_31_79_31_3">#REF!+#REF!</definedName>
    <definedName name="SHARED_FORMULA_79_33_79_33_3">#REF!+#REF!</definedName>
    <definedName name="SHARED_FORMULA_79_35_79_35_3">#REF!+#REF!</definedName>
    <definedName name="SHARED_FORMULA_79_37_79_37_3">#REF!+#REF!</definedName>
    <definedName name="SHARED_FORMULA_79_39_79_39_3">#REF!+#REF!</definedName>
    <definedName name="SHARED_FORMULA_79_41_79_41_3">#REF!+#REF!</definedName>
    <definedName name="SHARED_FORMULA_79_43_79_43_3">#REF!+#REF!</definedName>
    <definedName name="SHARED_FORMULA_79_45_79_45_3">#REF!+#REF!</definedName>
    <definedName name="SHARED_FORMULA_79_47_79_47_3">#REF!+#REF!</definedName>
    <definedName name="SHARED_FORMULA_79_49_79_49_3">#REF!+#REF!</definedName>
    <definedName name="SHARED_FORMULA_79_51_79_51_3">#REF!+#REF!</definedName>
    <definedName name="SHARED_FORMULA_79_53_79_53_3">#REF!+#REF!</definedName>
    <definedName name="SHARED_FORMULA_79_55_79_55_3">#REF!+#REF!</definedName>
    <definedName name="SHARED_FORMULA_79_57_79_57_3">#REF!+#REF!</definedName>
    <definedName name="SHARED_FORMULA_79_63_79_63_3">#REF!+#REF!</definedName>
    <definedName name="SHARED_FORMULA_79_65_79_65_3">#REF!+#REF!</definedName>
    <definedName name="SHARED_FORMULA_82_15_82_15_1">#REF!+#REF!</definedName>
    <definedName name="SHARED_FORMULA_86_15_86_15_1">#REF!+#REF!</definedName>
    <definedName name="SHARED_FORMULA_90_15_90_15_1">#REF!+#REF!</definedName>
    <definedName name="SHARED_FORMULA_94_15_94_15_1">#REF!+#REF!</definedName>
    <definedName name="SHARED_FORMULA_98_15_98_15_1">#REF!+#REF!</definedName>
    <definedName name="SHAT">#REF!</definedName>
    <definedName name="shdc">#REF!</definedName>
    <definedName name="SHEET">#REF!</definedName>
    <definedName name="sheja">#REF!</definedName>
    <definedName name="SHESA">#REF!</definedName>
    <definedName name="S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RO">#REF!</definedName>
    <definedName name="sidhjvcvid" hidden="1">{"'gráf jan00'!$A$1:$AK$41"}</definedName>
    <definedName name="Sigla">#REF!</definedName>
    <definedName name="SIGLA_UF">#N/A</definedName>
    <definedName name="SIH">#REF!</definedName>
    <definedName name="sih1">#REF!</definedName>
    <definedName name="sihaa">#REF!</definedName>
    <definedName name="sim" hidden="1">{"'gráf jan00'!$A$1:$AK$41"}</definedName>
    <definedName name="simulação">#REF!</definedName>
    <definedName name="SIN">#REF!</definedName>
    <definedName name="SINAL">#REF!</definedName>
    <definedName name="SINALIZAÇÃO" hidden="1">#REF!</definedName>
    <definedName name="sinalização_e_elementos_de_segurança">#REF!</definedName>
    <definedName name="SINAPI_SET2013">#REF!</definedName>
    <definedName name="SINTETICO" hidden="1">{#N/A,#N/A,TRUE,"TER  EXT";#N/A,#N/A,TRUE,"TER  EXT";#N/A,#N/A,TRUE,"LAT  ESQ";#N/A,#N/A,TRUE,"FRONTAL";#N/A,#N/A,TRUE,"POST";#N/A,#N/A,TRUE,"LAT  DIR"}</definedName>
    <definedName name="Sispec">#REF!</definedName>
    <definedName name="Sispec00">#REF!</definedName>
    <definedName name="Sispec98">#REF!</definedName>
    <definedName name="Sispec99">#REF!</definedName>
    <definedName name="SispecPSAP">#REF!</definedName>
    <definedName name="SIURB_SINAPI_SET2013_R2">#REF!</definedName>
    <definedName name="SIV">#REF!</definedName>
    <definedName name="sivaa">#REF!</definedName>
    <definedName name="SixSigma" hidden="1">{"'RR'!$A$2:$E$81"}</definedName>
    <definedName name="SL" hidden="1">{"'RR'!$A$2:$E$81"}</definedName>
    <definedName name="sladkfj" hidden="1">{"'gráf jan00'!$A$1:$AK$41"}</definedName>
    <definedName name="SLD.000.C.0.00.0000.00.00.11201010035">200</definedName>
    <definedName name="SLD.000.C.0.00.0000.00.00.11306010019">90.63</definedName>
    <definedName name="SLD.000.C.0.00.0000.00.00.11306010031">13002</definedName>
    <definedName name="SLD.000.C.0.00.0000.00.00.11306010034">679.5</definedName>
    <definedName name="SLD.000.C.0.00.0000.00.00.11306010036">22315.38999999</definedName>
    <definedName name="SLD.000.C.0.00.0000.00.00.117">533634.32999992</definedName>
    <definedName name="SLD.000.C.0.00.0000.00.00.121">31439885.269989</definedName>
    <definedName name="SLD.000.C.0.00.0000.00.00.12301">997253.47000027</definedName>
    <definedName name="SLD.000.C.0.00.0000.00.00.131">0</definedName>
    <definedName name="SLD.000.C.0.00.0000.00.00.211">73815519.2800293</definedName>
    <definedName name="SLD.000.C.0.00.0000.00.00.2110202">10881502.85</definedName>
    <definedName name="SLD.000.C.0.00.0000.00.00.2110203">55226637.2899999</definedName>
    <definedName name="SLD.000.C.0.00.0000.00.00.2110302">28386509.52</definedName>
    <definedName name="SLD.000.C.0.00.0000.00.00.212">88033.35000002</definedName>
    <definedName name="SLD.000.C.0.00.0000.00.00.216">634076.36999989</definedName>
    <definedName name="SLD.000.C.0.00.0000.00.00.217">17315355.6300048</definedName>
    <definedName name="SLD.000.C.0.00.0000.00.00.21704010001">16653.00999999</definedName>
    <definedName name="SLD.000.C.0.00.0000.00.00.21704010003">0</definedName>
    <definedName name="SLD.000.C.0.00.0000.00.00.219">3513721.00999832</definedName>
    <definedName name="SLD.000.C.0.00.0000.00.00.221">290102726.669921</definedName>
    <definedName name="SLD.000.C.0.00.0000.00.00.2210202">19016801.05</definedName>
    <definedName name="SLD.000.C.0.00.0000.00.00.2210203">149251446.629999</definedName>
    <definedName name="SLD.000.C.0.00.0000.00.00.2210302">105877571.47</definedName>
    <definedName name="SLD.000.C.0.00.0000.00.00.222">21139278.8200073</definedName>
    <definedName name="SLD.000.C.0.00.0000.00.00.22201010001">6164913.85</definedName>
    <definedName name="SLD.000.C.0.00.0000.00.00.241">129974445.70996</definedName>
    <definedName name="SLD.000.C.0.00.0000.00.00.24101">129974445.70996</definedName>
    <definedName name="SLD.000.C.0.00.0000.00.00.244">2180449.56999969</definedName>
    <definedName name="SLD.000.C.0.00.0000.00.00.24501">18114451.8699951</definedName>
    <definedName name="SLD.000.C.0.00.0000.00.00.31">290217002.200195</definedName>
    <definedName name="SLD.000.C.0.00.0000.00.00.311">179585641.580078</definedName>
    <definedName name="SLD.000.C.0.00.0000.00.00.312">4954140.23999786</definedName>
    <definedName name="SLD.000.C.0.00.0000.00.00.32">-21064440.0299987</definedName>
    <definedName name="SLD.000.C.0.00.0000.00.00.34">363001.90999985</definedName>
    <definedName name="SLD.000.C.0.00.0000.00.00.41">-155587260.75</definedName>
    <definedName name="SLD.000.C.0.00.0000.00.00.42">-25368197.2900085</definedName>
    <definedName name="SLD.000.C.0.00.0000.00.00.44">-5557702.52999878</definedName>
    <definedName name="SLD.000.C.0.00.0000.00.00.4410101">-12315505.6900024</definedName>
    <definedName name="SLD.000.C.0.00.0000.00.00.44101010019">-2444251.44</definedName>
    <definedName name="SLD.000.C.0.00.0000.00.00.4410102">-21328703.7200012</definedName>
    <definedName name="SLD.000.C.0.00.0000.00.00.44101020008">-44908351.0199999</definedName>
    <definedName name="SLD.000.C.0.00.0000.00.00.45">-133099.42000008</definedName>
    <definedName name="SLD.000.C.0.00.0000.00.00.47101010001">-4710636.20999908</definedName>
    <definedName name="SLD.000.C.0.00.0000.00.00.47101010002">-1201172.17000008</definedName>
    <definedName name="SLD.000.C.0.00.0000.00.00.D1010">17989327</definedName>
    <definedName name="SLD.000.C.0.00.0000.00.00.D1011">9804813.5</definedName>
    <definedName name="SLD.000.C.0.00.0000.00.00.D1012">1992874.98999977</definedName>
    <definedName name="SLD.000.C.0.00.0000.00.00.D1013">7966124.47000122</definedName>
    <definedName name="SLD.000.C.0.00.0000.00.00.D1014">98873.1400001</definedName>
    <definedName name="SLD.000.C.0.00.0000.00.00.D1015">498771725.940429</definedName>
    <definedName name="SLD.000.C.0.00.0000.00.00.D1016">3861816.84998322</definedName>
    <definedName name="SLD.000.C.0.00.0000.00.00.D1017">6518375.77999878</definedName>
    <definedName name="SLD.000.C.0.00.0000.00.00.D1018">30428702.3901367</definedName>
    <definedName name="SLD.000.C.0.00.0000.00.00.D1025">-45744891.0900268</definedName>
    <definedName name="SLD.000.C.0.00.0000.00.00.D1026">-13650979.5200805</definedName>
    <definedName name="SLD.000.C.0.00.0000.00.00.D1030">-18147550.3200073</definedName>
    <definedName name="SLD.000.C.0.00.0000.00.00.D1074">3439383.08001709</definedName>
    <definedName name="SLD.000.C.0.00.0000.00.00.D1075">-7966124.47000122</definedName>
    <definedName name="SLD.000.C.0.00.0000.00.00.D1076">20221665.6099853</definedName>
    <definedName name="SLD.000.C.0.00.0000.00.00.D1093">1009504.21000004</definedName>
    <definedName name="SLD.000.C.0.00.0000.00.00.D1094">2896500.96999741</definedName>
    <definedName name="SLD.000.C.0.00.0000.00.00.D1155">25936.66999999</definedName>
    <definedName name="SLD.000.C.0.00.0000.00.00.D997">5050971.46000671</definedName>
    <definedName name="SLD.000.C.0.00.0000.00.00.DCRECEBER">1089681.6099987</definedName>
    <definedName name="SLD.000.C.0.00.0000.00.01.11306010036">22</definedName>
    <definedName name="SLD.000.C.0.00.0000.00.01.117">1001</definedName>
    <definedName name="SLD.000.C.0.00.0000.00.01.121">30082</definedName>
    <definedName name="SLD.000.C.0.00.0000.00.01.12301">997</definedName>
    <definedName name="SLD.000.C.0.00.0000.00.01.211">73607</definedName>
    <definedName name="SLD.000.C.0.00.0000.00.01.212">220</definedName>
    <definedName name="SLD.000.C.0.00.0000.00.01.216">555</definedName>
    <definedName name="SLD.000.C.0.00.0000.00.01.217">22702</definedName>
    <definedName name="SLD.000.C.0.00.0000.00.01.219">3514</definedName>
    <definedName name="SLD.000.C.0.00.0000.00.01.221">307226</definedName>
    <definedName name="SLD.000.C.0.00.0000.00.01.222">12514</definedName>
    <definedName name="SLD.000.C.0.00.0000.00.01.241">129974</definedName>
    <definedName name="SLD.000.C.0.00.0000.00.01.244">2180</definedName>
    <definedName name="SLD.000.C.0.00.0000.00.01.24501">18114</definedName>
    <definedName name="SLD.000.C.0.00.0000.00.01.D1010">14735</definedName>
    <definedName name="SLD.000.C.0.00.0000.00.01.D1011">36890</definedName>
    <definedName name="SLD.000.C.0.00.0000.00.01.D1012">1296</definedName>
    <definedName name="SLD.000.C.0.00.0000.00.01.D1013">8253</definedName>
    <definedName name="SLD.000.C.0.00.0000.00.01.D1014">99</definedName>
    <definedName name="SLD.000.C.0.00.0000.00.01.D1015">487300</definedName>
    <definedName name="SLD.000.C.0.00.0000.00.01.D1016">6062</definedName>
    <definedName name="SLD.000.C.0.00.0000.00.01.D1017">5130</definedName>
    <definedName name="SLD.000.C.0.00.0000.00.01.D1018">30429</definedName>
    <definedName name="SLD.000.C.0.00.0000.00.01.DCRECEBER">610</definedName>
    <definedName name="SLD.000.C.0.00.1999.00.00.117">386309.42000008</definedName>
    <definedName name="SLD.000.C.0.00.1999.00.00.121">32120074.2799987</definedName>
    <definedName name="SLD.000.C.0.00.1999.00.00.131">90000</definedName>
    <definedName name="SLD.000.C.0.00.1999.00.00.211">71813107.4799804</definedName>
    <definedName name="SLD.000.C.0.00.1999.00.00.212">988466.92000008</definedName>
    <definedName name="SLD.000.C.0.00.1999.00.00.217">30737899.1099853</definedName>
    <definedName name="SLD.000.C.0.00.1999.00.00.221">321088959</definedName>
    <definedName name="SLD.000.C.0.00.1999.00.00.222">12513945.7100067</definedName>
    <definedName name="SLD.000.C.0.00.1999.00.00.241">129974445.70996</definedName>
    <definedName name="SLD.000.C.0.00.1999.00.00.244">2180449.56999969</definedName>
    <definedName name="SLD.000.C.0.00.1999.00.00.31">244637695.850097</definedName>
    <definedName name="SLD.000.C.0.00.1999.00.00.32">-7509368.30000305</definedName>
    <definedName name="SLD.000.C.0.00.1999.00.00.34">14624027.0099945</definedName>
    <definedName name="SLD.000.C.0.00.1999.00.00.41">-137984469.360107</definedName>
    <definedName name="SLD.000.C.0.00.1999.00.00.42">-18822323.7999877</definedName>
    <definedName name="SLD.000.C.0.00.1999.00.00.45">1209821.75</definedName>
    <definedName name="SLD.000.C.0.00.1999.00.00.47101010001">6781028.15000153</definedName>
    <definedName name="SLD.000.C.0.00.1999.00.00.47101010002">1847856.37999916</definedName>
    <definedName name="SLD.000.C.0.00.1999.00.00.D1010">16016305.1600036</definedName>
    <definedName name="SLD.000.C.0.00.1999.00.00.D1011">25362635.7800293</definedName>
    <definedName name="SLD.000.C.0.00.1999.00.00.D1012">4699155.20999908</definedName>
    <definedName name="SLD.000.C.0.00.1999.00.00.D1013">8628884.52999878</definedName>
    <definedName name="SLD.000.C.0.00.1999.00.00.D1015">491398211.890625</definedName>
    <definedName name="SLD.000.C.0.00.1999.00.00.D1016">10463049.2499847</definedName>
    <definedName name="SLD.000.C.0.00.1999.00.00.D1017">2173749.31999969</definedName>
    <definedName name="SLD.000.C.0.00.1999.00.00.D1018">18114451.8701171</definedName>
    <definedName name="SLD.000.C.0.00.1999.00.00.D1025">-49193159.4400024</definedName>
    <definedName name="SLD.000.C.0.00.1999.00.00.D1026">-3587777.86999512</definedName>
    <definedName name="SLD.000.C.0.00.1999.00.00.D1030">-71352966.6400146</definedName>
    <definedName name="SLD.000.C.0.00.1999.00.00.D1074">-19349636.2700195</definedName>
    <definedName name="SLD.000.C.0.00.1999.00.00.D1075">-8628884.52999878</definedName>
    <definedName name="SLD.000.C.0.00.1999.00.00.D1076">77181160.7299804</definedName>
    <definedName name="SLD.000.C.0.00.1999.00.00.D1093">1255347.8599987</definedName>
    <definedName name="SLD.000.C.0.00.1999.00.00.D1094">1125951.77000046</definedName>
    <definedName name="SLD.000.C.0.00.1999.00.00.D997">52401126.4100341</definedName>
    <definedName name="SLD.000.C.0.00.1999.00.00.DCRECEBER">291453.08000183</definedName>
    <definedName name="SLD.000.C.0.00.2000.00.00.117">533634.32999992</definedName>
    <definedName name="SLD.000.C.0.00.2000.00.00.121">31439885.269989</definedName>
    <definedName name="SLD.000.C.0.00.2000.00.00.12301">1147792.02000046</definedName>
    <definedName name="SLD.000.C.0.00.2000.00.00.131">0</definedName>
    <definedName name="SLD.000.C.0.00.2000.00.00.211">73815519.2800293</definedName>
    <definedName name="SLD.000.C.0.00.2000.00.00.212">88033.35000002</definedName>
    <definedName name="SLD.000.C.0.00.2000.00.00.217">17315355.6300048</definedName>
    <definedName name="SLD.000.C.0.00.2000.00.00.221">290102726.669921</definedName>
    <definedName name="SLD.000.C.0.00.2000.00.00.222">21139278.8200073</definedName>
    <definedName name="SLD.000.C.0.00.2000.00.00.241">129974445.70996</definedName>
    <definedName name="SLD.000.C.0.00.2000.00.00.244">2180449.56999969</definedName>
    <definedName name="SLD.000.C.0.00.2000.00.00.31">290217002.200195</definedName>
    <definedName name="SLD.000.C.0.00.2000.00.00.311">67578450.3000488</definedName>
    <definedName name="SLD.000.C.0.00.2000.00.00.312">1710563.19000053</definedName>
    <definedName name="SLD.000.C.0.00.2000.00.00.32">-21064440.0299987</definedName>
    <definedName name="SLD.000.C.0.00.2000.00.00.34">7705475.12000275</definedName>
    <definedName name="SLD.000.C.0.00.2000.00.00.41">-155587260.75</definedName>
    <definedName name="SLD.000.C.0.00.2000.00.00.42">-25368197.2900085</definedName>
    <definedName name="SLD.000.C.0.00.2000.00.00.4410101">-12689636.2599945</definedName>
    <definedName name="SLD.000.C.0.00.2000.00.00.4410102">5623644.69000244</definedName>
    <definedName name="SLD.000.C.0.00.2000.00.00.45">-133099.42000008</definedName>
    <definedName name="SLD.000.C.0.00.2000.00.00.47101010001">-4710636.20999908</definedName>
    <definedName name="SLD.000.C.0.00.2000.00.00.47101010002">-1201172.17000008</definedName>
    <definedName name="SLD.000.C.0.00.2000.00.00.D1010">17989327</definedName>
    <definedName name="SLD.000.C.0.00.2000.00.00.D1011">9804813.5</definedName>
    <definedName name="SLD.000.C.0.00.2000.00.00.D1012">1992874.98999977</definedName>
    <definedName name="SLD.000.C.0.00.2000.00.00.D1013">7966124.47000122</definedName>
    <definedName name="SLD.000.C.0.00.2000.00.00.D1015">498771725.940429</definedName>
    <definedName name="SLD.000.C.0.00.2000.00.00.D1016">3861816.84998322</definedName>
    <definedName name="SLD.000.C.0.00.2000.00.00.D1017">6518375.77999878</definedName>
    <definedName name="SLD.000.C.0.00.2000.00.00.D1018">30428702.3901367</definedName>
    <definedName name="SLD.000.C.0.00.2000.00.00.D1025">-45744891.0900268</definedName>
    <definedName name="SLD.000.C.0.00.2000.00.00.D1026">-13650979.5200805</definedName>
    <definedName name="SLD.000.C.0.00.2000.00.00.D1030">-18147550.3200073</definedName>
    <definedName name="SLD.000.C.0.00.2000.00.00.D1093">1009504.21000004</definedName>
    <definedName name="SLD.000.C.0.00.2000.00.00.D1094">2896500.96999741</definedName>
    <definedName name="SLD.000.C.0.00.2000.00.00.D1155">19932.71000001</definedName>
    <definedName name="SLD.000.C.0.00.2000.00.00.DCRECEBER">1089681.6099987</definedName>
    <definedName name="SLD.000.C.0.00.2001.00.00.11306010034">679.5</definedName>
    <definedName name="SLD.000.C.0.00.2001.00.00.2110202">10881502.85</definedName>
    <definedName name="SLD.000.C.0.00.2001.00.00.2110203">55226637.2899999</definedName>
    <definedName name="SLD.000.C.0.00.2001.00.00.2110302">28386509.52</definedName>
    <definedName name="SLD.000.C.0.00.2001.00.00.2210202">19016801.05</definedName>
    <definedName name="SLD.000.C.0.00.2001.00.00.2210203">149251446.629999</definedName>
    <definedName name="SLD.000.C.0.00.2001.00.00.2210302">105877571.47</definedName>
    <definedName name="SLD.000.C.0.00.2001.00.00.22201010001">6164913.85</definedName>
    <definedName name="SLD.000.C.0.00.2001.00.00.44101010019">-2444251.44</definedName>
    <definedName name="SLD.000.C.0.00.2001.00.00.44101020008">-44908351.0199999</definedName>
    <definedName name="SLD.000.C.0.01.0000.00.00.34">363001.90999985</definedName>
    <definedName name="SLD.000.C.0.01.0000.00.00.44">-5557702.52999878</definedName>
    <definedName name="SLD.000.C.0.01.0000.00.00.D997">5050971.46000671</definedName>
    <definedName name="SLD.000.C.0.01.0000.00.01.11201010035">0</definedName>
    <definedName name="SLD.000.C.0.01.0000.00.01.11306010019">0</definedName>
    <definedName name="SLD.000.C.0.01.0000.00.01.11306010031">24</definedName>
    <definedName name="SLD.000.C.0.01.0000.00.01.117">1717</definedName>
    <definedName name="SLD.000.C.0.01.0000.00.01.121">31692</definedName>
    <definedName name="SLD.000.C.0.01.0000.00.01.131">0</definedName>
    <definedName name="SLD.000.C.0.01.0000.00.01.211">77172</definedName>
    <definedName name="SLD.000.C.0.01.0000.00.01.212">66</definedName>
    <definedName name="SLD.000.C.0.01.0000.00.01.217">21908</definedName>
    <definedName name="SLD.000.C.0.01.0000.00.01.21704010001">13</definedName>
    <definedName name="SLD.000.C.0.01.0000.00.01.221">289496</definedName>
    <definedName name="SLD.000.C.0.01.0000.00.01.222">21139</definedName>
    <definedName name="SLD.000.C.0.01.0000.00.01.241">129974</definedName>
    <definedName name="SLD.000.C.0.01.0000.00.01.244">3416</definedName>
    <definedName name="SLD.000.C.0.01.0000.00.01.31">27924</definedName>
    <definedName name="SLD.000.C.0.01.0000.00.01.32">-2329</definedName>
    <definedName name="SLD.000.C.0.01.0000.00.01.34">363</definedName>
    <definedName name="SLD.000.C.0.01.0000.00.01.41">-13778</definedName>
    <definedName name="SLD.000.C.0.01.0000.00.01.42">-1907</definedName>
    <definedName name="SLD.000.C.0.01.0000.00.01.44">-5558</definedName>
    <definedName name="SLD.000.C.0.01.0000.00.01.45">-37</definedName>
    <definedName name="SLD.000.C.0.01.0000.00.01.47101010001">-925</definedName>
    <definedName name="SLD.000.C.0.01.0000.00.01.47101010002">-313</definedName>
    <definedName name="SLD.000.C.0.01.0000.00.01.D1010">19322</definedName>
    <definedName name="SLD.000.C.0.01.0000.00.01.D1011">17931</definedName>
    <definedName name="SLD.000.C.0.01.0000.00.01.D1012">644</definedName>
    <definedName name="SLD.000.C.0.01.0000.00.01.D1013">7881</definedName>
    <definedName name="SLD.000.C.0.01.0000.00.01.D1015">498488</definedName>
    <definedName name="SLD.000.C.0.01.0000.00.01.D1016">3312</definedName>
    <definedName name="SLD.000.C.0.01.0000.00.01.D1017">5589</definedName>
    <definedName name="SLD.000.C.0.01.0000.00.01.D1018">32633</definedName>
    <definedName name="SLD.000.C.0.01.0000.00.01.D1025">-3644</definedName>
    <definedName name="SLD.000.C.0.01.0000.00.01.D1026">-222</definedName>
    <definedName name="SLD.000.C.0.01.0000.00.01.D1030">-1691</definedName>
    <definedName name="SLD.000.C.0.01.0000.00.01.D1093">1024</definedName>
    <definedName name="SLD.000.C.0.01.0000.00.01.D1094">2511</definedName>
    <definedName name="SLD.000.C.0.01.0000.00.01.D997">5051</definedName>
    <definedName name="SLD.000.C.0.01.0000.00.01.DCRECEBER">1892</definedName>
    <definedName name="SLD.000.C.0.01.2001.00.00.44101010019">-325631.57</definedName>
    <definedName name="SLD.000.C.0.01.2001.00.00.44101020008">-1320819.3</definedName>
    <definedName name="SLD.000.C.0.01.2001.00.01.44101010019">-326</definedName>
    <definedName name="SLD.000.C.0.01.2001.00.01.44101020008">-1321</definedName>
    <definedName name="SLD.000.C.0.02.0000.00.01.11201010035">0</definedName>
    <definedName name="SLD.000.C.0.02.0000.00.01.11306010019">0</definedName>
    <definedName name="SLD.000.C.0.02.0000.00.01.11306010031">15</definedName>
    <definedName name="SLD.000.C.0.02.0000.00.01.117">1635</definedName>
    <definedName name="SLD.000.C.0.02.0000.00.01.121">12967</definedName>
    <definedName name="SLD.000.C.0.02.0000.00.01.131">0</definedName>
    <definedName name="SLD.000.C.0.02.0000.00.01.211">81910</definedName>
    <definedName name="SLD.000.C.0.02.0000.00.01.212">62</definedName>
    <definedName name="SLD.000.C.0.02.0000.00.01.217">21957</definedName>
    <definedName name="SLD.000.C.0.02.0000.00.01.21704010001">16</definedName>
    <definedName name="SLD.000.C.0.02.0000.00.01.221">293759</definedName>
    <definedName name="SLD.000.C.0.02.0000.00.01.222">21139</definedName>
    <definedName name="SLD.000.C.0.02.0000.00.01.241">129974</definedName>
    <definedName name="SLD.000.C.0.02.0000.00.01.244">3416</definedName>
    <definedName name="SLD.000.C.0.02.0000.00.01.31">51359</definedName>
    <definedName name="SLD.000.C.0.02.0000.00.01.32">-4299</definedName>
    <definedName name="SLD.000.C.0.02.0000.00.01.34">1371</definedName>
    <definedName name="SLD.000.C.0.02.0000.00.01.41">-27355</definedName>
    <definedName name="SLD.000.C.0.02.0000.00.01.42">-3792</definedName>
    <definedName name="SLD.000.C.0.02.0000.00.01.44">-17386</definedName>
    <definedName name="SLD.000.C.0.02.0000.00.01.45">-39</definedName>
    <definedName name="SLD.000.C.0.02.0000.00.01.47101010001">49</definedName>
    <definedName name="SLD.000.C.0.02.0000.00.01.47101010002">59</definedName>
    <definedName name="SLD.000.C.0.02.0000.00.01.D1010">13552</definedName>
    <definedName name="SLD.000.C.0.02.0000.00.01.D1011">44891</definedName>
    <definedName name="SLD.000.C.0.02.0000.00.01.D1012">1986</definedName>
    <definedName name="SLD.000.C.0.02.0000.00.01.D1013">8151</definedName>
    <definedName name="SLD.000.C.0.02.0000.00.01.D1015">500198</definedName>
    <definedName name="SLD.000.C.0.02.0000.00.01.D1016">2762</definedName>
    <definedName name="SLD.000.C.0.02.0000.00.01.D1017">5516</definedName>
    <definedName name="SLD.000.C.0.02.0000.00.01.D1018">29160</definedName>
    <definedName name="SLD.000.C.0.02.0000.00.01.D1025">-7241</definedName>
    <definedName name="SLD.000.C.0.02.0000.00.01.D1026">-471</definedName>
    <definedName name="SLD.000.C.0.02.0000.00.01.D1030">-9674</definedName>
    <definedName name="SLD.000.C.0.02.0000.00.01.D1093">935</definedName>
    <definedName name="SLD.000.C.0.02.0000.00.01.D1094">2407</definedName>
    <definedName name="SLD.000.C.0.02.0000.00.01.D997">10081</definedName>
    <definedName name="SLD.000.C.0.02.0000.00.01.DCRECEBER">2225</definedName>
    <definedName name="SLD.000.C.0.02.2001.00.01.44101010019">-614</definedName>
    <definedName name="SLD.000.C.0.02.2001.00.01.44101020008">-7555</definedName>
    <definedName name="SLD.000.C.0.03.0000.00.00.12301">786499.5</definedName>
    <definedName name="SLD.000.C.0.03.0000.00.00.311">74384793.3399658</definedName>
    <definedName name="SLD.000.C.0.03.0000.00.00.312">2967049.86000061</definedName>
    <definedName name="SLD.000.C.0.03.0000.00.00.4410101">-12315505.6900024</definedName>
    <definedName name="SLD.000.C.0.03.0000.00.00.4410102">-21328703.7200012</definedName>
    <definedName name="SLD.000.C.0.03.0000.00.00.D1155">25936.66999999</definedName>
    <definedName name="SLD.000.C.0.03.0000.00.01.11201010035">0</definedName>
    <definedName name="SLD.000.C.0.03.0000.00.01.11306010019">0</definedName>
    <definedName name="SLD.000.C.0.03.0000.00.01.11306010031">21</definedName>
    <definedName name="SLD.000.C.0.03.0000.00.01.11306010036">22</definedName>
    <definedName name="SLD.000.C.0.03.0000.00.01.117">1555</definedName>
    <definedName name="SLD.000.C.0.03.0000.00.01.121">11</definedName>
    <definedName name="SLD.000.C.0.03.0000.00.01.12301">786</definedName>
    <definedName name="SLD.000.C.0.03.0000.00.01.131">0</definedName>
    <definedName name="SLD.000.C.0.03.0000.00.01.211">76191</definedName>
    <definedName name="SLD.000.C.0.03.0000.00.01.212">47</definedName>
    <definedName name="SLD.000.C.0.03.0000.00.01.217">21754</definedName>
    <definedName name="SLD.000.C.0.03.0000.00.01.21704010001">22</definedName>
    <definedName name="SLD.000.C.0.03.0000.00.01.221">279615</definedName>
    <definedName name="SLD.000.C.0.03.0000.00.01.222">21139</definedName>
    <definedName name="SLD.000.C.0.03.0000.00.01.241">129974</definedName>
    <definedName name="SLD.000.C.0.03.0000.00.01.244">3416</definedName>
    <definedName name="SLD.000.C.0.03.0000.00.01.31">77352</definedName>
    <definedName name="SLD.000.C.0.03.0000.00.01.311">74385</definedName>
    <definedName name="SLD.000.C.0.03.0000.00.01.312">2967</definedName>
    <definedName name="SLD.000.C.0.03.0000.00.01.32">-6480</definedName>
    <definedName name="SLD.000.C.0.03.0000.00.01.34">1803</definedName>
    <definedName name="SLD.000.C.0.03.0000.00.01.41">-40908</definedName>
    <definedName name="SLD.000.C.0.03.0000.00.01.42">-5902</definedName>
    <definedName name="SLD.000.C.0.03.0000.00.01.4410101">-12316</definedName>
    <definedName name="SLD.000.C.0.03.0000.00.01.4410102">-21329</definedName>
    <definedName name="SLD.000.C.0.03.0000.00.01.45">-39</definedName>
    <definedName name="SLD.000.C.0.03.0000.00.01.47101010001">1735</definedName>
    <definedName name="SLD.000.C.0.03.0000.00.01.47101010002">692</definedName>
    <definedName name="SLD.000.C.0.03.0000.00.01.D1010">14342</definedName>
    <definedName name="SLD.000.C.0.03.0000.00.01.D1011">28220</definedName>
    <definedName name="SLD.000.C.0.03.0000.00.01.D1012">2128</definedName>
    <definedName name="SLD.000.C.0.03.0000.00.01.D1013">10393</definedName>
    <definedName name="SLD.000.C.0.03.0000.00.01.D1015">502084</definedName>
    <definedName name="SLD.000.C.0.03.0000.00.01.D1016">2212</definedName>
    <definedName name="SLD.000.C.0.03.0000.00.01.D1017">5996</definedName>
    <definedName name="SLD.000.C.0.03.0000.00.01.D1018">23802</definedName>
    <definedName name="SLD.000.C.0.03.0000.00.01.D1025">-10820</definedName>
    <definedName name="SLD.000.C.0.03.0000.00.01.D1026">-1557</definedName>
    <definedName name="SLD.000.C.0.03.0000.00.01.D1030">-21268</definedName>
    <definedName name="SLD.000.C.0.03.0000.00.01.D1093">812</definedName>
    <definedName name="SLD.000.C.0.03.0000.00.01.D1094">2601</definedName>
    <definedName name="SLD.000.C.0.03.0000.00.01.D1155">26</definedName>
    <definedName name="SLD.000.C.0.03.0000.00.01.D997">15100</definedName>
    <definedName name="SLD.000.C.0.03.0000.00.01.DCRECEBER">2779</definedName>
    <definedName name="SLD.000.C.0.03.2000.00.00.12301">1147792.02000046</definedName>
    <definedName name="SLD.000.C.0.03.2000.00.00.311">67578450.3000488</definedName>
    <definedName name="SLD.000.C.0.03.2000.00.00.312">1710563.19000053</definedName>
    <definedName name="SLD.000.C.0.03.2000.00.00.4410101">-12689636.2599945</definedName>
    <definedName name="SLD.000.C.0.03.2000.00.00.4410102">5623644.69000244</definedName>
    <definedName name="SLD.000.C.0.03.2000.00.00.D1155">19932.71000001</definedName>
    <definedName name="SLD.000.C.0.03.2000.00.01.117">1664</definedName>
    <definedName name="SLD.000.C.0.03.2000.00.01.121">32468</definedName>
    <definedName name="SLD.000.C.0.03.2000.00.01.12301">1148</definedName>
    <definedName name="SLD.000.C.0.03.2000.00.01.131">0</definedName>
    <definedName name="SLD.000.C.0.03.2000.00.01.211">66461</definedName>
    <definedName name="SLD.000.C.0.03.2000.00.01.212">716</definedName>
    <definedName name="SLD.000.C.0.03.2000.00.01.217">17504</definedName>
    <definedName name="SLD.000.C.0.03.2000.00.01.221">308017</definedName>
    <definedName name="SLD.000.C.0.03.2000.00.01.222">12514</definedName>
    <definedName name="SLD.000.C.0.03.2000.00.01.241">129974</definedName>
    <definedName name="SLD.000.C.0.03.2000.00.01.244">2180</definedName>
    <definedName name="SLD.000.C.0.03.2000.00.01.31">69289</definedName>
    <definedName name="SLD.000.C.0.03.2000.00.01.311">67578</definedName>
    <definedName name="SLD.000.C.0.03.2000.00.01.312">1711</definedName>
    <definedName name="SLD.000.C.0.03.2000.00.01.32">-5908</definedName>
    <definedName name="SLD.000.C.0.03.2000.00.01.34">702</definedName>
    <definedName name="SLD.000.C.0.03.2000.00.01.41">-38038</definedName>
    <definedName name="SLD.000.C.0.03.2000.00.01.42">-6870</definedName>
    <definedName name="SLD.000.C.0.03.2000.00.01.4410101">-12690</definedName>
    <definedName name="SLD.000.C.0.03.2000.00.01.4410102">5624</definedName>
    <definedName name="SLD.000.C.0.03.2000.00.01.45">16</definedName>
    <definedName name="SLD.000.C.0.03.2000.00.01.47101010001">-3042</definedName>
    <definedName name="SLD.000.C.0.03.2000.00.01.47101010002">-741</definedName>
    <definedName name="SLD.000.C.0.03.2000.00.01.D1010">10225</definedName>
    <definedName name="SLD.000.C.0.03.2000.00.01.D1011">20778</definedName>
    <definedName name="SLD.000.C.0.03.2000.00.01.D1012">1700</definedName>
    <definedName name="SLD.000.C.0.03.2000.00.01.D1013">7763</definedName>
    <definedName name="SLD.000.C.0.03.2000.00.01.D1015">484462</definedName>
    <definedName name="SLD.000.C.0.03.2000.00.01.D1016">8813</definedName>
    <definedName name="SLD.000.C.0.03.2000.00.01.D1017">4556</definedName>
    <definedName name="SLD.000.C.0.03.2000.00.01.D1018">26457</definedName>
    <definedName name="SLD.000.C.0.03.2000.00.01.D1025">-11823</definedName>
    <definedName name="SLD.000.C.0.03.2000.00.01.D1026">-859</definedName>
    <definedName name="SLD.000.C.0.03.2000.00.01.D1030">5615</definedName>
    <definedName name="SLD.000.C.0.03.2000.00.01.D1093">1168</definedName>
    <definedName name="SLD.000.C.0.03.2000.00.01.D1094">1020</definedName>
    <definedName name="SLD.000.C.0.03.2000.00.01.D1155">20</definedName>
    <definedName name="SLD.000.C.0.03.2000.00.01.DCRECEBER">361</definedName>
    <definedName name="SLD.000.C.0.03.2001.00.01.44101010019">-928</definedName>
    <definedName name="SLD.000.C.0.03.2001.00.01.44101020008">-16402</definedName>
    <definedName name="SLD.000.C.0.04.0000.00.00.42">-8761611.38000488</definedName>
    <definedName name="SLD.000.C.0.04.0000.00.01.11201010035">0</definedName>
    <definedName name="SLD.000.C.0.04.0000.00.01.11306010019">0</definedName>
    <definedName name="SLD.000.C.0.04.0000.00.01.11306010031">49</definedName>
    <definedName name="SLD.000.C.0.04.0000.00.01.11306010036">0</definedName>
    <definedName name="SLD.000.C.0.04.0000.00.01.117">1408</definedName>
    <definedName name="SLD.000.C.0.04.0000.00.01.121">2</definedName>
    <definedName name="SLD.000.C.0.04.0000.00.01.12301">756</definedName>
    <definedName name="SLD.000.C.0.04.0000.00.01.131">0</definedName>
    <definedName name="SLD.000.C.0.04.0000.00.01.211">79269</definedName>
    <definedName name="SLD.000.C.0.04.0000.00.01.212">48</definedName>
    <definedName name="SLD.000.C.0.04.0000.00.01.217">20782</definedName>
    <definedName name="SLD.000.C.0.04.0000.00.01.21704010001">0</definedName>
    <definedName name="SLD.000.C.0.04.0000.00.01.221">279351</definedName>
    <definedName name="SLD.000.C.0.04.0000.00.01.222">21139</definedName>
    <definedName name="SLD.000.C.0.04.0000.00.01.241">137385</definedName>
    <definedName name="SLD.000.C.0.04.0000.00.01.244">3416</definedName>
    <definedName name="SLD.000.C.0.04.0000.00.01.311">98481</definedName>
    <definedName name="SLD.000.C.0.04.0000.00.01.312">3398</definedName>
    <definedName name="SLD.000.C.0.04.0000.00.01.32">-8560</definedName>
    <definedName name="SLD.000.C.0.04.0000.00.01.34">1877</definedName>
    <definedName name="SLD.000.C.0.04.0000.00.01.41">-54386</definedName>
    <definedName name="SLD.000.C.0.04.0000.00.01.42">-8762</definedName>
    <definedName name="SLD.000.C.0.04.0000.00.01.4410101">-15650</definedName>
    <definedName name="SLD.000.C.0.04.0000.00.01.4410102">-23583</definedName>
    <definedName name="SLD.000.C.0.04.0000.00.01.45">-39</definedName>
    <definedName name="SLD.000.C.0.04.0000.00.01.47101010001">1632</definedName>
    <definedName name="SLD.000.C.0.04.0000.00.01.47101010002">613</definedName>
    <definedName name="SLD.000.C.0.04.0000.00.01.D1010">12975</definedName>
    <definedName name="SLD.000.C.0.04.0000.00.01.D1011">31572</definedName>
    <definedName name="SLD.000.C.0.04.0000.00.01.D1012">2144</definedName>
    <definedName name="SLD.000.C.0.04.0000.00.01.D1013">10210</definedName>
    <definedName name="SLD.000.C.0.04.0000.00.01.D1015">503130</definedName>
    <definedName name="SLD.000.C.0.04.0000.00.01.D1016">1661</definedName>
    <definedName name="SLD.000.C.0.04.0000.00.01.D1017">6650</definedName>
    <definedName name="SLD.000.C.0.04.0000.00.01.D1018">16804</definedName>
    <definedName name="SLD.000.C.0.04.0000.00.01.D1094">1787</definedName>
    <definedName name="SLD.000.C.0.04.0000.00.01.D1155">26</definedName>
    <definedName name="SLD.000.C.0.04.0000.00.01.DCRECEBER">2746</definedName>
    <definedName name="SLD.000.C.0.05.0000.00.01.11201010035">0</definedName>
    <definedName name="SLD.000.C.0.05.0000.00.01.11306010019">0</definedName>
    <definedName name="SLD.000.C.0.05.0000.00.01.11306010031">12</definedName>
    <definedName name="SLD.000.C.0.05.0000.00.01.11306010036">0</definedName>
    <definedName name="SLD.000.C.0.05.0000.00.01.117">1336</definedName>
    <definedName name="SLD.000.C.0.05.0000.00.01.121">2</definedName>
    <definedName name="SLD.000.C.0.05.0000.00.01.12301">726</definedName>
    <definedName name="SLD.000.C.0.05.0000.00.01.131">0</definedName>
    <definedName name="SLD.000.C.0.05.0000.00.01.211">85487</definedName>
    <definedName name="SLD.000.C.0.05.0000.00.01.212">36</definedName>
    <definedName name="SLD.000.C.0.05.0000.00.01.217">21843</definedName>
    <definedName name="SLD.000.C.0.05.0000.00.01.221">286500</definedName>
    <definedName name="SLD.000.C.0.05.0000.00.01.222">21139</definedName>
    <definedName name="SLD.000.C.0.05.0000.00.01.241">137385</definedName>
    <definedName name="SLD.000.C.0.05.0000.00.01.244">3416</definedName>
    <definedName name="SLD.000.C.0.05.0000.00.01.311">123327</definedName>
    <definedName name="SLD.000.C.0.05.0000.00.01.312">3807</definedName>
    <definedName name="SLD.000.C.0.05.0000.00.01.32">-10702</definedName>
    <definedName name="SLD.000.C.0.05.0000.00.01.34">1981</definedName>
    <definedName name="SLD.000.C.0.05.0000.00.01.41">-67934</definedName>
    <definedName name="SLD.000.C.0.05.0000.00.01.42">-10975</definedName>
    <definedName name="SLD.000.C.0.05.0000.00.01.4410101">-19903</definedName>
    <definedName name="SLD.000.C.0.05.0000.00.01.4410102">-40685</definedName>
    <definedName name="SLD.000.C.0.05.0000.00.01.45">-42</definedName>
    <definedName name="SLD.000.C.0.05.0000.00.01.47101010001">5007</definedName>
    <definedName name="SLD.000.C.0.05.0000.00.01.47101010002">1864</definedName>
    <definedName name="SLD.000.C.0.05.0000.00.01.D1010">8692</definedName>
    <definedName name="SLD.000.C.0.05.0000.00.01.D1011">34264</definedName>
    <definedName name="SLD.000.C.0.05.0000.00.01.D1012">2164</definedName>
    <definedName name="SLD.000.C.0.05.0000.00.01.D1013">14838</definedName>
    <definedName name="SLD.000.C.0.05.0000.00.01.D1015">505997</definedName>
    <definedName name="SLD.000.C.0.05.0000.00.01.D1016">1111</definedName>
    <definedName name="SLD.000.C.0.05.0000.00.01.D1017">6505</definedName>
    <definedName name="SLD.000.C.0.05.0000.00.01.D1018">7528</definedName>
    <definedName name="SLD.000.C.0.05.0000.00.01.D1094">2028</definedName>
    <definedName name="SLD.000.C.0.05.0000.00.01.D1155">53</definedName>
    <definedName name="SLD.000.C.0.05.0000.00.01.DCRECEBER">2685</definedName>
    <definedName name="SLD.000.C.0.06.0000.00.01.11201010035">0</definedName>
    <definedName name="SLD.000.C.0.06.0000.00.01.11306010019">0</definedName>
    <definedName name="SLD.000.C.0.06.0000.00.01.11306010031">16</definedName>
    <definedName name="SLD.000.C.0.06.0000.00.01.11306010036">0</definedName>
    <definedName name="SLD.000.C.0.06.0000.00.01.117">1241</definedName>
    <definedName name="SLD.000.C.0.06.0000.00.01.121">1</definedName>
    <definedName name="SLD.000.C.0.06.0000.00.01.12301">696</definedName>
    <definedName name="SLD.000.C.0.06.0000.00.01.131">0</definedName>
    <definedName name="SLD.000.C.0.06.0000.00.01.211">85525</definedName>
    <definedName name="SLD.000.C.0.06.0000.00.01.212">35</definedName>
    <definedName name="SLD.000.C.0.06.0000.00.01.216">547</definedName>
    <definedName name="SLD.000.C.0.06.0000.00.01.217">23545</definedName>
    <definedName name="SLD.000.C.0.06.0000.00.01.21704010001">2</definedName>
    <definedName name="SLD.000.C.0.06.0000.00.01.219">1074</definedName>
    <definedName name="SLD.000.C.0.06.0000.00.01.221">280521</definedName>
    <definedName name="SLD.000.C.0.06.0000.00.01.222">21139</definedName>
    <definedName name="SLD.000.C.0.06.0000.00.01.241">137385</definedName>
    <definedName name="SLD.000.C.0.06.0000.00.01.244">3416</definedName>
    <definedName name="SLD.000.C.0.06.0000.00.01.311">146832</definedName>
    <definedName name="SLD.000.C.0.06.0000.00.01.312">4286</definedName>
    <definedName name="SLD.000.C.0.06.0000.00.01.32">-12733</definedName>
    <definedName name="SLD.000.C.0.06.0000.00.01.34">2062</definedName>
    <definedName name="SLD.000.C.0.06.0000.00.01.41">-81374</definedName>
    <definedName name="SLD.000.C.0.06.0000.00.01.42">-15127</definedName>
    <definedName name="SLD.000.C.0.06.0000.00.01.4410101">-23147</definedName>
    <definedName name="SLD.000.C.0.06.0000.00.01.4410102">-35398</definedName>
    <definedName name="SLD.000.C.0.06.0000.00.01.45">-40</definedName>
    <definedName name="SLD.000.C.0.06.0000.00.01.47101010001">3369</definedName>
    <definedName name="SLD.000.C.0.06.0000.00.01.47101010002">1275</definedName>
    <definedName name="SLD.000.C.0.06.0000.00.01.D1010">15222</definedName>
    <definedName name="SLD.000.C.0.06.0000.00.01.D1011">26430</definedName>
    <definedName name="SLD.000.C.0.06.0000.00.01.D1012">2184</definedName>
    <definedName name="SLD.000.C.0.06.0000.00.01.D1013">12610</definedName>
    <definedName name="SLD.000.C.0.06.0000.00.01.D1014">71</definedName>
    <definedName name="SLD.000.C.0.06.0000.00.01.D1015">510574</definedName>
    <definedName name="SLD.000.C.0.06.0000.00.01.D1016">561</definedName>
    <definedName name="SLD.000.C.0.06.0000.00.01.D1017">6692</definedName>
    <definedName name="SLD.000.C.0.06.0000.00.01.D1018">11786</definedName>
    <definedName name="SLD.000.C.0.06.0000.00.01.D1094">2221</definedName>
    <definedName name="SLD.000.C.0.06.0000.00.01.D1155">34</definedName>
    <definedName name="SLD.000.C.0.06.0000.00.01.DCRECEBER">2712</definedName>
    <definedName name="SLD.000.C.0.07.0000.00.00.311">154554758.300048</definedName>
    <definedName name="SLD.000.C.0.07.0000.00.00.312">4413838.41000366</definedName>
    <definedName name="SLD.000.C.0.07.0000.00.00.32">-11563047.550003</definedName>
    <definedName name="SLD.000.C.0.07.0000.00.00.34">3022147.54000092</definedName>
    <definedName name="SLD.000.C.0.07.0000.00.00.41">-89645674.040039</definedName>
    <definedName name="SLD.000.C.0.07.0000.00.00.42">-17457559.8999939</definedName>
    <definedName name="SLD.000.C.0.07.0000.00.00.44">-26895992.9599914</definedName>
    <definedName name="SLD.000.C.0.07.0000.00.00.45">-113299.85000002</definedName>
    <definedName name="SLD.000.C.0.07.0000.00.00.47101010001">-4095197.79000092</definedName>
    <definedName name="SLD.000.C.0.07.0000.00.00.47101010002">-1207791.98999977</definedName>
    <definedName name="SLD.000.C.0.07.0000.00.01.11201010035">0</definedName>
    <definedName name="SLD.000.C.0.07.0000.00.01.11306010019">0</definedName>
    <definedName name="SLD.000.C.0.07.0000.00.01.11306010031">12</definedName>
    <definedName name="SLD.000.C.0.07.0000.00.01.11306010036">0</definedName>
    <definedName name="SLD.000.C.0.07.0000.00.01.117">1087</definedName>
    <definedName name="SLD.000.C.0.07.0000.00.01.121">1</definedName>
    <definedName name="SLD.000.C.0.07.0000.00.01.12301">666</definedName>
    <definedName name="SLD.000.C.0.07.0000.00.01.131">0</definedName>
    <definedName name="SLD.000.C.0.07.0000.00.01.211">91549</definedName>
    <definedName name="SLD.000.C.0.07.0000.00.01.212">37</definedName>
    <definedName name="SLD.000.C.0.07.0000.00.01.216">548</definedName>
    <definedName name="SLD.000.C.0.07.0000.00.01.217">23062</definedName>
    <definedName name="SLD.000.C.0.07.0000.00.01.21704010001">0</definedName>
    <definedName name="SLD.000.C.0.07.0000.00.01.219">3346</definedName>
    <definedName name="SLD.000.C.0.07.0000.00.01.221">287690</definedName>
    <definedName name="SLD.000.C.0.07.0000.00.01.222">21139</definedName>
    <definedName name="SLD.000.C.0.07.0000.00.01.241">137385</definedName>
    <definedName name="SLD.000.C.0.07.0000.00.01.244">3416</definedName>
    <definedName name="SLD.000.C.0.07.0000.00.01.311">172282</definedName>
    <definedName name="SLD.000.C.0.07.0000.00.01.312">4712</definedName>
    <definedName name="SLD.000.C.0.07.0000.00.01.32">-14928</definedName>
    <definedName name="SLD.000.C.0.07.0000.00.01.34">2212</definedName>
    <definedName name="SLD.000.C.0.07.0000.00.01.41">-94807</definedName>
    <definedName name="SLD.000.C.0.07.0000.00.01.42">-19505</definedName>
    <definedName name="SLD.000.C.0.07.0000.00.01.4410101">-26998</definedName>
    <definedName name="SLD.000.C.0.07.0000.00.01.4410102">-47525</definedName>
    <definedName name="SLD.000.C.0.07.0000.00.01.45">-47</definedName>
    <definedName name="SLD.000.C.0.07.0000.00.01.47101010001">5852</definedName>
    <definedName name="SLD.000.C.0.07.0000.00.01.47101010002">2170</definedName>
    <definedName name="SLD.000.C.0.07.0000.00.01.D1010">12898</definedName>
    <definedName name="SLD.000.C.0.07.0000.00.01.D1011">30524</definedName>
    <definedName name="SLD.000.C.0.07.0000.00.01.D1012">2210</definedName>
    <definedName name="SLD.000.C.0.07.0000.00.01.D1013">15989</definedName>
    <definedName name="SLD.000.C.0.07.0000.00.01.D1014">51</definedName>
    <definedName name="SLD.000.C.0.07.0000.00.01.D1015">512573</definedName>
    <definedName name="SLD.000.C.0.07.0000.00.01.D1016">11</definedName>
    <definedName name="SLD.000.C.0.07.0000.00.01.D1017">7157</definedName>
    <definedName name="SLD.000.C.0.07.0000.00.01.D1018">5201</definedName>
    <definedName name="SLD.000.C.0.07.0000.00.01.D1094">2174</definedName>
    <definedName name="SLD.000.C.0.07.0000.00.01.D1155">30</definedName>
    <definedName name="SLD.000.C.0.07.0000.00.01.DCRECEBER">2822</definedName>
    <definedName name="SLD.000.C.0.07.2000.00.00.311">154554758.300048</definedName>
    <definedName name="SLD.000.C.0.07.2000.00.00.312">4413838.41000366</definedName>
    <definedName name="SLD.000.C.0.07.2000.00.00.32">-11563047.550003</definedName>
    <definedName name="SLD.000.C.0.07.2000.00.00.34">3022147.54000092</definedName>
    <definedName name="SLD.000.C.0.07.2000.00.00.41">-89645674.040039</definedName>
    <definedName name="SLD.000.C.0.07.2000.00.00.42">-17457559.8999939</definedName>
    <definedName name="SLD.000.C.0.07.2000.00.00.44">-26895992.9599914</definedName>
    <definedName name="SLD.000.C.0.07.2000.00.00.45">-113299.85000002</definedName>
    <definedName name="SLD.000.C.0.07.2000.00.00.47101010001">-4095197.79000092</definedName>
    <definedName name="SLD.000.C.0.07.2000.00.00.47101010002">-1207791.98999977</definedName>
    <definedName name="SLD.000.C.0.07.2000.00.01.311">154555</definedName>
    <definedName name="SLD.000.C.0.07.2000.00.01.312">4414</definedName>
    <definedName name="SLD.000.C.0.07.2000.00.01.32">-11563</definedName>
    <definedName name="SLD.000.C.0.07.2000.00.01.34">3022</definedName>
    <definedName name="SLD.000.C.0.07.2000.00.01.41">-89646</definedName>
    <definedName name="SLD.000.C.0.07.2000.00.01.42">-17458</definedName>
    <definedName name="SLD.000.C.0.07.2000.00.01.44">-26896</definedName>
    <definedName name="SLD.000.C.0.07.2000.00.01.45">-113</definedName>
    <definedName name="SLD.000.C.0.07.2000.00.01.47101010001">-4095</definedName>
    <definedName name="SLD.000.C.0.07.2000.00.01.47101010002">-1208</definedName>
    <definedName name="SLD.000.C.0.07.2001.00.01.11201010035">0</definedName>
    <definedName name="SLD.000.C.0.07.2001.00.01.11306010019">0</definedName>
    <definedName name="SLD.000.C.0.07.2001.00.01.11306010031">12</definedName>
    <definedName name="SLD.000.C.0.07.2001.00.01.11306010036">0</definedName>
    <definedName name="SLD.000.C.0.07.2001.00.01.121">1</definedName>
    <definedName name="SLD.000.C.0.07.2001.00.01.12301">666</definedName>
    <definedName name="SLD.000.C.0.07.2001.00.01.131">0</definedName>
    <definedName name="SLD.000.C.0.07.2001.00.01.211">91549</definedName>
    <definedName name="SLD.000.C.0.07.2001.00.01.212">37</definedName>
    <definedName name="SLD.000.C.0.07.2001.00.01.217">23062</definedName>
    <definedName name="SLD.000.C.0.07.2001.00.01.221">287690</definedName>
    <definedName name="SLD.000.C.0.07.2001.00.01.222">21139</definedName>
    <definedName name="SLD.000.C.0.07.2001.00.01.241">137385</definedName>
    <definedName name="SLD.000.C.0.07.2001.00.01.244">3416</definedName>
    <definedName name="SLD.000.C.0.07.2001.00.01.311">172282</definedName>
    <definedName name="SLD.000.C.0.07.2001.00.01.312">4712</definedName>
    <definedName name="SLD.000.C.0.07.2001.00.01.32">-14928</definedName>
    <definedName name="SLD.000.C.0.07.2001.00.01.34">2212</definedName>
    <definedName name="SLD.000.C.0.07.2001.00.01.41">-94807</definedName>
    <definedName name="SLD.000.C.0.07.2001.00.01.42">-19505</definedName>
    <definedName name="SLD.000.C.0.07.2001.00.01.4410101">-26998</definedName>
    <definedName name="SLD.000.C.0.07.2001.00.01.4410102">-47525</definedName>
    <definedName name="SLD.000.C.0.07.2001.00.01.45">-47</definedName>
    <definedName name="SLD.000.C.0.07.2001.00.01.47101010001">5852</definedName>
    <definedName name="SLD.000.C.0.07.2001.00.01.47101010002">2170</definedName>
    <definedName name="SLD.000.C.0.07.2001.00.01.D1013">15989</definedName>
    <definedName name="SLD.000.C.0.07.2001.00.01.D1015">512573</definedName>
    <definedName name="SLD.000.C.0.07.2001.00.01.D1016">11</definedName>
    <definedName name="SLD.000.C.0.07.2001.00.01.D1017">7157</definedName>
    <definedName name="SLD.000.C.0.07.2001.00.01.D1018">5201</definedName>
    <definedName name="SLD.000.C.0.07.2001.00.01.D1094">2174</definedName>
    <definedName name="SLD.000.C.0.07.2001.00.01.D1155">30</definedName>
    <definedName name="SLD.000.C.0.08.0000.00.00.11201010035">200</definedName>
    <definedName name="SLD.000.C.0.08.0000.00.00.11306010019">90.63</definedName>
    <definedName name="SLD.000.C.0.08.0000.00.00.11306010031">13002</definedName>
    <definedName name="SLD.000.C.0.08.0000.00.00.21704010001">16653.00999999</definedName>
    <definedName name="SLD.000.C.0.08.0000.00.01.117">1014</definedName>
    <definedName name="SLD.000.C.0.08.0000.00.01.121">30082</definedName>
    <definedName name="SLD.000.C.0.08.0000.00.01.12301">997</definedName>
    <definedName name="SLD.000.C.0.08.0000.00.01.211">73607</definedName>
    <definedName name="SLD.000.C.0.08.0000.00.01.212">220</definedName>
    <definedName name="SLD.000.C.0.08.0000.00.01.216">555</definedName>
    <definedName name="SLD.000.C.0.08.0000.00.01.217">22702</definedName>
    <definedName name="SLD.000.C.0.08.0000.00.01.219">3514</definedName>
    <definedName name="SLD.000.C.0.08.0000.00.01.221">307226</definedName>
    <definedName name="SLD.000.C.0.08.0000.00.01.222">12514</definedName>
    <definedName name="SLD.000.C.0.08.0000.00.01.241">129974</definedName>
    <definedName name="SLD.000.C.0.08.0000.00.01.244">2180</definedName>
    <definedName name="SLD.000.C.0.08.0000.00.01.D1010">21116</definedName>
    <definedName name="SLD.000.C.0.08.0000.00.01.D1011">25629</definedName>
    <definedName name="SLD.000.C.0.08.0000.00.01.D1012">2240</definedName>
    <definedName name="SLD.000.C.0.08.0000.00.01.D1013">8253</definedName>
    <definedName name="SLD.000.C.0.08.0000.00.01.D1014">99</definedName>
    <definedName name="SLD.000.C.0.08.0000.00.01.D1015">487300</definedName>
    <definedName name="SLD.000.C.0.08.0000.00.01.D1016">6062</definedName>
    <definedName name="SLD.000.C.0.08.0000.00.01.D1017">5130</definedName>
    <definedName name="SLD.000.C.0.08.0000.00.01.D1018">29703</definedName>
    <definedName name="SLD.000.C.0.08.0000.00.01.DCRECEBER">2722</definedName>
    <definedName name="SLD.000.C.0.08.2000.00.01.311">179586</definedName>
    <definedName name="SLD.000.C.0.08.2000.00.01.312">4954</definedName>
    <definedName name="SLD.000.C.0.08.2000.00.01.32">-13428</definedName>
    <definedName name="SLD.000.C.0.08.2000.00.01.34">4527</definedName>
    <definedName name="SLD.000.C.0.08.2000.00.01.41">-102632</definedName>
    <definedName name="SLD.000.C.0.08.2000.00.01.42">-18791</definedName>
    <definedName name="SLD.000.C.0.08.2000.00.01.44">-36837</definedName>
    <definedName name="SLD.000.C.0.08.2000.00.01.45">-114</definedName>
    <definedName name="SLD.000.C.0.08.2000.00.01.47101010001">-4419</definedName>
    <definedName name="SLD.000.C.0.08.2000.00.01.47101010002">-1257</definedName>
    <definedName name="SLD.000.C.0.08.2001.00.00.11306010034">679.5</definedName>
    <definedName name="SLD.000.C.0.08.2001.00.01.11201010035">0</definedName>
    <definedName name="SLD.000.C.0.08.2001.00.01.11306010019">1</definedName>
    <definedName name="SLD.000.C.0.08.2001.00.01.11306010031">0</definedName>
    <definedName name="SLD.000.C.0.08.2001.00.01.11306010034">1</definedName>
    <definedName name="SLD.000.C.0.08.2001.00.01.11306010036">43</definedName>
    <definedName name="SLD.000.C.0.08.2001.00.01.117">1014</definedName>
    <definedName name="SLD.000.C.0.08.2001.00.01.121">1</definedName>
    <definedName name="SLD.000.C.0.08.2001.00.01.12301">636</definedName>
    <definedName name="SLD.000.C.0.08.2001.00.01.131">0</definedName>
    <definedName name="SLD.000.C.0.08.2001.00.01.211">97618</definedName>
    <definedName name="SLD.000.C.0.08.2001.00.01.212">39</definedName>
    <definedName name="SLD.000.C.0.08.2001.00.01.217">21351</definedName>
    <definedName name="SLD.000.C.0.08.2001.00.01.221">294414</definedName>
    <definedName name="SLD.000.C.0.08.2001.00.01.222">21139</definedName>
    <definedName name="SLD.000.C.0.08.2001.00.01.241">137385</definedName>
    <definedName name="SLD.000.C.0.08.2001.00.01.244">3416</definedName>
    <definedName name="SLD.000.C.0.08.2001.00.01.311">199290</definedName>
    <definedName name="SLD.000.C.0.08.2001.00.01.312">5200</definedName>
    <definedName name="SLD.000.C.0.08.2001.00.01.32">-17264</definedName>
    <definedName name="SLD.000.C.0.08.2001.00.01.34">2360</definedName>
    <definedName name="SLD.000.C.0.08.2001.00.01.41">-109219</definedName>
    <definedName name="SLD.000.C.0.08.2001.00.01.42">-22060</definedName>
    <definedName name="SLD.000.C.0.08.2001.00.01.4410101">-31079</definedName>
    <definedName name="SLD.000.C.0.08.2001.00.01.4410102">-59077</definedName>
    <definedName name="SLD.000.C.0.08.2001.00.01.45">-45</definedName>
    <definedName name="SLD.000.C.0.08.2001.00.01.47101010001">7590</definedName>
    <definedName name="SLD.000.C.0.08.2001.00.01.47101010002">2796</definedName>
    <definedName name="SLD.000.C.0.08.2001.00.01.D1010">21116</definedName>
    <definedName name="SLD.000.C.0.08.2001.00.01.D1011">25629</definedName>
    <definedName name="SLD.000.C.0.08.2001.00.01.D1012">2240</definedName>
    <definedName name="SLD.000.C.0.08.2001.00.01.D1013">18353</definedName>
    <definedName name="SLD.000.C.0.08.2001.00.01.D1015">513622</definedName>
    <definedName name="SLD.000.C.0.08.2001.00.01.D1016">-1</definedName>
    <definedName name="SLD.000.C.0.08.2001.00.01.D1017">7552</definedName>
    <definedName name="SLD.000.C.0.08.2001.00.01.D1018">275</definedName>
    <definedName name="SLD.000.C.0.08.2001.00.01.D1094">2297</definedName>
    <definedName name="SLD.000.C.0.08.2001.00.01.D1155">154</definedName>
    <definedName name="SLD.000.C.0.08.2001.00.01.DCRECEBER">2722</definedName>
    <definedName name="SLD.000.C.0.09.0000.00.00.11201010035">200</definedName>
    <definedName name="SLD.000.C.0.09.0000.00.00.11306010019">321.67</definedName>
    <definedName name="SLD.000.C.0.09.0000.00.00.11306010031">13000</definedName>
    <definedName name="SLD.000.C.0.09.0000.00.00.21704010001">25308.86000001</definedName>
    <definedName name="SLD.000.C.0.09.0000.00.01.117">851</definedName>
    <definedName name="SLD.000.C.0.09.0000.00.01.121">29836</definedName>
    <definedName name="SLD.000.C.0.09.0000.00.01.12301">967</definedName>
    <definedName name="SLD.000.C.0.09.0000.00.01.211">64411</definedName>
    <definedName name="SLD.000.C.0.09.0000.00.01.212">221</definedName>
    <definedName name="SLD.000.C.0.09.0000.00.01.216">587</definedName>
    <definedName name="SLD.000.C.0.09.0000.00.01.217">25855</definedName>
    <definedName name="SLD.000.C.0.09.0000.00.01.219">3756</definedName>
    <definedName name="SLD.000.C.0.09.0000.00.01.221">289288</definedName>
    <definedName name="SLD.000.C.0.09.0000.00.01.222">12514</definedName>
    <definedName name="SLD.000.C.0.09.0000.00.01.241">129974</definedName>
    <definedName name="SLD.000.C.0.09.0000.00.01.244">2180</definedName>
    <definedName name="SLD.000.C.0.09.0000.00.01.D1010">11912</definedName>
    <definedName name="SLD.000.C.0.09.0000.00.01.D1011">15980</definedName>
    <definedName name="SLD.000.C.0.09.0000.00.01.D1012">283</definedName>
    <definedName name="SLD.000.C.0.09.0000.00.01.D1013">7967</definedName>
    <definedName name="SLD.000.C.0.09.0000.00.01.D1014">161</definedName>
    <definedName name="SLD.000.C.0.09.0000.00.01.D1015">490510</definedName>
    <definedName name="SLD.000.C.0.09.0000.00.01.D1016">5512</definedName>
    <definedName name="SLD.000.C.0.09.0000.00.01.D1017">3942</definedName>
    <definedName name="SLD.000.C.0.09.0000.00.01.D1018">32145</definedName>
    <definedName name="SLD.000.C.0.09.0000.00.01.DCRECEBER">895</definedName>
    <definedName name="SLD.000.C.0.09.2000.00.01.311">204201</definedName>
    <definedName name="SLD.000.C.0.09.2000.00.01.312">6945</definedName>
    <definedName name="SLD.000.C.0.09.2000.00.01.32">-15314</definedName>
    <definedName name="SLD.000.C.0.09.2000.00.01.34">5297</definedName>
    <definedName name="SLD.000.C.0.09.2000.00.01.41">-115820</definedName>
    <definedName name="SLD.000.C.0.09.2000.00.01.42">-21060</definedName>
    <definedName name="SLD.000.C.0.09.2000.00.01.44">-43166</definedName>
    <definedName name="SLD.000.C.0.09.2000.00.01.45">-124</definedName>
    <definedName name="SLD.000.C.0.09.2000.00.01.47101010001">-5349</definedName>
    <definedName name="SLD.000.C.0.09.2000.00.01.47101010002">-1581</definedName>
    <definedName name="SLD.000.C.0.09.2001.00.01.11201010035">0</definedName>
    <definedName name="SLD.000.C.0.09.2001.00.01.11306010019">1</definedName>
    <definedName name="SLD.000.C.0.09.2001.00.01.11306010031">0</definedName>
    <definedName name="SLD.000.C.0.09.2001.00.01.11306010034">0</definedName>
    <definedName name="SLD.000.C.0.09.2001.00.01.11306010036">43</definedName>
    <definedName name="SLD.000.C.0.09.2001.00.01.117">912</definedName>
    <definedName name="SLD.000.C.0.09.2001.00.01.121">1</definedName>
    <definedName name="SLD.000.C.0.09.2001.00.01.12301">606</definedName>
    <definedName name="SLD.000.C.0.09.2001.00.01.131">0</definedName>
    <definedName name="SLD.000.C.0.09.2001.00.01.211">92146</definedName>
    <definedName name="SLD.000.C.0.09.2001.00.01.212">41</definedName>
    <definedName name="SLD.000.C.0.09.2001.00.01.217">22556</definedName>
    <definedName name="SLD.000.C.0.09.2001.00.01.221">273889</definedName>
    <definedName name="SLD.000.C.0.09.2001.00.01.222">21139</definedName>
    <definedName name="SLD.000.C.0.09.2001.00.01.241">137385</definedName>
    <definedName name="SLD.000.C.0.09.2001.00.01.244">3416</definedName>
    <definedName name="SLD.000.C.0.09.2001.00.01.311">226450</definedName>
    <definedName name="SLD.000.C.0.09.2001.00.01.312">7103</definedName>
    <definedName name="SLD.000.C.0.09.2001.00.01.32">-19667</definedName>
    <definedName name="SLD.000.C.0.09.2001.00.01.34">2426</definedName>
    <definedName name="SLD.000.C.0.09.2001.00.01.41">-120059</definedName>
    <definedName name="SLD.000.C.0.09.2001.00.01.42">-24899</definedName>
    <definedName name="SLD.000.C.0.09.2001.00.01.4410101">-35193</definedName>
    <definedName name="SLD.000.C.0.09.2001.00.01.4410102">-70926</definedName>
    <definedName name="SLD.000.C.0.09.2001.00.01.45">-46</definedName>
    <definedName name="SLD.000.C.0.09.2001.00.01.47101010001">8304</definedName>
    <definedName name="SLD.000.C.0.09.2001.00.01.47101010002">3054</definedName>
    <definedName name="SLD.000.C.0.09.2001.00.01.D1010">12920</definedName>
    <definedName name="SLD.000.C.0.09.2001.00.01.D1011">7375</definedName>
    <definedName name="SLD.000.C.0.09.2001.00.01.D1012">2248</definedName>
    <definedName name="SLD.000.C.0.09.2001.00.01.D1013">19324</definedName>
    <definedName name="SLD.000.C.0.09.2001.00.01.D1015">513718</definedName>
    <definedName name="SLD.000.C.0.09.2001.00.01.D1016">0</definedName>
    <definedName name="SLD.000.C.0.09.2001.00.01.D1017">7923</definedName>
    <definedName name="SLD.000.C.0.09.2001.00.01.D1018">-1670</definedName>
    <definedName name="SLD.000.C.0.09.2001.00.01.D1094">2893</definedName>
    <definedName name="SLD.000.C.0.09.2001.00.01.D1155">158</definedName>
    <definedName name="SLD.000.C.0.09.2001.00.01.DCRECEBER">2456</definedName>
    <definedName name="SLD.000.C.0.10.0000.00.00.11201010035">0</definedName>
    <definedName name="SLD.000.C.0.10.0000.00.00.11306010019">202.83</definedName>
    <definedName name="SLD.000.C.0.10.0000.00.00.11306010031">15275.16</definedName>
    <definedName name="SLD.000.C.0.10.0000.00.00.21704010001">23924.80000001</definedName>
    <definedName name="SLD.000.C.0.10.0000.00.01.11201010035">0</definedName>
    <definedName name="SLD.000.C.0.10.0000.00.01.11306010019">0</definedName>
    <definedName name="SLD.000.C.0.10.0000.00.01.11306010031">15</definedName>
    <definedName name="SLD.000.C.0.10.0000.00.01.117">695</definedName>
    <definedName name="SLD.000.C.0.10.0000.00.01.121">30859</definedName>
    <definedName name="SLD.000.C.0.10.0000.00.01.12301">937</definedName>
    <definedName name="SLD.000.C.0.10.0000.00.01.211">68903</definedName>
    <definedName name="SLD.000.C.0.10.0000.00.01.212">210</definedName>
    <definedName name="SLD.000.C.0.10.0000.00.01.216">545</definedName>
    <definedName name="SLD.000.C.0.10.0000.00.01.217">27330</definedName>
    <definedName name="SLD.000.C.0.10.0000.00.01.21704010001">24</definedName>
    <definedName name="SLD.000.C.0.10.0000.00.01.219">2428</definedName>
    <definedName name="SLD.000.C.0.10.0000.00.01.221">293045</definedName>
    <definedName name="SLD.000.C.0.10.0000.00.01.222">12514</definedName>
    <definedName name="SLD.000.C.0.10.0000.00.01.241">129974</definedName>
    <definedName name="SLD.000.C.0.10.0000.00.01.244">2180</definedName>
    <definedName name="SLD.000.C.0.10.0000.00.01.D1010">17271</definedName>
    <definedName name="SLD.000.C.0.10.0000.00.01.D1011">15613</definedName>
    <definedName name="SLD.000.C.0.10.0000.00.01.D1012">944</definedName>
    <definedName name="SLD.000.C.0.10.0000.00.01.D1013">7459</definedName>
    <definedName name="SLD.000.C.0.10.0000.00.01.D1014">323</definedName>
    <definedName name="SLD.000.C.0.10.0000.00.01.D1015">494149</definedName>
    <definedName name="SLD.000.C.0.10.0000.00.01.D1016">4962</definedName>
    <definedName name="SLD.000.C.0.10.0000.00.01.D1017">4190</definedName>
    <definedName name="SLD.000.C.0.10.0000.00.01.D1018">32726</definedName>
    <definedName name="SLD.000.C.0.10.0000.00.01.DCRECEBER">835</definedName>
    <definedName name="SLD.000.C.0.10.2000.00.01.311">229304</definedName>
    <definedName name="SLD.000.C.0.10.2000.00.01.312">7482</definedName>
    <definedName name="SLD.000.C.0.10.2000.00.01.32">-17176</definedName>
    <definedName name="SLD.000.C.0.10.2000.00.01.34">6787</definedName>
    <definedName name="SLD.000.C.0.10.2000.00.01.41">-129050</definedName>
    <definedName name="SLD.000.C.0.10.2000.00.01.42">-21320</definedName>
    <definedName name="SLD.000.C.0.10.2000.00.01.44">-54208</definedName>
    <definedName name="SLD.000.C.0.10.2000.00.01.45">-94</definedName>
    <definedName name="SLD.000.C.0.10.2000.00.01.47101010001">-5574</definedName>
    <definedName name="SLD.000.C.0.10.2000.00.01.47101010002">-1539</definedName>
    <definedName name="SLD.000.C.0.10.2001.00.00.2110202">10881502.85</definedName>
    <definedName name="SLD.000.C.0.10.2001.00.00.2110203">55226637.2899999</definedName>
    <definedName name="SLD.000.C.0.10.2001.00.00.2110302">28386509.52</definedName>
    <definedName name="SLD.000.C.0.10.2001.00.00.2210202">19016801.05</definedName>
    <definedName name="SLD.000.C.0.10.2001.00.00.2210203">149251446.629999</definedName>
    <definedName name="SLD.000.C.0.10.2001.00.00.2210302">105877571.47</definedName>
    <definedName name="SLD.000.C.0.10.2001.00.00.22201010001">5556543.48</definedName>
    <definedName name="SLD.000.C.0.10.2001.00.01.11201010035">0</definedName>
    <definedName name="SLD.000.C.0.10.2001.00.01.11306010019">0</definedName>
    <definedName name="SLD.000.C.0.10.2001.00.01.11306010031">0</definedName>
    <definedName name="SLD.000.C.0.10.2001.00.01.11306010034">0</definedName>
    <definedName name="SLD.000.C.0.10.2001.00.01.11306010036">73</definedName>
    <definedName name="SLD.000.C.0.10.2001.00.01.117">769</definedName>
    <definedName name="SLD.000.C.0.10.2001.00.01.121">0</definedName>
    <definedName name="SLD.000.C.0.10.2001.00.01.12301">576</definedName>
    <definedName name="SLD.000.C.0.10.2001.00.01.131">0</definedName>
    <definedName name="SLD.000.C.0.10.2001.00.01.211">94495</definedName>
    <definedName name="SLD.000.C.0.10.2001.00.01.2110202">10882</definedName>
    <definedName name="SLD.000.C.0.10.2001.00.01.2110203">55227</definedName>
    <definedName name="SLD.000.C.0.10.2001.00.01.2110302">28387</definedName>
    <definedName name="SLD.000.C.0.10.2001.00.01.212">130</definedName>
    <definedName name="SLD.000.C.0.10.2001.00.01.217">23634</definedName>
    <definedName name="SLD.000.C.0.10.2001.00.01.221">274146</definedName>
    <definedName name="SLD.000.C.0.10.2001.00.01.2210202">19017</definedName>
    <definedName name="SLD.000.C.0.10.2001.00.01.2210203">149251</definedName>
    <definedName name="SLD.000.C.0.10.2001.00.01.2210302">105878</definedName>
    <definedName name="SLD.000.C.0.10.2001.00.01.222">26696</definedName>
    <definedName name="SLD.000.C.0.10.2001.00.01.22201010001">5557</definedName>
    <definedName name="SLD.000.C.0.10.2001.00.01.241">137385</definedName>
    <definedName name="SLD.000.C.0.10.2001.00.01.244">3416</definedName>
    <definedName name="SLD.000.C.0.10.2001.00.01.311">255345</definedName>
    <definedName name="SLD.000.C.0.10.2001.00.01.312">10093</definedName>
    <definedName name="SLD.000.C.0.10.2001.00.01.32">-22260</definedName>
    <definedName name="SLD.000.C.0.10.2001.00.01.34">3447</definedName>
    <definedName name="SLD.000.C.0.10.2001.00.01.41">-134494</definedName>
    <definedName name="SLD.000.C.0.10.2001.00.01.42">-27702</definedName>
    <definedName name="SLD.000.C.0.10.2001.00.01.4410101">-38411</definedName>
    <definedName name="SLD.000.C.0.10.2001.00.01.4410102">-73993</definedName>
    <definedName name="SLD.000.C.0.10.2001.00.01.45">-43</definedName>
    <definedName name="SLD.000.C.0.10.2001.00.01.47101010001">6600</definedName>
    <definedName name="SLD.000.C.0.10.2001.00.01.47101010002">2441</definedName>
    <definedName name="SLD.000.C.0.10.2001.00.01.D1010">16116</definedName>
    <definedName name="SLD.000.C.0.10.2001.00.01.D1011">11907</definedName>
    <definedName name="SLD.000.C.0.10.2001.00.01.D1012">2246</definedName>
    <definedName name="SLD.000.C.0.10.2001.00.01.D1013">17007</definedName>
    <definedName name="SLD.000.C.0.10.2001.00.01.D1015">514760</definedName>
    <definedName name="SLD.000.C.0.10.2001.00.01.D1016">0</definedName>
    <definedName name="SLD.000.C.0.10.2001.00.01.D1017">2896</definedName>
    <definedName name="SLD.000.C.0.10.2001.00.01.D1018">2805</definedName>
    <definedName name="SLD.000.C.0.10.2001.00.01.D1094">3050</definedName>
    <definedName name="SLD.000.C.0.10.2001.00.01.D1155">3862</definedName>
    <definedName name="SLD.000.C.0.10.2001.00.01.DCRECEBER">1408</definedName>
    <definedName name="SLD.000.C.0.11.0000.00.01.11201010035">0</definedName>
    <definedName name="SLD.000.C.0.11.0000.00.01.11306010019">0</definedName>
    <definedName name="SLD.000.C.0.11.0000.00.01.11306010031">29</definedName>
    <definedName name="SLD.000.C.0.11.0000.00.01.117">593</definedName>
    <definedName name="SLD.000.C.0.11.0000.00.01.121">31536</definedName>
    <definedName name="SLD.000.C.0.11.0000.00.01.12301">907</definedName>
    <definedName name="SLD.000.C.0.11.0000.00.01.211">72049</definedName>
    <definedName name="SLD.000.C.0.11.0000.00.01.212">95</definedName>
    <definedName name="SLD.000.C.0.11.0000.00.01.216">559</definedName>
    <definedName name="SLD.000.C.0.11.0000.00.01.217">27062</definedName>
    <definedName name="SLD.000.C.0.11.0000.00.01.21704010001">19</definedName>
    <definedName name="SLD.000.C.0.11.0000.00.01.219">2531</definedName>
    <definedName name="SLD.000.C.0.11.0000.00.01.221">292325</definedName>
    <definedName name="SLD.000.C.0.11.0000.00.01.222">12514</definedName>
    <definedName name="SLD.000.C.0.11.0000.00.01.241">129974</definedName>
    <definedName name="SLD.000.C.0.11.0000.00.01.244">2180</definedName>
    <definedName name="SLD.000.C.0.11.0000.00.01.D1010">14444</definedName>
    <definedName name="SLD.000.C.0.11.0000.00.01.D1011">16290</definedName>
    <definedName name="SLD.000.C.0.11.0000.00.01.D1012">1130</definedName>
    <definedName name="SLD.000.C.0.11.0000.00.01.D1013">7601</definedName>
    <definedName name="SLD.000.C.0.11.0000.00.01.D1014">382</definedName>
    <definedName name="SLD.000.C.0.11.0000.00.01.D1015">497806</definedName>
    <definedName name="SLD.000.C.0.11.0000.00.01.D1016">4412</definedName>
    <definedName name="SLD.000.C.0.11.0000.00.01.D1017">4464</definedName>
    <definedName name="SLD.000.C.0.11.0000.00.01.D1018">32313</definedName>
    <definedName name="SLD.000.C.0.11.0000.00.01.DCRECEBER">964</definedName>
    <definedName name="SLD.000.C.0.11.2000.00.01.311">254101</definedName>
    <definedName name="SLD.000.C.0.11.2000.00.01.312">7993</definedName>
    <definedName name="SLD.000.C.0.11.2000.00.01.32">-19017</definedName>
    <definedName name="SLD.000.C.0.11.2000.00.01.34">7665</definedName>
    <definedName name="SLD.000.C.0.11.2000.00.01.41">-142242</definedName>
    <definedName name="SLD.000.C.0.11.2000.00.01.42">-23374</definedName>
    <definedName name="SLD.000.C.0.11.2000.00.01.44">-63917</definedName>
    <definedName name="SLD.000.C.0.11.2000.00.01.45">-133</definedName>
    <definedName name="SLD.000.C.0.11.2000.00.01.47101010001">-5412</definedName>
    <definedName name="SLD.000.C.0.11.2000.00.01.47101010002">-1465</definedName>
    <definedName name="SLD.000.C.0.11.2001.00.01.11201010035">0</definedName>
    <definedName name="SLD.000.C.0.11.2001.00.01.11306010019">0</definedName>
    <definedName name="SLD.000.C.0.11.2001.00.01.11306010031">0</definedName>
    <definedName name="SLD.000.C.0.11.2001.00.01.11306010034">5</definedName>
    <definedName name="SLD.000.C.0.11.2001.00.01.11306010036">73</definedName>
    <definedName name="SLD.000.C.0.11.2001.00.01.117">646</definedName>
    <definedName name="SLD.000.C.0.11.2001.00.01.121">0</definedName>
    <definedName name="SLD.000.C.0.11.2001.00.01.12301">546</definedName>
    <definedName name="SLD.000.C.0.11.2001.00.01.131">0</definedName>
    <definedName name="SLD.000.C.0.11.2001.00.01.211">90706</definedName>
    <definedName name="SLD.000.C.0.11.2001.00.01.2110202">9681</definedName>
    <definedName name="SLD.000.C.0.11.2001.00.01.2110203">52642</definedName>
    <definedName name="SLD.000.C.0.11.2001.00.01.2110302">28383</definedName>
    <definedName name="SLD.000.C.0.11.2001.00.01.212">39</definedName>
    <definedName name="SLD.000.C.0.11.2001.00.01.217">23618</definedName>
    <definedName name="SLD.000.C.0.11.2001.00.01.221">256947</definedName>
    <definedName name="SLD.000.C.0.11.2001.00.01.2210202">13645</definedName>
    <definedName name="SLD.000.C.0.11.2001.00.01.2210203">139416</definedName>
    <definedName name="SLD.000.C.0.11.2001.00.01.2210302">103886</definedName>
    <definedName name="SLD.000.C.0.11.2001.00.01.222">26992</definedName>
    <definedName name="SLD.000.C.0.11.2001.00.01.22201010001">5853</definedName>
    <definedName name="SLD.000.C.0.11.2001.00.01.241">137385</definedName>
    <definedName name="SLD.000.C.0.11.2001.00.01.244">3416</definedName>
    <definedName name="SLD.000.C.0.11.2001.00.01.311">284127</definedName>
    <definedName name="SLD.000.C.0.11.2001.00.01.312">10976</definedName>
    <definedName name="SLD.000.C.0.11.2001.00.01.32">-24765</definedName>
    <definedName name="SLD.000.C.0.11.2001.00.01.34">3546</definedName>
    <definedName name="SLD.000.C.0.11.2001.00.01.41">-148549</definedName>
    <definedName name="SLD.000.C.0.11.2001.00.01.42">-30247</definedName>
    <definedName name="SLD.000.C.0.11.2001.00.01.4410101">-41836</definedName>
    <definedName name="SLD.000.C.0.11.2001.00.01.4410102">-58702</definedName>
    <definedName name="SLD.000.C.0.11.2001.00.01.45">-43</definedName>
    <definedName name="SLD.000.C.0.11.2001.00.01.47101010001">886</definedName>
    <definedName name="SLD.000.C.0.11.2001.00.01.47101010002">411</definedName>
    <definedName name="SLD.000.C.0.11.2001.00.01.D1010">15204</definedName>
    <definedName name="SLD.000.C.0.11.2001.00.01.D1011">11953</definedName>
    <definedName name="SLD.000.C.0.11.2001.00.01.D1012">2247</definedName>
    <definedName name="SLD.000.C.0.11.2001.00.01.D1013">9263</definedName>
    <definedName name="SLD.000.C.0.11.2001.00.01.D1015">517243</definedName>
    <definedName name="SLD.000.C.0.11.2001.00.01.D1016">0</definedName>
    <definedName name="SLD.000.C.0.11.2001.00.01.D1017">2872</definedName>
    <definedName name="SLD.000.C.0.11.2001.00.01.D1018">17587</definedName>
    <definedName name="SLD.000.C.0.11.2001.00.01.D1094">3197</definedName>
    <definedName name="SLD.000.C.0.11.2001.00.01.D1155">3819</definedName>
    <definedName name="SLD.000.C.0.11.2001.00.01.DCRECEBER">1838</definedName>
    <definedName name="SLD.000.C.0.12.0000.00.01.11201010035">0</definedName>
    <definedName name="SLD.000.C.0.12.0000.00.01.11306010019">0</definedName>
    <definedName name="SLD.000.C.0.12.0000.00.01.11306010031">0</definedName>
    <definedName name="SLD.000.C.0.12.0000.00.01.117">0</definedName>
    <definedName name="SLD.000.C.0.12.0000.00.01.121">0</definedName>
    <definedName name="SLD.000.C.0.12.0000.00.01.131">0</definedName>
    <definedName name="SLD.000.C.0.12.0000.00.01.211">0</definedName>
    <definedName name="SLD.000.C.0.12.0000.00.01.212">0</definedName>
    <definedName name="SLD.000.C.0.12.0000.00.01.217">0</definedName>
    <definedName name="SLD.000.C.0.12.0000.00.01.21704010001">0</definedName>
    <definedName name="SLD.000.C.0.12.0000.00.01.221">0</definedName>
    <definedName name="SLD.000.C.0.12.0000.00.01.222">0</definedName>
    <definedName name="SLD.000.C.0.12.0000.00.01.241">0</definedName>
    <definedName name="SLD.000.C.0.12.0000.00.01.244">0</definedName>
    <definedName name="SLD.000.C.0.12.0000.00.01.31">0</definedName>
    <definedName name="SLD.000.C.0.12.0000.00.01.32">0</definedName>
    <definedName name="SLD.000.C.0.12.0000.00.01.34">0</definedName>
    <definedName name="SLD.000.C.0.12.0000.00.01.41">0</definedName>
    <definedName name="SLD.000.C.0.12.0000.00.01.42">0</definedName>
    <definedName name="SLD.000.C.0.12.0000.00.01.45">0</definedName>
    <definedName name="SLD.000.C.0.12.0000.00.01.47101010001">0</definedName>
    <definedName name="SLD.000.C.0.12.0000.00.01.47101010002">0</definedName>
    <definedName name="SLD.000.C.0.12.0000.00.01.D1010">0</definedName>
    <definedName name="SLD.000.C.0.12.0000.00.01.D1011">0</definedName>
    <definedName name="SLD.000.C.0.12.0000.00.01.D1012">0</definedName>
    <definedName name="SLD.000.C.0.12.0000.00.01.D1013">0</definedName>
    <definedName name="SLD.000.C.0.12.0000.00.01.D1015">0</definedName>
    <definedName name="SLD.000.C.0.12.0000.00.01.D1016">0</definedName>
    <definedName name="SLD.000.C.0.12.0000.00.01.D1017">0</definedName>
    <definedName name="SLD.000.C.0.12.0000.00.01.D1018">0</definedName>
    <definedName name="SLD.000.C.0.12.0000.00.01.D1025">0</definedName>
    <definedName name="SLD.000.C.0.12.0000.00.01.D1026">0</definedName>
    <definedName name="SLD.000.C.0.12.0000.00.01.D1030">0</definedName>
    <definedName name="SLD.000.C.0.12.0000.00.01.D1093">0</definedName>
    <definedName name="SLD.000.C.0.12.0000.00.01.D1094">0</definedName>
    <definedName name="SLD.000.C.0.12.0000.00.01.DCRECEBER">0</definedName>
    <definedName name="SLD.000.C.0.12.1999.00.00.117">386309.42000008</definedName>
    <definedName name="SLD.000.C.0.12.1999.00.00.121">32120074.2799987</definedName>
    <definedName name="SLD.000.C.0.12.1999.00.00.131">90000</definedName>
    <definedName name="SLD.000.C.0.12.1999.00.00.211">71813107.4799804</definedName>
    <definedName name="SLD.000.C.0.12.1999.00.00.212">988466.92000008</definedName>
    <definedName name="SLD.000.C.0.12.1999.00.00.217">30737899.1099853</definedName>
    <definedName name="SLD.000.C.0.12.1999.00.00.221">321088959</definedName>
    <definedName name="SLD.000.C.0.12.1999.00.00.222">12513945.7100067</definedName>
    <definedName name="SLD.000.C.0.12.1999.00.00.241">129974445.70996</definedName>
    <definedName name="SLD.000.C.0.12.1999.00.00.244">2180449.56999969</definedName>
    <definedName name="SLD.000.C.0.12.1999.00.00.31">244637695.850097</definedName>
    <definedName name="SLD.000.C.0.12.1999.00.00.32">-7509368.30000305</definedName>
    <definedName name="SLD.000.C.0.12.1999.00.00.34">14624027.0099945</definedName>
    <definedName name="SLD.000.C.0.12.1999.00.00.41">-137984469.360107</definedName>
    <definedName name="SLD.000.C.0.12.1999.00.00.42">-18822323.7999877</definedName>
    <definedName name="SLD.000.C.0.12.1999.00.00.45">1209821.75</definedName>
    <definedName name="SLD.000.C.0.12.1999.00.00.47101010001">6781028.15000153</definedName>
    <definedName name="SLD.000.C.0.12.1999.00.00.47101010002">1847856.37999916</definedName>
    <definedName name="SLD.000.C.0.12.1999.00.00.D1010">16016305.1600036</definedName>
    <definedName name="SLD.000.C.0.12.1999.00.00.D1011">25362635.7800293</definedName>
    <definedName name="SLD.000.C.0.12.1999.00.00.D1012">4699155.20999908</definedName>
    <definedName name="SLD.000.C.0.12.1999.00.00.D1013">8628884.52999878</definedName>
    <definedName name="SLD.000.C.0.12.1999.00.00.D1015">491398211.890625</definedName>
    <definedName name="SLD.000.C.0.12.1999.00.00.D1016">10463049.2499847</definedName>
    <definedName name="SLD.000.C.0.12.1999.00.00.D1017">2173749.31999969</definedName>
    <definedName name="SLD.000.C.0.12.1999.00.00.D1018">18114451.8701171</definedName>
    <definedName name="SLD.000.C.0.12.1999.00.00.D1025">-49193159.4400024</definedName>
    <definedName name="SLD.000.C.0.12.1999.00.00.D1026">-3587777.86999512</definedName>
    <definedName name="SLD.000.C.0.12.1999.00.00.D1030">-71352966.6400146</definedName>
    <definedName name="SLD.000.C.0.12.1999.00.00.D1074">-19349636.2700195</definedName>
    <definedName name="SLD.000.C.0.12.1999.00.00.D1075">-8628884.52999878</definedName>
    <definedName name="SLD.000.C.0.12.1999.00.00.D1076">77181160.7299804</definedName>
    <definedName name="SLD.000.C.0.12.1999.00.00.D1093">1255347.8599987</definedName>
    <definedName name="SLD.000.C.0.12.1999.00.00.D1094">1125951.77000046</definedName>
    <definedName name="SLD.000.C.0.12.1999.00.00.D997">52401126.4100341</definedName>
    <definedName name="SLD.000.C.0.12.1999.00.00.DCRECEBER">291453.08000183</definedName>
    <definedName name="SLD.000.C.0.12.1999.00.01.117">386</definedName>
    <definedName name="SLD.000.C.0.12.1999.00.01.121">32120</definedName>
    <definedName name="SLD.000.C.0.12.1999.00.01.131">90</definedName>
    <definedName name="SLD.000.C.0.12.1999.00.01.211">71813</definedName>
    <definedName name="SLD.000.C.0.12.1999.00.01.212">988</definedName>
    <definedName name="SLD.000.C.0.12.1999.00.01.217">30738</definedName>
    <definedName name="SLD.000.C.0.12.1999.00.01.221">321089</definedName>
    <definedName name="SLD.000.C.0.12.1999.00.01.222">12514</definedName>
    <definedName name="SLD.000.C.0.12.1999.00.01.241">129974</definedName>
    <definedName name="SLD.000.C.0.12.1999.00.01.244">2180</definedName>
    <definedName name="SLD.000.C.0.12.1999.00.01.31">244638</definedName>
    <definedName name="SLD.000.C.0.12.1999.00.01.32">-7509</definedName>
    <definedName name="SLD.000.C.0.12.1999.00.01.34">14624</definedName>
    <definedName name="SLD.000.C.0.12.1999.00.01.41">-137984</definedName>
    <definedName name="SLD.000.C.0.12.1999.00.01.42">-18822</definedName>
    <definedName name="SLD.000.C.0.12.1999.00.01.45">1210</definedName>
    <definedName name="SLD.000.C.0.12.1999.00.01.47101010001">6781</definedName>
    <definedName name="SLD.000.C.0.12.1999.00.01.47101010002">1848</definedName>
    <definedName name="SLD.000.C.0.12.1999.00.01.D1010">16016</definedName>
    <definedName name="SLD.000.C.0.12.1999.00.01.D1011">25363</definedName>
    <definedName name="SLD.000.C.0.12.1999.00.01.D1012">4699</definedName>
    <definedName name="SLD.000.C.0.12.1999.00.01.D1013">8629</definedName>
    <definedName name="SLD.000.C.0.12.1999.00.01.D1015">491398</definedName>
    <definedName name="SLD.000.C.0.12.1999.00.01.D1016">10463</definedName>
    <definedName name="SLD.000.C.0.12.1999.00.01.D1017">2174</definedName>
    <definedName name="SLD.000.C.0.12.1999.00.01.D1018">18114</definedName>
    <definedName name="SLD.000.C.0.12.1999.00.01.D1025">-49193</definedName>
    <definedName name="SLD.000.C.0.12.1999.00.01.D1026">-3588</definedName>
    <definedName name="SLD.000.C.0.12.1999.00.01.D1030">-71353</definedName>
    <definedName name="SLD.000.C.0.12.1999.00.01.D1074">-19350</definedName>
    <definedName name="SLD.000.C.0.12.1999.00.01.D1075">-8629</definedName>
    <definedName name="SLD.000.C.0.12.1999.00.01.D1076">77181</definedName>
    <definedName name="SLD.000.C.0.12.1999.00.01.D1093">1255</definedName>
    <definedName name="SLD.000.C.0.12.1999.00.01.D1094">1126</definedName>
    <definedName name="SLD.000.C.0.12.1999.00.01.D997">52401</definedName>
    <definedName name="SLD.000.C.0.12.1999.00.01.DCRECEBER">291</definedName>
    <definedName name="SLD.000.C.0.12.2000.00.00.117">533634.32999992</definedName>
    <definedName name="SLD.000.C.0.12.2000.00.00.121">31439885.269989</definedName>
    <definedName name="SLD.000.C.0.12.2000.00.00.131">0</definedName>
    <definedName name="SLD.000.C.0.12.2000.00.00.211">73815519.2800293</definedName>
    <definedName name="SLD.000.C.0.12.2000.00.00.212">88033.35000002</definedName>
    <definedName name="SLD.000.C.0.12.2000.00.00.217">17315355.6300048</definedName>
    <definedName name="SLD.000.C.0.12.2000.00.00.221">290102726.669921</definedName>
    <definedName name="SLD.000.C.0.12.2000.00.00.222">21139278.8200073</definedName>
    <definedName name="SLD.000.C.0.12.2000.00.00.241">129974445.70996</definedName>
    <definedName name="SLD.000.C.0.12.2000.00.00.244">2180449.56999969</definedName>
    <definedName name="SLD.000.C.0.12.2000.00.00.31">290217002.200195</definedName>
    <definedName name="SLD.000.C.0.12.2000.00.00.32">-21064440.0299987</definedName>
    <definedName name="SLD.000.C.0.12.2000.00.00.34">7705475.12000275</definedName>
    <definedName name="SLD.000.C.0.12.2000.00.00.41">-155587260.75</definedName>
    <definedName name="SLD.000.C.0.12.2000.00.00.42">-25368197.2900085</definedName>
    <definedName name="SLD.000.C.0.12.2000.00.00.45">-133099.42000008</definedName>
    <definedName name="SLD.000.C.0.12.2000.00.00.47101010001">-4710636.20999908</definedName>
    <definedName name="SLD.000.C.0.12.2000.00.00.47101010002">-1201172.17000008</definedName>
    <definedName name="SLD.000.C.0.12.2000.00.00.D1010">17989327</definedName>
    <definedName name="SLD.000.C.0.12.2000.00.00.D1011">9804813.5</definedName>
    <definedName name="SLD.000.C.0.12.2000.00.00.D1012">1992874.98999977</definedName>
    <definedName name="SLD.000.C.0.12.2000.00.00.D1013">7966124.47000122</definedName>
    <definedName name="SLD.000.C.0.12.2000.00.00.D1015">498771725.940429</definedName>
    <definedName name="SLD.000.C.0.12.2000.00.00.D1016">3861816.84998322</definedName>
    <definedName name="SLD.000.C.0.12.2000.00.00.D1017">6518375.77999878</definedName>
    <definedName name="SLD.000.C.0.12.2000.00.00.D1018">30428702.3901367</definedName>
    <definedName name="SLD.000.C.0.12.2000.00.00.D1025">-45744891.0900268</definedName>
    <definedName name="SLD.000.C.0.12.2000.00.00.D1026">-13650979.5200805</definedName>
    <definedName name="SLD.000.C.0.12.2000.00.00.D1030">-18147550.3200073</definedName>
    <definedName name="SLD.000.C.0.12.2000.00.00.D1093">1009504.21000004</definedName>
    <definedName name="SLD.000.C.0.12.2000.00.00.D1094">2896500.96999741</definedName>
    <definedName name="SLD.000.C.0.12.2000.00.00.DCRECEBER">1089681.6099987</definedName>
    <definedName name="SLD.000.C.0.12.2000.00.01.117">534</definedName>
    <definedName name="SLD.000.C.0.12.2000.00.01.121">31440</definedName>
    <definedName name="SLD.000.C.0.12.2000.00.01.131">0</definedName>
    <definedName name="SLD.000.C.0.12.2000.00.01.211">73816</definedName>
    <definedName name="SLD.000.C.0.12.2000.00.01.212">88</definedName>
    <definedName name="SLD.000.C.0.12.2000.00.01.217">17315</definedName>
    <definedName name="SLD.000.C.0.12.2000.00.01.221">290103</definedName>
    <definedName name="SLD.000.C.0.12.2000.00.01.222">21139</definedName>
    <definedName name="SLD.000.C.0.12.2000.00.01.241">129974</definedName>
    <definedName name="SLD.000.C.0.12.2000.00.01.244">3416</definedName>
    <definedName name="SLD.000.C.0.12.2000.00.01.31">290217</definedName>
    <definedName name="SLD.000.C.0.12.2000.00.01.32">-21064</definedName>
    <definedName name="SLD.000.C.0.12.2000.00.01.34">7705</definedName>
    <definedName name="SLD.000.C.0.12.2000.00.01.41">-155587</definedName>
    <definedName name="SLD.000.C.0.12.2000.00.01.42">-25368</definedName>
    <definedName name="SLD.000.C.0.12.2000.00.01.45">-133</definedName>
    <definedName name="SLD.000.C.0.12.2000.00.01.47101010001">-4711</definedName>
    <definedName name="SLD.000.C.0.12.2000.00.01.47101010002">-1201</definedName>
    <definedName name="SLD.000.C.0.12.2000.00.01.D1010">17989</definedName>
    <definedName name="SLD.000.C.0.12.2000.00.01.D1011">9805</definedName>
    <definedName name="SLD.000.C.0.12.2000.00.01.D1012">1993</definedName>
    <definedName name="SLD.000.C.0.12.2000.00.01.D1013">7966</definedName>
    <definedName name="SLD.000.C.0.12.2000.00.01.D1015">498772</definedName>
    <definedName name="SLD.000.C.0.12.2000.00.01.D1016">3862</definedName>
    <definedName name="SLD.000.C.0.12.2000.00.01.D1017">6518</definedName>
    <definedName name="SLD.000.C.0.12.2000.00.01.D1018">29193</definedName>
    <definedName name="SLD.000.C.0.12.2000.00.01.D1025">-45745</definedName>
    <definedName name="SLD.000.C.0.12.2000.00.01.D1026">-13651</definedName>
    <definedName name="SLD.000.C.0.12.2000.00.01.D1030">-18148</definedName>
    <definedName name="SLD.000.C.0.12.2000.00.01.D1093">1010</definedName>
    <definedName name="SLD.000.C.0.12.2000.00.01.D1094">2897</definedName>
    <definedName name="SLD.000.C.0.12.2000.00.01.DCRECEBER">1090</definedName>
    <definedName name="SLD.000.C.0.12.2001.00.01.11201010035">0</definedName>
    <definedName name="SLD.000.C.0.12.2001.00.01.11306010019">1</definedName>
    <definedName name="SLD.000.C.0.12.2001.00.01.11306010031">0</definedName>
    <definedName name="SLD.000.C.0.12.2001.00.01.11306010034">3</definedName>
    <definedName name="SLD.000.C.0.12.2001.00.01.11306010036">73</definedName>
    <definedName name="SLD.087.C.0.01.0000.00.01.21102">54378</definedName>
    <definedName name="SLD.087.C.0.01.0000.00.01.21103">22794</definedName>
    <definedName name="SLD.087.C.0.01.0000.00.01.22102">165826</definedName>
    <definedName name="SLD.087.C.0.01.0000.00.01.22103">123670</definedName>
    <definedName name="SLD.087.C.0.01.0000.00.01.24501">29193</definedName>
    <definedName name="SLD.087.C.0.01.0000.00.01.D1035">6124</definedName>
    <definedName name="SLD.087.C.0.01.0000.00.01.D1074">3439</definedName>
    <definedName name="SLD.087.C.0.01.2000.00.01.24501010001">-2740</definedName>
    <definedName name="SLD.087.C.0.02.0000.00.01.21102">58143</definedName>
    <definedName name="SLD.087.C.0.02.0000.00.01.21103">23767</definedName>
    <definedName name="SLD.087.C.0.02.0000.00.01.22102">172060</definedName>
    <definedName name="SLD.087.C.0.02.0000.00.01.22103">121699</definedName>
    <definedName name="SLD.087.C.0.02.0000.00.01.24501">29193</definedName>
    <definedName name="SLD.087.C.0.02.0000.00.01.D1035">15542</definedName>
    <definedName name="SLD.087.C.0.02.0000.00.01.D1074">-33</definedName>
    <definedName name="SLD.087.C.0.03.0000.00.01.21102">52333</definedName>
    <definedName name="SLD.087.C.0.03.0000.00.01.21103">23858</definedName>
    <definedName name="SLD.087.C.0.03.0000.00.01.22102">159867</definedName>
    <definedName name="SLD.087.C.0.03.0000.00.01.22103">119748</definedName>
    <definedName name="SLD.087.C.0.03.0000.00.01.24501">29193</definedName>
    <definedName name="SLD.087.C.0.03.0000.00.01.D1035">23151</definedName>
    <definedName name="SLD.087.C.0.03.0000.00.01.D1074">-5391</definedName>
    <definedName name="SLD.087.C.0.03.2000.00.01.34">702</definedName>
    <definedName name="SLD.087.C.0.03.2000.00.01.44">-7066</definedName>
    <definedName name="SLD.087.C.0.03.2000.00.01.D1074">8342</definedName>
    <definedName name="SLD.087.C.0.03.2000.00.01.D997">14663</definedName>
    <definedName name="SLD.087.C.0.03.2001.00.01.34">1803</definedName>
    <definedName name="SLD.087.C.0.03.2001.00.01.44">-33644</definedName>
    <definedName name="SLD.087.C.0.03.2001.00.01.D1074">-5391</definedName>
    <definedName name="SLD.087.C.0.03.2001.00.01.D1075">-10393</definedName>
    <definedName name="SLD.087.C.0.03.2001.00.01.D997">15100</definedName>
    <definedName name="SLD.087.C.0.04.0000.00.01.21102">54372</definedName>
    <definedName name="SLD.087.C.0.04.0000.00.01.21103">24897</definedName>
    <definedName name="SLD.087.C.0.04.0000.00.01.22102">161575</definedName>
    <definedName name="SLD.087.C.0.04.0000.00.01.22103">117776</definedName>
    <definedName name="SLD.087.C.0.04.0000.00.01.D1035">30760</definedName>
    <definedName name="SLD.087.C.0.04.0000.00.01.D1074">-4979</definedName>
    <definedName name="SLD.087.C.0.05.0000.00.01.21102">59405</definedName>
    <definedName name="SLD.087.C.0.05.0000.00.01.21103">26083</definedName>
    <definedName name="SLD.087.C.0.05.0000.00.01.22102">170697</definedName>
    <definedName name="SLD.087.C.0.05.0000.00.01.22103">115804</definedName>
    <definedName name="SLD.087.C.0.05.0000.00.01.D1035">38369</definedName>
    <definedName name="SLD.087.C.0.05.0000.00.01.D1074">-14254</definedName>
    <definedName name="SLD.087.C.0.06.0000.00.01.21102">59510</definedName>
    <definedName name="SLD.087.C.0.06.0000.00.01.21103">26015</definedName>
    <definedName name="SLD.087.C.0.06.0000.00.01.22102">166711</definedName>
    <definedName name="SLD.087.C.0.06.0000.00.01.22103">113810</definedName>
    <definedName name="SLD.087.C.0.06.0000.00.01.D1035">45978</definedName>
    <definedName name="SLD.087.C.0.06.0000.00.01.D1074">-9997</definedName>
    <definedName name="SLD.087.C.0.07.0000.00.01.21102">64399</definedName>
    <definedName name="SLD.087.C.0.07.0000.00.01.21103">27149</definedName>
    <definedName name="SLD.087.C.0.07.0000.00.01.22102">175854</definedName>
    <definedName name="SLD.087.C.0.07.0000.00.01.22103">111837</definedName>
    <definedName name="SLD.087.C.0.07.0000.00.01.D1035">53587</definedName>
    <definedName name="SLD.087.C.0.07.0000.00.01.D1074">-16582</definedName>
    <definedName name="SLD.087.C.0.07.2001.00.01.21102">64399</definedName>
    <definedName name="SLD.087.C.0.07.2001.00.01.21103">27149</definedName>
    <definedName name="SLD.087.C.0.07.2001.00.01.22102">175854</definedName>
    <definedName name="SLD.087.C.0.07.2001.00.01.22103">111837</definedName>
    <definedName name="SLD.087.C.0.07.2001.00.01.D1035">53587</definedName>
    <definedName name="SLD.087.C.0.07.2001.00.01.D1074">-16582</definedName>
    <definedName name="SLD.087.C.0.08.2000.00.01.21102">52598</definedName>
    <definedName name="SLD.087.C.0.08.2000.00.01.21103">21009</definedName>
    <definedName name="SLD.087.C.0.08.2000.00.01.22102">174915</definedName>
    <definedName name="SLD.087.C.0.08.2000.00.01.22103">132310</definedName>
    <definedName name="SLD.087.C.0.08.2000.00.01.24101010001">129974</definedName>
    <definedName name="SLD.087.C.0.08.2000.00.01.24401010001">1982</definedName>
    <definedName name="SLD.087.C.0.08.2000.00.01.24401010002">198</definedName>
    <definedName name="SLD.087.C.0.08.2000.00.01.24501">18114</definedName>
    <definedName name="SLD.087.C.0.08.2000.00.01.D1035">56850</definedName>
    <definedName name="SLD.087.C.0.08.2000.00.01.D1074">11588</definedName>
    <definedName name="SLD.087.C.0.08.2001.00.01.21102">69295</definedName>
    <definedName name="SLD.087.C.0.08.2001.00.01.21103">28322</definedName>
    <definedName name="SLD.087.C.0.08.2001.00.01.22102">184562</definedName>
    <definedName name="SLD.087.C.0.08.2001.00.01.22103">109852</definedName>
    <definedName name="SLD.087.C.0.08.2001.00.01.D1035">62490</definedName>
    <definedName name="SLD.087.C.0.08.2001.00.01.D1074">-21507</definedName>
    <definedName name="SLD.087.C.0.09.1999.00.01.24101010001">124174</definedName>
    <definedName name="SLD.087.C.0.09.1999.00.01.24401010001">1982</definedName>
    <definedName name="SLD.087.C.0.09.1999.00.01.24401010002">198</definedName>
    <definedName name="SLD.087.C.0.09.2000.00.01.11201010035">0</definedName>
    <definedName name="SLD.087.C.0.09.2000.00.01.11306010019">0</definedName>
    <definedName name="SLD.087.C.0.09.2000.00.01.21102">44925</definedName>
    <definedName name="SLD.087.C.0.09.2000.00.01.21103">19486</definedName>
    <definedName name="SLD.087.C.0.09.2000.00.01.2110302">19486</definedName>
    <definedName name="SLD.087.C.0.09.2000.00.01.22102">158111</definedName>
    <definedName name="SLD.087.C.0.09.2000.00.01.22103">131178</definedName>
    <definedName name="SLD.087.C.0.09.2000.00.01.24101010001">129974</definedName>
    <definedName name="SLD.087.C.0.09.2000.00.01.24401010001">1982</definedName>
    <definedName name="SLD.087.C.0.09.2000.00.01.24401010002">198</definedName>
    <definedName name="SLD.087.C.0.09.2000.00.01.24501">18114</definedName>
    <definedName name="SLD.087.C.0.09.2000.00.01.24501010001">-2740</definedName>
    <definedName name="SLD.087.C.0.09.2000.00.01.D1035">64621</definedName>
    <definedName name="SLD.087.C.0.09.2000.00.01.D1074">14031</definedName>
    <definedName name="SLD.087.C.0.09.2001.00.01.D1035">71452</definedName>
    <definedName name="SLD.087.C.0.09.2001.00.01.D1074">-23452</definedName>
    <definedName name="SLD.087.C.0.10.2000.00.01.21102">48321</definedName>
    <definedName name="SLD.087.C.0.10.2000.00.01.21103">20582</definedName>
    <definedName name="SLD.087.C.0.10.2000.00.01.22102">163710</definedName>
    <definedName name="SLD.087.C.0.10.2000.00.01.22103">129335</definedName>
    <definedName name="SLD.087.C.0.10.2000.00.01.D1035">72392</definedName>
    <definedName name="SLD.087.C.0.10.2000.00.01.D1074">14611</definedName>
    <definedName name="SLD.087.C.0.10.2001.00.01.D1035">80208</definedName>
    <definedName name="SLD.087.C.0.10.2001.00.01.D1074">-18978</definedName>
    <definedName name="SLD.087.C.0.11.2000.00.01.21102">50410</definedName>
    <definedName name="SLD.087.C.0.11.2000.00.01.21103">21639</definedName>
    <definedName name="SLD.087.C.0.11.2000.00.01.22102">164858</definedName>
    <definedName name="SLD.087.C.0.11.2000.00.01.22103">127467</definedName>
    <definedName name="SLD.087.C.0.11.2000.00.01.D1035">80163</definedName>
    <definedName name="SLD.087.C.0.11.2000.00.01.D1074">14199</definedName>
    <definedName name="SLD.087.C.0.11.2001.00.01.D1035">88567</definedName>
    <definedName name="SLD.087.C.0.11.2001.00.01.D1074">-4196</definedName>
    <definedName name="SLD.087.C.0.12.0000.00.01.21102">0</definedName>
    <definedName name="SLD.087.C.0.12.0000.00.01.21103">0</definedName>
    <definedName name="SLD.087.C.0.12.0000.00.01.22102">0</definedName>
    <definedName name="SLD.087.C.0.12.0000.00.01.22103">0</definedName>
    <definedName name="SLD.087.C.0.12.0000.00.01.24501">0</definedName>
    <definedName name="SLD.087.C.0.12.0000.00.01.D1035">0</definedName>
    <definedName name="SLD.087.C.0.12.0000.00.01.D1074">0</definedName>
    <definedName name="SLD.087.C.0.12.1999.00.00.24101010001">129974445.70996</definedName>
    <definedName name="SLD.087.C.0.12.1999.00.00.24401010001">1982226.87999916</definedName>
    <definedName name="SLD.087.C.0.12.1999.00.00.24401010002">198222.69000006</definedName>
    <definedName name="SLD.087.C.0.12.1999.00.00.24501010001">16609303.7200012</definedName>
    <definedName name="SLD.087.C.0.12.1999.00.01.24101010001">129974</definedName>
    <definedName name="SLD.087.C.0.12.1999.00.01.24401010001">1982</definedName>
    <definedName name="SLD.087.C.0.12.1999.00.01.24401010002">198</definedName>
    <definedName name="SLD.087.C.0.12.1999.00.01.24501010001">16609</definedName>
    <definedName name="SLD.087.C.0.12.2000.00.01.21102">52123</definedName>
    <definedName name="SLD.087.C.0.12.2000.00.01.21103">21692</definedName>
    <definedName name="SLD.087.C.0.12.2000.00.01.22102">164505</definedName>
    <definedName name="SLD.087.C.0.12.2000.00.01.22103">125598</definedName>
    <definedName name="SLD.087.C.0.12.2000.00.01.24101010001">129974</definedName>
    <definedName name="SLD.087.C.0.12.2000.00.01.24401010001">3105</definedName>
    <definedName name="SLD.087.C.0.12.2000.00.01.24401010002">311</definedName>
    <definedName name="SLD.087.C.0.12.2000.00.01.24501">16879</definedName>
    <definedName name="SLD.087.C.0.12.2000.00.01.24501010001">0</definedName>
    <definedName name="SLD.087.C.0.12.2000.00.01.D1035">87934</definedName>
    <definedName name="SLD.087.C.0.12.2000.00.01.D1074">12314</definedName>
    <definedName name="SLD.087.C.0.12.2001.00.01.D1035">97125</definedName>
    <definedName name="SLD.087.C.0.IN.2000.00.01.24101010001">129974</definedName>
    <definedName name="SLD.087.C.0.IN.2000.00.01.24401010001">1982</definedName>
    <definedName name="SLD.087.C.0.IN.2000.00.01.24401010002">198</definedName>
    <definedName name="SLD.087.C.0.IN.2000.00.01.24501">18114</definedName>
    <definedName name="sldkfj" hidden="1">{"'gráf jan00'!$A$1:$AK$41"}</definedName>
    <definedName name="Sml">{"um","dois","três","quatro","cinco","seis","sete","oito","nove","dez","onze","doze","treze","quatorze","quinze","dezesseis","dezessete","dezoito","dezenove"}</definedName>
    <definedName name="Sng">{"um","mil","um milhão","um bilhão","um trilhão"}</definedName>
    <definedName name="Socorro" hidden="1">{"'gráf jan00'!$A$1:$AK$41"}</definedName>
    <definedName name="sof" hidden="1">{#N/A,#N/A,FALSE,"PCOL"}</definedName>
    <definedName name="sofia" hidden="1">{"'gráf jan00'!$A$1:$AK$41"}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localSheetId="3" hidden="1">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rel1" hidden="1">3</definedName>
    <definedName name="solver_rel14" hidden="1">1</definedName>
    <definedName name="solver_rel15" hidden="1">1</definedName>
    <definedName name="solver_rel16" hidden="1">1</definedName>
    <definedName name="solver_rel17" hidden="1">1</definedName>
    <definedName name="solver_rel18" hidden="1">1</definedName>
    <definedName name="solver_rel19" hidden="1">1</definedName>
    <definedName name="solver_rel20" hidden="1">1</definedName>
    <definedName name="solver_rel21" hidden="1">1</definedName>
    <definedName name="solver_rel22" hidden="1">1</definedName>
    <definedName name="solver_rel23" hidden="1">1</definedName>
    <definedName name="solver_rel24" hidden="1">1</definedName>
    <definedName name="solver_rel25" hidden="1">1</definedName>
    <definedName name="solver_rel26" hidden="1">1</definedName>
    <definedName name="solver_rel27" hidden="1">1</definedName>
    <definedName name="solver_rel28" hidden="1">1</definedName>
    <definedName name="solver_rel29" hidden="1">1</definedName>
    <definedName name="solver_rel30" hidden="1">1</definedName>
    <definedName name="solver_rel31" hidden="1">1</definedName>
    <definedName name="solver_rel32" hidden="1">1</definedName>
    <definedName name="solver_rel33" hidden="1">1</definedName>
    <definedName name="solver_rel34" hidden="1">1</definedName>
    <definedName name="solver_rel35" hidden="1">1</definedName>
    <definedName name="solver_rel36" hidden="1">1</definedName>
    <definedName name="solver_rel37" hidden="1">1</definedName>
    <definedName name="solver_rel38" hidden="1">1</definedName>
    <definedName name="solver_rel39" hidden="1">1</definedName>
    <definedName name="solver_rel40" hidden="1">1</definedName>
    <definedName name="solver_rel41" hidden="1">1</definedName>
    <definedName name="solver_rel42" hidden="1">1</definedName>
    <definedName name="solver_rel43" hidden="1">1</definedName>
    <definedName name="solver_rel44" hidden="1">1</definedName>
    <definedName name="solver_rel45" hidden="1">1</definedName>
    <definedName name="solver_rel46" hidden="1">1</definedName>
    <definedName name="solver_rel47" hidden="1">1</definedName>
    <definedName name="solver_rel48" hidden="1">1</definedName>
    <definedName name="solver_rel49" hidden="1">1</definedName>
    <definedName name="solver_rel50" hidden="1">1</definedName>
    <definedName name="solver_rel51" hidden="1">1</definedName>
    <definedName name="solver_rel52" hidden="1">1</definedName>
    <definedName name="solver_rel53" hidden="1">1</definedName>
    <definedName name="solver_rel54" hidden="1">1</definedName>
    <definedName name="solver_rel55" hidden="1">1</definedName>
    <definedName name="solver_rel56" hidden="1">1</definedName>
    <definedName name="solver_rel57" hidden="1">1</definedName>
    <definedName name="solver_rel58" hidden="1">1</definedName>
    <definedName name="solver_rel9" hidden="1">1</definedName>
    <definedName name="solver_rhs1" hidden="1">0</definedName>
    <definedName name="solver_scl" hidden="1">2</definedName>
    <definedName name="solver_sho" hidden="1">2</definedName>
    <definedName name="solver_tim" hidden="1">100</definedName>
    <definedName name="solver_tmp" hidden="1">0</definedName>
    <definedName name="solver_tol" hidden="1">0.05</definedName>
    <definedName name="solver_typ" localSheetId="3" hidden="1">1</definedName>
    <definedName name="solver_typ" hidden="1">3</definedName>
    <definedName name="solver_val" localSheetId="3" hidden="1">0</definedName>
    <definedName name="solver_val" hidden="1">19.66</definedName>
    <definedName name="SOMA">#REF!</definedName>
    <definedName name="soma4">#REF!</definedName>
    <definedName name="SomaAgrup" hidden="1">SUMIF(OFFSET(#REF!,1,0,#REF!),"S",OFFSET(#REF!,1,0,#REF!))</definedName>
    <definedName name="SPL">#REF!</definedName>
    <definedName name="sqdsad">#N/A</definedName>
    <definedName name="SRT">#REF!</definedName>
    <definedName name="SRV" hidden="1">#REF!</definedName>
    <definedName name="SS" localSheetId="3" hidden="1">#REF!</definedName>
    <definedName name="SS" hidden="1">#REF!</definedName>
    <definedName name="SSDF" hidden="1">{"'Quadro'!$A$4:$BG$78"}</definedName>
    <definedName name="ssdfdf">#N/A</definedName>
    <definedName name="ssdssss">#REF!</definedName>
    <definedName name="SSS" localSheetId="3" hidden="1">#REF!</definedName>
    <definedName name="SSS" hidden="1">#REF!</definedName>
    <definedName name="SSS_1" hidden="1">{#N/A,#N/A,FALSE,"MO (2)"}</definedName>
    <definedName name="ssss">#REF!</definedName>
    <definedName name="ssssss" hidden="1">{#N/A,#N/A,FALSE,"MO (2)"}</definedName>
    <definedName name="ssssssss" hidden="1">{"'RR'!$A$2:$E$81"}</definedName>
    <definedName name="ssssssssss" hidden="1">#REF!</definedName>
    <definedName name="sssssssssss" hidden="1">#REF!</definedName>
    <definedName name="ssssssssssss" localSheetId="7" hidden="1">#REF!</definedName>
    <definedName name="ssssssssssss" hidden="1">#REF!</definedName>
    <definedName name="SSSSSSSSSSSSSSSSS">#REF!</definedName>
    <definedName name="sssssssssssssssssssss" hidden="1">{#N/A,#N/A,TRUE,"Plan1"}</definedName>
    <definedName name="sssssssssssssssssssss_1" hidden="1">{#N/A,#N/A,TRUE,"Plan1"}</definedName>
    <definedName name="sssw">#REF!</definedName>
    <definedName name="Standard">#REF!</definedName>
    <definedName name="STB">#REF!</definedName>
    <definedName name="Subestação">#REF!</definedName>
    <definedName name="Sublanços_a" localSheetId="7" hidden="1">#REF!</definedName>
    <definedName name="Sublanços_a" hidden="1">#REF!</definedName>
    <definedName name="Subs_Calculados_v" localSheetId="7" hidden="1">#REF!</definedName>
    <definedName name="Subs_Calculados_v" hidden="1">#REF!</definedName>
    <definedName name="Subs_Exploração" hidden="1">#REF!</definedName>
    <definedName name="Subs_Recebidos_v" hidden="1">#REF!</definedName>
    <definedName name="Subs_Taxas_v" hidden="1">#REF!</definedName>
    <definedName name="subtotal">#REF!</definedName>
    <definedName name="SUDENE">#N/A</definedName>
    <definedName name="Supervisores" hidden="1">{"'Quadro'!$A$4:$BG$78"}</definedName>
    <definedName name="SWE" hidden="1">{"'Quadro'!$A$4:$BG$78"}</definedName>
    <definedName name="swee" hidden="1">{"'RR'!$A$2:$E$81"}</definedName>
    <definedName name="SWR" hidden="1">{"'Quadro'!$A$4:$BG$78"}</definedName>
    <definedName name="Swvu.PLANILHA2." hidden="1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xdff" hidden="1">{"'CptDifn'!$AA$32:$AG$32"}</definedName>
    <definedName name="t">#REF!</definedName>
    <definedName name="T_DEPENDENCIAS">#REF!</definedName>
    <definedName name="TAB">#REF!</definedName>
    <definedName name="tab_mancal">#REF!</definedName>
    <definedName name="tab0198">#REF!</definedName>
    <definedName name="tab1">#REF!</definedName>
    <definedName name="TAB4">#REF!</definedName>
    <definedName name="tabder">#REF!</definedName>
    <definedName name="TABEFET">#REF!</definedName>
    <definedName name="tabela">#REF!</definedName>
    <definedName name="Tabela_Areas_Serviço_Downpayment" hidden="1">#REF!</definedName>
    <definedName name="Tabela_Areas_Serviço_Fixas" hidden="1">#REF!</definedName>
    <definedName name="Tabela_Areas_Serviço_Proveitos_Diferidos" localSheetId="7" hidden="1">#REF!</definedName>
    <definedName name="Tabela_Areas_Serviço_Proveitos_Diferidos" hidden="1">#REF!</definedName>
    <definedName name="Tabela_Areas_Serviço_Proveitos_Exercício" localSheetId="7" hidden="1">#REF!</definedName>
    <definedName name="Tabela_Areas_Serviço_Proveitos_Exercício" hidden="1">#REF!</definedName>
    <definedName name="Tabela_Custos_Exploração_Resumo" localSheetId="7" hidden="1">#REF!</definedName>
    <definedName name="Tabela_Custos_Exploração_Resumo" hidden="1">#REF!</definedName>
    <definedName name="Tabela_IVA" localSheetId="7" hidden="1">#REF!</definedName>
    <definedName name="Tabela_IVA" hidden="1">#REF!</definedName>
    <definedName name="Tabela_Lanços" localSheetId="7" hidden="1">#REF!</definedName>
    <definedName name="Tabela_Lanços" hidden="1">#REF!</definedName>
    <definedName name="Tabela_Outros_Proveitos" hidden="1">#REF!</definedName>
    <definedName name="Tabela_Prazos_Médios" hidden="1">#REF!</definedName>
    <definedName name="TABELA01">#REF!</definedName>
    <definedName name="tabela0198">#REF!</definedName>
    <definedName name="TABELA02">#REF!</definedName>
    <definedName name="tabela03">#REF!</definedName>
    <definedName name="tabela1">#REF!</definedName>
    <definedName name="tabela2">#REF!</definedName>
    <definedName name="tabela3">#REF!</definedName>
    <definedName name="TabelaActualizaçãoTarifária" localSheetId="7" hidden="1">#REF!</definedName>
    <definedName name="TabelaActualizaçãoTarifária" hidden="1">#REF!</definedName>
    <definedName name="tabelaDenominação">#REF!</definedName>
    <definedName name="TABELAPMSP">#REF!</definedName>
    <definedName name="TabEmp">#REF!</definedName>
    <definedName name="TabImport">#REF!</definedName>
    <definedName name="TABINS">#REF!</definedName>
    <definedName name="TableName">"Dummy"</definedName>
    <definedName name="TABMAX">#REF!</definedName>
    <definedName name="TABMIN">#REF!</definedName>
    <definedName name="TabPer">#REF!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rifas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TAXES">#REF!</definedName>
    <definedName name="TBdbName" hidden="1">"88D5BF544BE111D2B8C5006097494125.mdb"</definedName>
    <definedName name="TBF">#REF!</definedName>
    <definedName name="tbjan01">#REF!</definedName>
    <definedName name="TBJAN02">#REF!</definedName>
    <definedName name="TBJAN03">#REF!</definedName>
    <definedName name="TBJUL01">#REF!</definedName>
    <definedName name="TBJUL02">#REF!</definedName>
    <definedName name="tbjul03">#REF!</definedName>
    <definedName name="tec">#REF!</definedName>
    <definedName name="telaA">#REF!</definedName>
    <definedName name="telaC">#REF!</definedName>
    <definedName name="tem" hidden="1">{"'gráf jan00'!$A$1:$AK$41"}</definedName>
    <definedName name="TEMP" hidden="1">{#N/A,#N/A,FALSE,"PCOL"}</definedName>
    <definedName name="tempo" hidden="1">{#N/A,#N/A,FALSE,"PCOL"}</definedName>
    <definedName name="tempo_depr">#REF!</definedName>
    <definedName name="TERCEIROS">#REF!</definedName>
    <definedName name="Terr_preços">#REF!</definedName>
    <definedName name="TERRA">#REF!</definedName>
    <definedName name="terraplenagem">#REF!</definedName>
    <definedName name="test">#REF!</definedName>
    <definedName name="teste">#REF!</definedName>
    <definedName name="teste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0" hidden="1">{"'Quadro'!$A$4:$BG$78"}</definedName>
    <definedName name="teste2">#REF!</definedName>
    <definedName name="teste20" hidden="1">{"'Quadro'!$A$4:$BG$78"}</definedName>
    <definedName name="teste3" hidden="1">{"'Quadro'!$A$4:$BG$78"}</definedName>
    <definedName name="testeA" hidden="1">{"'Quadro'!$A$4:$BG$78"}</definedName>
    <definedName name="TESTHKEY">#REF!</definedName>
    <definedName name="TESTKEYS">#REF!</definedName>
    <definedName name="TESTVKEY">#REF!</definedName>
    <definedName name="TEXTO">#REF!</definedName>
    <definedName name="TextRefCopy10">#REF!</definedName>
    <definedName name="TextRefCopy11">#REF!</definedName>
    <definedName name="TextRefCopy12">#REF!</definedName>
    <definedName name="TextRefCopy13">#REF!</definedName>
    <definedName name="TextRefCopy17">#REF!</definedName>
    <definedName name="TextRefCopy18">#REF!</definedName>
    <definedName name="TextRefCopy19">#REF!</definedName>
    <definedName name="TextRefCopy20">#REF!</definedName>
    <definedName name="TextRefCopy21">#REF!</definedName>
    <definedName name="TextRefCopy22">#REF!</definedName>
    <definedName name="TextRefCopy23">#REF!</definedName>
    <definedName name="TextRefCopy24">#REF!</definedName>
    <definedName name="TextRefCopy25">#REF!</definedName>
    <definedName name="TextRefCopy26">#REF!</definedName>
    <definedName name="TextRefCopy27">#REF!</definedName>
    <definedName name="TextRefCopy28">#REF!</definedName>
    <definedName name="TextRefCopy29">#REF!</definedName>
    <definedName name="TextRefCopy3">#REF!</definedName>
    <definedName name="TextRefCopy30">#REF!</definedName>
    <definedName name="TextRefCopy32">#REF!</definedName>
    <definedName name="TextRefCopy35">#REF!</definedName>
    <definedName name="TextRefCopy36">#REF!</definedName>
    <definedName name="TextRefCopy37">#REF!</definedName>
    <definedName name="TextRefCopy38">#REF!</definedName>
    <definedName name="TextRefCopy39">#REF!</definedName>
    <definedName name="TextRefCopy4">#REF!</definedName>
    <definedName name="TextRefCopy40">#REF!</definedName>
    <definedName name="TextRefCopy41">#REF!</definedName>
    <definedName name="TextRefCopy42">#REF!</definedName>
    <definedName name="TextRefCopy43">#REF!</definedName>
    <definedName name="TextRefCopy44">#REF!</definedName>
    <definedName name="TextRefCopy45">#REF!</definedName>
    <definedName name="TextRefCopy47">#REF!</definedName>
    <definedName name="TextRefCopy48">#REF!</definedName>
    <definedName name="TextRefCopy49">#REF!</definedName>
    <definedName name="TextRefCopy5">#REF!</definedName>
    <definedName name="TextRefCopy50">#REF!</definedName>
    <definedName name="TextRefCopy51">#REF!</definedName>
    <definedName name="TextRefCopy52">#REF!</definedName>
    <definedName name="TextRefCopy54">#REF!</definedName>
    <definedName name="TextRefCopy55">#REF!</definedName>
    <definedName name="TextRefCopy56">#REF!</definedName>
    <definedName name="TextRefCopy57">#REF!</definedName>
    <definedName name="TextRefCopy58">#REF!</definedName>
    <definedName name="TextRefCopy59">#REF!</definedName>
    <definedName name="TextRefCopy6">#REF!</definedName>
    <definedName name="TextRefCopy60">#REF!</definedName>
    <definedName name="TextRefCopy61">#REF!</definedName>
    <definedName name="TextRefCopy62">#REF!</definedName>
    <definedName name="TextRefCopy63">#REF!</definedName>
    <definedName name="TextRefCopy64">#REF!</definedName>
    <definedName name="TextRefCopy66">#REF!</definedName>
    <definedName name="TextRefCopy67">#REF!</definedName>
    <definedName name="TextRefCopy68">#REF!</definedName>
    <definedName name="TextRefCopy7">#REF!</definedName>
    <definedName name="TextRefCopy8">#REF!</definedName>
    <definedName name="TextRefCopy9">#REF!</definedName>
    <definedName name="TextRefCopyRangeCount" hidden="1">68</definedName>
    <definedName name="TFJBULSLEM" hidden="1">#REF!</definedName>
    <definedName name="tgb" hidden="1">{"'gráf jan00'!$A$1:$AK$41"}</definedName>
    <definedName name="th">#N/A</definedName>
    <definedName name="tha">#REF!</definedName>
    <definedName name="thguyi" hidden="1">{"'CptDifn'!$AA$32:$AG$32"}</definedName>
    <definedName name="thiago" hidden="1">{#N/A,#N/A,FALSE,"MO (2)"}</definedName>
    <definedName name="THR" hidden="1">{"'gráf jan00'!$A$1:$AK$41"}</definedName>
    <definedName name="THTRHT" hidden="1">{"'gráf jan00'!$A$1:$AK$41"}</definedName>
    <definedName name="thythy">#REF!</definedName>
    <definedName name="TICPRQXLHI" hidden="1">#REF!</definedName>
    <definedName name="TIP">#REF!</definedName>
    <definedName name="Tipo">#REF!</definedName>
    <definedName name="tipo_tamb">#REF!</definedName>
    <definedName name="tipoobra">#REF!</definedName>
    <definedName name="TIPOORCAMENTO" hidden="1">IF(VALUE(#REF!)=2,"Licitado","Proposto")</definedName>
    <definedName name="TipoV">#REF!</definedName>
    <definedName name="TIR">#REF!</definedName>
    <definedName name="TÍTULO4">#REF!</definedName>
    <definedName name="_xlnm.Print_Titles" localSheetId="4">CPU_Produtos!$6:$6</definedName>
    <definedName name="_xlnm.Print_Titles" localSheetId="7">Cronograma!$1:$3</definedName>
    <definedName name="_xlnm.Print_Titles" localSheetId="0">'DER INFRA 2025 01 SEM'!$1:$8</definedName>
    <definedName name="_xlnm.Print_Titles">#N/A</definedName>
    <definedName name="Títulos_impressão_IM">#REF!</definedName>
    <definedName name="tjtr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MDA" hidden="1">#REF!</definedName>
    <definedName name="TMDA_kms_Exploração" hidden="1">#REF!</definedName>
    <definedName name="TMDA_Kms_Exploração_média" localSheetId="7" hidden="1">#REF!</definedName>
    <definedName name="TMDA_Kms_Exploração_média" hidden="1">#REF!</definedName>
    <definedName name="TMDA_kms_Percorridos_Lanços" localSheetId="7" hidden="1">#REF!</definedName>
    <definedName name="TMDA_kms_Percorridos_Lanços" hidden="1">#REF!</definedName>
    <definedName name="TMDA_Receitas" localSheetId="7" hidden="1">#REF!</definedName>
    <definedName name="TMDA_Receitas" hidden="1">#REF!</definedName>
    <definedName name="TMDA_Receitascl1" hidden="1">#REF!</definedName>
    <definedName name="TMDA_Receitascl2" hidden="1">#REF!</definedName>
    <definedName name="TMDA_Receitascl3" hidden="1">#REF!</definedName>
    <definedName name="TMDA_Receitascl4" hidden="1">#REF!</definedName>
    <definedName name="TMDA_ViasLanços" hidden="1">#REF!</definedName>
    <definedName name="TMDAcl1" hidden="1">#REF!</definedName>
    <definedName name="TMDAcl2" hidden="1">#REF!</definedName>
    <definedName name="TMDAcl3" hidden="1">#REF!</definedName>
    <definedName name="TMDAcl4" hidden="1">#REF!</definedName>
    <definedName name="TMO">#REF!</definedName>
    <definedName name="todas" hidden="1">#REF!</definedName>
    <definedName name="Todas_as_pendencias">#REF!</definedName>
    <definedName name="ToleranciaErroCoeficiente">#REF!</definedName>
    <definedName name="TOLUENO">#REF!</definedName>
    <definedName name="topo">#REF!</definedName>
    <definedName name="TOT">#REF!</definedName>
    <definedName name="TOTAL">#REF!</definedName>
    <definedName name="TOTAL_GERAL">#REF!</definedName>
    <definedName name="Total_Nós_média" hidden="1">#REF!</definedName>
    <definedName name="Total_Portagens_média" hidden="1">#REF!</definedName>
    <definedName name="TOTAL_RESUMO">#REF!</definedName>
    <definedName name="TOTAL1">#REF!</definedName>
    <definedName name="TOTAL2">#REF!</definedName>
    <definedName name="TOTALCLP03">#REF!</definedName>
    <definedName name="TotalEPI">#REF!</definedName>
    <definedName name="TotalFerramentas">#REF!</definedName>
    <definedName name="TotalFolha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o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SER_EE1">#REF!</definedName>
    <definedName name="TOTSER_EE2">#REF!</definedName>
    <definedName name="TOTSER_EE3">#REF!</definedName>
    <definedName name="TPT">#REF!</definedName>
    <definedName name="TQDGUPTBEF" hidden="1">#REF!</definedName>
    <definedName name="tr">#N/A</definedName>
    <definedName name="tran" hidden="1">{"'Quadro'!$A$4:$BG$78"}</definedName>
    <definedName name="TRANS">#REF!</definedName>
    <definedName name="TRÂNS_SEGURANÇA">#REF!</definedName>
    <definedName name="transferencia">#REF!</definedName>
    <definedName name="transp3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orte_Brita_TSD" hidden="1">{#N/A,#N/A,TRUE,"Plan1"}</definedName>
    <definedName name="tre" hidden="1">{"'gráf jan00'!$A$1:$AK$41"}</definedName>
    <definedName name="trech" hidden="1">#REF!</definedName>
    <definedName name="trecho">#REF!</definedName>
    <definedName name="Treinamento">#REF!</definedName>
    <definedName name="TreinamentoAdmLocal">#REF!</definedName>
    <definedName name="TreinamentoMOD">#REF!</definedName>
    <definedName name="trem" hidden="1">{"'gráf jan00'!$A$1:$AK$41"}</definedName>
    <definedName name="trezeabril" hidden="1">{"'gráf jan00'!$A$1:$AK$41"}</definedName>
    <definedName name="TREZEABRILL" hidden="1">{"'gráf jan00'!$A$1:$AK$41"}</definedName>
    <definedName name="trezeag" hidden="1">{"'gráf jan00'!$A$1:$AK$41"}</definedName>
    <definedName name="trezeagosto" hidden="1">{"'gráf jan00'!$A$1:$AK$41"}</definedName>
    <definedName name="trezeagosto2" hidden="1">{"'gráf jan00'!$A$1:$AK$41"}</definedName>
    <definedName name="trezeagosto3" hidden="1">{"'gráf jan00'!$A$1:$AK$41"}</definedName>
    <definedName name="trezeagosto4" hidden="1">{"'gráf jan00'!$A$1:$AK$41"}</definedName>
    <definedName name="trezeagosto5" hidden="1">{"'gráf jan00'!$A$1:$AK$41"}</definedName>
    <definedName name="trezeagosto6" hidden="1">{"'gráf jan00'!$A$1:$AK$41"}</definedName>
    <definedName name="trezeagosto7" hidden="1">{"'gráf jan00'!$A$1:$AK$41"}</definedName>
    <definedName name="trezeagosto8" hidden="1">{"'gráf jan00'!$A$1:$AK$41"}</definedName>
    <definedName name="trezejulho" hidden="1">{"'gráf jan00'!$A$1:$AK$41"}</definedName>
    <definedName name="trezejulho2" hidden="1">{"'gráf jan00'!$A$1:$AK$41"}</definedName>
    <definedName name="trezejulho3" hidden="1">{"'gráf jan00'!$A$1:$AK$41"}</definedName>
    <definedName name="trezejun" hidden="1">{"'gráf jan00'!$A$1:$AK$41"}</definedName>
    <definedName name="trezejunho" hidden="1">{"'gráf jan00'!$A$1:$AK$41"}</definedName>
    <definedName name="trezejunnho" hidden="1">{"'gráf jan00'!$A$1:$AK$41"}</definedName>
    <definedName name="trezemarço" hidden="1">{"'gráf jan00'!$A$1:$AK$41"}</definedName>
    <definedName name="trian" hidden="1">{"'gráf jan00'!$A$1:$AK$41"}</definedName>
    <definedName name="TROCA">#REF!</definedName>
    <definedName name="TRP">#REF!</definedName>
    <definedName name="trpaa">#REF!</definedName>
    <definedName name="trrrr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trrtt">#REF!</definedName>
    <definedName name="trt" hidden="1">{"'gráf jan00'!$A$1:$AK$41"}</definedName>
    <definedName name="trtr">#REF!</definedName>
    <definedName name="trtrt">#N/A</definedName>
    <definedName name="TRYU" hidden="1">{"'Quadro'!$A$4:$BG$78"}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t">#REF!</definedName>
    <definedName name="TT_OP">#REF!</definedName>
    <definedName name="TT_OT">#REF!</definedName>
    <definedName name="TT_VP1">#REF!</definedName>
    <definedName name="TT_VP2">#REF!</definedName>
    <definedName name="TTER" hidden="1">{"'Quadro'!$A$4:$BG$78"}</definedName>
    <definedName name="ttrete" hidden="1">{"'CptDifn'!$AA$32:$AG$32"}</definedName>
    <definedName name="TTT" localSheetId="3" hidden="1">{"'Plan1 (2)'!$A$5:$F$63"}</definedName>
    <definedName name="TTT" hidden="1">{"'Plan1 (2)'!$A$5:$F$63"}</definedName>
    <definedName name="tttt">#N/A</definedName>
    <definedName name="ttttt">#REF!</definedName>
    <definedName name="TTTTTT" localSheetId="3" hidden="1">{"'Plan1 (2)'!$A$5:$F$63"}</definedName>
    <definedName name="TTTTTT" hidden="1">{"'Plan1 (2)'!$A$5:$F$63"}</definedName>
    <definedName name="tttttttttttt" hidden="1">{"'CptDifn'!$AA$32:$AG$32"}</definedName>
    <definedName name="ttttttttttttttttt" hidden="1">{"'Quadro'!$A$4:$BG$78"}</definedName>
    <definedName name="TTY" hidden="1">{"'CptDifn'!$AA$32:$AG$32"}</definedName>
    <definedName name="tudo">#REF!</definedName>
    <definedName name="Tunnel_Liner">#REF!</definedName>
    <definedName name="tuui" hidden="1">{"'CptDifn'!$AA$32:$AG$32"}</definedName>
    <definedName name="tuy" hidden="1">{"'CptDifn'!$AA$32:$AG$32"}</definedName>
    <definedName name="TVA">#REF!</definedName>
    <definedName name="twe" hidden="1">{"'CptDifn'!$AA$32:$AG$32"}</definedName>
    <definedName name="tx_br_equip">#REF!</definedName>
    <definedName name="tx_br_frete">#REF!</definedName>
    <definedName name="tx_br_serv">#REF!</definedName>
    <definedName name="tx_crescimento">#REF!</definedName>
    <definedName name="tx_us_serv">#REF!</definedName>
    <definedName name="tx_VPL_sem_alav">#REF!</definedName>
    <definedName name="TXREMATI">#REF!</definedName>
    <definedName name="tyityuio" hidden="1">{"'CptDifn'!$AA$32:$AG$32"}</definedName>
    <definedName name="tyjtyk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UHGG">#REF!</definedName>
    <definedName name="tykforfuyo" hidden="1">{#N/A,#N/A,FALSE,"Flx_caixa";#N/A,#N/A,FALSE,"Invest";#N/A,#N/A,FALSE,"Resultado";#N/A,#N/A,FALSE,"Custos";#N/A,#N/A,FALSE,"Receita";#N/A,#N/A,FALSE,"Comentários"}</definedName>
    <definedName name="tyrt" hidden="1">{"'CptDifn'!$AA$32:$AG$32"}</definedName>
    <definedName name="tyrtu" hidden="1">{"'CptDifn'!$AA$32:$AG$32"}</definedName>
    <definedName name="tystj" hidden="1">{"'gráf jan00'!$A$1:$AK$41"}</definedName>
    <definedName name="tyty">#REF!</definedName>
    <definedName name="TYU" hidden="1">{"'Quadro'!$A$4:$BG$78"}</definedName>
    <definedName name="TYUIO" hidden="1">{#N/A,#N/A,TRUE,"Serviços"}</definedName>
    <definedName name="TYUIOO" hidden="1">{#N/A,#N/A,TRUE,"Serviços"}</definedName>
    <definedName name="tyuru" hidden="1">{"'CptDifn'!$AA$32:$AG$32"}</definedName>
    <definedName name="tyutyui" hidden="1">{"'CptDifn'!$AA$32:$AG$32"}</definedName>
    <definedName name="u" hidden="1">#REF!</definedName>
    <definedName name="UCVGGYMBRY" hidden="1">#REF!</definedName>
    <definedName name="UGCCATDT">#REF!</definedName>
    <definedName name="UGEUOFWTRG" hidden="1">#REF!</definedName>
    <definedName name="uhu">#N/A</definedName>
    <definedName name="uio" hidden="1">{"'CptDifn'!$AA$32:$AG$32"}</definedName>
    <definedName name="uioo" hidden="1">{"'CptDifn'!$AA$32:$AG$32"}</definedName>
    <definedName name="ujklfdf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m" hidden="1">{"'gráf jan00'!$A$1:$AK$41"}</definedName>
    <definedName name="UJMU58213W" hidden="1">#REF!</definedName>
    <definedName name="UKDKJD">#REF!</definedName>
    <definedName name="UltPart">#REF!</definedName>
    <definedName name="UN">#REF!</definedName>
    <definedName name="UN.">#REF!</definedName>
    <definedName name="Und" hidden="1">#N/A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D.CENTAVO">#REF!</definedName>
    <definedName name="UNID.MILHÃO">#REF!</definedName>
    <definedName name="UNID.MILHAR">#REF!</definedName>
    <definedName name="UNID_serviço">OFFSET(#REF!,0,0,COUNTA(#REF!),1)</definedName>
    <definedName name="UnidAux" hidden="1">#N/A</definedName>
    <definedName name="unit">#REF!</definedName>
    <definedName name="UNS">#REF!</definedName>
    <definedName name="uoluyk" hidden="1">{#N/A,#N/A,TRUE,"indice";#N/A,#N/A,TRUE,"indicadores";#N/A,#N/A,TRUE,"comentarios"}</definedName>
    <definedName name="uoya" hidden="1">{"'RR'!$A$2:$E$81"}</definedName>
    <definedName name="up" hidden="1">{"'CptDifn'!$AA$32:$AG$32"}</definedName>
    <definedName name="Usinagem" hidden="1">{#N/A,#N/A,FALSE,"MO (2)"}</definedName>
    <definedName name="Utlidades2">#REF!</definedName>
    <definedName name="uu">#N/A</definedName>
    <definedName name="uuu">#N/A</definedName>
    <definedName name="uuuu">#N/A</definedName>
    <definedName name="uuuuu">#N/A</definedName>
    <definedName name="uuuuuu">#N/A</definedName>
    <definedName name="uuuuuuuuuuuuuu" hidden="1">#REF!</definedName>
    <definedName name="uuuuuuuuuuuuuuuuuuuuuu" hidden="1">#REF!</definedName>
    <definedName name="uuuuuuuuuuuuuuuuuuuuuuuuuuuuuuuuuu" hidden="1">#REF!</definedName>
    <definedName name="UXKBVEUGNA" hidden="1">#REF!</definedName>
    <definedName name="uy" hidden="1">{"'CptDifn'!$AA$32:$AG$32"}</definedName>
    <definedName name="uyrutryutryutr" localSheetId="7" hidden="1">#REF!</definedName>
    <definedName name="uyrutryutryutr" hidden="1">#REF!</definedName>
    <definedName name="uyruyrutr" localSheetId="7" hidden="1">#REF!</definedName>
    <definedName name="uyruyrutr" hidden="1">#REF!</definedName>
    <definedName name="uyruyuryu" localSheetId="7" hidden="1">#REF!</definedName>
    <definedName name="uyruyuryu" hidden="1">#REF!</definedName>
    <definedName name="uyt" hidden="1">{"'CptDifn'!$AA$32:$AG$32"}</definedName>
    <definedName name="uytruytury" hidden="1">#REF!</definedName>
    <definedName name="uytruyuytu" hidden="1">#REF!</definedName>
    <definedName name="uyturyuytu" hidden="1">#REF!</definedName>
    <definedName name="uytuyt" hidden="1">#REF!</definedName>
    <definedName name="uytuytuyruyt" hidden="1">#REF!</definedName>
    <definedName name="uyuty" hidden="1">#REF!</definedName>
    <definedName name="v">#N/A</definedName>
    <definedName name="V_Orc3">#REF!</definedName>
    <definedName name="V_Orcam">#REF!</definedName>
    <definedName name="V15CS">#REF!</definedName>
    <definedName name="V15NITRO">#REF!</definedName>
    <definedName name="V15PROPPET">#REF!</definedName>
    <definedName name="V15PVC">#REF!</definedName>
    <definedName name="V42NITRO">#REF!</definedName>
    <definedName name="V42OPPCAM">#REF!</definedName>
    <definedName name="V42PROPPET">#REF!</definedName>
    <definedName name="V42PVC">#REF!</definedName>
    <definedName name="vagoes" hidden="1">{"'gráf jan00'!$A$1:$AK$41"}</definedName>
    <definedName name="ValAAn">#REF!</definedName>
    <definedName name="ValAAnrl">#REF!</definedName>
    <definedName name="ValAcu">#REF!</definedName>
    <definedName name="ValAcurl">#REF!</definedName>
    <definedName name="Valchv">#REF!</definedName>
    <definedName name="Valchvrl">#REF!</definedName>
    <definedName name="ValMes">#REF!</definedName>
    <definedName name="ValMesrl">#REF!</definedName>
    <definedName name="VALOR">#REF!</definedName>
    <definedName name="ValorOrçReferenciaLote2">#REF!</definedName>
    <definedName name="ValorOrçReferenciaLote3">#REF!</definedName>
    <definedName name="ValorOrçReferenciaLote4">#REF!</definedName>
    <definedName name="ValorOrçReferenciaLote5">#REF!</definedName>
    <definedName name="valter" hidden="1">{"'gráf jan00'!$A$1:$AK$41"}</definedName>
    <definedName name="VANIA" hidden="1">{"'RR'!$A$2:$E$81"}</definedName>
    <definedName name="VAno1">#REF!</definedName>
    <definedName name="VAno1US">#REF!</definedName>
    <definedName name="VAno2">#REF!</definedName>
    <definedName name="VAno2US">#REF!</definedName>
    <definedName name="VAX_ANT">#REF!</definedName>
    <definedName name="VAX1">#REF!</definedName>
    <definedName name="VAX2">#REF!</definedName>
    <definedName name="vbnmvmnnbm" hidden="1">#REF!</definedName>
    <definedName name="vCotacao">#REF!</definedName>
    <definedName name="VD" hidden="1">{"'Quadro'!$A$4:$BG$78"}</definedName>
    <definedName name="vdlkn" hidden="1">{"'gráf jan00'!$A$1:$AK$41"}</definedName>
    <definedName name="vdnkldv" hidden="1">{"'gráf jan00'!$A$1:$AK$41"}</definedName>
    <definedName name="vdnlke" hidden="1">{"'gráf jan00'!$A$1:$AK$41"}</definedName>
    <definedName name="VEIC">#REF!</definedName>
    <definedName name="venda_existente_HCl">#REF!</definedName>
    <definedName name="venda_existente_hipo">#REF!</definedName>
    <definedName name="venda_existente_soda">#REF!</definedName>
    <definedName name="Venda_VIPE_Participação_Percentual">#REF!</definedName>
    <definedName name="VENDAS_DE_OUTROS_PRODUTOS">#REF!</definedName>
    <definedName name="VENDAS_MERCADO_EXTERNO">#REF!</definedName>
    <definedName name="VENDAS_MERCADO_INTERNO">#REF!</definedName>
    <definedName name="VENDAS_MERCADO_INTERNO_CONVENCIONAL">#REF!</definedName>
    <definedName name="VENDAS_MERCADO_INTERNO_VIPE">#REF!</definedName>
    <definedName name="VENDAS_MERCADO_TOTAL_CONSOLIDADO">#REF!</definedName>
    <definedName name="VENDAS_RESUMO_POR_FÁBRICA">#REF!</definedName>
    <definedName name="Verba">#REF!</definedName>
    <definedName name="vfdasf" hidden="1">{"'gráf jan00'!$A$1:$AK$41"}</definedName>
    <definedName name="VFDKEUGDSE" hidden="1">#REF!</definedName>
    <definedName name="vfrt">#N/A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ROS">#N/A</definedName>
    <definedName name="VIEW_1">#REF!</definedName>
    <definedName name="VIEW_2">#REF!</definedName>
    <definedName name="VIEW_3">#REF!</definedName>
    <definedName name="VIEW_4">#REF!</definedName>
    <definedName name="visões">#REF!</definedName>
    <definedName name="vitor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vm" hidden="1">{#N/A,#N/A,FALSE,"MO (2)"}</definedName>
    <definedName name="vMCotacao">#REF!</definedName>
    <definedName name="vndkl" hidden="1">{"'gráf jan00'!$A$1:$AK$41"}</definedName>
    <definedName name="vndlk" hidden="1">{"'gráf jan00'!$A$1:$AK$41"}</definedName>
    <definedName name="vndnkl" hidden="1">{"'gráf jan00'!$A$1:$AK$41"}</definedName>
    <definedName name="vnmd" hidden="1">{"'gráf jan00'!$A$1:$AK$41"}</definedName>
    <definedName name="voith4">#REF!</definedName>
    <definedName name="voith6">#REF!</definedName>
    <definedName name="VOL_ACUM">#REF!</definedName>
    <definedName name="Volaan">#REF!</definedName>
    <definedName name="Volacu">#REF!</definedName>
    <definedName name="Volmes">#REF!</definedName>
    <definedName name="VOLTARPMS">#REF!</definedName>
    <definedName name="Volume" hidden="1">{"'CptDifn'!$AA$32:$AG$32"}</definedName>
    <definedName name="VOrc">#REF!</definedName>
    <definedName name="VOrc1sem">#REF!</definedName>
    <definedName name="VOrc2sem">#REF!</definedName>
    <definedName name="VOrcAgo_Dez">#REF!</definedName>
    <definedName name="VOrcjul">#REF!</definedName>
    <definedName name="VOrcOrc">#REF!</definedName>
    <definedName name="VOrcUS">#REF!</definedName>
    <definedName name="VOrcUS1sem">#REF!</definedName>
    <definedName name="VOrcUS2sem">#REF!</definedName>
    <definedName name="VOrcUSAgo_Dez">#REF!</definedName>
    <definedName name="VOrcUSjul">#REF!</definedName>
    <definedName name="vp" hidden="1">{"'Quadro'!$A$4:$BG$78"}</definedName>
    <definedName name="VPI">#REF!</definedName>
    <definedName name="VPL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PLperp">#REF!</definedName>
    <definedName name="VR">#REF!</definedName>
    <definedName name="VReal">#REF!</definedName>
    <definedName name="VRealUS">#REF!</definedName>
    <definedName name="VRL">#REF!</definedName>
    <definedName name="VRL0">#REF!</definedName>
    <definedName name="VRL1">#REF!</definedName>
    <definedName name="VRL2">#REF!</definedName>
    <definedName name="VRL3">#REF!</definedName>
    <definedName name="VTOTAL1" hidden="1">ROUND(#REF!*#REF!,15-13*#REF!)</definedName>
    <definedName name="Vutil">#REF!</definedName>
    <definedName name="vv" hidden="1">#REF!</definedName>
    <definedName name="vVer1">#REF!</definedName>
    <definedName name="vVer1US">#REF!</definedName>
    <definedName name="vVer2">#REF!</definedName>
    <definedName name="vVer2US">#REF!</definedName>
    <definedName name="vvv" hidden="1">{#N/A,#N/A,FALSE,"MO (2)"}</definedName>
    <definedName name="vvv_1" hidden="1">{#N/A,#N/A,FALSE,"MO (2)"}</definedName>
    <definedName name="vvvvv" hidden="1">{"'CptDifn'!$AA$32:$AG$32"}</definedName>
    <definedName name="vvvvvvv" hidden="1">#REF!</definedName>
    <definedName name="vvvvvvvvvvvv" hidden="1">#REF!</definedName>
    <definedName name="vxs" hidden="1">{"'RR'!$A$2:$E$81"}</definedName>
    <definedName name="w">#N/A</definedName>
    <definedName name="wa" hidden="1">{"'CptDifn'!$AA$32:$AG$32"}</definedName>
    <definedName name="waas" hidden="1">{"'Quadro'!$A$4:$BG$78"}</definedName>
    <definedName name="wacc">#REF!</definedName>
    <definedName name="wacc1">#REF!</definedName>
    <definedName name="wadfaw" hidden="1">{#N/A,#N/A,TRUE,"indice";#N/A,#N/A,TRUE,"indicadores";#N/A,#N/A,TRUE,"comentarios"}</definedName>
    <definedName name="wawsqaq" hidden="1">#REF!</definedName>
    <definedName name="wd" hidden="1">{"'CptDifn'!$AA$32:$AG$32"}</definedName>
    <definedName name="wdewdwd" hidden="1">{#N/A,#N/A,FALSE,"PCOL"}</definedName>
    <definedName name="wdqdqws" hidden="1">#REF!</definedName>
    <definedName name="wdwd" hidden="1">{#N/A,#N/A,FALSE,"PCOL"}</definedName>
    <definedName name="wdwqdq" localSheetId="7" hidden="1">#REF!</definedName>
    <definedName name="wdwqdq" hidden="1">#REF!</definedName>
    <definedName name="we">#REF!</definedName>
    <definedName name="wedwedw" hidden="1">{#N/A,#N/A,FALSE,"PCOL"}</definedName>
    <definedName name="wedwew" hidden="1">{#N/A,#N/A,FALSE,"PCOL"}</definedName>
    <definedName name="weet" hidden="1">{"'CptDifn'!$AA$32:$AG$32"}</definedName>
    <definedName name="wef" hidden="1">{"'gráf jan00'!$A$1:$AK$41"}</definedName>
    <definedName name="wer">#REF!</definedName>
    <definedName name="werqtwert" hidden="1">{"'Quadro'!$A$4:$BG$78"}</definedName>
    <definedName name="werqwe">#REF!</definedName>
    <definedName name="werwerwer">#REF!</definedName>
    <definedName name="werwrw">#REF!</definedName>
    <definedName name="wewe">#N/A</definedName>
    <definedName name="wewedwedw" hidden="1">{#N/A,#N/A,FALSE,"PCOL"}</definedName>
    <definedName name="wewew" hidden="1">{#N/A,#N/A,FALSE,"PCOL"}</definedName>
    <definedName name="wewewew" hidden="1">{#N/A,#N/A,FALSE,"MO (2)"}</definedName>
    <definedName name="wewwq" hidden="1">{"'RR'!$A$2:$E$81"}</definedName>
    <definedName name="weywrty" hidden="1">{"'gráf jan00'!$A$1:$AK$41"}</definedName>
    <definedName name="wf" hidden="1">{"'CptDifn'!$AA$32:$AG$32"}</definedName>
    <definedName name="wfw">#REF!</definedName>
    <definedName name="wg" hidden="1">{"'CptDifn'!$AA$32:$AG$32"}</definedName>
    <definedName name="wgggg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h" hidden="1">{"'CptDifn'!$AA$32:$AG$32"}</definedName>
    <definedName name="wj" hidden="1">{"'CptDifn'!$AA$32:$AG$32"}</definedName>
    <definedName name="WK">#REF!</definedName>
    <definedName name="wn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q" hidden="1">{"'gráf jan00'!$A$1:$AK$41"}</definedName>
    <definedName name="wqewewq" hidden="1">#REF!</definedName>
    <definedName name="wqwq">#N/A</definedName>
    <definedName name="WR" hidden="1">{"'Quadro'!$A$4:$BG$78"}</definedName>
    <definedName name="wretyhjs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" hidden="1">{#N/A,#N/A,FALSE,"ET-CAPA";#N/A,#N/A,FALSE,"ET-PAG1";#N/A,#N/A,FALSE,"ET-PAG2";#N/A,#N/A,FALSE,"ET-PAG3";#N/A,#N/A,FALSE,"ET-PAG4";#N/A,#N/A,FALSE,"ET-PAG5"}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Aging._.and._.Trend._.Analysis." hidden="1">{#N/A,#N/A,FALSE,"Aging Summary";#N/A,#N/A,FALSE,"Ratio Analysis";#N/A,#N/A,FALSE,"Test 120 Day Accts";#N/A,#N/A,FALSE,"Tickmarks"}</definedName>
    <definedName name="wrn.baseDEV.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ook." hidden="1">{"EVA",#N/A,FALSE,"SMT2";#N/A,#N/A,FALSE,"Summary";#N/A,#N/A,FALSE,"Graphs";#N/A,#N/A,FALSE,"4 Panel"}</definedName>
    <definedName name="wrn.COLETAS._.DE._.EQUIPAMENTOS." hidden="1">{#N/A,#N/A,FALSE,"EQUIPAMENTOS"}</definedName>
    <definedName name="wrn.COLETAS._.DE._.MATERIAIS." hidden="1">{#N/A,#N/A,FALSE,"SOTREQ"}</definedName>
    <definedName name="wrn.comentario." hidden="1">{#N/A,#N/A,FALSE,"PCOL"}</definedName>
    <definedName name="wrn.COMP._.EQUIP." hidden="1">{#N/A,#N/A,FALSE,"EQUIPAMENTOS"}</definedName>
    <definedName name="wrn.COMP._.MATERIAIS." hidden="1">{#N/A,#N/A,FALSE,"MATERIAIS"}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CUSTO._.DE._.PRODUÇÃO._.MINA._.DE._.MANGANES._.DO._.AZUL.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def9806." hidden="1">{#N/A,#N/A,FALSE,"DEF1";#N/A,#N/A,FALSE,"DEF2";#N/A,#N/A,FALSE,"DEF3"}</definedName>
    <definedName name="wrn.DESDOBRE." localSheetId="3" hidden="1">{#N/A,#N/A,FALSE,"CPV";#N/A,#N/A,FALSE,"Pareto";#N/A,#N/A,FALSE,"Gráficos"}</definedName>
    <definedName name="wrn.DESDOBRE." hidden="1">{#N/A,#N/A,FALSE,"CPV";#N/A,#N/A,FALSE,"Pareto";#N/A,#N/A,FALSE,"Gráficos"}</definedName>
    <definedName name="wrn.DIVISÃO." hidden="1">{"DIVISÃO-MÊS",#N/A,FALSE,"TOTAL";"DIVISÃO-ACUMULADO",#N/A,FALSE,"TOTAL"}</definedName>
    <definedName name="wrn.DIVISÃO1" hidden="1">{"DIVISÃO-MÊS",#N/A,FALSE,"TOTAL";"DIVISÃO-ACUMULADO",#N/A,FALSE,"TOTAL"}</definedName>
    <definedName name="wrn.ESTIMAT." hidden="1">{#N/A,#N/A,FALSE,"RA";#N/A,#N/A,FALSE,"APO";#N/A,#N/A,FALSE,"MOD";#N/A,#N/A,FALSE,"ESA";#N/A,#N/A,FALSE,"MOI";#N/A,#N/A,FALSE,"ALIM_TRANS";#N/A,#N/A,FALSE,"EQUIP.";#N/A,#N/A,FALSE,"EPI_FER.CONS";#N/A,#N/A,FALSE,"GAS_SOLDA_TINTA_AREIA";#N/A,#N/A,FALSE,"MAT.CONS";#N/A,#N/A,FALSE,"RES.SUB";#N/A,#N/A,FALSE,"CANT.";#N/A,#N/A,FALSE,"MAT.PERM";#N/A,#N/A,FALSE,"CUS.DIR";#N/A,#N/A,FALSE,"2.3";#N/A,#N/A,FALSE,"total";#N/A,#N/A,FALSE,"CUSTO";#N/A,#N/A,FALSE,"ORÇAM"}</definedName>
    <definedName name="wrn.estudo._.lamnv." hidden="1">{#N/A,#N/A,TRUE,"K2 e MEIA";#N/A,#N/A,TRUE,"K3";#N/A,#N/A,TRUE,"K4";#N/A,#N/A,TRUE,"PERFIL U";#N/A,#N/A,TRUE,"BCHA"}</definedName>
    <definedName name="wrn.FACHADA." hidden="1">{#N/A,#N/A,TRUE,"TER  EXT";#N/A,#N/A,TRUE,"TER  EXT";#N/A,#N/A,TRUE,"LAT  ESQ";#N/A,#N/A,TRUE,"FRONTAL";#N/A,#N/A,TRUE,"POST";#N/A,#N/A,TRUE,"LAT  DIR"}</definedName>
    <definedName name="wrn.fred.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ull._.model.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GERAL." localSheetId="3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gere" hidden="1">{#N/A,#N/A,FALSE,"GQGEMPRE"}</definedName>
    <definedName name="wrn.gere." hidden="1">{#N/A,#N/A,FALSE,"GQGEMPRE"}</definedName>
    <definedName name="wrn.geren" hidden="1">{#N/A,#N/A,FALSE,"EXPORTAC";#N/A,#N/A,FALSE,"SUPEL94"}</definedName>
    <definedName name="wrn.geren." hidden="1">{#N/A,#N/A,FALSE,"EXPORTAC";#N/A,#N/A,FALSE,"SUPEL94"}</definedName>
    <definedName name="wrn.imp." hidden="1">{"vue1",#N/A,FALSE,"synthese";"vue2",#N/A,FALSE,"synthese"}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NFORMETEC." localSheetId="3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INVESTIMENTOS._.CORRENTES." hidden="1">{#N/A,#N/A,FALSE,"Suprimentos";#N/A,#N/A,FALSE,"Medicina e Segurança";#N/A,#N/A,FALSE,"Administração";#N/A,#N/A,FALSE,"Meio Ambiente";#N/A,#N/A,FALSE,"Operação (Mina)";#N/A,#N/A,FALSE,"Operação (Porto)"}</definedName>
    <definedName name="wrn.LEVFER." hidden="1">{#N/A,#N/A,FALSE,"LEVFER V2 P";#N/A,#N/A,FALSE,"LEVFER V2 P10%"}</definedName>
    <definedName name="wrn.lh97.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mo2." hidden="1">{#N/A,#N/A,FALSE,"MO (2)"}</definedName>
    <definedName name="wrn.mo2._1" hidden="1">{#N/A,#N/A,FALSE,"MO (2)"}</definedName>
    <definedName name="wrn.newDEV.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EUR.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PEN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preco." hidden="1">{#N/A,#N/A,FALSE,"Pla_Preço";#N/A,#N/A,FALSE,"Crono"}</definedName>
    <definedName name="wrn.ptp." hidden="1">{#N/A,#N/A,FALSE,"RELATÓRIO";#N/A,#N/A,FALSE,"RELATÓRIO"}</definedName>
    <definedName name="wrn.Quadros." hidden="1">{#N/A,#N/A,FALSE,"Flx_caixa";#N/A,#N/A,FALSE,"Invest";#N/A,#N/A,FALSE,"Resultado";#N/A,#N/A,FALSE,"Custos";#N/A,#N/A,FALSE,"Receita";#N/A,#N/A,FALSE,"Comentários"}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_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_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el.custo._.xl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_ORÇAMENTO." hidden="1">{"orç_mes",#N/A,FALSE,"TOTAL";"ORÇ_MES",#N/A,FALSE,"760";"ORÇ_MES",#N/A,FALSE,"761"}</definedName>
    <definedName name="wrn.REL_REAL." hidden="1">{"real",#N/A,FALSE,"TOTAL";"REAL",#N/A,FALSE,"760";"REAL",#N/A,FALSE,"761"}</definedName>
    <definedName name="wrn.REL_REPORTE." hidden="1">{"reporte",#N/A,FALSE,"TOTAL";"REPORTE",#N/A,FALSE,"760";"REPORTE",#N/A,FALSE,"761"}</definedName>
    <definedName name="wrn.RELAT_EAP." hidden="1">{#N/A,#N/A,FALSE,"EAP";#N/A,#N/A,FALSE,"CURVA AV.FÍSICO";#N/A,#N/A,FALSE,"CURVA AV.FINANC."}</definedName>
    <definedName name="wrn.Relatório._.Porto.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CUSTO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xl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ext." hidden="1">{#N/A,#N/A,TRUE,"Plan1"}</definedName>
    <definedName name="wrn.relext._1" hidden="1">{#N/A,#N/A,TRUE,"Plan1"}</definedName>
    <definedName name="wrn.RELMEN.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PAC.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SITUAÇÃO._.DIÁRIA." hidden="1">{#N/A,#N/A,FALSE,"SITUAÇÃO DIÁRIA ";#N/A,#N/A,FALSE,"7 à 7"}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teste." hidden="1">{#N/A,#N/A,TRUE,"indice";#N/A,#N/A,TRUE,"indicadores";#N/A,#N/A,TRUE,"comentarios"}</definedName>
    <definedName name="wrn.Tipo." hidden="1">{#N/A,#N/A,TRUE,"Serviços"}</definedName>
    <definedName name="wrn.Tipo.." hidden="1">{#N/A,#N/A,TRUE,"Serviços"}</definedName>
    <definedName name="wrn.total." hidden="1">{#N/A,#N/A,FALSE,"TOTAL"}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tj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tumsd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ywtyr" hidden="1">{"'gráf jan00'!$A$1:$AK$41"}</definedName>
    <definedName name="ws" hidden="1">{"'CptDifn'!$AA$32:$AG$32"}</definedName>
    <definedName name="wsa">#N/A</definedName>
    <definedName name="wsewew" hidden="1">{#N/A,#N/A,FALSE,"PCOL"}</definedName>
    <definedName name="wsx" hidden="1">{"'gráf jan00'!$A$1:$AK$41"}</definedName>
    <definedName name="wt5ye65y" hidden="1">{"'gráf jan00'!$A$1:$AK$41"}</definedName>
    <definedName name="wty" hidden="1">{"'gráf jan00'!$A$1:$AK$41"}</definedName>
    <definedName name="WUBDFPVPUD" hidden="1">#REF!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RESUMO._.EM._.PARTES." hidden="1">{TRUE,TRUE,-1.25,-15.5,484.5,232.5,FALSE,TRUE,TRUE,FALSE,0,21,#N/A,90,#N/A,13.25,13.5,1,FALSE,FALSE,3,TRUE,1,FALSE,75,"Swvu.RESUMO._.EM._.PARTES.","ACwvu.RESUMO._.EM._.PARTES.",#N/A,FALSE,FALSE,0.196850393700787,0.16,0.984251968503937,0.984251968503937,2,"","&amp;L&amp;F&amp;8            &amp;A&amp;C&amp;8&amp;D              &amp;T&amp;R&amp;8Página &amp;P de &amp;N",TRUE,TRUE,FALSE,TRUE,1,50,#N/A,#N/A,"=R4C1:R94C33","=R1:R3","Rwvu.RESUMO._.EM._.PARTES.",#N/A,FALSE,FALSE,TRUE,9,65532,300,FALSE,FALSE,TRUE,TRUE,TRUE}</definedName>
    <definedName name="wvu.RESUMO._.INTEIRO." hidden="1">{TRUE,TRUE,-1.25,-15.5,484.5,232.5,FALSE,TRUE,TRUE,FALSE,0,1,6,2,4,5,2,4,TRUE,TRUE,3,TRUE,1,TRUE,75,"Swvu.RESUMO._.INTEIRO.","ACwvu.RESUMO._.INTEIRO.",#N/A,FALSE,FALSE,0.196850393700787,0.16,0.984251968503937,0.984251968503937,2,"","&amp;L&amp;F&amp;8            &amp;A&amp;C&amp;8&amp;D              &amp;T&amp;R&amp;8Página &amp;P de &amp;N",TRUE,TRUE,FALSE,TRUE,1,#N/A,1,1,"=R4C1:R94C33","=R1:R3","Rwvu.RESUMO._.INTEIRO.","Cwvu.RESUMO._.INTEIRO.",FALSE,FALSE,FALSE,9,65532,300,FALSE,FALSE,TRUE,TRUE,TRUE}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q">#N/A</definedName>
    <definedName name="wwqq">#N/A</definedName>
    <definedName name="wwqqww">#N/A</definedName>
    <definedName name="www">#REF!</definedName>
    <definedName name="WWWW" hidden="1">#REF!</definedName>
    <definedName name="wwwww" hidden="1">{#N/A,#N/A,FALSE,"MO (2)"}</definedName>
    <definedName name="ww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1_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1_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">#N/A</definedName>
    <definedName name="wwwwww_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_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ww">#N/A</definedName>
    <definedName name="WWWWWWWWWW" hidden="1">{"'gráf jan00'!$A$1:$AK$41"}</definedName>
    <definedName name="wwwwwwwwwwwww" hidden="1">#REF!</definedName>
    <definedName name="wwwwwwwwwwwwwwwwwww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X" hidden="1">{#N/A,#N/A,FALSE,"GQGEMPRE"}</definedName>
    <definedName name="x" localSheetId="3" hidden="1">{"'Plan1 (2)'!$A$5:$F$63"}</definedName>
    <definedName name="x" hidden="1">{"'Plan1 (2)'!$A$5:$F$63"}</definedName>
    <definedName name="xaaxx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c" hidden="1">#REF!</definedName>
    <definedName name="XCC" hidden="1">{"'gráf jan00'!$A$1:$AK$41"}</definedName>
    <definedName name="xcxcx" hidden="1">{"'gráf jan00'!$A$1:$AK$41"}</definedName>
    <definedName name="xdet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F" hidden="1">{"'Quadro'!$A$4:$BG$78"}</definedName>
    <definedName name="xfreg" hidden="1">{"'CptDifn'!$AA$32:$AG$32"}</definedName>
    <definedName name="XVXV" hidden="1">{"'gráf jan00'!$A$1:$AK$41"}</definedName>
    <definedName name="xx" hidden="1">#REF!</definedName>
    <definedName name="xxa">#REF!,#REF!,#REF!,#REF!,#REF!,#REF!,#REF!,#REF!,#REF!,#REF!,#REF!,#REF!,#REF!,#REF!,#REF!,#REF!,#REF!,#REF!,#REF!,#REF!</definedName>
    <definedName name="xxbb" hidden="1">{"'gráf jan00'!$A$1:$AK$41"}</definedName>
    <definedName name="xxwdw" hidden="1">#REF!</definedName>
    <definedName name="xxx" hidden="1">#REF!</definedName>
    <definedName name="XXXX">#REF!</definedName>
    <definedName name="xxxx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x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XX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x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x" hidden="1">{"'Gráfico Prod Km Realizado'!$A$1"}</definedName>
    <definedName name="xxxxxxxx" hidden="1">{"'Quadro'!$A$4:$BG$78"}</definedName>
    <definedName name="xxxxxxxxx" localSheetId="7" hidden="1">#REF!</definedName>
    <definedName name="xxxxxxxxx" hidden="1">#REF!</definedName>
    <definedName name="xxxxxxxxxx" hidden="1">{"'gráf jan00'!$A$1:$AK$41"}</definedName>
    <definedName name="xxxxxxxxxxx" localSheetId="7" hidden="1">#REF!</definedName>
    <definedName name="xxxxxxxxxxx" hidden="1">#REF!</definedName>
    <definedName name="xxxxxxxxxxxs" localSheetId="7" hidden="1">#REF!</definedName>
    <definedName name="xxxxxxxxxxxs" hidden="1">#REF!</definedName>
    <definedName name="xxxxxxxxxxxxxxxxxx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yyy" hidden="1">{"'Quadro'!$A$4:$BG$78"}</definedName>
    <definedName name="xzc\z" hidden="1">#REF!</definedName>
    <definedName name="Y" hidden="1">{#N/A,#N/A,FALSE,"MO (2)"}</definedName>
    <definedName name="ye" hidden="1">{"'CptDifn'!$AA$32:$AG$32"}</definedName>
    <definedName name="yery" hidden="1">{"'CptDifn'!$AA$32:$AG$32"}</definedName>
    <definedName name="ygv" hidden="1">{#N/A,#N/A,FALSE,"PCOL"}</definedName>
    <definedName name="yhn" hidden="1">{"'gráf jan00'!$A$1:$AK$41"}</definedName>
    <definedName name="YHTEYH">#REF!</definedName>
    <definedName name="yio" hidden="1">{"'CptDifn'!$AA$32:$AG$32"}</definedName>
    <definedName name="yioy" hidden="1">{"'gráf jan00'!$A$1:$AK$41"}</definedName>
    <definedName name="yiuti" hidden="1">{"'CptDifn'!$AA$32:$AG$32"}</definedName>
    <definedName name="YO" hidden="1">{"'Quadro'!$A$4:$BG$78"}</definedName>
    <definedName name="yt">#N/A</definedName>
    <definedName name="yterytr" hidden="1">#REF!</definedName>
    <definedName name="ytr" hidden="1">{"'CptDifn'!$AA$32:$AG$32"}</definedName>
    <definedName name="ytyt">#N/A</definedName>
    <definedName name="ytytyt">#N/A</definedName>
    <definedName name="yu" hidden="1">{"'CptDifn'!$AA$32:$AG$32"}</definedName>
    <definedName name="yukyuk8" hidden="1">{"'CptDifn'!$AA$32:$AG$32"}</definedName>
    <definedName name="yurtyutr" hidden="1">{"'gráf jan00'!$A$1:$AK$41"}</definedName>
    <definedName name="yutyui" hidden="1">{"'CptDifn'!$AA$32:$AG$32"}</definedName>
    <definedName name="yuyuo" hidden="1">{"'CptDifn'!$AA$32:$AG$32"}</definedName>
    <definedName name="yy" hidden="1">{"'REL CUSTODIF'!$B$1:$H$72"}</definedName>
    <definedName name="YYY">#REF!</definedName>
    <definedName name="yyyy">#N/A</definedName>
    <definedName name="yyyyyy">#N/A</definedName>
    <definedName name="yyyyyyyy">#N/A</definedName>
    <definedName name="yyyyyyyyyyyyyy" hidden="1">#REF!</definedName>
    <definedName name="yyyyyyyyyyyyyyt" hidden="1">#REF!</definedName>
    <definedName name="z" hidden="1">#REF!</definedName>
    <definedName name="Z_022B7420_7F94_427F_B370_84030F9B3342_.wvu.FilterData" hidden="1">#REF!</definedName>
    <definedName name="Z_04BC043C_175B_412D_8093_6F29CD74FBAE_.wvu.FilterData" hidden="1">#REF!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7E722EC_7B1C_4F83_A259_4832779D6419_.wvu.Cols" hidden="1">#N/A</definedName>
    <definedName name="Z_07E722EC_7B1C_4F83_A259_4832779D6419_.wvu.FilterData" hidden="1">#N/A</definedName>
    <definedName name="Z_07E722EC_7B1C_4F83_A259_4832779D6419_.wvu.PrintArea" hidden="1">#N/A</definedName>
    <definedName name="Z_07E722EC_7B1C_4F83_A259_4832779D6419_.wvu.PrintTitles" hidden="1">#N/A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6582A3_B7B5_477E_ADE0_78783771D17C_.wvu.Cols" hidden="1">#N/A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" hidden="1">{#N/A,#N/A,FALSE,"MO (2)"}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6D92FF_DFCA_47DC_9CF6_0D07F916365B_.wvu.Cols" hidden="1">#REF!</definedName>
    <definedName name="Z_146D92FF_DFCA_47DC_9CF6_0D07F916365B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4280AB_6F29_4C38_B953_40E78BD846F8_.wvu.Cols" hidden="1">#REF!</definedName>
    <definedName name="Z_204280AB_6F29_4C38_B953_40E78BD846F8_.wvu.FilterData" hidden="1">#REF!</definedName>
    <definedName name="Z_204280AB_6F29_4C38_B953_40E78BD846F8_.wvu.PrintArea" hidden="1">#REF!</definedName>
    <definedName name="Z_204280AB_6F29_4C38_B953_40E78BD846F8_.wvu.PrintTitles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0DF800_4D59_11D6_9DF9_0004AC9599ED_.wvu.Cols" hidden="1">#N/A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464B443_23DF_40AE_98FE_9730BFE3F231_.wvu.FilterData" hidden="1">#N/A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DBF11C1_AF68_11D6_A998_000629AADC70_.wvu.FilterData" hidden="1">#N/A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4931E07_568C_11D5_BDEA_0004AC32B916_.wvu.Cols" hidden="1">#N/A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32423B2_94C7_44C1_9A2A_9712DAE92CE9_.wvu.FilterData" hidden="1">#REF!</definedName>
    <definedName name="Z_53F31130_5EA7_42BA_93EB_88A7CB743782_.wvu.FilterData" hidden="1">#REF!</definedName>
    <definedName name="Z_55213581_1831_4A94_AB4D_23E4F8BC8085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#REF!,#REF!</definedName>
    <definedName name="Z_60DF8B29_1C1F_4B50_BDA8_B8E0C7DD04C3_.wvu.FilterData" hidden="1">#REF!</definedName>
    <definedName name="Z_615F4A4D_D5AB_4A04_81F5_F436484247A5_.wvu.FilterData" hidden="1">#REF!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B671CCF_B5F8_456F_823D_93A4F9AC33F5_.wvu.PrintArea" hidden="1">#N/A</definedName>
    <definedName name="Z_6BE23C86_20C2_4B56_815E_773138022A98_.wvu.Cols" hidden="1">#N/A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99FF90A_59EC_11D7_9495_0002B31BFBD5_.wvu.Cols" hidden="1">#REF!</definedName>
    <definedName name="Z_799FF90A_59EC_11D7_9495_0002B31BFBD5_.wvu.Rows" hidden="1">#REF!</definedName>
    <definedName name="Z_7AE3F8A6_7282_4640_BAE6_7D5F8B45608B_.wvu.Cols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3A3630_011B_4DBA_8B0D_6A4078E80D4A_.wvu.Cols" hidden="1">#N/A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8D3A902_531D_4066_BF26_4A3240753164_.wvu.Cols" hidden="1">#N/A</definedName>
    <definedName name="Z_88D3A902_531D_4066_BF26_4A3240753164_.wvu.FilterData" hidden="1">#N/A</definedName>
    <definedName name="Z_88D3A902_531D_4066_BF26_4A3240753164_.wvu.PrintArea" hidden="1">#N/A</definedName>
    <definedName name="Z_88D3A902_531D_4066_BF26_4A3240753164_.wvu.PrintTitles" hidden="1">#N/A</definedName>
    <definedName name="Z_893CBEFD_F317_41F0_BA87_CC1860E1F73B_.wvu.FilterData" hidden="1">#REF!</definedName>
    <definedName name="Z_89B24FFA_B8EE_11D6_9DF9_0004AC9599ED_.wvu.PrintAre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BA4715C_EC6D_472D_8E7D_6B55C8A2D072_.wvu.Rows" hidden="1">#N/A</definedName>
    <definedName name="Z_8CBA7976_3F45_4926_8F5C_251343B1DCDB_.wvu.FilterData" hidden="1">#REF!</definedName>
    <definedName name="Z_8D213052_8AFD_4E06_B410_DCB431062572_.wvu.FilterData" hidden="1">#REF!</definedName>
    <definedName name="Z_8DD835B5_A9EB_4AAA_B94F_A44AC86A69C0_.wvu.PrintArea" hidden="1">#N/A</definedName>
    <definedName name="Z_8DD835B5_A9EB_4AAA_B94F_A44AC86A69C0_.wvu.PrintTitles" hidden="1">#N/A</definedName>
    <definedName name="Z_8DD835B5_A9EB_4AAA_B94F_A44AC86A69C0_.wvu.Rows" hidden="1">#N/A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AF7625A3_E279_490C_86E2_6D0723D57A1E_.wvu.FilterData" hidden="1">#N/A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CFF6E20_A56B_4CD5_9415_0BB99EA1A986_.wvu.Cols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24C1EE5_98CF_11D6_A72B_08005AA614B9_.wvu.PrintArea" hidden="1">#REF!</definedName>
    <definedName name="Z_E3FFE9E0_6C4F_4FB4_A56E_FBE96871B5C8_.wvu.Cols" hidden="1">#REF!,#REF!</definedName>
    <definedName name="Z_E3FFE9E0_6C4F_4FB4_A56E_FBE96871B5C8_.wvu.FilterData" hidden="1">#REF!</definedName>
    <definedName name="Z_E42D429F_E4E8_41D2_9176_83C726BAF8E3_.wvu.FilterData" hidden="1">#REF!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A900FC6_5EC3_4E18_9ED9_37FAC8862A4C_.wvu.FilterData" hidden="1">#REF!</definedName>
    <definedName name="Z_EBD0BCDC_5691_49B5_9AC5_EBB6DC83D35A_.wvu.Cols" hidden="1">#REF!</definedName>
    <definedName name="Z_EBD0BCDC_5691_49B5_9AC5_EBB6DC83D35A_.wvu.FilterData" hidden="1">#REF!</definedName>
    <definedName name="Z_EBD0BCDC_5691_49B5_9AC5_EBB6DC83D35A_.wvu.PrintTitles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EF7ECF05_99AF_11D6_8A55_0004AC55CD8B_.wvu.PrintAre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">#REF!</definedName>
    <definedName name="zaza" hidden="1">{#N/A,#N/A,FALSE,"MO (2)"}</definedName>
    <definedName name="zaza_1" hidden="1">{#N/A,#N/A,FALSE,"MO (2)"}</definedName>
    <definedName name="zb" hidden="1">{"'CptDifn'!$AA$32:$AG$32"}</definedName>
    <definedName name="zcd">#REF!</definedName>
    <definedName name="ZDA\DS" hidden="1">{"'gráf jan00'!$A$1:$AK$41"}</definedName>
    <definedName name="zero" hidden="1">#REF!</definedName>
    <definedName name="ZEROFIN.DESPFIN">#N/A</definedName>
    <definedName name="ZEROFIN.ZEROFIN">#N/A</definedName>
    <definedName name="zerofin1">#N/A</definedName>
    <definedName name="ZEZE" hidden="1">{"'RR'!$A$2:$E$81"}</definedName>
    <definedName name="zgfd" hidden="1">{"'gráf jan00'!$A$1:$AK$41"}</definedName>
    <definedName name="zvvczvcx" hidden="1">#REF!</definedName>
    <definedName name="Z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x" hidden="1">{"'CptDifn'!$AA$32:$AG$32"}</definedName>
    <definedName name="zxcxz" hidden="1">{"'RR'!$A$2:$E$81"}</definedName>
    <definedName name="zxfvdkasg" hidden="1">#N/A</definedName>
    <definedName name="zzv" hidden="1">{"'CptDifn'!$AA$32:$AG$32"}</definedName>
    <definedName name="zzz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_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_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Z">#REF!</definedName>
    <definedName name="zzzzz" hidden="1">{#N/A,#N/A,FALSE,"MO (2)"}</definedName>
    <definedName name="zzzzzzz" localSheetId="7" hidden="1">#REF!</definedName>
    <definedName name="zzzzzzz" hidden="1">#REF!</definedName>
    <definedName name="zzzzzzzc" hidden="1">{"'CptDifn'!$AA$32:$AG$32"}</definedName>
    <definedName name="zzzzzzzzz" localSheetId="7" hidden="1">#REF!</definedName>
    <definedName name="zzzzzzzzz" hidden="1">#REF!</definedName>
    <definedName name="ZZZZZZZZZZ">#REF!</definedName>
    <definedName name="zzzzzzzzzzz" hidden="1">{"'Quadro'!$A$4:$BG$78"}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31" l="1"/>
  <c r="F11" i="31"/>
  <c r="B46" i="10" l="1"/>
  <c r="B36" i="10" l="1"/>
  <c r="B26" i="10"/>
  <c r="B16" i="10"/>
  <c r="E11" i="42" l="1"/>
  <c r="E12" i="42"/>
  <c r="E13" i="42"/>
  <c r="E14" i="42"/>
  <c r="E15" i="42"/>
  <c r="E16" i="42"/>
  <c r="E17" i="42"/>
  <c r="E18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1" i="42"/>
  <c r="E32" i="42"/>
  <c r="E33" i="42"/>
  <c r="E34" i="42"/>
  <c r="E35" i="42"/>
  <c r="E36" i="42"/>
  <c r="E37" i="42"/>
  <c r="E38" i="42"/>
  <c r="E39" i="42"/>
  <c r="E40" i="42"/>
  <c r="E41" i="42"/>
  <c r="E42" i="42"/>
  <c r="E43" i="42"/>
  <c r="E44" i="42"/>
  <c r="E45" i="42"/>
  <c r="E46" i="42"/>
  <c r="E47" i="42"/>
  <c r="E48" i="42"/>
  <c r="E49" i="42"/>
  <c r="E50" i="42"/>
  <c r="E51" i="42"/>
  <c r="E52" i="42"/>
  <c r="E53" i="42"/>
  <c r="E54" i="42"/>
  <c r="E55" i="42"/>
  <c r="E56" i="42"/>
  <c r="E57" i="42"/>
  <c r="E58" i="42"/>
  <c r="E59" i="42"/>
  <c r="E60" i="42"/>
  <c r="E61" i="42"/>
  <c r="E62" i="42"/>
  <c r="E63" i="42"/>
  <c r="E64" i="42"/>
  <c r="E65" i="42"/>
  <c r="E66" i="42"/>
  <c r="E67" i="42"/>
  <c r="E68" i="42"/>
  <c r="E69" i="42"/>
  <c r="E70" i="42"/>
  <c r="E71" i="42"/>
  <c r="E72" i="42"/>
  <c r="E73" i="42"/>
  <c r="E74" i="42"/>
  <c r="E75" i="42"/>
  <c r="E76" i="42"/>
  <c r="E77" i="42"/>
  <c r="E78" i="42"/>
  <c r="E79" i="42"/>
  <c r="E80" i="42"/>
  <c r="E81" i="42"/>
  <c r="E82" i="42"/>
  <c r="E83" i="42"/>
  <c r="E84" i="42"/>
  <c r="E85" i="42"/>
  <c r="E86" i="42"/>
  <c r="E87" i="42"/>
  <c r="E88" i="42"/>
  <c r="E89" i="42"/>
  <c r="E90" i="42"/>
  <c r="E91" i="42"/>
  <c r="E92" i="42"/>
  <c r="E93" i="42"/>
  <c r="E94" i="42"/>
  <c r="E95" i="42"/>
  <c r="E96" i="42"/>
  <c r="E97" i="42"/>
  <c r="E98" i="42"/>
  <c r="E99" i="42"/>
  <c r="E100" i="42"/>
  <c r="E101" i="42"/>
  <c r="E102" i="42"/>
  <c r="E103" i="42"/>
  <c r="E104" i="42"/>
  <c r="E105" i="42"/>
  <c r="E106" i="42"/>
  <c r="E107" i="42"/>
  <c r="E108" i="42"/>
  <c r="E109" i="42"/>
  <c r="E110" i="42"/>
  <c r="E111" i="42"/>
  <c r="E112" i="42"/>
  <c r="E113" i="42"/>
  <c r="E114" i="42"/>
  <c r="E115" i="42"/>
  <c r="E116" i="42"/>
  <c r="E117" i="42"/>
  <c r="E118" i="42"/>
  <c r="E119" i="42"/>
  <c r="E120" i="42"/>
  <c r="E121" i="42"/>
  <c r="E122" i="42"/>
  <c r="E123" i="42"/>
  <c r="E124" i="42"/>
  <c r="E125" i="42"/>
  <c r="E126" i="42"/>
  <c r="E127" i="42"/>
  <c r="E128" i="42"/>
  <c r="E129" i="42"/>
  <c r="E130" i="42"/>
  <c r="E131" i="42"/>
  <c r="E132" i="42"/>
  <c r="E133" i="42"/>
  <c r="E134" i="42"/>
  <c r="E135" i="42"/>
  <c r="E136" i="42"/>
  <c r="E137" i="42"/>
  <c r="E138" i="42"/>
  <c r="E139" i="42"/>
  <c r="E140" i="42"/>
  <c r="E141" i="42"/>
  <c r="E142" i="42"/>
  <c r="E143" i="42"/>
  <c r="E144" i="42"/>
  <c r="E145" i="42"/>
  <c r="E146" i="42"/>
  <c r="E147" i="42"/>
  <c r="E148" i="42"/>
  <c r="E149" i="42"/>
  <c r="E150" i="42"/>
  <c r="E151" i="42"/>
  <c r="E152" i="42"/>
  <c r="E153" i="42"/>
  <c r="E154" i="42"/>
  <c r="E155" i="42"/>
  <c r="E156" i="42"/>
  <c r="E157" i="42"/>
  <c r="E158" i="42"/>
  <c r="E159" i="42"/>
  <c r="E160" i="42"/>
  <c r="E161" i="42"/>
  <c r="E162" i="42"/>
  <c r="E163" i="42"/>
  <c r="E164" i="42"/>
  <c r="E165" i="42"/>
  <c r="E166" i="42"/>
  <c r="E167" i="42"/>
  <c r="E168" i="42"/>
  <c r="E169" i="42"/>
  <c r="E170" i="42"/>
  <c r="E171" i="42"/>
  <c r="E172" i="42"/>
  <c r="E173" i="42"/>
  <c r="E174" i="42"/>
  <c r="E175" i="42"/>
  <c r="E176" i="42"/>
  <c r="E177" i="42"/>
  <c r="E178" i="42"/>
  <c r="E179" i="42"/>
  <c r="E180" i="42"/>
  <c r="E181" i="42"/>
  <c r="E182" i="42"/>
  <c r="E183" i="42"/>
  <c r="E184" i="42"/>
  <c r="E185" i="42"/>
  <c r="E186" i="42"/>
  <c r="E187" i="42"/>
  <c r="E188" i="42"/>
  <c r="E189" i="42"/>
  <c r="E190" i="42"/>
  <c r="E191" i="42"/>
  <c r="E192" i="42"/>
  <c r="E193" i="42"/>
  <c r="E194" i="42"/>
  <c r="E195" i="42"/>
  <c r="E196" i="42"/>
  <c r="E197" i="42"/>
  <c r="E198" i="42"/>
  <c r="E199" i="42"/>
  <c r="E200" i="42"/>
  <c r="E201" i="42"/>
  <c r="E202" i="42"/>
  <c r="E203" i="42"/>
  <c r="E204" i="42"/>
  <c r="E205" i="42"/>
  <c r="E206" i="42"/>
  <c r="E207" i="42"/>
  <c r="E208" i="42"/>
  <c r="E209" i="42"/>
  <c r="E210" i="42"/>
  <c r="E211" i="42"/>
  <c r="E212" i="42"/>
  <c r="E213" i="42"/>
  <c r="E214" i="42"/>
  <c r="E215" i="42"/>
  <c r="E216" i="42"/>
  <c r="E217" i="42"/>
  <c r="E218" i="42"/>
  <c r="E219" i="42"/>
  <c r="E220" i="42"/>
  <c r="E221" i="42"/>
  <c r="E222" i="42"/>
  <c r="E223" i="42"/>
  <c r="E224" i="42"/>
  <c r="E225" i="42"/>
  <c r="E226" i="42"/>
  <c r="E227" i="42"/>
  <c r="E228" i="42"/>
  <c r="E229" i="42"/>
  <c r="E230" i="42"/>
  <c r="E231" i="42"/>
  <c r="E232" i="42"/>
  <c r="E233" i="42"/>
  <c r="E234" i="42"/>
  <c r="E235" i="42"/>
  <c r="E236" i="42"/>
  <c r="E237" i="42"/>
  <c r="E238" i="42"/>
  <c r="E239" i="42"/>
  <c r="E240" i="42"/>
  <c r="E241" i="42"/>
  <c r="E242" i="42"/>
  <c r="E243" i="42"/>
  <c r="E244" i="42"/>
  <c r="E245" i="42"/>
  <c r="E246" i="42"/>
  <c r="E247" i="42"/>
  <c r="E248" i="42"/>
  <c r="E249" i="42"/>
  <c r="E250" i="42"/>
  <c r="E251" i="42"/>
  <c r="E252" i="42"/>
  <c r="E253" i="42"/>
  <c r="E254" i="42"/>
  <c r="E255" i="42"/>
  <c r="E256" i="42"/>
  <c r="E257" i="42"/>
  <c r="E258" i="42"/>
  <c r="E259" i="42"/>
  <c r="E260" i="42"/>
  <c r="E261" i="42"/>
  <c r="E262" i="42"/>
  <c r="E263" i="42"/>
  <c r="E264" i="42"/>
  <c r="E265" i="42"/>
  <c r="E266" i="42"/>
  <c r="E267" i="42"/>
  <c r="E268" i="42"/>
  <c r="E269" i="42"/>
  <c r="E270" i="42"/>
  <c r="E271" i="42"/>
  <c r="E272" i="42"/>
  <c r="E273" i="42"/>
  <c r="E274" i="42"/>
  <c r="E275" i="42"/>
  <c r="E276" i="42"/>
  <c r="E277" i="42"/>
  <c r="E278" i="42"/>
  <c r="E279" i="42"/>
  <c r="E280" i="42"/>
  <c r="E281" i="42"/>
  <c r="E282" i="42"/>
  <c r="E283" i="42"/>
  <c r="E284" i="42"/>
  <c r="E285" i="42"/>
  <c r="E286" i="42"/>
  <c r="E287" i="42"/>
  <c r="E288" i="42"/>
  <c r="E289" i="42"/>
  <c r="E290" i="42"/>
  <c r="E291" i="42"/>
  <c r="E292" i="42"/>
  <c r="E293" i="42"/>
  <c r="E294" i="42"/>
  <c r="E295" i="42"/>
  <c r="E296" i="42"/>
  <c r="E297" i="42"/>
  <c r="E298" i="42"/>
  <c r="E299" i="42"/>
  <c r="E300" i="42"/>
  <c r="E301" i="42"/>
  <c r="E302" i="42"/>
  <c r="E303" i="42"/>
  <c r="E304" i="42"/>
  <c r="E305" i="42"/>
  <c r="E306" i="42"/>
  <c r="E307" i="42"/>
  <c r="E308" i="42"/>
  <c r="E309" i="42"/>
  <c r="E310" i="42"/>
  <c r="E311" i="42"/>
  <c r="E312" i="42"/>
  <c r="E313" i="42"/>
  <c r="E314" i="42"/>
  <c r="E315" i="42"/>
  <c r="E316" i="42"/>
  <c r="E317" i="42"/>
  <c r="E318" i="42"/>
  <c r="E319" i="42"/>
  <c r="E320" i="42"/>
  <c r="E321" i="42"/>
  <c r="E322" i="42"/>
  <c r="E323" i="42"/>
  <c r="E324" i="42"/>
  <c r="E325" i="42"/>
  <c r="E326" i="42"/>
  <c r="E327" i="42"/>
  <c r="E328" i="42"/>
  <c r="E329" i="42"/>
  <c r="E330" i="42"/>
  <c r="E331" i="42"/>
  <c r="E332" i="42"/>
  <c r="E333" i="42"/>
  <c r="E334" i="42"/>
  <c r="E335" i="42"/>
  <c r="E336" i="42"/>
  <c r="E337" i="42"/>
  <c r="E338" i="42"/>
  <c r="E339" i="42"/>
  <c r="E340" i="42"/>
  <c r="E341" i="42"/>
  <c r="E342" i="42"/>
  <c r="E343" i="42"/>
  <c r="E344" i="42"/>
  <c r="E345" i="42"/>
  <c r="E346" i="42"/>
  <c r="E347" i="42"/>
  <c r="E348" i="42"/>
  <c r="E349" i="42"/>
  <c r="E350" i="42"/>
  <c r="E351" i="42"/>
  <c r="E352" i="42"/>
  <c r="E353" i="42"/>
  <c r="E354" i="42"/>
  <c r="E355" i="42"/>
  <c r="E356" i="42"/>
  <c r="E357" i="42"/>
  <c r="E358" i="42"/>
  <c r="E359" i="42"/>
  <c r="E360" i="42"/>
  <c r="E361" i="42"/>
  <c r="E362" i="42"/>
  <c r="E363" i="42"/>
  <c r="E364" i="42"/>
  <c r="E365" i="42"/>
  <c r="E366" i="42"/>
  <c r="E367" i="42"/>
  <c r="E368" i="42"/>
  <c r="E369" i="42"/>
  <c r="E370" i="42"/>
  <c r="E371" i="42"/>
  <c r="E372" i="42"/>
  <c r="E373" i="42"/>
  <c r="E374" i="42"/>
  <c r="E375" i="42"/>
  <c r="E376" i="42"/>
  <c r="E377" i="42"/>
  <c r="E378" i="42"/>
  <c r="E379" i="42"/>
  <c r="E380" i="42"/>
  <c r="E381" i="42"/>
  <c r="E382" i="42"/>
  <c r="E383" i="42"/>
  <c r="E384" i="42"/>
  <c r="E385" i="42"/>
  <c r="E386" i="42"/>
  <c r="E387" i="42"/>
  <c r="E388" i="42"/>
  <c r="E389" i="42"/>
  <c r="E390" i="42"/>
  <c r="E391" i="42"/>
  <c r="E392" i="42"/>
  <c r="E393" i="42"/>
  <c r="E394" i="42"/>
  <c r="E395" i="42"/>
  <c r="E396" i="42"/>
  <c r="E397" i="42"/>
  <c r="E398" i="42"/>
  <c r="E399" i="42"/>
  <c r="E400" i="42"/>
  <c r="E401" i="42"/>
  <c r="E402" i="42"/>
  <c r="E403" i="42"/>
  <c r="E404" i="42"/>
  <c r="E405" i="42"/>
  <c r="E406" i="42"/>
  <c r="E407" i="42"/>
  <c r="E408" i="42"/>
  <c r="E409" i="42"/>
  <c r="E410" i="42"/>
  <c r="E411" i="42"/>
  <c r="E412" i="42"/>
  <c r="E413" i="42"/>
  <c r="E414" i="42"/>
  <c r="E415" i="42"/>
  <c r="E416" i="42"/>
  <c r="E417" i="42"/>
  <c r="E418" i="42"/>
  <c r="E419" i="42"/>
  <c r="E420" i="42"/>
  <c r="E421" i="42"/>
  <c r="E422" i="42"/>
  <c r="E423" i="42"/>
  <c r="E424" i="42"/>
  <c r="E425" i="42"/>
  <c r="E426" i="42"/>
  <c r="E427" i="42"/>
  <c r="E428" i="42"/>
  <c r="E429" i="42"/>
  <c r="E430" i="42"/>
  <c r="E431" i="42"/>
  <c r="E432" i="42"/>
  <c r="E433" i="42"/>
  <c r="E434" i="42"/>
  <c r="E435" i="42"/>
  <c r="E436" i="42"/>
  <c r="E437" i="42"/>
  <c r="E438" i="42"/>
  <c r="E439" i="42"/>
  <c r="E440" i="42"/>
  <c r="E441" i="42"/>
  <c r="E442" i="42"/>
  <c r="E443" i="42"/>
  <c r="E444" i="42"/>
  <c r="E445" i="42"/>
  <c r="E446" i="42"/>
  <c r="E447" i="42"/>
  <c r="E448" i="42"/>
  <c r="E449" i="42"/>
  <c r="E450" i="42"/>
  <c r="E451" i="42"/>
  <c r="E452" i="42"/>
  <c r="E453" i="42"/>
  <c r="E454" i="42"/>
  <c r="E455" i="42"/>
  <c r="E456" i="42"/>
  <c r="E457" i="42"/>
  <c r="E458" i="42"/>
  <c r="E459" i="42"/>
  <c r="E460" i="42"/>
  <c r="E461" i="42"/>
  <c r="E462" i="42"/>
  <c r="E463" i="42"/>
  <c r="E464" i="42"/>
  <c r="E465" i="42"/>
  <c r="E466" i="42"/>
  <c r="E467" i="42"/>
  <c r="E468" i="42"/>
  <c r="E469" i="42"/>
  <c r="E470" i="42"/>
  <c r="E471" i="42"/>
  <c r="E472" i="42"/>
  <c r="E473" i="42"/>
  <c r="E474" i="42"/>
  <c r="E475" i="42"/>
  <c r="E476" i="42"/>
  <c r="E477" i="42"/>
  <c r="E478" i="42"/>
  <c r="E479" i="42"/>
  <c r="E480" i="42"/>
  <c r="E481" i="42"/>
  <c r="E482" i="42"/>
  <c r="E483" i="42"/>
  <c r="E484" i="42"/>
  <c r="E485" i="42"/>
  <c r="E486" i="42"/>
  <c r="E487" i="42"/>
  <c r="E488" i="42"/>
  <c r="E489" i="42"/>
  <c r="E490" i="42"/>
  <c r="E491" i="42"/>
  <c r="E492" i="42"/>
  <c r="E493" i="42"/>
  <c r="E494" i="42"/>
  <c r="E495" i="42"/>
  <c r="E496" i="42"/>
  <c r="E497" i="42"/>
  <c r="E498" i="42"/>
  <c r="E499" i="42"/>
  <c r="E500" i="42"/>
  <c r="E501" i="42"/>
  <c r="E502" i="42"/>
  <c r="E503" i="42"/>
  <c r="E504" i="42"/>
  <c r="E505" i="42"/>
  <c r="E506" i="42"/>
  <c r="E507" i="42"/>
  <c r="E508" i="42"/>
  <c r="E509" i="42"/>
  <c r="E510" i="42"/>
  <c r="E511" i="42"/>
  <c r="E512" i="42"/>
  <c r="E513" i="42"/>
  <c r="E514" i="42"/>
  <c r="E515" i="42"/>
  <c r="E516" i="42"/>
  <c r="E517" i="42"/>
  <c r="E518" i="42"/>
  <c r="E519" i="42"/>
  <c r="E520" i="42"/>
  <c r="E521" i="42"/>
  <c r="E522" i="42"/>
  <c r="E523" i="42"/>
  <c r="E524" i="42"/>
  <c r="E525" i="42"/>
  <c r="E526" i="42"/>
  <c r="E527" i="42"/>
  <c r="E528" i="42"/>
  <c r="E529" i="42"/>
  <c r="E530" i="42"/>
  <c r="E531" i="42"/>
  <c r="E532" i="42"/>
  <c r="E533" i="42"/>
  <c r="E534" i="42"/>
  <c r="E535" i="42"/>
  <c r="E536" i="42"/>
  <c r="E537" i="42"/>
  <c r="E538" i="42"/>
  <c r="E539" i="42"/>
  <c r="E540" i="42"/>
  <c r="E541" i="42"/>
  <c r="E542" i="42"/>
  <c r="E543" i="42"/>
  <c r="E544" i="42"/>
  <c r="E545" i="42"/>
  <c r="E546" i="42"/>
  <c r="E547" i="42"/>
  <c r="E548" i="42"/>
  <c r="E549" i="42"/>
  <c r="E550" i="42"/>
  <c r="E551" i="42"/>
  <c r="E552" i="42"/>
  <c r="E553" i="42"/>
  <c r="E554" i="42"/>
  <c r="E555" i="42"/>
  <c r="E556" i="42"/>
  <c r="E557" i="42"/>
  <c r="E558" i="42"/>
  <c r="E559" i="42"/>
  <c r="E560" i="42"/>
  <c r="E561" i="42"/>
  <c r="E562" i="42"/>
  <c r="E563" i="42"/>
  <c r="E564" i="42"/>
  <c r="E565" i="42"/>
  <c r="E566" i="42"/>
  <c r="E567" i="42"/>
  <c r="E568" i="42"/>
  <c r="E569" i="42"/>
  <c r="E570" i="42"/>
  <c r="E571" i="42"/>
  <c r="E572" i="42"/>
  <c r="E573" i="42"/>
  <c r="E574" i="42"/>
  <c r="E575" i="42"/>
  <c r="E576" i="42"/>
  <c r="E577" i="42"/>
  <c r="E578" i="42"/>
  <c r="E579" i="42"/>
  <c r="E580" i="42"/>
  <c r="E581" i="42"/>
  <c r="E582" i="42"/>
  <c r="E583" i="42"/>
  <c r="E584" i="42"/>
  <c r="E585" i="42"/>
  <c r="E586" i="42"/>
  <c r="E587" i="42"/>
  <c r="E588" i="42"/>
  <c r="E589" i="42"/>
  <c r="E590" i="42"/>
  <c r="E591" i="42"/>
  <c r="E592" i="42"/>
  <c r="E593" i="42"/>
  <c r="E594" i="42"/>
  <c r="E595" i="42"/>
  <c r="E596" i="42"/>
  <c r="E597" i="42"/>
  <c r="E598" i="42"/>
  <c r="E599" i="42"/>
  <c r="E600" i="42"/>
  <c r="E601" i="42"/>
  <c r="E602" i="42"/>
  <c r="E603" i="42"/>
  <c r="E604" i="42"/>
  <c r="E605" i="42"/>
  <c r="E606" i="42"/>
  <c r="E607" i="42"/>
  <c r="E608" i="42"/>
  <c r="E609" i="42"/>
  <c r="E610" i="42"/>
  <c r="E611" i="42"/>
  <c r="E612" i="42"/>
  <c r="E613" i="42"/>
  <c r="E614" i="42"/>
  <c r="E615" i="42"/>
  <c r="E616" i="42"/>
  <c r="E617" i="42"/>
  <c r="E618" i="42"/>
  <c r="E619" i="42"/>
  <c r="E620" i="42"/>
  <c r="E621" i="42"/>
  <c r="E622" i="42"/>
  <c r="E623" i="42"/>
  <c r="E624" i="42"/>
  <c r="E625" i="42"/>
  <c r="E626" i="42"/>
  <c r="E627" i="42"/>
  <c r="E628" i="42"/>
  <c r="E629" i="42"/>
  <c r="E630" i="42"/>
  <c r="E631" i="42"/>
  <c r="E632" i="42"/>
  <c r="E633" i="42"/>
  <c r="E634" i="42"/>
  <c r="E635" i="42"/>
  <c r="E636" i="42"/>
  <c r="E637" i="42"/>
  <c r="E638" i="42"/>
  <c r="E639" i="42"/>
  <c r="E640" i="42"/>
  <c r="E641" i="42"/>
  <c r="E642" i="42"/>
  <c r="E643" i="42"/>
  <c r="E644" i="42"/>
  <c r="E645" i="42"/>
  <c r="E646" i="42"/>
  <c r="E647" i="42"/>
  <c r="E648" i="42"/>
  <c r="E649" i="42"/>
  <c r="E650" i="42"/>
  <c r="E651" i="42"/>
  <c r="E652" i="42"/>
  <c r="E653" i="42"/>
  <c r="E654" i="42"/>
  <c r="E655" i="42"/>
  <c r="E656" i="42"/>
  <c r="E657" i="42"/>
  <c r="E658" i="42"/>
  <c r="E659" i="42"/>
  <c r="E660" i="42"/>
  <c r="E661" i="42"/>
  <c r="E662" i="42"/>
  <c r="E663" i="42"/>
  <c r="E664" i="42"/>
  <c r="E665" i="42"/>
  <c r="E666" i="42"/>
  <c r="E667" i="42"/>
  <c r="E668" i="42"/>
  <c r="E669" i="42"/>
  <c r="E670" i="42"/>
  <c r="E671" i="42"/>
  <c r="E672" i="42"/>
  <c r="E673" i="42"/>
  <c r="E674" i="42"/>
  <c r="E675" i="42"/>
  <c r="E676" i="42"/>
  <c r="E677" i="42"/>
  <c r="E678" i="42"/>
  <c r="E679" i="42"/>
  <c r="E680" i="42"/>
  <c r="E681" i="42"/>
  <c r="E682" i="42"/>
  <c r="E683" i="42"/>
  <c r="E684" i="42"/>
  <c r="E685" i="42"/>
  <c r="E686" i="42"/>
  <c r="E687" i="42"/>
  <c r="E688" i="42"/>
  <c r="E689" i="42"/>
  <c r="E690" i="42"/>
  <c r="E691" i="42"/>
  <c r="E692" i="42"/>
  <c r="E693" i="42"/>
  <c r="E694" i="42"/>
  <c r="E695" i="42"/>
  <c r="E696" i="42"/>
  <c r="E697" i="42"/>
  <c r="E698" i="42"/>
  <c r="E699" i="42"/>
  <c r="E700" i="42"/>
  <c r="E701" i="42"/>
  <c r="E702" i="42"/>
  <c r="E703" i="42"/>
  <c r="E704" i="42"/>
  <c r="E705" i="42"/>
  <c r="E706" i="42"/>
  <c r="E707" i="42"/>
  <c r="E708" i="42"/>
  <c r="E709" i="42"/>
  <c r="E710" i="42"/>
  <c r="E711" i="42"/>
  <c r="E712" i="42"/>
  <c r="E713" i="42"/>
  <c r="E714" i="42"/>
  <c r="E715" i="42"/>
  <c r="E716" i="42"/>
  <c r="E717" i="42"/>
  <c r="E718" i="42"/>
  <c r="E719" i="42"/>
  <c r="E720" i="42"/>
  <c r="E721" i="42"/>
  <c r="E722" i="42"/>
  <c r="E723" i="42"/>
  <c r="E724" i="42"/>
  <c r="E725" i="42"/>
  <c r="E726" i="42"/>
  <c r="E727" i="42"/>
  <c r="E728" i="42"/>
  <c r="E729" i="42"/>
  <c r="E730" i="42"/>
  <c r="E731" i="42"/>
  <c r="E732" i="42"/>
  <c r="E733" i="42"/>
  <c r="E734" i="42"/>
  <c r="E735" i="42"/>
  <c r="E736" i="42"/>
  <c r="E737" i="42"/>
  <c r="E738" i="42"/>
  <c r="E739" i="42"/>
  <c r="E740" i="42"/>
  <c r="E741" i="42"/>
  <c r="E742" i="42"/>
  <c r="E743" i="42"/>
  <c r="E744" i="42"/>
  <c r="E745" i="42"/>
  <c r="E746" i="42"/>
  <c r="E747" i="42"/>
  <c r="E748" i="42"/>
  <c r="E749" i="42"/>
  <c r="E750" i="42"/>
  <c r="E751" i="42"/>
  <c r="E752" i="42"/>
  <c r="E753" i="42"/>
  <c r="E754" i="42"/>
  <c r="E755" i="42"/>
  <c r="E756" i="42"/>
  <c r="E757" i="42"/>
  <c r="E758" i="42"/>
  <c r="E759" i="42"/>
  <c r="E760" i="42"/>
  <c r="E761" i="42"/>
  <c r="E762" i="42"/>
  <c r="E763" i="42"/>
  <c r="E764" i="42"/>
  <c r="E765" i="42"/>
  <c r="E766" i="42"/>
  <c r="E767" i="42"/>
  <c r="E768" i="42"/>
  <c r="E769" i="42"/>
  <c r="E770" i="42"/>
  <c r="E771" i="42"/>
  <c r="E772" i="42"/>
  <c r="E773" i="42"/>
  <c r="E774" i="42"/>
  <c r="E775" i="42"/>
  <c r="E776" i="42"/>
  <c r="E777" i="42"/>
  <c r="E778" i="42"/>
  <c r="E779" i="42"/>
  <c r="E780" i="42"/>
  <c r="E781" i="42"/>
  <c r="E782" i="42"/>
  <c r="E783" i="42"/>
  <c r="E784" i="42"/>
  <c r="E785" i="42"/>
  <c r="E786" i="42"/>
  <c r="E787" i="42"/>
  <c r="E788" i="42"/>
  <c r="E789" i="42"/>
  <c r="E790" i="42"/>
  <c r="E791" i="42"/>
  <c r="E792" i="42"/>
  <c r="E793" i="42"/>
  <c r="E794" i="42"/>
  <c r="E795" i="42"/>
  <c r="E796" i="42"/>
  <c r="E797" i="42"/>
  <c r="E798" i="42"/>
  <c r="E799" i="42"/>
  <c r="E800" i="42"/>
  <c r="E801" i="42"/>
  <c r="E802" i="42"/>
  <c r="E803" i="42"/>
  <c r="E804" i="42"/>
  <c r="E805" i="42"/>
  <c r="E806" i="42"/>
  <c r="E807" i="42"/>
  <c r="E808" i="42"/>
  <c r="E809" i="42"/>
  <c r="E810" i="42"/>
  <c r="E811" i="42"/>
  <c r="E812" i="42"/>
  <c r="E813" i="42"/>
  <c r="E814" i="42"/>
  <c r="E815" i="42"/>
  <c r="E816" i="42"/>
  <c r="E817" i="42"/>
  <c r="E818" i="42"/>
  <c r="E819" i="42"/>
  <c r="E820" i="42"/>
  <c r="E821" i="42"/>
  <c r="E822" i="42"/>
  <c r="E823" i="42"/>
  <c r="E824" i="42"/>
  <c r="E825" i="42"/>
  <c r="E826" i="42"/>
  <c r="E827" i="42"/>
  <c r="E828" i="42"/>
  <c r="E829" i="42"/>
  <c r="E830" i="42"/>
  <c r="E831" i="42"/>
  <c r="E832" i="42"/>
  <c r="E833" i="42"/>
  <c r="E834" i="42"/>
  <c r="E835" i="42"/>
  <c r="E836" i="42"/>
  <c r="E837" i="42"/>
  <c r="E838" i="42"/>
  <c r="E839" i="42"/>
  <c r="E840" i="42"/>
  <c r="E841" i="42"/>
  <c r="E842" i="42"/>
  <c r="E843" i="42"/>
  <c r="E844" i="42"/>
  <c r="E845" i="42"/>
  <c r="E846" i="42"/>
  <c r="E847" i="42"/>
  <c r="E848" i="42"/>
  <c r="E849" i="42"/>
  <c r="E850" i="42"/>
  <c r="E851" i="42"/>
  <c r="E852" i="42"/>
  <c r="E853" i="42"/>
  <c r="E854" i="42"/>
  <c r="E855" i="42"/>
  <c r="E856" i="42"/>
  <c r="E857" i="42"/>
  <c r="E858" i="42"/>
  <c r="E859" i="42"/>
  <c r="E860" i="42"/>
  <c r="E861" i="42"/>
  <c r="E862" i="42"/>
  <c r="E863" i="42"/>
  <c r="E864" i="42"/>
  <c r="E865" i="42"/>
  <c r="E866" i="42"/>
  <c r="E867" i="42"/>
  <c r="E868" i="42"/>
  <c r="E869" i="42"/>
  <c r="E870" i="42"/>
  <c r="E871" i="42"/>
  <c r="E872" i="42"/>
  <c r="E873" i="42"/>
  <c r="E874" i="42"/>
  <c r="E875" i="42"/>
  <c r="E876" i="42"/>
  <c r="E877" i="42"/>
  <c r="E878" i="42"/>
  <c r="E879" i="42"/>
  <c r="E880" i="42"/>
  <c r="E881" i="42"/>
  <c r="E882" i="42"/>
  <c r="E883" i="42"/>
  <c r="E884" i="42"/>
  <c r="E885" i="42"/>
  <c r="E886" i="42"/>
  <c r="E887" i="42"/>
  <c r="E888" i="42"/>
  <c r="E889" i="42"/>
  <c r="E890" i="42"/>
  <c r="E891" i="42"/>
  <c r="E892" i="42"/>
  <c r="E893" i="42"/>
  <c r="E894" i="42"/>
  <c r="E895" i="42"/>
  <c r="E896" i="42"/>
  <c r="E897" i="42"/>
  <c r="E898" i="42"/>
  <c r="E899" i="42"/>
  <c r="E900" i="42"/>
  <c r="E901" i="42"/>
  <c r="E902" i="42"/>
  <c r="E903" i="42"/>
  <c r="E904" i="42"/>
  <c r="E905" i="42"/>
  <c r="E906" i="42"/>
  <c r="E907" i="42"/>
  <c r="E908" i="42"/>
  <c r="E909" i="42"/>
  <c r="E910" i="42"/>
  <c r="E911" i="42"/>
  <c r="E912" i="42"/>
  <c r="E913" i="42"/>
  <c r="E914" i="42"/>
  <c r="E915" i="42"/>
  <c r="E916" i="42"/>
  <c r="E917" i="42"/>
  <c r="E918" i="42"/>
  <c r="E919" i="42"/>
  <c r="E920" i="42"/>
  <c r="E921" i="42"/>
  <c r="E922" i="42"/>
  <c r="E923" i="42"/>
  <c r="E924" i="42"/>
  <c r="E925" i="42"/>
  <c r="E926" i="42"/>
  <c r="E927" i="42"/>
  <c r="E928" i="42"/>
  <c r="E929" i="42"/>
  <c r="E930" i="42"/>
  <c r="E931" i="42"/>
  <c r="E932" i="42"/>
  <c r="E933" i="42"/>
  <c r="E934" i="42"/>
  <c r="E935" i="42"/>
  <c r="E936" i="42"/>
  <c r="E937" i="42"/>
  <c r="E938" i="42"/>
  <c r="E939" i="42"/>
  <c r="E940" i="42"/>
  <c r="E941" i="42"/>
  <c r="E942" i="42"/>
  <c r="E943" i="42"/>
  <c r="E944" i="42"/>
  <c r="E945" i="42"/>
  <c r="E946" i="42"/>
  <c r="E947" i="42"/>
  <c r="E948" i="42"/>
  <c r="E949" i="42"/>
  <c r="E950" i="42"/>
  <c r="E951" i="42"/>
  <c r="E952" i="42"/>
  <c r="E953" i="42"/>
  <c r="E954" i="42"/>
  <c r="E955" i="42"/>
  <c r="E956" i="42"/>
  <c r="E957" i="42"/>
  <c r="E958" i="42"/>
  <c r="E959" i="42"/>
  <c r="E960" i="42"/>
  <c r="E961" i="42"/>
  <c r="E962" i="42"/>
  <c r="E963" i="42"/>
  <c r="E964" i="42"/>
  <c r="E965" i="42"/>
  <c r="E966" i="42"/>
  <c r="E967" i="42"/>
  <c r="E968" i="42"/>
  <c r="E969" i="42"/>
  <c r="E970" i="42"/>
  <c r="E971" i="42"/>
  <c r="E972" i="42"/>
  <c r="E973" i="42"/>
  <c r="E974" i="42"/>
  <c r="E975" i="42"/>
  <c r="E976" i="42"/>
  <c r="E977" i="42"/>
  <c r="E978" i="42"/>
  <c r="E979" i="42"/>
  <c r="E980" i="42"/>
  <c r="E981" i="42"/>
  <c r="E982" i="42"/>
  <c r="E983" i="42"/>
  <c r="E984" i="42"/>
  <c r="E985" i="42"/>
  <c r="E986" i="42"/>
  <c r="E987" i="42"/>
  <c r="E988" i="42"/>
  <c r="E989" i="42"/>
  <c r="E990" i="42"/>
  <c r="E991" i="42"/>
  <c r="E992" i="42"/>
  <c r="E993" i="42"/>
  <c r="E994" i="42"/>
  <c r="E995" i="42"/>
  <c r="E996" i="42"/>
  <c r="E997" i="42"/>
  <c r="E998" i="42"/>
  <c r="E999" i="42"/>
  <c r="E1000" i="42"/>
  <c r="E1001" i="42"/>
  <c r="E1002" i="42"/>
  <c r="E1003" i="42"/>
  <c r="E1004" i="42"/>
  <c r="E1005" i="42"/>
  <c r="E1006" i="42"/>
  <c r="E1007" i="42"/>
  <c r="E1008" i="42"/>
  <c r="E1009" i="42"/>
  <c r="E1010" i="42"/>
  <c r="E1011" i="42"/>
  <c r="E1012" i="42"/>
  <c r="E1013" i="42"/>
  <c r="E1014" i="42"/>
  <c r="E1015" i="42"/>
  <c r="E1016" i="42"/>
  <c r="E1017" i="42"/>
  <c r="E1018" i="42"/>
  <c r="E1019" i="42"/>
  <c r="E1020" i="42"/>
  <c r="E1021" i="42"/>
  <c r="E1022" i="42"/>
  <c r="E1023" i="42"/>
  <c r="E1024" i="42"/>
  <c r="E1025" i="42"/>
  <c r="E1026" i="42"/>
  <c r="E1027" i="42"/>
  <c r="E1028" i="42"/>
  <c r="E1029" i="42"/>
  <c r="E1030" i="42"/>
  <c r="E1031" i="42"/>
  <c r="E1032" i="42"/>
  <c r="E1033" i="42"/>
  <c r="E1034" i="42"/>
  <c r="E1035" i="42"/>
  <c r="E1036" i="42"/>
  <c r="E1037" i="42"/>
  <c r="E1038" i="42"/>
  <c r="E1039" i="42"/>
  <c r="E1040" i="42"/>
  <c r="E1041" i="42"/>
  <c r="E1042" i="42"/>
  <c r="E1043" i="42"/>
  <c r="E1044" i="42"/>
  <c r="E1045" i="42"/>
  <c r="E1046" i="42"/>
  <c r="E1047" i="42"/>
  <c r="E1048" i="42"/>
  <c r="E1049" i="42"/>
  <c r="E1050" i="42"/>
  <c r="E1051" i="42"/>
  <c r="E1052" i="42"/>
  <c r="E1053" i="42"/>
  <c r="E1054" i="42"/>
  <c r="E1055" i="42"/>
  <c r="E1056" i="42"/>
  <c r="E1057" i="42"/>
  <c r="E1058" i="42"/>
  <c r="E1059" i="42"/>
  <c r="E1060" i="42"/>
  <c r="E1061" i="42"/>
  <c r="E1062" i="42"/>
  <c r="E1063" i="42"/>
  <c r="E1064" i="42"/>
  <c r="E1065" i="42"/>
  <c r="E1066" i="42"/>
  <c r="E1067" i="42"/>
  <c r="E1068" i="42"/>
  <c r="E1069" i="42"/>
  <c r="E1070" i="42"/>
  <c r="E1071" i="42"/>
  <c r="E1072" i="42"/>
  <c r="E1073" i="42"/>
  <c r="E1074" i="42"/>
  <c r="E1075" i="42"/>
  <c r="E1076" i="42"/>
  <c r="E1077" i="42"/>
  <c r="E1078" i="42"/>
  <c r="E1079" i="42"/>
  <c r="E1080" i="42"/>
  <c r="E1081" i="42"/>
  <c r="E1082" i="42"/>
  <c r="E1083" i="42"/>
  <c r="E1084" i="42"/>
  <c r="E1085" i="42"/>
  <c r="E1086" i="42"/>
  <c r="E1087" i="42"/>
  <c r="E1088" i="42"/>
  <c r="E1089" i="42"/>
  <c r="E1090" i="42"/>
  <c r="E1091" i="42"/>
  <c r="E1092" i="42"/>
  <c r="E1093" i="42"/>
  <c r="E1094" i="42"/>
  <c r="E1095" i="42"/>
  <c r="E1096" i="42"/>
  <c r="E1097" i="42"/>
  <c r="E1098" i="42"/>
  <c r="E1099" i="42"/>
  <c r="E1100" i="42"/>
  <c r="E1101" i="42"/>
  <c r="E1102" i="42"/>
  <c r="E1103" i="42"/>
  <c r="E1104" i="42"/>
  <c r="E1105" i="42"/>
  <c r="E1106" i="42"/>
  <c r="E1107" i="42"/>
  <c r="E1108" i="42"/>
  <c r="E1109" i="42"/>
  <c r="E1110" i="42"/>
  <c r="E1111" i="42"/>
  <c r="E1112" i="42"/>
  <c r="E1113" i="42"/>
  <c r="E1114" i="42"/>
  <c r="E1115" i="42"/>
  <c r="E1116" i="42"/>
  <c r="E1117" i="42"/>
  <c r="E1118" i="42"/>
  <c r="E1119" i="42"/>
  <c r="E1120" i="42"/>
  <c r="E1121" i="42"/>
  <c r="E1122" i="42"/>
  <c r="E1123" i="42"/>
  <c r="E1124" i="42"/>
  <c r="E1125" i="42"/>
  <c r="E1126" i="42"/>
  <c r="E1127" i="42"/>
  <c r="E1128" i="42"/>
  <c r="E1129" i="42"/>
  <c r="E1130" i="42"/>
  <c r="E1131" i="42"/>
  <c r="E1132" i="42"/>
  <c r="E1133" i="42"/>
  <c r="E1134" i="42"/>
  <c r="E1135" i="42"/>
  <c r="E1136" i="42"/>
  <c r="E1137" i="42"/>
  <c r="E1138" i="42"/>
  <c r="E1139" i="42"/>
  <c r="E1140" i="42"/>
  <c r="E1141" i="42"/>
  <c r="E1142" i="42"/>
  <c r="E1143" i="42"/>
  <c r="E1144" i="42"/>
  <c r="E1145" i="42"/>
  <c r="E1146" i="42"/>
  <c r="E1147" i="42"/>
  <c r="E1148" i="42"/>
  <c r="E1149" i="42"/>
  <c r="E1150" i="42"/>
  <c r="E1151" i="42"/>
  <c r="E1152" i="42"/>
  <c r="E1153" i="42"/>
  <c r="E1154" i="42"/>
  <c r="E1155" i="42"/>
  <c r="E1156" i="42"/>
  <c r="E1157" i="42"/>
  <c r="E1158" i="42"/>
  <c r="E1159" i="42"/>
  <c r="E1160" i="42"/>
  <c r="E1161" i="42"/>
  <c r="E1162" i="42"/>
  <c r="E1163" i="42"/>
  <c r="E1164" i="42"/>
  <c r="E1165" i="42"/>
  <c r="E1166" i="42"/>
  <c r="E1167" i="42"/>
  <c r="E1168" i="42"/>
  <c r="E1169" i="42"/>
  <c r="E1170" i="42"/>
  <c r="E1171" i="42"/>
  <c r="E1172" i="42"/>
  <c r="E1173" i="42"/>
  <c r="E1174" i="42"/>
  <c r="E1175" i="42"/>
  <c r="E1176" i="42"/>
  <c r="E1177" i="42"/>
  <c r="E1178" i="42"/>
  <c r="E1179" i="42"/>
  <c r="E1180" i="42"/>
  <c r="E1181" i="42"/>
  <c r="E1182" i="42"/>
  <c r="E1183" i="42"/>
  <c r="E1184" i="42"/>
  <c r="E1185" i="42"/>
  <c r="E1186" i="42"/>
  <c r="E1187" i="42"/>
  <c r="E1188" i="42"/>
  <c r="E1189" i="42"/>
  <c r="E1190" i="42"/>
  <c r="E1191" i="42"/>
  <c r="E1192" i="42"/>
  <c r="E1193" i="42"/>
  <c r="E1194" i="42"/>
  <c r="E1195" i="42"/>
  <c r="E1196" i="42"/>
  <c r="E1197" i="42"/>
  <c r="E1198" i="42"/>
  <c r="E1199" i="42"/>
  <c r="E1200" i="42"/>
  <c r="E1201" i="42"/>
  <c r="E1202" i="42"/>
  <c r="E1203" i="42"/>
  <c r="E1204" i="42"/>
  <c r="E1205" i="42"/>
  <c r="E1206" i="42"/>
  <c r="E1207" i="42"/>
  <c r="E1208" i="42"/>
  <c r="E1209" i="42"/>
  <c r="E1210" i="42"/>
  <c r="E1211" i="42"/>
  <c r="E1212" i="42"/>
  <c r="E1213" i="42"/>
  <c r="E1214" i="42"/>
  <c r="E1215" i="42"/>
  <c r="E1216" i="42"/>
  <c r="E1217" i="42"/>
  <c r="E1218" i="42"/>
  <c r="E1219" i="42"/>
  <c r="E1220" i="42"/>
  <c r="E1221" i="42"/>
  <c r="E1222" i="42"/>
  <c r="E1223" i="42"/>
  <c r="E1224" i="42"/>
  <c r="E1225" i="42"/>
  <c r="E1226" i="42"/>
  <c r="E1227" i="42"/>
  <c r="E1228" i="42"/>
  <c r="E1229" i="42"/>
  <c r="E1230" i="42"/>
  <c r="E1231" i="42"/>
  <c r="E1232" i="42"/>
  <c r="E1233" i="42"/>
  <c r="E1234" i="42"/>
  <c r="E1235" i="42"/>
  <c r="E1236" i="42"/>
  <c r="E1237" i="42"/>
  <c r="E1238" i="42"/>
  <c r="E1239" i="42"/>
  <c r="E1240" i="42"/>
  <c r="E1241" i="42"/>
  <c r="E1242" i="42"/>
  <c r="E1243" i="42"/>
  <c r="E1244" i="42"/>
  <c r="E1245" i="42"/>
  <c r="E1246" i="42"/>
  <c r="E1247" i="42"/>
  <c r="E1248" i="42"/>
  <c r="E1249" i="42"/>
  <c r="E1250" i="42"/>
  <c r="E1251" i="42"/>
  <c r="E1252" i="42"/>
  <c r="E1253" i="42"/>
  <c r="E1254" i="42"/>
  <c r="E1255" i="42"/>
  <c r="E1256" i="42"/>
  <c r="E1257" i="42"/>
  <c r="E1258" i="42"/>
  <c r="E1259" i="42"/>
  <c r="E1260" i="42"/>
  <c r="E1261" i="42"/>
  <c r="E1262" i="42"/>
  <c r="E1263" i="42"/>
  <c r="E1264" i="42"/>
  <c r="E1265" i="42"/>
  <c r="E1266" i="42"/>
  <c r="E1267" i="42"/>
  <c r="E1268" i="42"/>
  <c r="E1269" i="42"/>
  <c r="E1270" i="42"/>
  <c r="E1271" i="42"/>
  <c r="E1272" i="42"/>
  <c r="E1273" i="42"/>
  <c r="E1274" i="42"/>
  <c r="E1275" i="42"/>
  <c r="E1276" i="42"/>
  <c r="E1277" i="42"/>
  <c r="E1278" i="42"/>
  <c r="E1279" i="42"/>
  <c r="E1280" i="42"/>
  <c r="E1281" i="42"/>
  <c r="E1282" i="42"/>
  <c r="E1283" i="42"/>
  <c r="E1284" i="42"/>
  <c r="E1285" i="42"/>
  <c r="E1286" i="42"/>
  <c r="E1287" i="42"/>
  <c r="E1288" i="42"/>
  <c r="E1289" i="42"/>
  <c r="E1290" i="42"/>
  <c r="E1291" i="42"/>
  <c r="E1292" i="42"/>
  <c r="E1293" i="42"/>
  <c r="E1294" i="42"/>
  <c r="E1295" i="42"/>
  <c r="E1296" i="42"/>
  <c r="E1297" i="42"/>
  <c r="E1298" i="42"/>
  <c r="E1299" i="42"/>
  <c r="E1300" i="42"/>
  <c r="E1301" i="42"/>
  <c r="E1302" i="42"/>
  <c r="E1303" i="42"/>
  <c r="E1304" i="42"/>
  <c r="E1305" i="42"/>
  <c r="E1306" i="42"/>
  <c r="E1307" i="42"/>
  <c r="E1308" i="42"/>
  <c r="E1309" i="42"/>
  <c r="E1310" i="42"/>
  <c r="E1311" i="42"/>
  <c r="E1312" i="42"/>
  <c r="E1313" i="42"/>
  <c r="E1314" i="42"/>
  <c r="E1315" i="42"/>
  <c r="E1316" i="42"/>
  <c r="E1317" i="42"/>
  <c r="E1318" i="42"/>
  <c r="E1319" i="42"/>
  <c r="E1320" i="42"/>
  <c r="E1321" i="42"/>
  <c r="E1322" i="42"/>
  <c r="E1323" i="42"/>
  <c r="E1324" i="42"/>
  <c r="E1325" i="42"/>
  <c r="E1326" i="42"/>
  <c r="E1327" i="42"/>
  <c r="E1328" i="42"/>
  <c r="E1329" i="42"/>
  <c r="E1330" i="42"/>
  <c r="E1331" i="42"/>
  <c r="E1332" i="42"/>
  <c r="E1333" i="42"/>
  <c r="E1334" i="42"/>
  <c r="E1335" i="42"/>
  <c r="E1336" i="42"/>
  <c r="E1337" i="42"/>
  <c r="E1338" i="42"/>
  <c r="E1339" i="42"/>
  <c r="E1340" i="42"/>
  <c r="E1341" i="42"/>
  <c r="E1342" i="42"/>
  <c r="E1343" i="42"/>
  <c r="E1344" i="42"/>
  <c r="E1345" i="42"/>
  <c r="E1346" i="42"/>
  <c r="E1347" i="42"/>
  <c r="E1348" i="42"/>
  <c r="E1349" i="42"/>
  <c r="E1350" i="42"/>
  <c r="E1351" i="42"/>
  <c r="E1352" i="42"/>
  <c r="E1353" i="42"/>
  <c r="E1354" i="42"/>
  <c r="E1355" i="42"/>
  <c r="E1356" i="42"/>
  <c r="E1357" i="42"/>
  <c r="E1358" i="42"/>
  <c r="E1359" i="42"/>
  <c r="E1360" i="42"/>
  <c r="E1361" i="42"/>
  <c r="E1362" i="42"/>
  <c r="E1363" i="42"/>
  <c r="E1364" i="42"/>
  <c r="E1365" i="42"/>
  <c r="E1366" i="42"/>
  <c r="E1367" i="42"/>
  <c r="E1368" i="42"/>
  <c r="E1369" i="42"/>
  <c r="E1370" i="42"/>
  <c r="E1371" i="42"/>
  <c r="E1372" i="42"/>
  <c r="E1373" i="42"/>
  <c r="E1374" i="42"/>
  <c r="E1375" i="42"/>
  <c r="E1376" i="42"/>
  <c r="E1377" i="42"/>
  <c r="E1378" i="42"/>
  <c r="E1379" i="42"/>
  <c r="E1380" i="42"/>
  <c r="E1381" i="42"/>
  <c r="E1382" i="42"/>
  <c r="E1383" i="42"/>
  <c r="E1384" i="42"/>
  <c r="E1385" i="42"/>
  <c r="E1386" i="42"/>
  <c r="E1387" i="42"/>
  <c r="E1388" i="42"/>
  <c r="E1389" i="42"/>
  <c r="E1390" i="42"/>
  <c r="E1391" i="42"/>
  <c r="E1392" i="42"/>
  <c r="E1393" i="42"/>
  <c r="E1394" i="42"/>
  <c r="E1395" i="42"/>
  <c r="E1396" i="42"/>
  <c r="E1397" i="42"/>
  <c r="E1398" i="42"/>
  <c r="E1399" i="42"/>
  <c r="E1400" i="42"/>
  <c r="E1401" i="42"/>
  <c r="E1402" i="42"/>
  <c r="E1403" i="42"/>
  <c r="E1404" i="42"/>
  <c r="E1405" i="42"/>
  <c r="E1406" i="42"/>
  <c r="E1407" i="42"/>
  <c r="E1408" i="42"/>
  <c r="E1409" i="42"/>
  <c r="E1410" i="42"/>
  <c r="E1411" i="42"/>
  <c r="E1412" i="42"/>
  <c r="E1413" i="42"/>
  <c r="E1414" i="42"/>
  <c r="E1415" i="42"/>
  <c r="E1416" i="42"/>
  <c r="E1417" i="42"/>
  <c r="E1418" i="42"/>
  <c r="E1419" i="42"/>
  <c r="E1420" i="42"/>
  <c r="E1421" i="42"/>
  <c r="E1422" i="42"/>
  <c r="E1423" i="42"/>
  <c r="E1424" i="42"/>
  <c r="E1425" i="42"/>
  <c r="E1426" i="42"/>
  <c r="E1427" i="42"/>
  <c r="E1428" i="42"/>
  <c r="E1429" i="42"/>
  <c r="E1430" i="42"/>
  <c r="E1431" i="42"/>
  <c r="E1432" i="42"/>
  <c r="E1433" i="42"/>
  <c r="E1434" i="42"/>
  <c r="E1435" i="42"/>
  <c r="E1436" i="42"/>
  <c r="E1437" i="42"/>
  <c r="E1438" i="42"/>
  <c r="E1439" i="42"/>
  <c r="E1440" i="42"/>
  <c r="E1441" i="42"/>
  <c r="E1442" i="42"/>
  <c r="E1443" i="42"/>
  <c r="E1444" i="42"/>
  <c r="E1445" i="42"/>
  <c r="E1446" i="42"/>
  <c r="E1447" i="42"/>
  <c r="E1448" i="42"/>
  <c r="E1449" i="42"/>
  <c r="E1450" i="42"/>
  <c r="E1451" i="42"/>
  <c r="E1452" i="42"/>
  <c r="E1453" i="42"/>
  <c r="E1454" i="42"/>
  <c r="E1455" i="42"/>
  <c r="E1456" i="42"/>
  <c r="E1457" i="42"/>
  <c r="E1458" i="42"/>
  <c r="E1459" i="42"/>
  <c r="E1460" i="42"/>
  <c r="E1461" i="42"/>
  <c r="E1462" i="42"/>
  <c r="E1463" i="42"/>
  <c r="E1464" i="42"/>
  <c r="E1465" i="42"/>
  <c r="E1466" i="42"/>
  <c r="E1467" i="42"/>
  <c r="E1468" i="42"/>
  <c r="E1469" i="42"/>
  <c r="E1470" i="42"/>
  <c r="E1471" i="42"/>
  <c r="E1472" i="42"/>
  <c r="E1473" i="42"/>
  <c r="E1474" i="42"/>
  <c r="E1475" i="42"/>
  <c r="E1476" i="42"/>
  <c r="E1477" i="42"/>
  <c r="E1478" i="42"/>
  <c r="E1479" i="42"/>
  <c r="E1480" i="42"/>
  <c r="E1481" i="42"/>
  <c r="E1482" i="42"/>
  <c r="E1483" i="42"/>
  <c r="E1484" i="42"/>
  <c r="E1485" i="42"/>
  <c r="E1486" i="42"/>
  <c r="E1487" i="42"/>
  <c r="E1488" i="42"/>
  <c r="E1489" i="42"/>
  <c r="E1490" i="42"/>
  <c r="E1491" i="42"/>
  <c r="E1492" i="42"/>
  <c r="E1493" i="42"/>
  <c r="E1494" i="42"/>
  <c r="E1495" i="42"/>
  <c r="E1496" i="42"/>
  <c r="E1497" i="42"/>
  <c r="E1498" i="42"/>
  <c r="E1499" i="42"/>
  <c r="E1500" i="42"/>
  <c r="E1501" i="42"/>
  <c r="E1502" i="42"/>
  <c r="E1503" i="42"/>
  <c r="E1504" i="42"/>
  <c r="E1505" i="42"/>
  <c r="E1506" i="42"/>
  <c r="E1507" i="42"/>
  <c r="E1508" i="42"/>
  <c r="E1509" i="42"/>
  <c r="E1510" i="42"/>
  <c r="E1511" i="42"/>
  <c r="E1512" i="42"/>
  <c r="E1513" i="42"/>
  <c r="E1514" i="42"/>
  <c r="E1515" i="42"/>
  <c r="E1516" i="42"/>
  <c r="E1517" i="42"/>
  <c r="E1518" i="42"/>
  <c r="E1519" i="42"/>
  <c r="E1520" i="42"/>
  <c r="E1521" i="42"/>
  <c r="E1522" i="42"/>
  <c r="E1523" i="42"/>
  <c r="E1524" i="42"/>
  <c r="E1525" i="42"/>
  <c r="E1526" i="42"/>
  <c r="E1527" i="42"/>
  <c r="E1528" i="42"/>
  <c r="E1529" i="42"/>
  <c r="E1530" i="42"/>
  <c r="E1531" i="42"/>
  <c r="E1532" i="42"/>
  <c r="E1533" i="42"/>
  <c r="E1534" i="42"/>
  <c r="E1535" i="42"/>
  <c r="E10" i="42"/>
  <c r="B6" i="10" l="1"/>
  <c r="A2" i="31" l="1"/>
  <c r="G17" i="37"/>
  <c r="G16" i="37"/>
  <c r="G15" i="37"/>
  <c r="G14" i="37"/>
  <c r="G13" i="37"/>
  <c r="G12" i="37"/>
  <c r="F17" i="37"/>
  <c r="E17" i="37"/>
  <c r="F16" i="37"/>
  <c r="E16" i="37"/>
  <c r="F15" i="37"/>
  <c r="E15" i="37"/>
  <c r="F14" i="37"/>
  <c r="E14" i="37"/>
  <c r="F13" i="37"/>
  <c r="E13" i="37"/>
  <c r="F12" i="37"/>
  <c r="E12" i="37"/>
  <c r="D19" i="37"/>
  <c r="D20" i="37" s="1"/>
  <c r="D21" i="37" s="1"/>
  <c r="D22" i="37" s="1"/>
  <c r="D23" i="37" s="1"/>
  <c r="C13" i="37"/>
  <c r="C14" i="37" s="1"/>
  <c r="C15" i="37" s="1"/>
  <c r="C16" i="37" s="1"/>
  <c r="C17" i="37" s="1"/>
  <c r="C18" i="37" s="1"/>
  <c r="C19" i="37" s="1"/>
  <c r="C20" i="37" s="1"/>
  <c r="C21" i="37" s="1"/>
  <c r="C22" i="37" s="1"/>
  <c r="C23" i="37" s="1"/>
  <c r="D5" i="37"/>
  <c r="E5" i="37" s="1"/>
  <c r="D6" i="37" s="1"/>
  <c r="E6" i="37" s="1"/>
  <c r="D7" i="37" s="1"/>
  <c r="C3" i="35"/>
  <c r="D4" i="35"/>
  <c r="E4" i="35" s="1"/>
  <c r="E5" i="35"/>
  <c r="F5" i="35" s="1"/>
  <c r="G5" i="35" s="1"/>
  <c r="H5" i="35" s="1"/>
  <c r="I5" i="35" s="1"/>
  <c r="J5" i="35" s="1"/>
  <c r="K5" i="35" s="1"/>
  <c r="L5" i="35" s="1"/>
  <c r="M5" i="35" s="1"/>
  <c r="N5" i="35" s="1"/>
  <c r="O5" i="35" s="1"/>
  <c r="P5" i="35" s="1"/>
  <c r="Q5" i="35" s="1"/>
  <c r="R5" i="35" s="1"/>
  <c r="S5" i="35" s="1"/>
  <c r="T5" i="35" s="1"/>
  <c r="U5" i="35" s="1"/>
  <c r="V5" i="35" s="1"/>
  <c r="W5" i="35" s="1"/>
  <c r="X5" i="35" s="1"/>
  <c r="Y5" i="35" s="1"/>
  <c r="Z5" i="35" s="1"/>
  <c r="AA5" i="35" s="1"/>
  <c r="AB5" i="35" s="1"/>
  <c r="AC5" i="35" s="1"/>
  <c r="AD5" i="35" s="1"/>
  <c r="AE5" i="35" s="1"/>
  <c r="AF5" i="35" s="1"/>
  <c r="AG5" i="35" s="1"/>
  <c r="AH5" i="35" s="1"/>
  <c r="AI5" i="35" s="1"/>
  <c r="AJ5" i="35" s="1"/>
  <c r="AK5" i="35" s="1"/>
  <c r="AL5" i="35" s="1"/>
  <c r="AM5" i="35" s="1"/>
  <c r="AN5" i="35" s="1"/>
  <c r="AO5" i="35" s="1"/>
  <c r="AP5" i="35" s="1"/>
  <c r="AQ5" i="35" s="1"/>
  <c r="AR5" i="35" s="1"/>
  <c r="AS5" i="35" s="1"/>
  <c r="AT5" i="35" s="1"/>
  <c r="AU5" i="35" s="1"/>
  <c r="AV5" i="35" s="1"/>
  <c r="AW5" i="35" s="1"/>
  <c r="AX5" i="35" s="1"/>
  <c r="AY5" i="35" s="1"/>
  <c r="AZ5" i="35" s="1"/>
  <c r="BA5" i="35" s="1"/>
  <c r="BB5" i="35" s="1"/>
  <c r="BC5" i="35" s="1"/>
  <c r="BD5" i="35" s="1"/>
  <c r="BE5" i="35" s="1"/>
  <c r="BF5" i="35" s="1"/>
  <c r="BG5" i="35" s="1"/>
  <c r="BH5" i="35" s="1"/>
  <c r="BI5" i="35" s="1"/>
  <c r="BJ5" i="35" s="1"/>
  <c r="BK5" i="35" s="1"/>
  <c r="K6" i="35"/>
  <c r="L6" i="35" s="1"/>
  <c r="M6" i="35" s="1"/>
  <c r="N6" i="35" s="1"/>
  <c r="O6" i="35" s="1"/>
  <c r="P6" i="35" s="1"/>
  <c r="Q6" i="35" s="1"/>
  <c r="R6" i="35" s="1"/>
  <c r="S6" i="35" s="1"/>
  <c r="T6" i="35" s="1"/>
  <c r="U6" i="35" s="1"/>
  <c r="V6" i="35" s="1"/>
  <c r="W6" i="35" s="1"/>
  <c r="X6" i="35" s="1"/>
  <c r="Y6" i="35" s="1"/>
  <c r="Z6" i="35" s="1"/>
  <c r="AA6" i="35" s="1"/>
  <c r="AB6" i="35" s="1"/>
  <c r="AC6" i="35" s="1"/>
  <c r="AD6" i="35" s="1"/>
  <c r="AE6" i="35" s="1"/>
  <c r="AF6" i="35" s="1"/>
  <c r="AG6" i="35" s="1"/>
  <c r="AH6" i="35" s="1"/>
  <c r="AI6" i="35" s="1"/>
  <c r="AJ6" i="35" s="1"/>
  <c r="AK6" i="35" s="1"/>
  <c r="AL6" i="35" s="1"/>
  <c r="AM6" i="35" s="1"/>
  <c r="AN6" i="35" s="1"/>
  <c r="AO6" i="35" s="1"/>
  <c r="AP6" i="35" s="1"/>
  <c r="AQ6" i="35" s="1"/>
  <c r="AR6" i="35" s="1"/>
  <c r="AS6" i="35" s="1"/>
  <c r="AT6" i="35" s="1"/>
  <c r="AU6" i="35" s="1"/>
  <c r="AV6" i="35" s="1"/>
  <c r="AW6" i="35" s="1"/>
  <c r="AX6" i="35" s="1"/>
  <c r="AY6" i="35" s="1"/>
  <c r="AZ6" i="35" s="1"/>
  <c r="BA6" i="35" s="1"/>
  <c r="BB6" i="35" s="1"/>
  <c r="BC6" i="35" s="1"/>
  <c r="BD6" i="35" s="1"/>
  <c r="BE6" i="35" s="1"/>
  <c r="BF6" i="35" s="1"/>
  <c r="BG6" i="35" s="1"/>
  <c r="BH6" i="35" s="1"/>
  <c r="BI6" i="35" s="1"/>
  <c r="BJ6" i="35" s="1"/>
  <c r="BK6" i="35" s="1"/>
  <c r="BL6" i="35" s="1"/>
  <c r="BM6" i="35" s="1"/>
  <c r="BN6" i="35" s="1"/>
  <c r="BO6" i="35" s="1"/>
  <c r="BP6" i="35" s="1"/>
  <c r="BQ6" i="35" s="1"/>
  <c r="BR6" i="35" s="1"/>
  <c r="L7" i="35"/>
  <c r="M7" i="35" s="1"/>
  <c r="N7" i="35" s="1"/>
  <c r="O7" i="35" s="1"/>
  <c r="P7" i="35" s="1"/>
  <c r="Q7" i="35" s="1"/>
  <c r="R7" i="35" s="1"/>
  <c r="S7" i="35" s="1"/>
  <c r="T7" i="35" s="1"/>
  <c r="U7" i="35" s="1"/>
  <c r="V7" i="35" s="1"/>
  <c r="W7" i="35" s="1"/>
  <c r="X7" i="35" s="1"/>
  <c r="Y7" i="35" s="1"/>
  <c r="Z7" i="35" s="1"/>
  <c r="AA7" i="35" s="1"/>
  <c r="AB7" i="35" s="1"/>
  <c r="AC7" i="35" s="1"/>
  <c r="AD7" i="35" s="1"/>
  <c r="AE7" i="35" s="1"/>
  <c r="AF7" i="35" s="1"/>
  <c r="AG7" i="35" s="1"/>
  <c r="AH7" i="35" s="1"/>
  <c r="AI7" i="35" s="1"/>
  <c r="AJ7" i="35" s="1"/>
  <c r="AK7" i="35" s="1"/>
  <c r="AL7" i="35" s="1"/>
  <c r="AM7" i="35" s="1"/>
  <c r="AN7" i="35" s="1"/>
  <c r="AO7" i="35" s="1"/>
  <c r="AP7" i="35" s="1"/>
  <c r="AQ7" i="35" s="1"/>
  <c r="AR7" i="35" s="1"/>
  <c r="AS7" i="35" s="1"/>
  <c r="AT7" i="35" s="1"/>
  <c r="AU7" i="35" s="1"/>
  <c r="AV7" i="35" s="1"/>
  <c r="AW7" i="35" s="1"/>
  <c r="AX7" i="35" s="1"/>
  <c r="AY7" i="35" s="1"/>
  <c r="AZ7" i="35" s="1"/>
  <c r="BA7" i="35" s="1"/>
  <c r="BB7" i="35" s="1"/>
  <c r="BC7" i="35" s="1"/>
  <c r="BD7" i="35" s="1"/>
  <c r="BE7" i="35" s="1"/>
  <c r="BF7" i="35" s="1"/>
  <c r="BG7" i="35" s="1"/>
  <c r="L8" i="35"/>
  <c r="M8" i="35"/>
  <c r="N8" i="35" s="1"/>
  <c r="O8" i="35" s="1"/>
  <c r="P8" i="35" s="1"/>
  <c r="Q8" i="35" s="1"/>
  <c r="R8" i="35" s="1"/>
  <c r="S8" i="35" s="1"/>
  <c r="T8" i="35" s="1"/>
  <c r="U8" i="35" s="1"/>
  <c r="V8" i="35" s="1"/>
  <c r="W8" i="35" s="1"/>
  <c r="O9" i="35"/>
  <c r="P9" i="35" s="1"/>
  <c r="Q9" i="35" s="1"/>
  <c r="R9" i="35" s="1"/>
  <c r="S9" i="35" s="1"/>
  <c r="T9" i="35" s="1"/>
  <c r="U9" i="35" s="1"/>
  <c r="V9" i="35" s="1"/>
  <c r="W9" i="35" s="1"/>
  <c r="X9" i="35" s="1"/>
  <c r="Y9" i="35" s="1"/>
  <c r="Z9" i="35" s="1"/>
  <c r="AA9" i="35" s="1"/>
  <c r="AB9" i="35" s="1"/>
  <c r="AC9" i="35" s="1"/>
  <c r="AD9" i="35" s="1"/>
  <c r="AE9" i="35" s="1"/>
  <c r="AF9" i="35" s="1"/>
  <c r="AG9" i="35" s="1"/>
  <c r="AH9" i="35" s="1"/>
  <c r="AI9" i="35" s="1"/>
  <c r="AJ9" i="35" s="1"/>
  <c r="AK9" i="35" s="1"/>
  <c r="AL9" i="35" s="1"/>
  <c r="AM9" i="35" s="1"/>
  <c r="AN9" i="35" s="1"/>
  <c r="L10" i="35"/>
  <c r="M10" i="35" s="1"/>
  <c r="N10" i="35" s="1"/>
  <c r="O10" i="35" s="1"/>
  <c r="P10" i="35" s="1"/>
  <c r="Q10" i="35" s="1"/>
  <c r="R10" i="35" s="1"/>
  <c r="S10" i="35" s="1"/>
  <c r="T10" i="35" s="1"/>
  <c r="U10" i="35" s="1"/>
  <c r="V10" i="35" s="1"/>
  <c r="W10" i="35" s="1"/>
  <c r="X10" i="35" s="1"/>
  <c r="Y10" i="35" s="1"/>
  <c r="Z10" i="35" s="1"/>
  <c r="AA10" i="35" s="1"/>
  <c r="AB10" i="35" s="1"/>
  <c r="AC10" i="35" s="1"/>
  <c r="AD10" i="35" s="1"/>
  <c r="AE10" i="35" s="1"/>
  <c r="AF10" i="35" s="1"/>
  <c r="AG10" i="35" s="1"/>
  <c r="AH10" i="35" s="1"/>
  <c r="AI10" i="35" s="1"/>
  <c r="O11" i="35"/>
  <c r="P11" i="35" s="1"/>
  <c r="Q11" i="35" s="1"/>
  <c r="R11" i="35" s="1"/>
  <c r="S11" i="35" s="1"/>
  <c r="T11" i="35" s="1"/>
  <c r="U11" i="35" s="1"/>
  <c r="V11" i="35" s="1"/>
  <c r="W11" i="35" s="1"/>
  <c r="X11" i="35" s="1"/>
  <c r="Y11" i="35" s="1"/>
  <c r="Z11" i="35" s="1"/>
  <c r="AA11" i="35" s="1"/>
  <c r="AB11" i="35" s="1"/>
  <c r="AC11" i="35" s="1"/>
  <c r="AD11" i="35" s="1"/>
  <c r="AE11" i="35" s="1"/>
  <c r="AF11" i="35" s="1"/>
  <c r="AG11" i="35" s="1"/>
  <c r="AH11" i="35" s="1"/>
  <c r="AI11" i="35" s="1"/>
  <c r="AJ11" i="35" s="1"/>
  <c r="AK11" i="35" s="1"/>
  <c r="AL11" i="35" s="1"/>
  <c r="AM11" i="35" s="1"/>
  <c r="AN11" i="35" s="1"/>
  <c r="AO11" i="35" s="1"/>
  <c r="AP11" i="35" s="1"/>
  <c r="AQ11" i="35" s="1"/>
  <c r="AR11" i="35" s="1"/>
  <c r="N12" i="35"/>
  <c r="O12" i="35" s="1"/>
  <c r="P12" i="35" s="1"/>
  <c r="Q12" i="35" s="1"/>
  <c r="R12" i="35" s="1"/>
  <c r="S12" i="35" s="1"/>
  <c r="T12" i="35" s="1"/>
  <c r="U12" i="35" s="1"/>
  <c r="V12" i="35" s="1"/>
  <c r="W12" i="35" s="1"/>
  <c r="X12" i="35" s="1"/>
  <c r="Y12" i="35" s="1"/>
  <c r="Z12" i="35" s="1"/>
  <c r="AA12" i="35" s="1"/>
  <c r="AB12" i="35" s="1"/>
  <c r="AC12" i="35" s="1"/>
  <c r="AD12" i="35" s="1"/>
  <c r="AE12" i="35" s="1"/>
  <c r="AF12" i="35" s="1"/>
  <c r="AG12" i="35" s="1"/>
  <c r="AH12" i="35" s="1"/>
  <c r="AI12" i="35" s="1"/>
  <c r="AJ12" i="35" s="1"/>
  <c r="AK12" i="35" s="1"/>
  <c r="AL12" i="35" s="1"/>
  <c r="AM12" i="35" s="1"/>
  <c r="AN12" i="35" s="1"/>
  <c r="AO12" i="35" s="1"/>
  <c r="AP12" i="35" s="1"/>
  <c r="AQ12" i="35" s="1"/>
  <c r="AR12" i="35" s="1"/>
  <c r="AS12" i="35" s="1"/>
  <c r="AT12" i="35" s="1"/>
  <c r="AU12" i="35" s="1"/>
  <c r="AV12" i="35" s="1"/>
  <c r="AW12" i="35" s="1"/>
  <c r="AX12" i="35" s="1"/>
  <c r="AY12" i="35" s="1"/>
  <c r="AZ12" i="35" s="1"/>
  <c r="BA12" i="35" s="1"/>
  <c r="BB12" i="35" s="1"/>
  <c r="BC12" i="35" s="1"/>
  <c r="BD12" i="35" s="1"/>
  <c r="BE12" i="35" s="1"/>
  <c r="BF12" i="35" s="1"/>
  <c r="BG12" i="35" s="1"/>
  <c r="I25" i="35"/>
  <c r="I26" i="35"/>
  <c r="I27" i="35"/>
  <c r="I28" i="35"/>
  <c r="I29" i="35"/>
  <c r="I30" i="35"/>
  <c r="I31" i="35"/>
  <c r="I32" i="35"/>
  <c r="I33" i="35"/>
  <c r="I34" i="35"/>
  <c r="I35" i="35"/>
  <c r="I36" i="35"/>
  <c r="I37" i="35"/>
  <c r="I38" i="35"/>
  <c r="I39" i="35"/>
  <c r="I40" i="35"/>
  <c r="I41" i="35"/>
  <c r="D8" i="21" l="1"/>
  <c r="B47" i="10" s="1"/>
  <c r="D11" i="38"/>
  <c r="D8" i="38"/>
  <c r="D9" i="38"/>
  <c r="D10" i="38"/>
  <c r="D3" i="38"/>
  <c r="D4" i="38"/>
  <c r="D6" i="38"/>
  <c r="D12" i="38"/>
  <c r="D7" i="38"/>
  <c r="D14" i="38"/>
  <c r="E3" i="35"/>
  <c r="F4" i="35"/>
  <c r="G4" i="35" s="1"/>
  <c r="H4" i="35" s="1"/>
  <c r="I4" i="35" s="1"/>
  <c r="J4" i="35" s="1"/>
  <c r="K4" i="35" s="1"/>
  <c r="L4" i="35" s="1"/>
  <c r="M4" i="35" s="1"/>
  <c r="N4" i="35" s="1"/>
  <c r="O4" i="35" s="1"/>
  <c r="P4" i="35" s="1"/>
  <c r="Q4" i="35" s="1"/>
  <c r="B17" i="10" l="1"/>
  <c r="B27" i="10"/>
  <c r="B37" i="10"/>
  <c r="B7" i="10"/>
  <c r="R4" i="35"/>
  <c r="S4" i="35" s="1"/>
  <c r="T4" i="35" s="1"/>
  <c r="U4" i="35" s="1"/>
  <c r="V4" i="35" s="1"/>
  <c r="W4" i="35" s="1"/>
  <c r="X4" i="35" s="1"/>
  <c r="Y4" i="35" s="1"/>
  <c r="Z4" i="35" s="1"/>
  <c r="AA4" i="35" s="1"/>
  <c r="AB4" i="35" s="1"/>
  <c r="AC4" i="35" s="1"/>
  <c r="Q3" i="35"/>
  <c r="AD4" i="35" l="1"/>
  <c r="AE4" i="35" s="1"/>
  <c r="AF4" i="35" s="1"/>
  <c r="AG4" i="35" s="1"/>
  <c r="AH4" i="35" s="1"/>
  <c r="AI4" i="35" s="1"/>
  <c r="AJ4" i="35" s="1"/>
  <c r="AK4" i="35" s="1"/>
  <c r="AL4" i="35" s="1"/>
  <c r="AM4" i="35" s="1"/>
  <c r="AN4" i="35" s="1"/>
  <c r="AO4" i="35" s="1"/>
  <c r="AC3" i="35"/>
  <c r="AO3" i="35" l="1"/>
  <c r="AP4" i="35"/>
  <c r="AQ4" i="35" s="1"/>
  <c r="AR4" i="35" s="1"/>
  <c r="AS4" i="35" s="1"/>
  <c r="AT4" i="35" s="1"/>
  <c r="AU4" i="35" s="1"/>
  <c r="AV4" i="35" s="1"/>
  <c r="AW4" i="35" s="1"/>
  <c r="AX4" i="35" s="1"/>
  <c r="AY4" i="35" s="1"/>
  <c r="AZ4" i="35" s="1"/>
  <c r="BA4" i="35" s="1"/>
  <c r="BB4" i="35" l="1"/>
  <c r="BC4" i="35" s="1"/>
  <c r="BD4" i="35" s="1"/>
  <c r="BE4" i="35" s="1"/>
  <c r="BF4" i="35" s="1"/>
  <c r="BG4" i="35" s="1"/>
  <c r="BH4" i="35" s="1"/>
  <c r="BI4" i="35" s="1"/>
  <c r="BJ4" i="35" s="1"/>
  <c r="BK4" i="35" s="1"/>
  <c r="BL4" i="35" s="1"/>
  <c r="BM4" i="35" s="1"/>
  <c r="BA3" i="35"/>
  <c r="BN4" i="35" l="1"/>
  <c r="BO4" i="35" s="1"/>
  <c r="BP4" i="35" s="1"/>
  <c r="BQ4" i="35" s="1"/>
  <c r="BR4" i="35" s="1"/>
  <c r="BS4" i="35" s="1"/>
  <c r="BM3" i="35"/>
  <c r="F18" i="34" l="1"/>
  <c r="F17" i="34"/>
  <c r="F16" i="34"/>
  <c r="F14" i="34"/>
  <c r="F13" i="34"/>
  <c r="G18" i="34"/>
  <c r="E18" i="34"/>
  <c r="G17" i="34"/>
  <c r="E17" i="34"/>
  <c r="G16" i="34"/>
  <c r="E16" i="34"/>
  <c r="G14" i="34"/>
  <c r="E14" i="34"/>
  <c r="G13" i="34"/>
  <c r="E13" i="34"/>
  <c r="C23" i="28" l="1"/>
  <c r="C22" i="28"/>
  <c r="C21" i="28"/>
  <c r="C25" i="28"/>
  <c r="C10" i="28"/>
  <c r="C24" i="28" s="1"/>
  <c r="C27" i="28" l="1"/>
  <c r="D1" i="10"/>
  <c r="H17" i="34" l="1"/>
  <c r="I17" i="34" s="1"/>
  <c r="J17" i="34" s="1"/>
  <c r="H13" i="34"/>
  <c r="I13" i="34" s="1"/>
  <c r="J13" i="34" s="1"/>
  <c r="H16" i="34"/>
  <c r="I16" i="34" s="1"/>
  <c r="J16" i="34" s="1"/>
  <c r="H18" i="34"/>
  <c r="I18" i="34" s="1"/>
  <c r="J18" i="34" s="1"/>
  <c r="H14" i="34"/>
  <c r="I14" i="34" s="1"/>
  <c r="J14" i="34" s="1"/>
  <c r="J15" i="34" l="1"/>
  <c r="J12" i="34"/>
  <c r="J11" i="34"/>
  <c r="G16" i="22" l="1"/>
  <c r="J16" i="22" s="1"/>
  <c r="G20" i="22"/>
  <c r="J20" i="22" s="1"/>
  <c r="G15" i="22"/>
  <c r="J15" i="22" s="1"/>
  <c r="G19" i="22"/>
  <c r="J19" i="22" s="1"/>
  <c r="G14" i="22"/>
  <c r="J14" i="22" s="1"/>
  <c r="G23" i="22"/>
  <c r="J23" i="22" s="1"/>
  <c r="G13" i="22"/>
  <c r="J13" i="22" s="1"/>
  <c r="G10" i="22"/>
  <c r="J10" i="22" s="1"/>
  <c r="G24" i="22"/>
  <c r="J24" i="22" s="1"/>
  <c r="G12" i="22"/>
  <c r="J12" i="22" s="1"/>
  <c r="G22" i="22"/>
  <c r="J22" i="22" s="1"/>
  <c r="G11" i="22"/>
  <c r="J11" i="22" s="1"/>
  <c r="G21" i="22"/>
  <c r="J21" i="22" s="1"/>
  <c r="G17" i="22"/>
  <c r="J17" i="22" s="1"/>
  <c r="E7" i="37" l="1"/>
  <c r="L13" i="34" l="1"/>
  <c r="L16" i="34"/>
  <c r="L18" i="34" l="1"/>
  <c r="H7" i="31"/>
  <c r="L14" i="34"/>
  <c r="L17" i="34"/>
  <c r="J8" i="21" l="1"/>
  <c r="C47" i="10" s="1"/>
  <c r="C46" i="10" s="1"/>
  <c r="J7" i="21" l="1"/>
  <c r="J9" i="21" s="1"/>
  <c r="C7" i="10"/>
  <c r="C17" i="10"/>
  <c r="C16" i="10" s="1"/>
  <c r="C20" i="10" s="1"/>
  <c r="C27" i="10"/>
  <c r="C37" i="10"/>
  <c r="C50" i="10" s="1"/>
  <c r="C36" i="10" l="1"/>
  <c r="C40" i="10"/>
  <c r="C6" i="10"/>
  <c r="C10" i="10"/>
  <c r="C30" i="10"/>
  <c r="C26" i="10"/>
  <c r="E50" i="10" l="1"/>
  <c r="E51" i="10" s="1"/>
  <c r="G50" i="10"/>
  <c r="K50" i="10"/>
  <c r="K51" i="10" s="1"/>
  <c r="M50" i="10"/>
  <c r="M51" i="10" s="1"/>
  <c r="F50" i="10"/>
  <c r="L50" i="10"/>
  <c r="L51" i="10" s="1"/>
  <c r="I50" i="10"/>
  <c r="J50" i="10"/>
  <c r="H50" i="10"/>
  <c r="O50" i="10"/>
  <c r="N50" i="10"/>
  <c r="N51" i="10" s="1"/>
  <c r="D50" i="10"/>
  <c r="D51" i="10" s="1"/>
  <c r="E40" i="10"/>
  <c r="E41" i="10" s="1"/>
  <c r="H40" i="10"/>
  <c r="H41" i="10" s="1"/>
  <c r="N40" i="10"/>
  <c r="N41" i="10" s="1"/>
  <c r="I40" i="10"/>
  <c r="I41" i="10" s="1"/>
  <c r="O40" i="10"/>
  <c r="O41" i="10" s="1"/>
  <c r="F40" i="10"/>
  <c r="F41" i="10" s="1"/>
  <c r="K40" i="10"/>
  <c r="K41" i="10" s="1"/>
  <c r="D40" i="10"/>
  <c r="D41" i="10" s="1"/>
  <c r="L40" i="10"/>
  <c r="L41" i="10" s="1"/>
  <c r="G40" i="10"/>
  <c r="G41" i="10" s="1"/>
  <c r="J40" i="10"/>
  <c r="J41" i="10" s="1"/>
  <c r="M40" i="10"/>
  <c r="M41" i="10" s="1"/>
  <c r="G30" i="10"/>
  <c r="G31" i="10" s="1"/>
  <c r="D30" i="10"/>
  <c r="D31" i="10" s="1"/>
  <c r="F30" i="10"/>
  <c r="F31" i="10" s="1"/>
  <c r="L30" i="10"/>
  <c r="L31" i="10" s="1"/>
  <c r="J30" i="10"/>
  <c r="J31" i="10" s="1"/>
  <c r="M30" i="10"/>
  <c r="M31" i="10" s="1"/>
  <c r="H30" i="10"/>
  <c r="H31" i="10" s="1"/>
  <c r="I30" i="10"/>
  <c r="I31" i="10" s="1"/>
  <c r="E30" i="10"/>
  <c r="E31" i="10" s="1"/>
  <c r="N30" i="10"/>
  <c r="N31" i="10" s="1"/>
  <c r="K30" i="10"/>
  <c r="K31" i="10" s="1"/>
  <c r="O30" i="10"/>
  <c r="O31" i="10" s="1"/>
  <c r="D10" i="10"/>
  <c r="M20" i="10"/>
  <c r="J20" i="10"/>
  <c r="L20" i="10"/>
  <c r="F20" i="10"/>
  <c r="H20" i="10"/>
  <c r="O20" i="10"/>
  <c r="N20" i="10"/>
  <c r="K20" i="10"/>
  <c r="E20" i="10"/>
  <c r="D20" i="10"/>
  <c r="D21" i="10" s="1"/>
  <c r="I20" i="10"/>
  <c r="G20" i="10"/>
  <c r="E10" i="10"/>
  <c r="E18" i="37"/>
  <c r="F18" i="37" s="1"/>
  <c r="G18" i="37"/>
  <c r="F10" i="10"/>
  <c r="G51" i="10" l="1"/>
  <c r="I51" i="10"/>
  <c r="H51" i="10"/>
  <c r="F51" i="10"/>
  <c r="D11" i="10"/>
  <c r="O51" i="10"/>
  <c r="J51" i="10"/>
  <c r="D12" i="10"/>
  <c r="F21" i="10"/>
  <c r="E21" i="10"/>
  <c r="E19" i="37"/>
  <c r="F19" i="37" s="1"/>
  <c r="G19" i="37"/>
  <c r="E12" i="10"/>
  <c r="E11" i="10"/>
  <c r="G10" i="10"/>
  <c r="G21" i="10" l="1"/>
  <c r="F12" i="10"/>
  <c r="E20" i="37"/>
  <c r="F20" i="37" s="1"/>
  <c r="G20" i="37"/>
  <c r="F11" i="10"/>
  <c r="H10" i="10"/>
  <c r="H12" i="10" l="1"/>
  <c r="H21" i="10"/>
  <c r="G21" i="37"/>
  <c r="E21" i="37"/>
  <c r="F21" i="37" s="1"/>
  <c r="G11" i="10"/>
  <c r="G12" i="10"/>
  <c r="I10" i="10"/>
  <c r="I12" i="10" l="1"/>
  <c r="I21" i="10"/>
  <c r="H11" i="10"/>
  <c r="E22" i="37"/>
  <c r="F22" i="37" s="1"/>
  <c r="G22" i="37"/>
  <c r="G23" i="37"/>
  <c r="J10" i="10"/>
  <c r="J12" i="10" l="1"/>
  <c r="J21" i="10"/>
  <c r="I11" i="10"/>
  <c r="F4" i="37"/>
  <c r="K10" i="10"/>
  <c r="K12" i="10" s="1"/>
  <c r="K21" i="10" l="1"/>
  <c r="J11" i="10"/>
  <c r="L10" i="10"/>
  <c r="L12" i="10" l="1"/>
  <c r="D22" i="10"/>
  <c r="L21" i="10"/>
  <c r="K11" i="10"/>
  <c r="M10" i="10"/>
  <c r="D42" i="10" l="1"/>
  <c r="D32" i="10"/>
  <c r="M12" i="10"/>
  <c r="E22" i="10"/>
  <c r="M21" i="10"/>
  <c r="L11" i="10"/>
  <c r="N10" i="10"/>
  <c r="D52" i="10" l="1"/>
  <c r="E42" i="10"/>
  <c r="E32" i="10"/>
  <c r="F22" i="10"/>
  <c r="N12" i="10"/>
  <c r="N21" i="10"/>
  <c r="M11" i="10"/>
  <c r="O10" i="10"/>
  <c r="K22" i="10" s="1"/>
  <c r="G22" i="10" l="1"/>
  <c r="H52" i="10"/>
  <c r="G42" i="10"/>
  <c r="H22" i="10"/>
  <c r="L22" i="10"/>
  <c r="O42" i="10"/>
  <c r="N22" i="10"/>
  <c r="I42" i="10"/>
  <c r="H32" i="10"/>
  <c r="M32" i="10"/>
  <c r="F52" i="10"/>
  <c r="I22" i="10"/>
  <c r="M52" i="10"/>
  <c r="N32" i="10"/>
  <c r="N52" i="10"/>
  <c r="L42" i="10"/>
  <c r="M22" i="10"/>
  <c r="O22" i="10"/>
  <c r="O32" i="10"/>
  <c r="E52" i="10"/>
  <c r="O12" i="10"/>
  <c r="I52" i="10"/>
  <c r="O52" i="10"/>
  <c r="J22" i="10"/>
  <c r="G32" i="10"/>
  <c r="N42" i="10"/>
  <c r="J32" i="10"/>
  <c r="K32" i="10"/>
  <c r="K52" i="10"/>
  <c r="K42" i="10"/>
  <c r="J42" i="10"/>
  <c r="M42" i="10"/>
  <c r="H42" i="10"/>
  <c r="F32" i="10"/>
  <c r="F42" i="10"/>
  <c r="J52" i="10"/>
  <c r="L52" i="10"/>
  <c r="L32" i="10"/>
  <c r="I32" i="10"/>
  <c r="O21" i="10"/>
  <c r="N11" i="10"/>
  <c r="G52" i="10" l="1"/>
  <c r="O11" i="10"/>
  <c r="F5" i="37" l="1"/>
  <c r="F6" i="37" l="1"/>
  <c r="F7" i="37" l="1"/>
  <c r="F8" i="37" s="1"/>
  <c r="G8" i="37" s="1"/>
  <c r="E23" i="37" l="1"/>
  <c r="F23" i="37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<sst xmlns="http://schemas.openxmlformats.org/spreadsheetml/2006/main" count="5421" uniqueCount="3204">
  <si>
    <t>DER/SP</t>
  </si>
  <si>
    <t>SIURB</t>
  </si>
  <si>
    <t>Equipe de Coordenação</t>
  </si>
  <si>
    <t>Descrição</t>
  </si>
  <si>
    <t>Unidade</t>
  </si>
  <si>
    <t>%</t>
  </si>
  <si>
    <t>Item</t>
  </si>
  <si>
    <t>Código</t>
  </si>
  <si>
    <t>PLANILHA ORÇAMENTÁRIA DE REFERÊNCIA</t>
  </si>
  <si>
    <t>Tabela</t>
  </si>
  <si>
    <t>BDI (%)</t>
  </si>
  <si>
    <t>Preço Total
(R$)</t>
  </si>
  <si>
    <t>COFINS</t>
  </si>
  <si>
    <t>PIS</t>
  </si>
  <si>
    <t>ISS</t>
  </si>
  <si>
    <t>Equipe A - Apoio Técnico Operacional</t>
  </si>
  <si>
    <t>Equipe B - Interface com SEHAB</t>
  </si>
  <si>
    <t>Equipe C - Apoio Técnico Econômico Financeiro</t>
  </si>
  <si>
    <t>Equipe D - Apoio - Fiscalização de Obras</t>
  </si>
  <si>
    <t>Equipe E - Apoio - Supervisão de Projetos</t>
  </si>
  <si>
    <t>DNIT</t>
  </si>
  <si>
    <t>Coordenador Geral</t>
  </si>
  <si>
    <t>Secretária</t>
  </si>
  <si>
    <t>Motorista</t>
  </si>
  <si>
    <t xml:space="preserve">Consultor </t>
  </si>
  <si>
    <t>Engenheiro / Arquiteto Pleno</t>
  </si>
  <si>
    <t>Assistente Social Senior</t>
  </si>
  <si>
    <t>Técnico Nível - Médio</t>
  </si>
  <si>
    <t>Economista / Administrador Senior</t>
  </si>
  <si>
    <t>Desenhista - Cadista</t>
  </si>
  <si>
    <t>Projetista B / Assistente Técnico II</t>
  </si>
  <si>
    <t>Fiscal de Obras</t>
  </si>
  <si>
    <t>Preço 
Unitário
(R$)</t>
  </si>
  <si>
    <t>TOTAL GERAL</t>
  </si>
  <si>
    <t>ACUMULADO</t>
  </si>
  <si>
    <t>Auxiliar de Escritório</t>
  </si>
  <si>
    <t>Órgão</t>
  </si>
  <si>
    <t>Fator K CLT</t>
  </si>
  <si>
    <t>Fator K PJ (temp)</t>
  </si>
  <si>
    <t>K1: encargos sociais incidentes sobre a mão de obra</t>
  </si>
  <si>
    <t>K2: administração central da empresa de consultoria (ou overhead)</t>
  </si>
  <si>
    <t>K3: remuneração bruta da empresa de consultoria</t>
  </si>
  <si>
    <t>K4: fator relativo aos tributos incidentes sobre o preço de venda, dado pela equação K4 = 1/(1-I), em que “I” são os referidos tributos.</t>
  </si>
  <si>
    <t>K = (1+k1+k2)(1+k3)(1+k4)</t>
  </si>
  <si>
    <t>K1</t>
  </si>
  <si>
    <t>K2</t>
  </si>
  <si>
    <t>K3</t>
  </si>
  <si>
    <t>K4</t>
  </si>
  <si>
    <t>Grupo de coordenação das equipes responsáveis pelas atividades de apoio</t>
  </si>
  <si>
    <t>Apoio técnico para gestão administrativa em interface com Secretaria de Habitação</t>
  </si>
  <si>
    <t>Apoio técnico à supervisão dos contratos de projetos</t>
  </si>
  <si>
    <t>Apoio técnico operacional nas visitas e fiscalizações e vistoria de obras</t>
  </si>
  <si>
    <t>Apoio técnico e operacional às atividades de coordenação, acompanhamento e gestão</t>
  </si>
  <si>
    <t>Equipes - nomes originais</t>
  </si>
  <si>
    <t>Adaptação, conforme modelo DER</t>
  </si>
  <si>
    <t>Apoio técnico, econômico e financeiro para gestão administrativa e gerenciamento de contratos</t>
  </si>
  <si>
    <t>Engenheiro / Arquiteto Sênior</t>
  </si>
  <si>
    <t>Engenheiro / Arquiteto Junior</t>
  </si>
  <si>
    <t>1.</t>
  </si>
  <si>
    <t>1.1.</t>
  </si>
  <si>
    <t>1.1.1.</t>
  </si>
  <si>
    <t>1.1.2.</t>
  </si>
  <si>
    <t>1.2.</t>
  </si>
  <si>
    <t>1.2.1.</t>
  </si>
  <si>
    <t>1.2.2.</t>
  </si>
  <si>
    <t>1.2.3.</t>
  </si>
  <si>
    <t>2.</t>
  </si>
  <si>
    <t>Recursos Humanos</t>
  </si>
  <si>
    <t>DESCRIÇÃO</t>
  </si>
  <si>
    <t>SIURB-MOM</t>
  </si>
  <si>
    <t>Referências (sem desoneração):</t>
  </si>
  <si>
    <t>Quant.</t>
  </si>
  <si>
    <t>Custo Unit. 
(sem BDI)
(R$)</t>
  </si>
  <si>
    <t xml:space="preserve">    COMPOSIÇÃO DE TAXA DE B.D.I. SEM DESONERAÇÃO</t>
  </si>
  <si>
    <t>Taxa (percentual)</t>
  </si>
  <si>
    <t>ADMINISTRAÇÃO CENTRAL</t>
  </si>
  <si>
    <t>SEGURO / GARANTIA</t>
  </si>
  <si>
    <t>3.</t>
  </si>
  <si>
    <t>RISCO</t>
  </si>
  <si>
    <t>4.</t>
  </si>
  <si>
    <t>DESPESAS FINANCEIRAS</t>
  </si>
  <si>
    <t>5.</t>
  </si>
  <si>
    <t>LUCRO</t>
  </si>
  <si>
    <t>6.</t>
  </si>
  <si>
    <t>TRIBUTOS</t>
  </si>
  <si>
    <t>6.1.</t>
  </si>
  <si>
    <t>6.2.</t>
  </si>
  <si>
    <t>6.3.</t>
  </si>
  <si>
    <t>7.</t>
  </si>
  <si>
    <t>Para cálculo do BDI (LDI) considerou-se a seguinte fórmula:</t>
  </si>
  <si>
    <t>BDI =</t>
  </si>
  <si>
    <r>
      <t xml:space="preserve"> (1+AC+S+R+G)x(1+DF)x(1+L)</t>
    </r>
    <r>
      <rPr>
        <b/>
        <sz val="10"/>
        <rFont val="Arial"/>
        <family val="2"/>
      </rPr>
      <t xml:space="preserve"> -1</t>
    </r>
  </si>
  <si>
    <t>Onde:</t>
  </si>
  <si>
    <t>AC =</t>
  </si>
  <si>
    <t>DF =</t>
  </si>
  <si>
    <t>Taxa das Despesas Financeiras</t>
  </si>
  <si>
    <t>S+R+G =</t>
  </si>
  <si>
    <t>Taxa de Risco, seguro e garantia do empreendimento</t>
  </si>
  <si>
    <t>I =</t>
  </si>
  <si>
    <t>Taxa de tributos + Contribuição Previdenciária</t>
  </si>
  <si>
    <t>L =</t>
  </si>
  <si>
    <t>Taxa de Lucro</t>
  </si>
  <si>
    <t xml:space="preserve">TOTAL BDI </t>
  </si>
  <si>
    <t xml:space="preserve">Taxa de rateio da Administração Central </t>
  </si>
  <si>
    <t>Contribuição Previdenciária 
(conforme Lei 12.844/2013 – Desoneração)</t>
  </si>
  <si>
    <t xml:space="preserve">                                                     (1-I)</t>
  </si>
  <si>
    <t>CRONOGRAMA FÍSICO-FINANCEIRO</t>
  </si>
  <si>
    <t>OBJETO: CONTRATAÇÃO DE EMPRESA PARA PRESTAÇÃO DE SERVIÇOS TÉCNICOS ESPECIALIZADOS DE ENGENHARIA CONSULTIVA PARA APOIO AO GERENCIAMENTO DO PROGRAMA DE INFRAESTRUTURA URBANA DE SÃO BERNARDO DO CAMPO - PROINFRA II/CAF</t>
  </si>
  <si>
    <t>Data-base do orçamento: 02/2025</t>
  </si>
  <si>
    <t>SIURB: 07/2024</t>
  </si>
  <si>
    <t>Equipe Chave</t>
  </si>
  <si>
    <t>Equipe de Apoio</t>
  </si>
  <si>
    <t>Especialista Técnico: Engenheiro Civil / Arquiteto Sênior</t>
  </si>
  <si>
    <t>Especialista Administrativo Financeiro Pleno</t>
  </si>
  <si>
    <t>Especialista em Planejamento Pleno</t>
  </si>
  <si>
    <t>Técnico - Nível Médio</t>
  </si>
  <si>
    <t>Produtos</t>
  </si>
  <si>
    <t>un.</t>
  </si>
  <si>
    <t>Relatório Semestral</t>
  </si>
  <si>
    <t>1.1.3.</t>
  </si>
  <si>
    <t>RT-2 - Plano de Aquisições</t>
  </si>
  <si>
    <t>Mensal</t>
  </si>
  <si>
    <t>Saldo a distribuir</t>
  </si>
  <si>
    <t>-</t>
  </si>
  <si>
    <t>CPU</t>
  </si>
  <si>
    <t>Composição de Preço Unitário - Produtos</t>
  </si>
  <si>
    <t>Prazos do PROINFRA II</t>
  </si>
  <si>
    <t>Recebimento das obras</t>
  </si>
  <si>
    <t>Execução</t>
  </si>
  <si>
    <t>Licitação (estimado)</t>
  </si>
  <si>
    <t>Preparação do Processo</t>
  </si>
  <si>
    <t>Legenda:</t>
  </si>
  <si>
    <t>X</t>
  </si>
  <si>
    <t>Final</t>
  </si>
  <si>
    <t>Semestral</t>
  </si>
  <si>
    <t>MOP</t>
  </si>
  <si>
    <t>RT-5 - Execução física (obra 5)</t>
  </si>
  <si>
    <t>RT-5 - Execução física (obra 4)</t>
  </si>
  <si>
    <t>RT-5 - Execução física (obra 3)</t>
  </si>
  <si>
    <t>RT-5 - Execução física (obra 2)</t>
  </si>
  <si>
    <t>RT-5 - Execução física (obra 1)</t>
  </si>
  <si>
    <t>RT-4 - Execução financeira (obra 5)</t>
  </si>
  <si>
    <t>RT-4 - Execução financeira (obra 4)</t>
  </si>
  <si>
    <t>RT-4 - Execução financeira (obra 3)</t>
  </si>
  <si>
    <t>RT-4 - Execução financeira (obra 2)</t>
  </si>
  <si>
    <t>RT-4 - Execução financeira (obra 1)</t>
  </si>
  <si>
    <t>RT-4 - Execução financeira (consultorias etc.)</t>
  </si>
  <si>
    <t>RT-3 - Riscos, problemas e medidas adotadas</t>
  </si>
  <si>
    <t>RT-1 - Acompanhamento gerencial</t>
  </si>
  <si>
    <t>Produtos (Gerenciamento)</t>
  </si>
  <si>
    <t>Justificativa (prestação de contas)</t>
  </si>
  <si>
    <t>Solicitação de desembolso</t>
  </si>
  <si>
    <t>Plano de Contratações e Aquisições do Programa</t>
  </si>
  <si>
    <t>Auditoria</t>
  </si>
  <si>
    <t>Relatório final</t>
  </si>
  <si>
    <t>Relatório inicial</t>
  </si>
  <si>
    <t>Produtos (PROGRAMA)</t>
  </si>
  <si>
    <t>Períodos do contrato (previsão)
(Obras em execução simultânea)</t>
  </si>
  <si>
    <t>Viaduto Lucas Nogueira Garcez</t>
  </si>
  <si>
    <t>Viaduto - km 18 da Rodovia Anchieta</t>
  </si>
  <si>
    <t>Viaduto - km 16 da Rodovia Anchieta</t>
  </si>
  <si>
    <t>Viaduto - km 15 da Rodovia Anchieta</t>
  </si>
  <si>
    <t>Rotatório da Scania</t>
  </si>
  <si>
    <t>Apoio à Supervisão</t>
  </si>
  <si>
    <t>Apoio ao Gerenciamento</t>
  </si>
  <si>
    <t>Prazo de Desembolso do PROINFRA</t>
  </si>
  <si>
    <t>Objeto dos contratos</t>
  </si>
  <si>
    <t>Cronograma - Projeção do prazo de execução dos contratos</t>
  </si>
  <si>
    <t>Exercício atual - 2025</t>
  </si>
  <si>
    <t>Declaração de ordenador</t>
  </si>
  <si>
    <t>Exercício</t>
  </si>
  <si>
    <t>Saldo</t>
  </si>
  <si>
    <t>Total</t>
  </si>
  <si>
    <t>Início</t>
  </si>
  <si>
    <t>Fim</t>
  </si>
  <si>
    <t>Valor</t>
  </si>
  <si>
    <t>Mês</t>
  </si>
  <si>
    <t>Medição</t>
  </si>
  <si>
    <t>CAF 90%</t>
  </si>
  <si>
    <t>PMSBC 10%</t>
  </si>
  <si>
    <t>ITEM</t>
  </si>
  <si>
    <t>UNID</t>
  </si>
  <si>
    <t>QUANT.</t>
  </si>
  <si>
    <t>EQUIPE CHAVE</t>
  </si>
  <si>
    <t>1.1</t>
  </si>
  <si>
    <t>1.2</t>
  </si>
  <si>
    <t>EQUIPE DE APOIO</t>
  </si>
  <si>
    <t>2.1</t>
  </si>
  <si>
    <t>2.2</t>
  </si>
  <si>
    <t>2.3</t>
  </si>
  <si>
    <t>EQUIPAMENTOS</t>
  </si>
  <si>
    <t>3.1</t>
  </si>
  <si>
    <t>Engenheiro/ Arquiteto  Pleno</t>
  </si>
  <si>
    <t>Carro Popular 50% Em Operação</t>
  </si>
  <si>
    <t>Engenheiro/ Arquiteto Junior</t>
  </si>
  <si>
    <t>Laboratorista De Solo/Pavimentação</t>
  </si>
  <si>
    <t>Topógrafo</t>
  </si>
  <si>
    <t>Auxiliar De Laboratório</t>
  </si>
  <si>
    <t>Auxiliar De Topografia</t>
  </si>
  <si>
    <t>2.4</t>
  </si>
  <si>
    <t>2.5</t>
  </si>
  <si>
    <t>2.6</t>
  </si>
  <si>
    <t>2.7</t>
  </si>
  <si>
    <t>h</t>
  </si>
  <si>
    <t>SECRETARIA DE MEIO AMBIENTE, INFRAESTRUTURA E LOGÍSTICA</t>
  </si>
  <si>
    <t>DEPARTAMENTO DE ESTRADAS DE RODAGEM DO ESTADO DE SÃO PAULO</t>
  </si>
  <si>
    <t>TABELA DE PREÇOS UNITÁRIOS NÃO DESONERADOS</t>
  </si>
  <si>
    <t>Atendendo à Lei Federal nº 13.161 de 31/08/2015</t>
  </si>
  <si>
    <t xml:space="preserve">                              Data de Referência: 31/01/2025</t>
  </si>
  <si>
    <t>Subitem</t>
  </si>
  <si>
    <t>Preço Unitário</t>
  </si>
  <si>
    <t>21.01.01</t>
  </si>
  <si>
    <t xml:space="preserve">SONDAGEM A PERCUSSAO ATE 15M                                                   </t>
  </si>
  <si>
    <t>m</t>
  </si>
  <si>
    <t>21.01.02</t>
  </si>
  <si>
    <t xml:space="preserve">SONDAGEM A PERC. ATE 15M LOC. ALAG.&lt;50CM                                       </t>
  </si>
  <si>
    <t>21.01.03</t>
  </si>
  <si>
    <t xml:space="preserve">SONDAGEM A  PERCUSSAO DE 15 A 30M                                              </t>
  </si>
  <si>
    <t>21.01.04</t>
  </si>
  <si>
    <t xml:space="preserve">SONDAGEM A PERC.15A30M LOC.ALAG.&lt;50CM                                          </t>
  </si>
  <si>
    <t>21.01.05</t>
  </si>
  <si>
    <t xml:space="preserve">SONDAGEM PERCUSSAO SUPERIOR A 30M                                              </t>
  </si>
  <si>
    <t>21.01.06</t>
  </si>
  <si>
    <t xml:space="preserve">SONDAGEM PERC.+30M LOC.ALAG.&lt;50CM                                              </t>
  </si>
  <si>
    <t>21.01.07</t>
  </si>
  <si>
    <t xml:space="preserve">TAXA FIXA INSTALACAO SONDAGEM PERCUSSAO                                        </t>
  </si>
  <si>
    <t>un</t>
  </si>
  <si>
    <t>21.01.08</t>
  </si>
  <si>
    <t xml:space="preserve">TAXA FIXA INSTALACAO SONDAGEM ROTATIVA                                         </t>
  </si>
  <si>
    <t>21.01.09</t>
  </si>
  <si>
    <t xml:space="preserve">TRANSPORTE DE EQUIPAMENTO DE SONDAGEM                                          </t>
  </si>
  <si>
    <t>km*equip</t>
  </si>
  <si>
    <t>21.01.10</t>
  </si>
  <si>
    <t xml:space="preserve">DESLOCAMENTO DE EQUIPAMENTO DE SONDAGEM                                        </t>
  </si>
  <si>
    <t>21.01.11</t>
  </si>
  <si>
    <t xml:space="preserve">PLATAFORMA OU BANQUETA SOND.PERCUSSAO                                          </t>
  </si>
  <si>
    <t>equip</t>
  </si>
  <si>
    <t>21.01.12</t>
  </si>
  <si>
    <t xml:space="preserve">PLATAFORMA OU BANQUETA P/ SOND. ROTATIVA                                       </t>
  </si>
  <si>
    <t>21.01.14</t>
  </si>
  <si>
    <t xml:space="preserve">FLUTUANTE PARA SONDAGEM                                                        </t>
  </si>
  <si>
    <t>obra</t>
  </si>
  <si>
    <t>21.01.15</t>
  </si>
  <si>
    <t xml:space="preserve">INSTAL.SONDAGEM PERCUSSAO S/ FLUTUANTE                                         </t>
  </si>
  <si>
    <t>sond</t>
  </si>
  <si>
    <t>21.01.16</t>
  </si>
  <si>
    <t xml:space="preserve">INSTALACAO SONDAGEM ROTATIVA S/FLUTUANTE                                       </t>
  </si>
  <si>
    <t>21.01.17</t>
  </si>
  <si>
    <t xml:space="preserve">SONDAGEM ROTATIVA SOLO 57,10MM (AX)                                            </t>
  </si>
  <si>
    <t>21.01.18</t>
  </si>
  <si>
    <t xml:space="preserve">SONDAGEM ROTATIVA SOLO 73,00MM (BX)                                            </t>
  </si>
  <si>
    <t>21.01.19</t>
  </si>
  <si>
    <t xml:space="preserve">SONDAGEM ROTATIVA SOLO 88,90MM (NX)                                            </t>
  </si>
  <si>
    <t>21.01.20</t>
  </si>
  <si>
    <t xml:space="preserve">SONDAGEM ROTATIVA SOLO 114,30MM (HX)                                           </t>
  </si>
  <si>
    <t>21.01.21</t>
  </si>
  <si>
    <t xml:space="preserve">SONDAGEM ROTATIVA ROCHA ALT.57,1MM (AX)                                        </t>
  </si>
  <si>
    <t>21.01.22</t>
  </si>
  <si>
    <t xml:space="preserve">SONDAGEM ROTATIVA ROCHA ALT.73,0MM (BX)                                        </t>
  </si>
  <si>
    <t>21.01.23</t>
  </si>
  <si>
    <t xml:space="preserve">SONDAGEM ROTATIVA ROCHA ALT.88,9MM (NX)                                        </t>
  </si>
  <si>
    <t>21.01.24</t>
  </si>
  <si>
    <t xml:space="preserve">SONDAGEM ROTATIVA ROCHA ALT.114,3MM (HX)                                       </t>
  </si>
  <si>
    <t>21.01.25</t>
  </si>
  <si>
    <t xml:space="preserve">SONDAGEM ROTATIVA ROCHA SA 57,10MM (AX)                                        </t>
  </si>
  <si>
    <t>21.01.26</t>
  </si>
  <si>
    <t xml:space="preserve">SONDAGEM ROTATIVA ROCHA SA 73,00MM (BX)                                        </t>
  </si>
  <si>
    <t>21.01.27</t>
  </si>
  <si>
    <t xml:space="preserve">SONDAGEM ROTATIVA ROCHA SA 88,9MM (NX)                                         </t>
  </si>
  <si>
    <t>21.01.28</t>
  </si>
  <si>
    <t xml:space="preserve">SONDAGEM ROTATIVA ROCHA SA 114,30MM (HX)                                       </t>
  </si>
  <si>
    <t>21.01.29</t>
  </si>
  <si>
    <t xml:space="preserve">SONDAGEM A TRADO PROFUNDIDADE ATE 5M                                           </t>
  </si>
  <si>
    <t>21.01.30</t>
  </si>
  <si>
    <t xml:space="preserve">SONDAGEM A TRADO PROFUNDIDADE 5 A 10M                                          </t>
  </si>
  <si>
    <t>21.02.01.01</t>
  </si>
  <si>
    <t xml:space="preserve">DETER. COORDENADAS COM GPS2 (CONTROLE BASICO) PRECISAO MINIMA DE 2 ORDEM.      </t>
  </si>
  <si>
    <t>21.02.01.02</t>
  </si>
  <si>
    <t xml:space="preserve">DETER. COORDENADAS COM GPS3 (CONTROLE BASICO) PRECISAO MINIMA DE 2 ORDEM.      </t>
  </si>
  <si>
    <t>21.02.02.01</t>
  </si>
  <si>
    <t xml:space="preserve">TRANSPORTE COORDENADAS ATRAVES DE POLIGONAIS CLASSE II P DA NBR 13.133         </t>
  </si>
  <si>
    <t>km</t>
  </si>
  <si>
    <t>21.02.03.01</t>
  </si>
  <si>
    <t xml:space="preserve">IMPLANTACAO DE POLIGONAIS CLASSE III P DA NBR 13.133.                          </t>
  </si>
  <si>
    <t>21.02.04.01</t>
  </si>
  <si>
    <t xml:space="preserve">TRANSPORTE DE REFERENCIA DE NIVEL ATRAVES NIVELAMENTO GEOMETRICO 4 MM K.       </t>
  </si>
  <si>
    <t>21.02.05.01</t>
  </si>
  <si>
    <t xml:space="preserve">TRANSPORTE DE REFERENCIA DE NIVEL ATRAVES NIVELAMENTO GEOMETRICO CLASSE IN.    </t>
  </si>
  <si>
    <t>21.02.06.01</t>
  </si>
  <si>
    <t>LEV. PLANIALTIMETRICO E CADASTRAL, POLIGONAL CLASSE II PAC ESC. 1:500 ATE 1 HA.</t>
  </si>
  <si>
    <t>21.02.06.02</t>
  </si>
  <si>
    <t>LEV. PLANIALTIMETRICO E CADASTRAL, POLIGONAL CLASSE II PAC ESC. 1:1000 ATE 1HA.</t>
  </si>
  <si>
    <t>21.02.07.01</t>
  </si>
  <si>
    <t>LEV. PLANIALTIMETRICO E CADASTRAL, POLIGONAL CLASSE II PAC ESC. 1:500 ALEM 1HA.</t>
  </si>
  <si>
    <t>ha</t>
  </si>
  <si>
    <t>21.02.07.02</t>
  </si>
  <si>
    <t xml:space="preserve">LEV. PLANIALTIMETRICO E CADASTRAL, POLIGONAL CLASSE II PAC ESC.1:1000 ALEM 1HA </t>
  </si>
  <si>
    <t>21.02.08.01</t>
  </si>
  <si>
    <t xml:space="preserve">LEV. PLANIALTIMETRICO DE FAVELAS COM AREA ATE 2000 M2 C/POLIG. AUXILIAR        </t>
  </si>
  <si>
    <t>21.02.09.01</t>
  </si>
  <si>
    <t xml:space="preserve">LEV. PLANIALTIMETRICO DE FAVELAS COM AREA ALEM 2000 M2 C/POLIG.AUXILIAR        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</si>
  <si>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</si>
  <si>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21.02.10.01</t>
  </si>
  <si>
    <t>LEV. PLANIALT. SECOES TRANSV. A PARTIR DE LINHA BASE EXISTENTE NIV. GEOMETRICO.</t>
  </si>
  <si>
    <t>21.02.11.01</t>
  </si>
  <si>
    <t xml:space="preserve">LEVANT. PLANIALTIMETRICO CADASTRAL FAIXAS ATE 30M CLASSE II PAC DA NBR 13.133  </t>
  </si>
  <si>
    <t>21.02.12.01</t>
  </si>
  <si>
    <t>LEVANT. PLANIALTIMETRICO CADASTRAL FAIXAS DE 30 A 60 M CLASSE II PAC NBR 13.133</t>
  </si>
  <si>
    <t>21.02.13.01</t>
  </si>
  <si>
    <t xml:space="preserve">LEVANT. PLANIALTIMETRICO CADASTRAL FAIXAS ALEM 60M CLASSE II PAC DA NBR 13.133 </t>
  </si>
  <si>
    <t>21.02.13.02</t>
  </si>
  <si>
    <t xml:space="preserve">LEVANTAMENTO PLANIALTIMETRICO CADASTRAL FAIXAS ALEM 60M COM USO DE DRONE       </t>
  </si>
  <si>
    <t>21.02.15.01</t>
  </si>
  <si>
    <t>IMPL. E CADASTRO PLANIALT. LINHA BASE VIA EXISTENTE ESTAQUEAMENTO DE 20 EM 20 M</t>
  </si>
  <si>
    <t>21.02.16.01</t>
  </si>
  <si>
    <t xml:space="preserve">CADASTRO DE PVA, PVE, BL E TL                                                  </t>
  </si>
  <si>
    <t>21.02.17.01</t>
  </si>
  <si>
    <t xml:space="preserve">CADASTRO DE OBRA DE ARTE CORRENTE (GALERIA E BUEIRO) E INTERFERENCIAS          </t>
  </si>
  <si>
    <t>21.02.18.01</t>
  </si>
  <si>
    <t xml:space="preserve">LEV.CAD.ESTRUT. EM CONCRETO, PONTES E VIADUTOS, DETALHADO PECAS ESTRUTURAIS    </t>
  </si>
  <si>
    <t>tramo</t>
  </si>
  <si>
    <t>21.02.19.01</t>
  </si>
  <si>
    <t xml:space="preserve">CADASTRO DE PROPRIEDADE PARA DESAPROPRIACAO URBANA.                            </t>
  </si>
  <si>
    <t>21.02.20.01</t>
  </si>
  <si>
    <t xml:space="preserve">CADASTRO DE PROPRIEDADE PARA DESAPROPRIACAO RURAL ATE 5000 M2.                 </t>
  </si>
  <si>
    <t>21.02.20.02</t>
  </si>
  <si>
    <t xml:space="preserve">CADASTRO DE PROPRIEDADE PARA DESAPROPRIACAO RURAL ALEM 5000 M2.                </t>
  </si>
  <si>
    <t>21.02.21.01</t>
  </si>
  <si>
    <t xml:space="preserve">ABERTURA DE PICADA COM LARGURA SUFICIENTE PARA LEVANTAMENTO TOPOGRAFICO.       </t>
  </si>
  <si>
    <t>21.02.22.01</t>
  </si>
  <si>
    <t xml:space="preserve">LEVANTAMENTO DE SECOES TOPOBATIMETRICOS.                                       </t>
  </si>
  <si>
    <t>21.02.23.01</t>
  </si>
  <si>
    <t xml:space="preserve">LEVANTAMENTO DE BATIMETRIA ESPECIAL                                            </t>
  </si>
  <si>
    <t>equipe.dia</t>
  </si>
  <si>
    <t>21.02.24.01</t>
  </si>
  <si>
    <t>FORN. EQUIP.TOP., 1 TECN., 2 AUX., 1 NIVEL. C/ NIVEL AUT. ESTACAO TOTAL E VEIC.</t>
  </si>
  <si>
    <t>equipe.mes</t>
  </si>
  <si>
    <t>21.02.25.01</t>
  </si>
  <si>
    <t xml:space="preserve">MARC.CONC. TRONCO PIR. DE 10X10CM T/ 30X30CM B/ 40CM H, PINO/CHAPA COLADA TOPO </t>
  </si>
  <si>
    <t>21.02.26.01</t>
  </si>
  <si>
    <t xml:space="preserve">MOBILIZACAO / DESMOBILIZACAO - DE EQUIPE E EQUIP. DE TOPOGRAFIA A 50 E 150KM   </t>
  </si>
  <si>
    <t>21.02.26.02</t>
  </si>
  <si>
    <t xml:space="preserve">MOBILIZACAO / DESMOBILIZACAO - EQUIPE E EQUIP. DE TOPOGRAFIA ENTRE 151E300KM   </t>
  </si>
  <si>
    <t>21.02.26.03</t>
  </si>
  <si>
    <t xml:space="preserve">MOBILIZACAO / DESMOBILIZACAO - EQUIPE E EQUIP. TOPOGRAFIA ENTRE 301E600KM      </t>
  </si>
  <si>
    <t>21.03.02</t>
  </si>
  <si>
    <t xml:space="preserve">REMOCAO DE DEFENSA METALICA SIMPLES                                            </t>
  </si>
  <si>
    <t>21.03.04</t>
  </si>
  <si>
    <t xml:space="preserve">REMOCAO DEFENSA MET.SIMPLES P/ REINST.                                         </t>
  </si>
  <si>
    <t>21.03.06</t>
  </si>
  <si>
    <t xml:space="preserve">REMOCAO CANALIZACAO D&gt;=0,60M                                                   </t>
  </si>
  <si>
    <t>21.03.07</t>
  </si>
  <si>
    <t xml:space="preserve">REMOCAO CANALIZACAO D&lt;0,60M                                                    </t>
  </si>
  <si>
    <t>21.03.08</t>
  </si>
  <si>
    <t xml:space="preserve">REMOCAO E TRANSPORTE DE GUIA PRE-MOLDADA                                       </t>
  </si>
  <si>
    <t>21.03.11.03</t>
  </si>
  <si>
    <t xml:space="preserve">REMOCAO DE SINALIZACAO HORIZONTAL POR FRESAGEM                                 </t>
  </si>
  <si>
    <t>21.03.13</t>
  </si>
  <si>
    <t xml:space="preserve">REMOCAO DE GABIAO TIPO CAIXA                                                   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</si>
  <si>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</si>
  <si>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21.03.15</t>
  </si>
  <si>
    <t xml:space="preserve">MONTAGEM E DESMONTAGEM DE BLOQUEADOR TEMPORARIO DE FLUIDOS                     </t>
  </si>
  <si>
    <t>21.04.01</t>
  </si>
  <si>
    <t xml:space="preserve">CERCA DE ARAME FARPADO C/ 4 FIOS                                               </t>
  </si>
  <si>
    <t>21.04.02</t>
  </si>
  <si>
    <t xml:space="preserve">CERCA DE ARAME FARPADO C/ 6 FIOS                                               </t>
  </si>
  <si>
    <t>21.04.03</t>
  </si>
  <si>
    <t xml:space="preserve">CERCA ARAME FARPADO POR REAPROVEITAMENTO                                       </t>
  </si>
  <si>
    <t>21.05.01</t>
  </si>
  <si>
    <t xml:space="preserve">DEMOLICAO DE CONCRETO ARMADO                                                   </t>
  </si>
  <si>
    <t>21.05.02</t>
  </si>
  <si>
    <t xml:space="preserve">DEMOLICAO DE CONCRETO SIMPLES                                                  </t>
  </si>
  <si>
    <t>21.05.04</t>
  </si>
  <si>
    <t xml:space="preserve">DEMOLICAO PAV.RIG.INCL.TRANSP. ATE 1 KM                                        </t>
  </si>
  <si>
    <t>21.05.05</t>
  </si>
  <si>
    <t xml:space="preserve">DEMOLICAO DE EDIFICACAO EM ALVENARIA                                           </t>
  </si>
  <si>
    <t>21.05.06</t>
  </si>
  <si>
    <t xml:space="preserve">DEMOLICAO DE EDIFICACAO EM MADEIRA                                             </t>
  </si>
  <si>
    <t>21.05.07</t>
  </si>
  <si>
    <t xml:space="preserve">DEMOLICAO PAVIMENTOFLEXIVEL C/TRANSPORT                                        </t>
  </si>
  <si>
    <t>21.08.01</t>
  </si>
  <si>
    <t xml:space="preserve">LIMPEZA DE DRENAGEM DA PLATAFORMA                                              </t>
  </si>
  <si>
    <t>21.08.02</t>
  </si>
  <si>
    <t xml:space="preserve">LIMPEZA DE BUEIROS DIAMETRO ATE 80CM                                           </t>
  </si>
  <si>
    <t>21.08.03</t>
  </si>
  <si>
    <t xml:space="preserve">LIMPEZA DE BUEIROS DIAMETRO ATE 100CM                                          </t>
  </si>
  <si>
    <t>21.08.04</t>
  </si>
  <si>
    <t xml:space="preserve">LIMPEZA DE BUEIROS DIAMETRO ATE 120CM                                          </t>
  </si>
  <si>
    <t>21.08.05</t>
  </si>
  <si>
    <t xml:space="preserve">LIMPEZA DE BUEIROS DIAMETRO ATE 150CM                                          </t>
  </si>
  <si>
    <t>21.08.06</t>
  </si>
  <si>
    <t xml:space="preserve">LIMPEZA DE GALERIA                                                             </t>
  </si>
  <si>
    <t>21.08.08</t>
  </si>
  <si>
    <t xml:space="preserve">DEMOLICAO E RETIRADA DE GUARDA-CORPO                                           </t>
  </si>
  <si>
    <t>21.08.09</t>
  </si>
  <si>
    <t xml:space="preserve">LIMPEZA DE BUEIROS DIAMETRO ATE 60CM                                           </t>
  </si>
  <si>
    <t>21.08.11</t>
  </si>
  <si>
    <t xml:space="preserve">LIMPEZA DE DRENAGEM FORA DA PLATAFORMA                                         </t>
  </si>
  <si>
    <t>21.13.01</t>
  </si>
  <si>
    <t>MOBIL.E DESMOB.DE INSTAL.PROVIS.(BY-PASS)TREC.REDE PLUVIAL MAN.TUB.DE POLIETIL.</t>
  </si>
  <si>
    <t>22.01.01</t>
  </si>
  <si>
    <t xml:space="preserve">LIMP.TERRENO SEM DESTOCAMENTO DE ARVORES                                       </t>
  </si>
  <si>
    <t>22.01.02</t>
  </si>
  <si>
    <t xml:space="preserve">LIMP.TERRENO C/DEST.ARV.PERIMETRO&lt;=78CM                                        </t>
  </si>
  <si>
    <t>22.01.03</t>
  </si>
  <si>
    <t xml:space="preserve">LIMP. MANUAL TERRENO AMONT. DE MATERIAL                                        </t>
  </si>
  <si>
    <t>22.01.04</t>
  </si>
  <si>
    <t xml:space="preserve">DERRUBADA E DEST.ARV.C/PERIMETRO&gt;78CM                                          </t>
  </si>
  <si>
    <t>22.01.05</t>
  </si>
  <si>
    <t xml:space="preserve">DEST.ARV.COM PERIMETRO MAIOR QUE 78CM                                          </t>
  </si>
  <si>
    <t>22.01.06</t>
  </si>
  <si>
    <t xml:space="preserve">RASPAGEM DO TERRENO                                                            </t>
  </si>
  <si>
    <t>22.01.07</t>
  </si>
  <si>
    <t xml:space="preserve">CARGA DE MATERIAL DE LIMPEZA DE ESCAV.                                         </t>
  </si>
  <si>
    <t>22.02.01</t>
  </si>
  <si>
    <t xml:space="preserve">ESCAVACAO E CARGA DE MATERIAL DE 1/2A CATEGORIA                                </t>
  </si>
  <si>
    <t>22.02.04</t>
  </si>
  <si>
    <t xml:space="preserve">ESCAVACAO E CARGA MATERIAL  3 CATEGORIA                                        </t>
  </si>
  <si>
    <t>22.02.05</t>
  </si>
  <si>
    <t xml:space="preserve">ESCAV.CARGA SOLO MOLE SOB LAMINA D´AGUA                                        </t>
  </si>
  <si>
    <t>22.02.06</t>
  </si>
  <si>
    <t xml:space="preserve">CARGA DE MATERIAL LIMPEZA                                                      </t>
  </si>
  <si>
    <t>22.02.07</t>
  </si>
  <si>
    <t xml:space="preserve">ESCAV.,CARGA E DESC.MAT.SIL-ARG.NO CORTE                                       </t>
  </si>
  <si>
    <t>22.02.08</t>
  </si>
  <si>
    <t xml:space="preserve">AQUIS.MAT.ESPAL.CONF.ROLAGEM MAT.SIL.ARG                                       </t>
  </si>
  <si>
    <t>22.02.09</t>
  </si>
  <si>
    <t xml:space="preserve">ESPALHAMENTO/REGULARIZACAO/COMPACTACAO DE MATERIAL EM BOTA-FORA.               </t>
  </si>
  <si>
    <t>22.02.11</t>
  </si>
  <si>
    <t xml:space="preserve">ESCAVAÇÃO OU DESMONTE E CARGA COM EQUIPAMENTO HIDRAULICO (PICÃO)               </t>
  </si>
  <si>
    <t>22.03.01</t>
  </si>
  <si>
    <t xml:space="preserve">TRANSPORTE DE 1/2 CATEGORIA ATE 1 KM                                           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</si>
  <si>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0"/>
        <rFont val="Arial"/>
        <family val="2"/>
      </rPr>
      <t>*km</t>
    </r>
  </si>
  <si>
    <t>22.03.02</t>
  </si>
  <si>
    <t xml:space="preserve">TRANSPORTE DE 1/2 CATEGORIA ATE 2 KM                                           </t>
  </si>
  <si>
    <t>22.03.03</t>
  </si>
  <si>
    <t xml:space="preserve">TRANSPORTE DE 1/2 CATEGORIA ATE 5 KM                                           </t>
  </si>
  <si>
    <t>22.03.04</t>
  </si>
  <si>
    <t xml:space="preserve">TRANSPORTE DE 1/2 CATEGORIA ATE 10 KM                                          </t>
  </si>
  <si>
    <t>22.03.05</t>
  </si>
  <si>
    <t xml:space="preserve">TRANSPORTE DE 1/2 CATEGORIA ATE 15 KM                                          </t>
  </si>
  <si>
    <t>22.03.06</t>
  </si>
  <si>
    <t xml:space="preserve">TRANSPORTE DE 1/2 CATEGORIA ALEM DE 15KM                                       </t>
  </si>
  <si>
    <t>22.03.07</t>
  </si>
  <si>
    <t xml:space="preserve">TRANSPORTE DE 3 CATEGORIA ATE 1 KM                                             </t>
  </si>
  <si>
    <t>22.03.08</t>
  </si>
  <si>
    <t xml:space="preserve">TRANSPORTE DE 3 CATEGORIA ALEM 1 KM                                            </t>
  </si>
  <si>
    <t>22.03.09</t>
  </si>
  <si>
    <t xml:space="preserve">TRANSPORTE DE SOLO MOLE ATE 2 KM                                               </t>
  </si>
  <si>
    <t>22.03.10</t>
  </si>
  <si>
    <t xml:space="preserve">TRANSPORTE DE SOLO MOLE ALEM 2 KM                                              </t>
  </si>
  <si>
    <t>22.03.11</t>
  </si>
  <si>
    <t xml:space="preserve">TRANSPORTE MATERIAL DE LIMPEZA ATE 1 KM                                        </t>
  </si>
  <si>
    <t>22.03.12</t>
  </si>
  <si>
    <t xml:space="preserve">TRANSPORTE MATERIAL DE LIMP.ALEM DE 1 KM                                       </t>
  </si>
  <si>
    <t>22.04.01</t>
  </si>
  <si>
    <t xml:space="preserve">COMPACTACAO DE ATERRO MAIOR/IGUAL 95% PS                                       </t>
  </si>
  <si>
    <t>22.04.02</t>
  </si>
  <si>
    <t xml:space="preserve">RETALUDAMENTO MANUAL                                                           </t>
  </si>
  <si>
    <t>22.06.01</t>
  </si>
  <si>
    <t xml:space="preserve">FUNDACAO DE ATERRO C/AREIA LAVADA                                              </t>
  </si>
  <si>
    <t>22.06.04</t>
  </si>
  <si>
    <t xml:space="preserve">FUNDACAO DE ATERRO C/PED.RACHAO                                                </t>
  </si>
  <si>
    <t>22.06.05</t>
  </si>
  <si>
    <t xml:space="preserve">ESPALH.ADENS.MATERIAL DE FUND.DE ATERRO                                        </t>
  </si>
  <si>
    <t>22.07.01</t>
  </si>
  <si>
    <t xml:space="preserve">VALETA DE PROTECAO MANUAL                                                      </t>
  </si>
  <si>
    <t>22.08.01</t>
  </si>
  <si>
    <t xml:space="preserve">GEOGRELHA POLIETILENO RESIST. TRANSV. 5 KN/M - RESIST. LONGIT. 30 KN/M         </t>
  </si>
  <si>
    <t>22.08.02</t>
  </si>
  <si>
    <t xml:space="preserve">GEOGRELHA POLIETILENO RESIST. TRANSV. 5 KN/M - RESIST. LONGIT. 50 KN/M         </t>
  </si>
  <si>
    <t>22.08.03</t>
  </si>
  <si>
    <t xml:space="preserve">GEOGRELHA POLIETILENO RESIST. TRANSV. 5 KN/M - RESIST. LONGIT. 80 KN/M         </t>
  </si>
  <si>
    <t>22.08.04</t>
  </si>
  <si>
    <t xml:space="preserve">GEOGRELHA POLIETILENO RESIST. TRANSV. 5 KN/M - RESIST. LONGIT. 100 KN/M        </t>
  </si>
  <si>
    <t>22.08.05</t>
  </si>
  <si>
    <t xml:space="preserve">GEOGRELHA POLIETILENO RESIST. TRANSV. 5 KN/M - RESIST. LONGIT. 150 KN/M        </t>
  </si>
  <si>
    <t>22.08.06</t>
  </si>
  <si>
    <t xml:space="preserve">GEOGRELHA POLIETILENO RESIST. TRANSV. 5 KN/M - RESIST. LONGIT. 200 KN/M        </t>
  </si>
  <si>
    <t>22.08.07</t>
  </si>
  <si>
    <t xml:space="preserve">GEOGRELHA POLIETILENO RESIST. TRANSV. 15 KN/M - RESIST. LONGIT. 30 KN/M        </t>
  </si>
  <si>
    <t>22.08.08</t>
  </si>
  <si>
    <t xml:space="preserve">GEOGRELHA POLIETILENO RESIST. TRANSV. 15 KN/M - RESIST. LONGIT. 50 KN/M        </t>
  </si>
  <si>
    <t>22.08.09</t>
  </si>
  <si>
    <t xml:space="preserve">GEOGRELHA POLIETILENO RESIST. TRANSV. 15 KN/M - RESIST. LONGIT. 80 KN/M.       </t>
  </si>
  <si>
    <t>22.08.10</t>
  </si>
  <si>
    <t xml:space="preserve">GEOGRELHA POLIETILENO RESIST. TRANSV. 15 KN/M - RESIST. LONGIT. 100 KN/M.      </t>
  </si>
  <si>
    <t>22.08.11</t>
  </si>
  <si>
    <t xml:space="preserve">GEOGRELHA POLIETILENO RESIST. TRANSV. 15 KN/M - RESIST. LONGIT. 150 KN/M.      </t>
  </si>
  <si>
    <t>22.08.12</t>
  </si>
  <si>
    <t xml:space="preserve">GEOGRELHA POLIETILENO RESIST. TRANSV. 15 KN/M - RESIST. LONGIT. 200 KN/M.      </t>
  </si>
  <si>
    <t>22.08.13</t>
  </si>
  <si>
    <t xml:space="preserve">GEOGRELHA POLIETILENO RESIST. TRANSV. 20 KN/M - RESIST. LONGIT. 30 KN/M.       </t>
  </si>
  <si>
    <t>22.08.14</t>
  </si>
  <si>
    <t xml:space="preserve">GEOGRELHA POLIETILENO RESIST. TRANSV. 20 KN/M - RESIST. LONGIT. 50 KN/M.       </t>
  </si>
  <si>
    <t>22.08.15</t>
  </si>
  <si>
    <t xml:space="preserve">GEOGRELHA POLIETILENO RESIST. TRANSV. 20 KN/M - RESIST. LONGIT. 80 KN/M.       </t>
  </si>
  <si>
    <t>22.08.16</t>
  </si>
  <si>
    <t xml:space="preserve">GEOGRELHA POLIETILENO RESIST. TRANSV. 20 KN/M - RESIST. LONGIT. 100 KN/M.      </t>
  </si>
  <si>
    <t>22.08.17</t>
  </si>
  <si>
    <t xml:space="preserve">GEOGRELHA POLIETILENO RESIST. TRANSV. 20 KN/M - RESIST. LONGIT. 150 KN/M.      </t>
  </si>
  <si>
    <t>22.08.18</t>
  </si>
  <si>
    <t xml:space="preserve">GEOGRELHA POLIETILENO RESIST. TRANSV. 20 KN/M - RESIST. LONGIT. 200 KN/M.      </t>
  </si>
  <si>
    <t>22.08.19</t>
  </si>
  <si>
    <t xml:space="preserve">GEOGRELHA POLIETILENO RESIST. TRANSV. 30 KN/M - RESIST. LONGIT. 30 KN/M.       </t>
  </si>
  <si>
    <t>22.08.20</t>
  </si>
  <si>
    <t xml:space="preserve">GEOGRELHA POLIETILENO RESIST. TRANSV. 30 KN/M - RESIST. LONGIT. 50 KN/M.       </t>
  </si>
  <si>
    <t>22.08.21</t>
  </si>
  <si>
    <t xml:space="preserve">GEOGRELHA POLIETILENO RESIST. TRANSV. 30 KN/M - RESIST. LONGIT. 80 KN/M.       </t>
  </si>
  <si>
    <t>22.08.22</t>
  </si>
  <si>
    <t xml:space="preserve">GEOGRELHA POLIETILENO RESIST. TRANSV. 30 KN/M - RESIST. LONGIT. 100 KN/M.      </t>
  </si>
  <si>
    <t>22.08.23</t>
  </si>
  <si>
    <t xml:space="preserve">GEOGRELHA POLIETILENO RESIST. TRANSV. 30 KN/M - RESIST. LONGIT. 150 KN/M.      </t>
  </si>
  <si>
    <t>22.08.24</t>
  </si>
  <si>
    <t xml:space="preserve">GEOGRELHA POLIETILENO RESIST. TRANSV. 30 KN/M - RESIST. LONGIT. 200 KN/M.      </t>
  </si>
  <si>
    <t>22.08.25</t>
  </si>
  <si>
    <t xml:space="preserve">GEOGRELHA POLIETILENO RESIST. TRANSV. 50 KN/M - RESIST. LONGIT. 50 KN/M        </t>
  </si>
  <si>
    <t>22.08.26</t>
  </si>
  <si>
    <t xml:space="preserve">GEOGRELHA POLIETILENO RESIST. TRANSV. 50 KN/M - RESIST. LONGIT. 80 KN/M        </t>
  </si>
  <si>
    <t>22.08.27</t>
  </si>
  <si>
    <t xml:space="preserve">GEOGRELHA POLIETILENO RESIST. TRANSV. 50 KN/M - RESIST. LONGIT. 100 KN/M       </t>
  </si>
  <si>
    <t>22.08.28</t>
  </si>
  <si>
    <t xml:space="preserve">GEOGRELHA POLIETILENO RESIST. TRANSV. 50 KN/M - RESIST. LONGIT. 150 KN/M       </t>
  </si>
  <si>
    <t>22.08.29</t>
  </si>
  <si>
    <t xml:space="preserve">GEOGRELHA POLIETILENO RESIST. TRANSV. 50 KN/M - RESIST. LONGIT. 200 KN/M       </t>
  </si>
  <si>
    <t>22.08.30</t>
  </si>
  <si>
    <t xml:space="preserve">GEOGRELHA POLIETILENO RESIST. TRANSV. 100 KN/M - RESIST. LONGIT. 100 KN/M      </t>
  </si>
  <si>
    <t>22.08.31</t>
  </si>
  <si>
    <t xml:space="preserve">GEOGRELHA POLIETILENO RESIST. TRANSV. 100 KN/M - RESIST. LONGIT. 150 KN/M      </t>
  </si>
  <si>
    <t>22.08.32</t>
  </si>
  <si>
    <t xml:space="preserve">GEOGRELHA POLIETILENO RESIST. TRANSV. 100 KN/M - RESIST. LONGIT. 200 KN/M      </t>
  </si>
  <si>
    <t>22.08.33</t>
  </si>
  <si>
    <t xml:space="preserve">GEOGRELHA POLIETILENO RESIST. TRANSV. 150 KN/M - RESIST. LONGIT. 150 KN/M      </t>
  </si>
  <si>
    <t>22.08.34</t>
  </si>
  <si>
    <t xml:space="preserve">GEOGRELHA POLIETILENO RESIST. TRANSV. 150 KN/M - RESIST. LONGIT. 200 KN/M      </t>
  </si>
  <si>
    <t>22.08.35</t>
  </si>
  <si>
    <t xml:space="preserve">GEOGRELHA POLIETILENO RESIST. TRANSV. 200 KN/M - RESIST. LONGIT. 200 KN/M.     </t>
  </si>
  <si>
    <t>22.08.36</t>
  </si>
  <si>
    <t xml:space="preserve">GEOGRELHA PVC RESIST. TRANSV. 20 KN/M - RESIST. LONGIT. 40 KN/M.               </t>
  </si>
  <si>
    <t>22.08.37</t>
  </si>
  <si>
    <t xml:space="preserve">GEOGRELHA PVC RESIST. TRANSV. 20 KN/M - RESIST. LONGIT. 60 KN/M.               </t>
  </si>
  <si>
    <t>22.08.38</t>
  </si>
  <si>
    <t xml:space="preserve">GEOGRELHA PVC RESIST. TRANSV. 20 KN/M - RESIST. LONGIT. 90 KN/M.               </t>
  </si>
  <si>
    <t>22.08.39</t>
  </si>
  <si>
    <t xml:space="preserve">GEOGRELHA PVC RESIST. TRANSV. 20 KN/M - RESIST. LONGIT. 120 KN/M.              </t>
  </si>
  <si>
    <t>22.08.40</t>
  </si>
  <si>
    <t xml:space="preserve">GEOGRELHA PVC RESIST. TRANSV. 30 KN/M - RESIST. LONGIT. 40 KN/M.               </t>
  </si>
  <si>
    <t>22.08.41</t>
  </si>
  <si>
    <t xml:space="preserve">GEOGRELHA PVC RESIST. TRANSV. 30 KN/M - RESIST. LONGIT. 60 KN/M.               </t>
  </si>
  <si>
    <t>22.08.42</t>
  </si>
  <si>
    <t xml:space="preserve">GEOGRELHA PVC RESIST. TRANSV. 30 KN/M - RESIST. LONGIT. 90 KN/M.               </t>
  </si>
  <si>
    <t>22.08.43</t>
  </si>
  <si>
    <t xml:space="preserve">GEOGRELHA PVC RESIST. TRANSV. 30 KN/M - RESIST. LONGIT. 120 KN/M.              </t>
  </si>
  <si>
    <t>23.02.01</t>
  </si>
  <si>
    <t xml:space="preserve">MELH/PREPARO SUB-LEITO - 100% EN                                               </t>
  </si>
  <si>
    <t>23.02.02</t>
  </si>
  <si>
    <t xml:space="preserve">MELH/PREPARO SUB-LEITO - 100% EI                                               </t>
  </si>
  <si>
    <t>23.03.01</t>
  </si>
  <si>
    <t xml:space="preserve">REFORCO SUB-LEITO ESCAV. SOLO ESCOLHIDO                                        </t>
  </si>
  <si>
    <t>23.03.02.01</t>
  </si>
  <si>
    <t xml:space="preserve">REFORCO DO SUB-LEITO - TRANSPORTE ATE 1 KM                                     </t>
  </si>
  <si>
    <t>23.03.02.02</t>
  </si>
  <si>
    <t xml:space="preserve">REFORCO DO SUB-LEITO - TRANSPORTE ATE 2 KM                                     </t>
  </si>
  <si>
    <t>23.03.02.03</t>
  </si>
  <si>
    <t xml:space="preserve">REFORCO DO SUB-LEITO - TRANSPORTE ATE 5KM                                      </t>
  </si>
  <si>
    <t>23.03.02.04</t>
  </si>
  <si>
    <t xml:space="preserve">REFORCO DE SUB-LEITO - TRANSPORTE ATE 10 KM                                    </t>
  </si>
  <si>
    <t>23.03.02.05</t>
  </si>
  <si>
    <t xml:space="preserve">REFORCO DO SUB-LEITO - TRANSPORTE ATE 15 KM                                    </t>
  </si>
  <si>
    <t>23.03.02.06</t>
  </si>
  <si>
    <t xml:space="preserve">REFORCO DO SUB-LEITO - TRANSPORTE + 15KM                                       </t>
  </si>
  <si>
    <t>23.03.03</t>
  </si>
  <si>
    <t xml:space="preserve">REFORCO DE SUB-LEITO COMPACTACAO 100% EI                                       </t>
  </si>
  <si>
    <t>23.03.04</t>
  </si>
  <si>
    <t xml:space="preserve">REFORCO DE SUB-LEITO COMPACT 100% EN                                           </t>
  </si>
  <si>
    <t>23.04.01.01</t>
  </si>
  <si>
    <t xml:space="preserve">SUB-BASE OU BASE SOLO CIM 3% - USINA                                           </t>
  </si>
  <si>
    <t>23.04.01.01.01</t>
  </si>
  <si>
    <t xml:space="preserve">SUB-BASE OU BASE DE SOLO CIM.3%-USINA COM TRANSP.JAZIDA ATE LOCAL APLICACAO    </t>
  </si>
  <si>
    <t>23.04.01.04.01</t>
  </si>
  <si>
    <t xml:space="preserve">SUB BASE OU BASE SOLO CIM.6%-USINA COM TRANSP. JAZIDA ATE LOCAL APLICACAO      </t>
  </si>
  <si>
    <t>23.04.02.01.02</t>
  </si>
  <si>
    <t xml:space="preserve">SUB BASE OU BASE SOLO BRITA C/CIM.3% COM TRANSP. JAZIDA ATE LOCAL APLICAÇÃO    </t>
  </si>
  <si>
    <t>23.04.02.02.01</t>
  </si>
  <si>
    <t xml:space="preserve">SUB BASE OU BASE SOLO BRITA C/CIM.4% COM TRANSP. JAZIDA ATE LOCAL DE APLICAÇÃO </t>
  </si>
  <si>
    <t>23.04.02.04.41</t>
  </si>
  <si>
    <t xml:space="preserve">SUB BASE OU BASE SOLO BRITA C/CIM.6% COM TRANSP.DA JAZIDA ATE LOCAL APLICAÇÃO  </t>
  </si>
  <si>
    <t>23.04.02.05.02</t>
  </si>
  <si>
    <t xml:space="preserve">SUB BASE OU BASE DE SOLO BRITA 50% BRITA COM TRANSP.JAZIDA ATE LOCAL APLICAÇÃO </t>
  </si>
  <si>
    <t>23.04.02.09.02</t>
  </si>
  <si>
    <t xml:space="preserve">SUB BASE OU BASE DE SOLO BRITA 70% BRITA COM TRANSP.JAZIDA ATE LOCAL APLICAÇÃO </t>
  </si>
  <si>
    <t>23.04.03.01</t>
  </si>
  <si>
    <t xml:space="preserve">SUB-BASE OU BASE BRITA GRAD. SIMPLES                                           </t>
  </si>
  <si>
    <t>23.04.03.02</t>
  </si>
  <si>
    <t xml:space="preserve">SUB-BASE OU BASE DE PEDRA BRITADA                                              </t>
  </si>
  <si>
    <t>23.04.03.04</t>
  </si>
  <si>
    <t xml:space="preserve">SUB-BASE OU BASE DE PEDRA RACHAO, CONF. ET-POO/042 (DERSA)                     </t>
  </si>
  <si>
    <t>23.04.04.01</t>
  </si>
  <si>
    <t xml:space="preserve">SUB-BASE OU BASE BRITA GRAD. C/CIM 1%VOL                                       </t>
  </si>
  <si>
    <t>23.04.06.03</t>
  </si>
  <si>
    <t xml:space="preserve">SUB-BASE OU BASE DE MACADAME SECO                                              </t>
  </si>
  <si>
    <t>23.04.07.01</t>
  </si>
  <si>
    <t xml:space="preserve">SUB-BASE OU BASE SOLO AREN. FINO 95% PI                                        </t>
  </si>
  <si>
    <t>23.05.01</t>
  </si>
  <si>
    <t xml:space="preserve">IMPRIMADURA BETUMINOSA IMPERMEABILIZANTE                                       </t>
  </si>
  <si>
    <t>23.05.01.01</t>
  </si>
  <si>
    <t xml:space="preserve">IMPRIMADURA BETUMINOSA IMPERMEABILIZANTE (SEM MATERIAIS ASFALTICOS)            </t>
  </si>
  <si>
    <t>23.05.02</t>
  </si>
  <si>
    <t xml:space="preserve">IMPRIMADURA BETUMINOSA LIGANTE                                                 </t>
  </si>
  <si>
    <t>23.05.02.01</t>
  </si>
  <si>
    <t xml:space="preserve">IMPRIMADURABETUMINOSA LIGANTE (SEM MATERIAIS ASFALTICOS)                       </t>
  </si>
  <si>
    <t>23.05.03</t>
  </si>
  <si>
    <t xml:space="preserve">IMPRIMADURA BET. AUXILIAR DE LIGACAO                                           </t>
  </si>
  <si>
    <t>23.05.04</t>
  </si>
  <si>
    <t xml:space="preserve">IMPRIM. BET. LIGANTE MODIF. POLIMERO                                           </t>
  </si>
  <si>
    <t>23.06.01</t>
  </si>
  <si>
    <t xml:space="preserve">TRATAMENTO SUPERFICIAL SIMPLES                                                 </t>
  </si>
  <si>
    <t>23.06.02</t>
  </si>
  <si>
    <t xml:space="preserve">TRATAMENTO SUPERFICIAL DUPLO                                                   </t>
  </si>
  <si>
    <t>23.06.03</t>
  </si>
  <si>
    <t xml:space="preserve">TRATAMENTO SUPERFICIAL TRIPLO                                                  </t>
  </si>
  <si>
    <t>23.06.04</t>
  </si>
  <si>
    <t xml:space="preserve">MICROREVESTIMENTO C/POLIMERO COM FIBRA À FRIO (MCAF)                           </t>
  </si>
  <si>
    <t>23.06.04.01</t>
  </si>
  <si>
    <t xml:space="preserve">MICROREVESTIMENTO COM POLIMERO SEM FIBRA A FRIO (MCAF)                         </t>
  </si>
  <si>
    <t>23.06.04.07</t>
  </si>
  <si>
    <t xml:space="preserve">MICROREVESTIMENTO ASFALTICO A FRIO COM POLIMERO COM FIBRA                      </t>
  </si>
  <si>
    <t>23.07.01</t>
  </si>
  <si>
    <t xml:space="preserve">PRE-MISTURADO A FRIO                                                           </t>
  </si>
  <si>
    <t>23.07.01.02</t>
  </si>
  <si>
    <t xml:space="preserve">APLICACAO CAMADA DE PRE-MISTURADO A FRIO COM TRANSPORTE (EXCLUSO MATERIAL)     </t>
  </si>
  <si>
    <t>23.09.01</t>
  </si>
  <si>
    <t xml:space="preserve">CAPA SELANTE TIPO 2                                                            </t>
  </si>
  <si>
    <t>23.09.02</t>
  </si>
  <si>
    <t xml:space="preserve">CAPA SELANTE TIPO 3                                                            </t>
  </si>
  <si>
    <t>23.10.01</t>
  </si>
  <si>
    <t xml:space="preserve">FRESAGEM CONTINUA DE PAV., INDEPENDENTE DA ESPESSURA                           </t>
  </si>
  <si>
    <t>23.11.04.01</t>
  </si>
  <si>
    <t xml:space="preserve">PAVIMENTO DE CONCRETO - APLICACAO COM FORMAS DESLIZANTES                       </t>
  </si>
  <si>
    <t>23.11.09</t>
  </si>
  <si>
    <t xml:space="preserve">PAVIMENTO DE CONCRETO SOBRE OBRA DE ARTE ESPECIAL-MANUAL.                      </t>
  </si>
  <si>
    <t>23.12.01</t>
  </si>
  <si>
    <t xml:space="preserve">PAVIMENTO CONCRETO INTERTRAVADO - E=6CM                                        </t>
  </si>
  <si>
    <t>23.12.02</t>
  </si>
  <si>
    <t xml:space="preserve">PAVIMENTO CONCRETO INTERTRAVADO - E=8CM                                        </t>
  </si>
  <si>
    <t>23.12.03</t>
  </si>
  <si>
    <t xml:space="preserve">PAV CONCRETO INTERTRAVADO - E=10CM                                             </t>
  </si>
  <si>
    <t>23.13.07.01</t>
  </si>
  <si>
    <t xml:space="preserve">RECICLAGEM CAPA/BASE COM ADICAO DE 4% DE CIMENTO                               </t>
  </si>
  <si>
    <t>23.13.07.02</t>
  </si>
  <si>
    <t xml:space="preserve">RECICLAGEM DE PAVIMENTO COM ADICAO DE 30% DE BRITA E 4% DE CIMENTO             </t>
  </si>
  <si>
    <t>23.13.07.03</t>
  </si>
  <si>
    <t xml:space="preserve">RECICLAGEM DE PAVIMENTO COM ADICAO DE 20% DE BRITA E 4% DE CIMENTO             </t>
  </si>
  <si>
    <t>23.13.07.04</t>
  </si>
  <si>
    <t xml:space="preserve">RECICLAGEM DE PAVIMENTO COM ADICAO DE 20% DE BRITA E 6% DE CIMENTO             </t>
  </si>
  <si>
    <t>23.13.07.05</t>
  </si>
  <si>
    <t xml:space="preserve">RECICLAGEM DE PAVIMENTO COM ADICAO DE 20% BRITA.                               </t>
  </si>
  <si>
    <t>23.13.07.06</t>
  </si>
  <si>
    <t xml:space="preserve">RECICLAGEM DE PAVIMENTO COM ADICAO DE 30% DE BRITA                             </t>
  </si>
  <si>
    <t>23.13.07.07</t>
  </si>
  <si>
    <t xml:space="preserve">REUTILIZACAO DE PAVIMENTO RECICLADO COM ADICAO DE 25% DE BRITA 1 EM PESO       </t>
  </si>
  <si>
    <t>23.13.07.08</t>
  </si>
  <si>
    <t xml:space="preserve">REMOCAO, PULVERIZACAO, CARGA E TRANSPORTE (5KM) DE PAVIMENTO FLEXIVEL          </t>
  </si>
  <si>
    <t>23.52.02.01</t>
  </si>
  <si>
    <t xml:space="preserve">CONCRETO ASFALTICO USINADO A QUENTE - FAIXA DER 25                             </t>
  </si>
  <si>
    <t>23.52.02.03</t>
  </si>
  <si>
    <t xml:space="preserve">CONCRETO ASFALTICO USINADO A QUENTE - FAIXA DER 19                             </t>
  </si>
  <si>
    <t>23.52.02.05</t>
  </si>
  <si>
    <t xml:space="preserve">CONCRETO ASFALTICO USINADO A QUENTE - FAIXA DER 12,5                           </t>
  </si>
  <si>
    <t>23.52.02.07</t>
  </si>
  <si>
    <t xml:space="preserve">CONCRETO ASFALTICO USINADO A QUENTE - FAIXA DER 9,5                            </t>
  </si>
  <si>
    <t>23.52.02.09</t>
  </si>
  <si>
    <t xml:space="preserve">CONCRETO ASFALTICO USINADO A QUENTE - FAIXA DER 4,75                           </t>
  </si>
  <si>
    <t>23.52.02.11</t>
  </si>
  <si>
    <t xml:space="preserve">CONCRETO ASFALTICO USINADO A QUENTE COM POLIMERO - FAIXA DER 25                </t>
  </si>
  <si>
    <t>23.52.02.13</t>
  </si>
  <si>
    <t xml:space="preserve">CONCRETO ASFALTICO USINADO A QUENTE COM POLIMERO - FAIXA DER 19                </t>
  </si>
  <si>
    <t>23.52.02.15</t>
  </si>
  <si>
    <t xml:space="preserve">CONCRETO ASFALTICO USINADO A QUENTE COM POLIMERO - FAIXA DER 12,5              </t>
  </si>
  <si>
    <t>23.52.02.17</t>
  </si>
  <si>
    <t xml:space="preserve">CONCRETO ASFALTICO USINADO A QUENTE COM POLIMERO - FAIXA DER 9,5               </t>
  </si>
  <si>
    <t>23.52.02.19</t>
  </si>
  <si>
    <t xml:space="preserve">CONCRETO ASFALTICO USINADO A QUENTE COM POLIMERO - FAIXA DER 4,75              </t>
  </si>
  <si>
    <t>23.52.02.21</t>
  </si>
  <si>
    <t xml:space="preserve">CONCRETO ASFALTICO USINADO A QUENTE COM MELHORADOR DE ADESIVIDADE - FX DER 25  </t>
  </si>
  <si>
    <t>23.52.02.23</t>
  </si>
  <si>
    <t xml:space="preserve">CONCRETO ASFáLTICO USINADO A QUENTE COM MELHORADOR DE ADESIVIDADE - FX DER 19  </t>
  </si>
  <si>
    <t>23.52.02.25</t>
  </si>
  <si>
    <t>CONCRETO ASFáLTICO USINADO A QUENTE COM MELHORADOR DE ADESIVIDADE - FX DER 12,5</t>
  </si>
  <si>
    <t>23.52.02.27</t>
  </si>
  <si>
    <t xml:space="preserve">CONCRETO ASFALTICO USINADO A QUENTE COM MELHORADOR DE ADESIVIDADE - FX DER 9,5 </t>
  </si>
  <si>
    <t>23.52.02.29</t>
  </si>
  <si>
    <t>CONCRETO ASFáLTICO USINADO A QUENTE COM MELHORADOR DE ADESIVIDADE - FX DER 4,75</t>
  </si>
  <si>
    <t>23.52.02.31</t>
  </si>
  <si>
    <t xml:space="preserve">CONCRETO ASF.USIN. QUENTE C/POLIMERO E MELHORADOR DE ADESIVIDADE - FX.DER 25   </t>
  </si>
  <si>
    <t>23.52.02.33</t>
  </si>
  <si>
    <t xml:space="preserve">CONCRETO ASF.USIN. QUENTE C/POLIMERO E MELHORADOR DE ADESIVIDADE - FX.DER 19   </t>
  </si>
  <si>
    <t>23.52.02.35</t>
  </si>
  <si>
    <t xml:space="preserve">CONCRETO ASF.USIN. QUENTE C/POLIMERO E MELHORADOR DE ADESIVIDADE - FX.DER 12,5 </t>
  </si>
  <si>
    <t>23.52.02.37</t>
  </si>
  <si>
    <t xml:space="preserve">CONCRETO ASF.USIN. QUENTE C/POLIMERO E MELHORADOR DE ADESIVIDADE - FX.DER 9,5  </t>
  </si>
  <si>
    <t>23.52.02.39</t>
  </si>
  <si>
    <t xml:space="preserve">CONCRETO ASF.USIN. QUENTE C/POLIMERO E MELHORADOR DE ADESIVIDADE - FX.DER 4,75 </t>
  </si>
  <si>
    <t>23.52.03.01</t>
  </si>
  <si>
    <t xml:space="preserve">CONCRETO ASFALTICO COM CIMENTO ASFALTICO MODIFICADO POR BORRACHA - FAIXA I     </t>
  </si>
  <si>
    <t>23.52.03.03</t>
  </si>
  <si>
    <t xml:space="preserve">CONCRETO ASFALTICO COM CIMENTO ASFALTICO MODIFICADO POR BORRACHA - FAIXA II    </t>
  </si>
  <si>
    <t>23.52.03.05</t>
  </si>
  <si>
    <t xml:space="preserve">CONCRETO ASFALTICO COM CIMENTO ASFALTICO MODIFICADO POR BORRACHA - FAIXA III   </t>
  </si>
  <si>
    <t>23.52.03.07</t>
  </si>
  <si>
    <t xml:space="preserve">CONCRETO ASFALTICO COM CIMENTO ASFALTICO MODIFICADO POR BORRACHA - FAIXA IV    </t>
  </si>
  <si>
    <t>24.01.01</t>
  </si>
  <si>
    <t xml:space="preserve">ATERRO DE ACESSO                                                               </t>
  </si>
  <si>
    <t>24.02.01</t>
  </si>
  <si>
    <t xml:space="preserve">ESCAVACAO MANUAL PARA OBRAS S/ EXPLOSIVO                                       </t>
  </si>
  <si>
    <t>24.02.02</t>
  </si>
  <si>
    <t xml:space="preserve">ESCAVACAO MECANICA P/ OBRAS S/EXPLOSIVO                                        </t>
  </si>
  <si>
    <t>24.02.03</t>
  </si>
  <si>
    <t xml:space="preserve">ESCAVACAO MECANICA P/ OBRAS C/EXPLOSIVO                                        </t>
  </si>
  <si>
    <t>24.02.04</t>
  </si>
  <si>
    <t xml:space="preserve">CORTA-RIO ESCAVACAO SEM EXPLOSIVO                                              </t>
  </si>
  <si>
    <t>24.02.05</t>
  </si>
  <si>
    <t xml:space="preserve">CORTA-RIO ESCAVACAO COM EXPLOSIVO                                              </t>
  </si>
  <si>
    <t>24.02.08</t>
  </si>
  <si>
    <t xml:space="preserve">ESCAV.FUND.BUEIRO OU DRENO S/EXPL.ATE 2M                                       </t>
  </si>
  <si>
    <t>24.02.09</t>
  </si>
  <si>
    <t xml:space="preserve">ACRESC.P/ESCAV.1,5M PROFUNDIDADE,ALEM 2M                                       </t>
  </si>
  <si>
    <t>24.02.10</t>
  </si>
  <si>
    <t xml:space="preserve">ESCAV.FUND.BUEIRO OU DRENO C/EXPL.ATE 2M                                       </t>
  </si>
  <si>
    <t>24.02.11</t>
  </si>
  <si>
    <t xml:space="preserve">ACRESC.ESC.ENS.EXPL.C/1,5M PROF.ALEM 2M                                        </t>
  </si>
  <si>
    <t>24.02.12</t>
  </si>
  <si>
    <t xml:space="preserve">ESCAV.FUND.DENTRO ENSEC.SEM EXPL. ATE 3M                                       </t>
  </si>
  <si>
    <t>24.02.13</t>
  </si>
  <si>
    <t xml:space="preserve">ACR.P/ESCAV.ENSEC.P/CADA 1M  PROF.ALEM3M                                       </t>
  </si>
  <si>
    <t>24.02.14</t>
  </si>
  <si>
    <t xml:space="preserve">ESCAV.FUND.DENTRO ENSEC.C/EXPL.ATE 3M                                          </t>
  </si>
  <si>
    <t>24.02.15</t>
  </si>
  <si>
    <t xml:space="preserve">ACRESC.P/ESC.ENSEC.C/EXPL.C/1,5M ALEM 3M                                       </t>
  </si>
  <si>
    <t>24.03.01</t>
  </si>
  <si>
    <t xml:space="preserve">PAREDE ENSECADEIRA COM PRANCHA-ESP.0,05M                                       </t>
  </si>
  <si>
    <t>24.03.02</t>
  </si>
  <si>
    <t xml:space="preserve">PAREDE ENSECADEIRA C/PRANCHA-ESP.0,075M                                        </t>
  </si>
  <si>
    <t>24.03.03</t>
  </si>
  <si>
    <t xml:space="preserve">PAREDE ENSECADEIRA COM PERFIL METALICO                                         </t>
  </si>
  <si>
    <t>24.03.04</t>
  </si>
  <si>
    <t xml:space="preserve">ARGILA ENCH.ENSECADEIRA,INCL.APILOAMENTO                                       </t>
  </si>
  <si>
    <t>24.03.05</t>
  </si>
  <si>
    <t xml:space="preserve">ESGOTAMENTO CONTINUO AGUA                                                      </t>
  </si>
  <si>
    <t>24.03.06</t>
  </si>
  <si>
    <t xml:space="preserve">ESCORAMENTO DE VALAS/CAVAS P/FUND.CONT.                                        </t>
  </si>
  <si>
    <t>24.03.07</t>
  </si>
  <si>
    <t xml:space="preserve">ESCORAMENTO DE VALAS/CAVAS P/FUND.DESC.                                        </t>
  </si>
  <si>
    <t>24.03.08</t>
  </si>
  <si>
    <t xml:space="preserve">ESCORAMENTO PARA FORMAS                                                        </t>
  </si>
  <si>
    <t>24.04.01</t>
  </si>
  <si>
    <t xml:space="preserve">CIMB.DE PASSAGEM SECUND. E GALERIA RET.                                        </t>
  </si>
  <si>
    <t>24.04.02</t>
  </si>
  <si>
    <t xml:space="preserve">CIMBRAMENTO DE GALERIA EM ABOBODA                                              </t>
  </si>
  <si>
    <t>24.04.03</t>
  </si>
  <si>
    <t xml:space="preserve">ANDAIME DE MADEIRA                                                             </t>
  </si>
  <si>
    <t>24.04.04</t>
  </si>
  <si>
    <t xml:space="preserve">ANDAIME TUBULAR                                                                </t>
  </si>
  <si>
    <t>24.05.01</t>
  </si>
  <si>
    <t xml:space="preserve">FORMA PLANA PARA CONCRETO COMUM                                                </t>
  </si>
  <si>
    <t>24.05.02</t>
  </si>
  <si>
    <t xml:space="preserve">FORMA PLANA PARA CONCRETO APARENTE                                             </t>
  </si>
  <si>
    <t>24.06.01</t>
  </si>
  <si>
    <t xml:space="preserve">BARRA DE ACO CA-25                                                             </t>
  </si>
  <si>
    <t>kg</t>
  </si>
  <si>
    <t>24.06.02</t>
  </si>
  <si>
    <t xml:space="preserve">BARRA DE ACO CA-50                                                             </t>
  </si>
  <si>
    <t>24.06.03</t>
  </si>
  <si>
    <t xml:space="preserve">BARRA DE ACO CA-60                                                             </t>
  </si>
  <si>
    <t>24.06.04</t>
  </si>
  <si>
    <t xml:space="preserve">TELA METALICA                                                                  </t>
  </si>
  <si>
    <t>24.07.01</t>
  </si>
  <si>
    <t xml:space="preserve">CONCRETO FCK 10 MPA                                                            </t>
  </si>
  <si>
    <t>24.07.02</t>
  </si>
  <si>
    <t xml:space="preserve">CONCRETO FCK 15 MPA                                                            </t>
  </si>
  <si>
    <t>24.07.03</t>
  </si>
  <si>
    <t xml:space="preserve">CONCRETO FCK 18 MPA                                                            </t>
  </si>
  <si>
    <t>24.07.04</t>
  </si>
  <si>
    <t xml:space="preserve">CONCRETO FCK 20 MPA                                                            </t>
  </si>
  <si>
    <t>24.07.05</t>
  </si>
  <si>
    <t xml:space="preserve">CONCRETO FCK 25 MPA                                                            </t>
  </si>
  <si>
    <t>24.07.07</t>
  </si>
  <si>
    <t xml:space="preserve">CONCRETO FCK 30 MPA                                                            </t>
  </si>
  <si>
    <t>24.07.08</t>
  </si>
  <si>
    <t xml:space="preserve">CONCRETO CICLOPICO                                                             </t>
  </si>
  <si>
    <t>24.07.09</t>
  </si>
  <si>
    <t xml:space="preserve">BOMBEAMENTO P/ CONCRETO QUALQUER RESIST.                                       </t>
  </si>
  <si>
    <t>24.07.09.01</t>
  </si>
  <si>
    <t xml:space="preserve">BOMBEAMENTO DE AGUA PLUVIAL DE ENCANAMENTOS E TUBULACOES MANUTENCAO(BY-PASS)   </t>
  </si>
  <si>
    <t>hora</t>
  </si>
  <si>
    <t>24.07.12</t>
  </si>
  <si>
    <t xml:space="preserve">CONCRETO FCK 35 MPA                                                            </t>
  </si>
  <si>
    <t>24.07.13</t>
  </si>
  <si>
    <t xml:space="preserve">CONCRETO FCK 40 MPA                                                            </t>
  </si>
  <si>
    <t>24.07.14</t>
  </si>
  <si>
    <t xml:space="preserve">CONCRETO FCK 45 MPA                                                            </t>
  </si>
  <si>
    <t>24.07.15</t>
  </si>
  <si>
    <t xml:space="preserve"> CONCRETO FCK 50 MPA                                                           </t>
  </si>
  <si>
    <t>24.08.01</t>
  </si>
  <si>
    <t xml:space="preserve">JUNTA ELASTICA EM PVC TIPO O-12                                                </t>
  </si>
  <si>
    <t>24.08.02</t>
  </si>
  <si>
    <t xml:space="preserve">JUNTA ELASTICA EM PVC TIPO O-22                                                </t>
  </si>
  <si>
    <t>24.09.01</t>
  </si>
  <si>
    <t xml:space="preserve">ENROCAMENTO PEDRA ARRUMADA                                                     </t>
  </si>
  <si>
    <t>24.09.02</t>
  </si>
  <si>
    <t xml:space="preserve">ENROCAMENTO PEDRA ARRUMADA E REJUNTADA                                         </t>
  </si>
  <si>
    <t>24.09.03</t>
  </si>
  <si>
    <t xml:space="preserve">ENROCAMENTO PEDRA JOGADA                                                       </t>
  </si>
  <si>
    <t>24.09.04.05</t>
  </si>
  <si>
    <t>GABIAO TIPO CAIXA,ZN90/AL10,NBR 8964,H=0,50 M REVEST.POLI.ABRASAO MENOR QUE 12%</t>
  </si>
  <si>
    <t>24.09.04.07</t>
  </si>
  <si>
    <t>GABIAO TIPO CAIXA,ZN90/AL10,NBR 8964,H=1,00 M REVEST.POLI.ABRASAO MENOR QUE 12%</t>
  </si>
  <si>
    <t>24.09.07.03</t>
  </si>
  <si>
    <t xml:space="preserve">GABIAO TP.COLCHAO,ZN90/AL10,NBR 8964,ESP.30CM,REVEST.POLIM.ABRAS.MENOR QUE 12% </t>
  </si>
  <si>
    <t>24.09.13</t>
  </si>
  <si>
    <t xml:space="preserve">CAMADA FILTRANTE PEDRA BRITADA                                                 </t>
  </si>
  <si>
    <t>24.10.02</t>
  </si>
  <si>
    <t xml:space="preserve">CALCAMENTO CONCRETO FCK 15 MPA                                                 </t>
  </si>
  <si>
    <t>24.10.03</t>
  </si>
  <si>
    <t xml:space="preserve">CALCAMENTO CONCRETO FCK 10 MPA                                                 </t>
  </si>
  <si>
    <t>24.11.01</t>
  </si>
  <si>
    <t xml:space="preserve">ALVENARIA TIJOLO                                                               </t>
  </si>
  <si>
    <t>24.11.02</t>
  </si>
  <si>
    <t xml:space="preserve">ALVENARIA DE PEDRA SECA                                                        </t>
  </si>
  <si>
    <t>24.11.04</t>
  </si>
  <si>
    <t xml:space="preserve">ALVENARIA DE PEDRA ARGAMASSADA                                                 </t>
  </si>
  <si>
    <t>24.11.05</t>
  </si>
  <si>
    <t xml:space="preserve">ALVENARIA DE BLOCO DE CONCRETO                                                 </t>
  </si>
  <si>
    <t>24.11.07</t>
  </si>
  <si>
    <t xml:space="preserve">ARGAM.DE CIMENTO E AREIA TRACO 1:3 E=2CM                                       </t>
  </si>
  <si>
    <t>24.12.01.01</t>
  </si>
  <si>
    <t xml:space="preserve">ENCHIMENTO DE VALA COM PEDRA BRITADA 1E2                                       </t>
  </si>
  <si>
    <t>24.12.01.02</t>
  </si>
  <si>
    <t xml:space="preserve">ENCHIMENTO DE VALA COM PEDRA BRITADA 3E4                                       </t>
  </si>
  <si>
    <t>24.12.01.03</t>
  </si>
  <si>
    <t xml:space="preserve">ENCHIMENTO DE VALA COM BICA CORRIDA                                            </t>
  </si>
  <si>
    <t>24.12.02</t>
  </si>
  <si>
    <t xml:space="preserve">ENCHIMENTO DE VALA COM AREIA                                                   </t>
  </si>
  <si>
    <t>24.12.03</t>
  </si>
  <si>
    <t xml:space="preserve">ENCHIMENTO DE VALA COM PEDRA MARROADA                                          </t>
  </si>
  <si>
    <t>24.12.05</t>
  </si>
  <si>
    <t xml:space="preserve">ENCHIMENTO BASE TUBO COM PEDRA BRITADA                                         </t>
  </si>
  <si>
    <t>24.12.08</t>
  </si>
  <si>
    <t xml:space="preserve">COMPACTACAO MANUAL C/REATERRO SOLO LOCAL                                       </t>
  </si>
  <si>
    <t>24.12.09</t>
  </si>
  <si>
    <t xml:space="preserve">COMPACTACAO MANUAL PARA BASES DE CAIXAS E VALAS                                </t>
  </si>
  <si>
    <t>24.13.01</t>
  </si>
  <si>
    <t xml:space="preserve">VALETA SECAO TRANSV.ATE 0,50M2 1 CAT.                                          </t>
  </si>
  <si>
    <t>24.13.02</t>
  </si>
  <si>
    <t xml:space="preserve">VALETA SECAO TRANSV.ATE 0,50M2 2 CAT.                                          </t>
  </si>
  <si>
    <t>24.13.03</t>
  </si>
  <si>
    <t xml:space="preserve">VALETA SECAO TRANSV.ATE 0,50M2 3 CAT.                                          </t>
  </si>
  <si>
    <t>24.13.04</t>
  </si>
  <si>
    <t xml:space="preserve">VALETA SECAO TRANSV.MAIOR 0,50M2 1 CAT.                                        </t>
  </si>
  <si>
    <t>24.13.05</t>
  </si>
  <si>
    <t xml:space="preserve">VALETA SECAO TRANSV.MAIOR 0,50M2 2 CAT.                                        </t>
  </si>
  <si>
    <t>24.13.06</t>
  </si>
  <si>
    <t xml:space="preserve">VALETA SECAO TRANSV.MAIOR 0,50M2 3 CAT - COM EXPLOSIVOS                        </t>
  </si>
  <si>
    <t>24.13.07</t>
  </si>
  <si>
    <t xml:space="preserve">VALETA SECAO TRANSV.MAIOR 0.50M2 - SEM EXPLOSIVO                               </t>
  </si>
  <si>
    <t>24.14.01.01</t>
  </si>
  <si>
    <t xml:space="preserve">MANTA GEOTEXTIL NAO TECIDA RESISTENCIA LONGITUDINAL 07 KN/M                    </t>
  </si>
  <si>
    <t>24.14.01.02</t>
  </si>
  <si>
    <t xml:space="preserve">MANTA GEOTEXTIL NAO TECIDA RESISTENCIA LONGITUDINAL 08 KN/M                    </t>
  </si>
  <si>
    <t>24.14.01.03</t>
  </si>
  <si>
    <t xml:space="preserve">MANTA GEOTEXTIL NAO TECIDA RESISTENCIA LONGITUDINAL 09 KN/M                    </t>
  </si>
  <si>
    <t>24.14.01.04</t>
  </si>
  <si>
    <t xml:space="preserve">MANTA GEOTEXTIL NAO TECIDA RESISTENCIA LONGITUDINAL 10 KN/M                    </t>
  </si>
  <si>
    <t>24.14.01.05</t>
  </si>
  <si>
    <t xml:space="preserve">MANTA GEOTEXTIL NAO TECIDA RESISTENCIA LONGITUDINAL 14 KN/M                    </t>
  </si>
  <si>
    <t>24.14.01.06</t>
  </si>
  <si>
    <t xml:space="preserve">MANTA GEOTEXTIL NAO TECIDA RESISTENCIA LONGITUDINAL 16 KN/M                    </t>
  </si>
  <si>
    <t>24.14.01.07</t>
  </si>
  <si>
    <t xml:space="preserve">MANTA GEOTEXTIL NAO TECIDA RESISTENCIA LONGITUDINAL 21 KN/M                    </t>
  </si>
  <si>
    <t>24.14.01.08</t>
  </si>
  <si>
    <t xml:space="preserve">MANTA GEOTEXTIL NAO TECIDA RESISTENCIA LONGITUDINAL 26 KN/M                    </t>
  </si>
  <si>
    <t>24.14.01.09</t>
  </si>
  <si>
    <t xml:space="preserve">MANTA GEOTEXTIL NAO TECIDA RESISTENCIA LONGITUDINAL 31 KN/M                    </t>
  </si>
  <si>
    <t>24.14.01.10</t>
  </si>
  <si>
    <t xml:space="preserve">MANTA GEOTEXTIL TECIDA RESIST. LONGIT. 24 KN/M                                 </t>
  </si>
  <si>
    <t>24.14.01.11</t>
  </si>
  <si>
    <t xml:space="preserve">MANTA GEOTEXTIL TECIDA RESISTENCIA LOGINTUDINAL 48 KN/M                        </t>
  </si>
  <si>
    <t>24.14.01.12</t>
  </si>
  <si>
    <t xml:space="preserve">GEOCOMPOSTO PARA DRENAGEM                                                      </t>
  </si>
  <si>
    <t>24.14.02</t>
  </si>
  <si>
    <t xml:space="preserve">MANTA GEOTEXTIL TECIDA                                                         </t>
  </si>
  <si>
    <t>24.15.01</t>
  </si>
  <si>
    <t xml:space="preserve">TUBO DRENO CONCRETO 15CM                                                       </t>
  </si>
  <si>
    <t>24.15.02</t>
  </si>
  <si>
    <t xml:space="preserve">TUBO DRENO CONCRETO 20CM                                                       </t>
  </si>
  <si>
    <t>24.15.03</t>
  </si>
  <si>
    <t xml:space="preserve">TUBO DRENO BARRO 15CM                                                          </t>
  </si>
  <si>
    <t>24.15.04</t>
  </si>
  <si>
    <t xml:space="preserve">TUBO DRENO BARRO 20CM                                                          </t>
  </si>
  <si>
    <t>24.15.05</t>
  </si>
  <si>
    <t xml:space="preserve">TUBO DE PVC PERFURADO OU NAO D=0,05M                                           </t>
  </si>
  <si>
    <t>24.15.06</t>
  </si>
  <si>
    <t xml:space="preserve">TUBO DE PVC PERFURADO OU NAO D=0,075M                                          </t>
  </si>
  <si>
    <t>24.15.07</t>
  </si>
  <si>
    <t xml:space="preserve">TUBO DE PVC PERFURADO OU NAO D=0,10M                                           </t>
  </si>
  <si>
    <t>24.15.08</t>
  </si>
  <si>
    <t xml:space="preserve">TUBO DE PVC PERFURADO OU NAO D=0,15M                                           </t>
  </si>
  <si>
    <t>24.15.09</t>
  </si>
  <si>
    <t xml:space="preserve">DRENO HORIZONTAL PROFUNDO                                                      </t>
  </si>
  <si>
    <t>24.15.09.01</t>
  </si>
  <si>
    <t xml:space="preserve">DRENO LONGITUDINAL PROFUNDO PARA CORTE EM ROCHA DPR-PP-DE-H07/123              </t>
  </si>
  <si>
    <t>24.15.09.02</t>
  </si>
  <si>
    <t xml:space="preserve">DRENO TRANSVERSAL RASO PARA CORTE EM ROCHA TIPO DRR, PP-DE-H07/123.            </t>
  </si>
  <si>
    <t>24.15.09.03</t>
  </si>
  <si>
    <t xml:space="preserve">DRENO LONGITUDINAL RASO DLR-2, PP-DE-H07/125.                                  </t>
  </si>
  <si>
    <t>24.15.09.04</t>
  </si>
  <si>
    <t xml:space="preserve">DRENOS LONGITUDINAIS PROFUNDOS PARA SOLOS ARENOSOS                             </t>
  </si>
  <si>
    <t>24.15.09.05</t>
  </si>
  <si>
    <t xml:space="preserve">DRENOS LONGITUDINAIS PROFUNDOS EM SOLOS SILTOSOS E/OU ARGILOSOS                </t>
  </si>
  <si>
    <t>24.15.11</t>
  </si>
  <si>
    <t xml:space="preserve">TUBO DRENO DE POLIET.DE ALTA DENS.0,10M                                        </t>
  </si>
  <si>
    <t>24.15.12</t>
  </si>
  <si>
    <t xml:space="preserve">TUBO DRENO DE POLIET.DE ALTA DENS.0,15M                                        </t>
  </si>
  <si>
    <t>24.15.13</t>
  </si>
  <si>
    <t xml:space="preserve">TUBO DRENO DE POLIET.DE ALTA DENS.0,20M                                        </t>
  </si>
  <si>
    <t>24.15.14</t>
  </si>
  <si>
    <t xml:space="preserve">DUTO CORRUG. PEAD 0,05M                                                        </t>
  </si>
  <si>
    <t>24.15.15</t>
  </si>
  <si>
    <t xml:space="preserve">DUTO CORRUG.PEAD 0,075M                                                        </t>
  </si>
  <si>
    <t>24.15.16</t>
  </si>
  <si>
    <t xml:space="preserve">DUTO CORRUG.PEAD 0,10M                                                         </t>
  </si>
  <si>
    <t>24.15.17</t>
  </si>
  <si>
    <t xml:space="preserve">DUTO CORRUG.PEAD 0,15M                                                         </t>
  </si>
  <si>
    <t>24.16.01</t>
  </si>
  <si>
    <t xml:space="preserve">TUBO DE CONCRETO D=0,40M CLASSE PA-1                                           </t>
  </si>
  <si>
    <t>24.16.02</t>
  </si>
  <si>
    <t xml:space="preserve">TUBO DE CONCRETO D=0,40M CLASSE PA-2                                           </t>
  </si>
  <si>
    <t>24.16.03</t>
  </si>
  <si>
    <t xml:space="preserve">TUBO DE CONCRETO D=0,50M CLASSE PA-1                                           </t>
  </si>
  <si>
    <t>24.16.04</t>
  </si>
  <si>
    <t xml:space="preserve">TUBO DE CONCRETO D=0,50M CLASSE PA-2                                           </t>
  </si>
  <si>
    <t>24.16.05</t>
  </si>
  <si>
    <t xml:space="preserve">TUBO DE CONCRETO D=0,50M CLASSE PA-3                                           </t>
  </si>
  <si>
    <t>24.16.06</t>
  </si>
  <si>
    <t xml:space="preserve">TUBO DE CONCRETO D=0,50M CLASSE PA-4                                           </t>
  </si>
  <si>
    <t>24.16.07</t>
  </si>
  <si>
    <t xml:space="preserve">TUBO DE CONCRETO D=0,60M CLASSE PA-1                                           </t>
  </si>
  <si>
    <t>24.16.08</t>
  </si>
  <si>
    <t xml:space="preserve">TUBO DE CONCRETO D=0,60M CLASSE PA-2                                           </t>
  </si>
  <si>
    <t>24.16.09</t>
  </si>
  <si>
    <t xml:space="preserve">TUBO DE CONCRETO D=0,60M CLASSE PA-3                                           </t>
  </si>
  <si>
    <t>24.16.10</t>
  </si>
  <si>
    <t xml:space="preserve">TUBO DE CONCRETO D=0,60M CLASSE PA-4                                           </t>
  </si>
  <si>
    <t>24.16.11</t>
  </si>
  <si>
    <t xml:space="preserve">TUBO DE CONCRETO D=0,80M CLASSE PA-1                                           </t>
  </si>
  <si>
    <t>24.16.12</t>
  </si>
  <si>
    <t xml:space="preserve">TUBO DE CONCRETO D=0,80M CLASSE PA-2                                           </t>
  </si>
  <si>
    <t>24.16.13</t>
  </si>
  <si>
    <t xml:space="preserve">TUBO DE CONCRETO D=0,80M CLASSE PA-3                                           </t>
  </si>
  <si>
    <t>24.16.14</t>
  </si>
  <si>
    <t xml:space="preserve">TUBO DE CONCRETO D=0,80M CLASSE PA-4                                           </t>
  </si>
  <si>
    <t>24.16.15</t>
  </si>
  <si>
    <t xml:space="preserve">TUBO DE CONCRETO D=1,00M CLASSE PA-1                                           </t>
  </si>
  <si>
    <t>24.16.16</t>
  </si>
  <si>
    <t xml:space="preserve">TUBO DE CONCRETO D=1,00M CLASSE PA-2                                           </t>
  </si>
  <si>
    <t>24.16.17</t>
  </si>
  <si>
    <t xml:space="preserve">TUBO DE CONCRETO D=1,00M CLASSE PA-3                                           </t>
  </si>
  <si>
    <t>24.16.18</t>
  </si>
  <si>
    <t xml:space="preserve">TUBO DE CONCRETO D=1,00M CLASSE PA-4                                           </t>
  </si>
  <si>
    <t>24.16.19</t>
  </si>
  <si>
    <t xml:space="preserve">TUBO DE CONCRETO D=1,20M CLASSE PA-1                                           </t>
  </si>
  <si>
    <t>24.16.20</t>
  </si>
  <si>
    <t xml:space="preserve">TUBO DE CONCRETO D=1,20M CLASSE PA-2                                           </t>
  </si>
  <si>
    <t>24.16.21</t>
  </si>
  <si>
    <t xml:space="preserve">TUBO DE CONCRETO D=1,20M CLASSE PA-3                                           </t>
  </si>
  <si>
    <t>24.16.22</t>
  </si>
  <si>
    <t xml:space="preserve">TUBO DE CONCRETO D=1,20M CLASSE PA-4                                           </t>
  </si>
  <si>
    <t>24.16.23</t>
  </si>
  <si>
    <t xml:space="preserve">TUBO DE CONCRETO D=1,50M CLASSE PA-1                                           </t>
  </si>
  <si>
    <t>24.16.24</t>
  </si>
  <si>
    <t xml:space="preserve">TUBO DE CONCRETO D=1,50M CLASSE PA-2                                           </t>
  </si>
  <si>
    <t>24.16.25</t>
  </si>
  <si>
    <t xml:space="preserve">TUBO DE CONCRETO D=1,50M CLASSE PA-3                                           </t>
  </si>
  <si>
    <t>24.16.26</t>
  </si>
  <si>
    <t xml:space="preserve">TUBO DE CONCRETO D=1,50M CLASSE PA-4                                           </t>
  </si>
  <si>
    <t>24.16.27</t>
  </si>
  <si>
    <t xml:space="preserve">TUBO DE CONCRETO SIMPLES D=0,40M                                               </t>
  </si>
  <si>
    <t>24.16.28</t>
  </si>
  <si>
    <t xml:space="preserve">TUBO DE CONCRETO SIMPLES D=0,60M                                               </t>
  </si>
  <si>
    <t>24.18.01</t>
  </si>
  <si>
    <t xml:space="preserve">CANALETA CONCRETO 40CM                                                         </t>
  </si>
  <si>
    <t>24.18.02</t>
  </si>
  <si>
    <t xml:space="preserve">CANALETA CONCRETO 60CM                                                         </t>
  </si>
  <si>
    <t>24.18.03</t>
  </si>
  <si>
    <t xml:space="preserve">CANALETA CONCRETO 80CM                                                         </t>
  </si>
  <si>
    <t>24.19.03.01</t>
  </si>
  <si>
    <t xml:space="preserve">GUIA PRE-FABRICADA CONCRETO FCK 20 MPA                                         </t>
  </si>
  <si>
    <t>24.19.04.01</t>
  </si>
  <si>
    <t xml:space="preserve">SARJETA DE CONCRETO FCK 20 MPA                                                 </t>
  </si>
  <si>
    <t>24.19.05.01</t>
  </si>
  <si>
    <t xml:space="preserve">GUIA DE CONCRETO FCK 20 MPA                                                    </t>
  </si>
  <si>
    <t>24.19.06</t>
  </si>
  <si>
    <t xml:space="preserve">TELAR E TAMPAO DE FERRO FUNDIDO                                                </t>
  </si>
  <si>
    <t>24.19.07.01</t>
  </si>
  <si>
    <t xml:space="preserve">GRELHA DE CONCRETO DE 10X44X120CM - FCK 20 MPA                                 </t>
  </si>
  <si>
    <t>24.19.08</t>
  </si>
  <si>
    <t xml:space="preserve">GRELHA FERRO FUNDIDO BOCA LOB GRS-135                                          </t>
  </si>
  <si>
    <t>24.20.01</t>
  </si>
  <si>
    <t xml:space="preserve">TUBO ACO CORR.GALV.MET.NAO DESTRUTIVO                                          </t>
  </si>
  <si>
    <t>24.20.02</t>
  </si>
  <si>
    <t xml:space="preserve">TUBO ACO CORR.EPOXI MET.NAO DESTRUTIVO                                         </t>
  </si>
  <si>
    <t>24.20.03</t>
  </si>
  <si>
    <t xml:space="preserve">TUBO ACO CORR.GALV.MET.DESTRUTIVO                                              </t>
  </si>
  <si>
    <t>24.20.04</t>
  </si>
  <si>
    <t xml:space="preserve">TUBO ACO CORRUGADO EPOXI MET. DESTRUTIVO                                       </t>
  </si>
  <si>
    <t>24.21.01</t>
  </si>
  <si>
    <t xml:space="preserve">BROCA DE CONCRETO ARMADO D=20,00CM                                             </t>
  </si>
  <si>
    <t>24.21.02</t>
  </si>
  <si>
    <t xml:space="preserve">BROCA DE CONCRETO D=25,00CM                                                    </t>
  </si>
  <si>
    <t>24.21.03</t>
  </si>
  <si>
    <t xml:space="preserve">BROCA DE CONCRETO D=15,00CM                                                    </t>
  </si>
  <si>
    <t>24.22.01</t>
  </si>
  <si>
    <t xml:space="preserve">GEOFORMA TEXTIL TENSORIZADA TIPO COLCHAO - ESPESSURA DE 15 CM                  </t>
  </si>
  <si>
    <t>24.22.02</t>
  </si>
  <si>
    <t xml:space="preserve">GEOFORMA TEXTIL COM DISPOSITIVO AUTO-DRENANTE "UNIFLUXO"                       </t>
  </si>
  <si>
    <t>24.23.48</t>
  </si>
  <si>
    <t xml:space="preserve">GEOCOMPOSTO DRENANTE(GEOMANTA+GEOTEXTIL 1 LADO PERM.)TIPO 1L - 12MM.           </t>
  </si>
  <si>
    <t>24.23.49</t>
  </si>
  <si>
    <t xml:space="preserve">GEOCOMPOSTO DRENANTE(GEOMANTA+GEOTEXTIL 2 LADOS PERM.)TIPO 2L - 11MM.          </t>
  </si>
  <si>
    <t>24.23.50</t>
  </si>
  <si>
    <t xml:space="preserve">GEOCOMPOSTO DRENANTE(GEOMANTA+GEOTEXTIL 1 LADO PERM.)TIPO 1S -16MM.            </t>
  </si>
  <si>
    <t>24.23.51</t>
  </si>
  <si>
    <t xml:space="preserve">GEOCOMPOSTO DRENANTE(GEOMANTA+GEOTEXTIL 2 LADOS PERM.)TIPO 2S-16MM.            </t>
  </si>
  <si>
    <t>24.23.52</t>
  </si>
  <si>
    <t>GEOCOMPOSTO DRENANTE(GEOMANTA+GEOTEXTIL 1 LADO PER./1 LADO IMP.)TIPO 2L FP-11MM</t>
  </si>
  <si>
    <t>24.25.02</t>
  </si>
  <si>
    <t>REABILITACAO ESTRUTURAL DE TUBULACOES DE CONCRETO COM DIAMETRO DE 401 ATE 600MM</t>
  </si>
  <si>
    <t>24.25.03</t>
  </si>
  <si>
    <t>REABILITACAO ESTRUTURAL DE TUBULACOES DE CONCRETO COM DIAMETRO DE 601 ATE 800MM</t>
  </si>
  <si>
    <t>24.25.04</t>
  </si>
  <si>
    <t xml:space="preserve">REABILITACAO ESTRUTURAL DE TUBULACOES  CONCRETO COM DIAMETRO DE 801 ATE 1000MM </t>
  </si>
  <si>
    <t>24.25.05</t>
  </si>
  <si>
    <t xml:space="preserve">REABILITACAO ESTRUTURAL DE TUBULACOES CONCRETO COM DIAMETRO DE 1001 ATE 1200MM </t>
  </si>
  <si>
    <t>24.25.06</t>
  </si>
  <si>
    <t xml:space="preserve">REABILITACAO ESTRUTURAL DE TUBULACOES CONCRETO COM DIAMETRO DE 1201 ATE 1500MM </t>
  </si>
  <si>
    <t>25.01.01</t>
  </si>
  <si>
    <t>25.01.02</t>
  </si>
  <si>
    <t xml:space="preserve">ATERRO SOLO COM 3% DE CIMENTO EM USINA                                         </t>
  </si>
  <si>
    <t>25.01.03</t>
  </si>
  <si>
    <t xml:space="preserve">ATERRO SOLO COM 3% DE CIMENTO C/PULVE.                                         </t>
  </si>
  <si>
    <t>25.01.03.05</t>
  </si>
  <si>
    <t xml:space="preserve">ATERRO SOLO COM 6% DE CIMENTO C/PULVE.                                         </t>
  </si>
  <si>
    <t>25.02.01</t>
  </si>
  <si>
    <t xml:space="preserve">ESCAVACAO MANUAL PARA OBRAS S/EXPLOSIVO                                        </t>
  </si>
  <si>
    <t>25.02.02</t>
  </si>
  <si>
    <t>25.02.03</t>
  </si>
  <si>
    <t>25.02.04</t>
  </si>
  <si>
    <t>25.02.05</t>
  </si>
  <si>
    <t>25.02.06</t>
  </si>
  <si>
    <t>25.02.07</t>
  </si>
  <si>
    <t>25.02.08</t>
  </si>
  <si>
    <t>25.02.09</t>
  </si>
  <si>
    <t>25.02.10</t>
  </si>
  <si>
    <t xml:space="preserve">ESCAV.FUND.DENTRO ENSEC. SEM EXPL.ATE 3M                                       </t>
  </si>
  <si>
    <t>25.02.11</t>
  </si>
  <si>
    <t xml:space="preserve">ACR.P/ESCAV.ENSEC.P/CADA1,0M PROF.ALEM3M                                       </t>
  </si>
  <si>
    <t>25.02.12</t>
  </si>
  <si>
    <t xml:space="preserve">ESCAV.FUND.DENTRO ENSEC.C/EXPL.ATE  3M                                         </t>
  </si>
  <si>
    <t>25.02.13</t>
  </si>
  <si>
    <t>25.03.01</t>
  </si>
  <si>
    <t>25.03.02</t>
  </si>
  <si>
    <t>25.03.03</t>
  </si>
  <si>
    <t>25.03.04</t>
  </si>
  <si>
    <t>25.03.04.01</t>
  </si>
  <si>
    <t xml:space="preserve">ENSECADEIRA COM SACOS DE AREIA                                                 </t>
  </si>
  <si>
    <t>25.03.04.03</t>
  </si>
  <si>
    <t xml:space="preserve">SOLO CIMENTO ENSACADO, COM TEOR DE CIMENTO A 4%                                </t>
  </si>
  <si>
    <t>25.03.04.04</t>
  </si>
  <si>
    <t xml:space="preserve">SOLO CIMENTO ENSACADO, COM TEOR DE CIMENTO A 6%                                </t>
  </si>
  <si>
    <t>25.03.04.05</t>
  </si>
  <si>
    <t xml:space="preserve">SOLO CIMENTO ENSACADO, COM TEOR DE CIMENTO A 8%                                </t>
  </si>
  <si>
    <t>25.03.05</t>
  </si>
  <si>
    <t>25.03.06</t>
  </si>
  <si>
    <t>25.03.07</t>
  </si>
  <si>
    <t>25.03.08</t>
  </si>
  <si>
    <t>25.03.23</t>
  </si>
  <si>
    <t xml:space="preserve">TRANSPORTE DE SOLO CIMENTO ATÉ 5 KM                                            </t>
  </si>
  <si>
    <t>25.04.01</t>
  </si>
  <si>
    <t xml:space="preserve">ESTACA CONCRETO PRE-MOLDADO - 20/25T                                           </t>
  </si>
  <si>
    <t>25.04.02</t>
  </si>
  <si>
    <t xml:space="preserve">ESTACA CONCRETO PRE-MOLDADO - 30/35T                                           </t>
  </si>
  <si>
    <t>25.04.03</t>
  </si>
  <si>
    <t xml:space="preserve">ESTACA CONCRETO PRE-MOLDADO - 40/45T                                           </t>
  </si>
  <si>
    <t>25.04.04</t>
  </si>
  <si>
    <t xml:space="preserve">ESTACA CONCRETO PRE-MOLDADO - 50/60T                                           </t>
  </si>
  <si>
    <t>25.04.05</t>
  </si>
  <si>
    <t xml:space="preserve">ESTACA CONCRETO PRE-MOLDADO - 70/80T                                           </t>
  </si>
  <si>
    <t>25.04.06</t>
  </si>
  <si>
    <t xml:space="preserve">ESTACA METALICA, FORNEC. E CRAVACAO                                            </t>
  </si>
  <si>
    <t>25.04.07</t>
  </si>
  <si>
    <t xml:space="preserve">ESTACA DE MADEIRA D=20CM - 8 TON                                               </t>
  </si>
  <si>
    <t>25.04.08</t>
  </si>
  <si>
    <t xml:space="preserve">ESTACA DE MADEIRA D=25CM - 15TON                                               </t>
  </si>
  <si>
    <t>25.04.13</t>
  </si>
  <si>
    <t xml:space="preserve">ESTACA RAIZ EM SOLO D=31CM                                                     </t>
  </si>
  <si>
    <t>25.04.14</t>
  </si>
  <si>
    <t xml:space="preserve">ESTACA RAIZ EM SOLO D=40CM                                                     </t>
  </si>
  <si>
    <t>25.04.20</t>
  </si>
  <si>
    <t xml:space="preserve">ESTACA RAIZ EM ROCHA ALTERADA D=40CM                                           </t>
  </si>
  <si>
    <t>25.04.21</t>
  </si>
  <si>
    <t xml:space="preserve">TAXA DE INSTALACAO EQUIPAM.ESTACA RAIZ                                         </t>
  </si>
  <si>
    <t>25.04.28</t>
  </si>
  <si>
    <t xml:space="preserve">TAXA MOBIL. DE EQUIPAMENTO BATE-ESTACA                                         </t>
  </si>
  <si>
    <t>25.05.01</t>
  </si>
  <si>
    <t>25.05.02</t>
  </si>
  <si>
    <t>25.06.01</t>
  </si>
  <si>
    <t xml:space="preserve">FORMA PLANA PARA CONCRETO ARMADO COMUM                                         </t>
  </si>
  <si>
    <t>25.06.02</t>
  </si>
  <si>
    <t xml:space="preserve">FORMA PL.P/CONCRETO PROTENDIDO OU APAR.                                        </t>
  </si>
  <si>
    <t>25.07.01</t>
  </si>
  <si>
    <t>25.07.02</t>
  </si>
  <si>
    <t>25.07.03</t>
  </si>
  <si>
    <t>25.07.04</t>
  </si>
  <si>
    <t xml:space="preserve">ACO PARA CONCRETO PROTENDIDO                                                   </t>
  </si>
  <si>
    <t>25.07.05</t>
  </si>
  <si>
    <t>25.07.06</t>
  </si>
  <si>
    <t xml:space="preserve">ACO P/CONCRETO PROTENDIDO TIPO DYWIDAG OU SIMILAR                              </t>
  </si>
  <si>
    <t>25.08.09</t>
  </si>
  <si>
    <t xml:space="preserve">AP.ANC.P/CABOS PROTEN.PAS. 4 FIOS-12,7MM                                       </t>
  </si>
  <si>
    <t>25.08.10</t>
  </si>
  <si>
    <t xml:space="preserve">AP.ANC.P/CABOS PROTEN.PAS. 6 FIOS-12,7MM                                       </t>
  </si>
  <si>
    <t>25.08.11</t>
  </si>
  <si>
    <t xml:space="preserve">AP.ANC.P/CABOS PROTEN.PAS. 12FIOS-12,7MM                                       </t>
  </si>
  <si>
    <t>25.08.12</t>
  </si>
  <si>
    <t xml:space="preserve">AP.ANC.P/CABOS PROTEN.PAS. 19FIOS-12,7MM                                       </t>
  </si>
  <si>
    <t>25.08.15.01</t>
  </si>
  <si>
    <t xml:space="preserve">TIRANTE  40TF 5 FIOS D=1/2" FORN. E INST                                       </t>
  </si>
  <si>
    <t>25.09.01</t>
  </si>
  <si>
    <t>25.09.02</t>
  </si>
  <si>
    <t>25.09.03</t>
  </si>
  <si>
    <t>25.09.04</t>
  </si>
  <si>
    <t>25.09.05</t>
  </si>
  <si>
    <t>25.09.06</t>
  </si>
  <si>
    <t>25.09.07</t>
  </si>
  <si>
    <t>25.09.08</t>
  </si>
  <si>
    <t>25.09.10</t>
  </si>
  <si>
    <t xml:space="preserve">CONCRETO PROJETADO                                                             </t>
  </si>
  <si>
    <t>25.09.11</t>
  </si>
  <si>
    <t xml:space="preserve">BOMBEAMENTO CONCRETO QUALQUER RESIST.                                          </t>
  </si>
  <si>
    <t>25.09.12</t>
  </si>
  <si>
    <t xml:space="preserve">INJECAO DE NATA DE CIMENTO                                                     </t>
  </si>
  <si>
    <t>25.09.15</t>
  </si>
  <si>
    <t>25.09.16</t>
  </si>
  <si>
    <t>25.09.17</t>
  </si>
  <si>
    <t xml:space="preserve">CONCRETO FCK 50 MPA                                                            </t>
  </si>
  <si>
    <t>25.10.04</t>
  </si>
  <si>
    <t xml:space="preserve">PERF.P/DRENO E TIR. SOLO D=114,30MM(HX)                                        </t>
  </si>
  <si>
    <t>25.10.05</t>
  </si>
  <si>
    <t xml:space="preserve">PERF.P/DRENO E TIR.RCH.ALT.D=57,10MM(AX)                                       </t>
  </si>
  <si>
    <t>25.10.08</t>
  </si>
  <si>
    <t xml:space="preserve">PERF.P/DRENO E TIR.RCH.ALT.D=114,3MM(HX)                                       </t>
  </si>
  <si>
    <t>25.10.12</t>
  </si>
  <si>
    <t xml:space="preserve">PERF.P/DRENO E TIR RCH SA D=114,30MM(HX)                                       </t>
  </si>
  <si>
    <t>25.10.14</t>
  </si>
  <si>
    <t xml:space="preserve">PERFURACAO MANUAL EM SOLO D=62,5MM OU D=2 1/2"                                 </t>
  </si>
  <si>
    <t>25.10.15</t>
  </si>
  <si>
    <t xml:space="preserve">PERFURAÇÃO MANUAL EM SOLO D=114,3MM OU D=4"                                    </t>
  </si>
  <si>
    <t>25.11.01</t>
  </si>
  <si>
    <t>25.11.02</t>
  </si>
  <si>
    <t>25.11.03</t>
  </si>
  <si>
    <t>25.11.04.04</t>
  </si>
  <si>
    <t xml:space="preserve">GABIAO TIPO CAIXA,ZN90/AL10,NBR 8964,H= 1,00 M                                 </t>
  </si>
  <si>
    <t>25.12.02</t>
  </si>
  <si>
    <t>25.12.03</t>
  </si>
  <si>
    <t>25.13.01</t>
  </si>
  <si>
    <t>25.13.02</t>
  </si>
  <si>
    <t>25.13.04</t>
  </si>
  <si>
    <t>25.13.05</t>
  </si>
  <si>
    <t>25.13.07</t>
  </si>
  <si>
    <t>25.14.02</t>
  </si>
  <si>
    <t>25.15.01</t>
  </si>
  <si>
    <t xml:space="preserve">FORNECIMENTO DE TUBO DRENO CONCRETO 15CM                                       </t>
  </si>
  <si>
    <t>25.15.02</t>
  </si>
  <si>
    <t xml:space="preserve">FORNECIMENTO DE TUBO DRENO CONCRETO 20CM                                       </t>
  </si>
  <si>
    <t>25.15.03</t>
  </si>
  <si>
    <t xml:space="preserve">FORNECIMENTO DE TUBO DRENO BARRO 15CM                                          </t>
  </si>
  <si>
    <t>25.15.04</t>
  </si>
  <si>
    <t xml:space="preserve">FORNECIMENTO DE TUBO DRENO BARRO 20CM                                          </t>
  </si>
  <si>
    <t>25.15.05</t>
  </si>
  <si>
    <t xml:space="preserve">ASSENTAMENTO DE TUBO DRENO CONCRETO 15CM                                       </t>
  </si>
  <si>
    <t>25.15.06</t>
  </si>
  <si>
    <t xml:space="preserve">ASSENTAMENTO DE TUBO DRENO CONCRETO 20CM                                       </t>
  </si>
  <si>
    <t>25.15.07</t>
  </si>
  <si>
    <t xml:space="preserve">ASSENTAMENTO DE TUBO DRENO BARRO 15 CM                                         </t>
  </si>
  <si>
    <t>25.15.08</t>
  </si>
  <si>
    <t xml:space="preserve">ASSENTAMENTO DE TUBO DRENO BARRO 20CM                                          </t>
  </si>
  <si>
    <t>25.15.09</t>
  </si>
  <si>
    <t xml:space="preserve">TUBO DE PVC PERFURADO OU NAO D=0,050M                                          </t>
  </si>
  <si>
    <t>25.15.10</t>
  </si>
  <si>
    <t>25.22.05</t>
  </si>
  <si>
    <t>SOLO GRAMP.P/CONT.DE EROS.COM GEOM.TRID.VERD.REF.TEL.HEX.DE DUP.RES.TRAC.50KN/M</t>
  </si>
  <si>
    <t>25.22.06</t>
  </si>
  <si>
    <t xml:space="preserve">CONTROLE DE EROSAO COM GEOMANTA TRIDIMENSIONAL VERDE,RESIST.A TRACAO A 4KN/M   </t>
  </si>
  <si>
    <t>25.23.01</t>
  </si>
  <si>
    <t xml:space="preserve">BARR.MET.COM MAL.DE RES.A TRAC.MAX.A 290KN/M E MAL.COM RES.A TRAC.50KN/M E C.M </t>
  </si>
  <si>
    <t>26.01.01</t>
  </si>
  <si>
    <t xml:space="preserve">ESCAVACAO MANUAL P/ OBRAS S/EXPLOSIVO                                          </t>
  </si>
  <si>
    <t>26.01.02</t>
  </si>
  <si>
    <t>26.01.03</t>
  </si>
  <si>
    <t xml:space="preserve">ESCAVACAO MECANICA P/ OBRAS C/ EXPLOSIVO                                       </t>
  </si>
  <si>
    <t>26.02.01</t>
  </si>
  <si>
    <t xml:space="preserve">ESTACA CONCRETO PRE-MOLDADO - 20/25 T                                          </t>
  </si>
  <si>
    <t>26.02.02</t>
  </si>
  <si>
    <t xml:space="preserve">ESTACA CONCRETO PRE-MOLDADO - 30/35 T                                          </t>
  </si>
  <si>
    <t>26.02.03</t>
  </si>
  <si>
    <t xml:space="preserve">ESTACA CONCRETO PRE-MOLDADO - 40/45 T                                          </t>
  </si>
  <si>
    <t>26.02.04</t>
  </si>
  <si>
    <t xml:space="preserve">ESTACA CONCRETO PRE-MOLDADO - 50/60 T                                          </t>
  </si>
  <si>
    <t>26.02.05</t>
  </si>
  <si>
    <t xml:space="preserve">ESTACA CONCRETO PRE-MOLDADO - 70/80 T                                          </t>
  </si>
  <si>
    <t>26.02.06</t>
  </si>
  <si>
    <t xml:space="preserve">TAXA MOBIL. DE EQUIP. BATE-ESTACA                                              </t>
  </si>
  <si>
    <t>26.02.19</t>
  </si>
  <si>
    <t xml:space="preserve">TAXA MOBILIZACAO DE EQUIP. P/ ESTACAO                                          </t>
  </si>
  <si>
    <t>26.02.20</t>
  </si>
  <si>
    <t xml:space="preserve">CAMISA METALICA                                                                </t>
  </si>
  <si>
    <t>26.02.20.01</t>
  </si>
  <si>
    <t xml:space="preserve">CAMISA METALICA SEM REAPROVEITAMENTO E COM PRE-FURO                            </t>
  </si>
  <si>
    <t>26.02.21</t>
  </si>
  <si>
    <t xml:space="preserve">ESTACA DE MADEIRA D=20CM - 8TON                                                </t>
  </si>
  <si>
    <t>26.03.25</t>
  </si>
  <si>
    <t xml:space="preserve">ESC.TUB.CEU ABERTO 1/2 CAT. - SOLO                                             </t>
  </si>
  <si>
    <t>26.04.02</t>
  </si>
  <si>
    <t xml:space="preserve">CIMBRAMENTO PONTES E VIADUTOS S/ ESTACA                                        </t>
  </si>
  <si>
    <t>26.04.03</t>
  </si>
  <si>
    <t xml:space="preserve">CIMBRAMENTO DE PASSAGEM SEC. GALERIA RET                                       </t>
  </si>
  <si>
    <t>26.04.04</t>
  </si>
  <si>
    <t xml:space="preserve">CIMBRAMENTO METALICO P/ PONTES E VIADUTO                                       </t>
  </si>
  <si>
    <t>26.04.05</t>
  </si>
  <si>
    <t>26.04.06</t>
  </si>
  <si>
    <t>26.05.01</t>
  </si>
  <si>
    <t xml:space="preserve">FORMA PLANA PARA CONC. ARMADO COMUM                                            </t>
  </si>
  <si>
    <t>26.05.02</t>
  </si>
  <si>
    <t xml:space="preserve">FORMA PLANA P/CONC.PROTEND.OU APARENTE                                         </t>
  </si>
  <si>
    <t>26.05.03</t>
  </si>
  <si>
    <t xml:space="preserve">FORMAS SEM REAPROVEITAMENTO                                                    </t>
  </si>
  <si>
    <t>26.05.04</t>
  </si>
  <si>
    <t xml:space="preserve">FORMAS METALICAS ESPECIAL P/ VIGAS                                             </t>
  </si>
  <si>
    <t>26.05.05</t>
  </si>
  <si>
    <t xml:space="preserve">FORMA CURVA PARA CONCRETO COMUM                                                </t>
  </si>
  <si>
    <t>26.05.06</t>
  </si>
  <si>
    <t xml:space="preserve">FORMA CURVA PARA CONCRETO APARENTE                                             </t>
  </si>
  <si>
    <t>26.06.01</t>
  </si>
  <si>
    <t>26.06.02</t>
  </si>
  <si>
    <t>26.06.03</t>
  </si>
  <si>
    <t>26.06.04</t>
  </si>
  <si>
    <t>26.06.05</t>
  </si>
  <si>
    <t>26.06.06</t>
  </si>
  <si>
    <t xml:space="preserve">ACO ST 85/105                                                                  </t>
  </si>
  <si>
    <t>26.07.03</t>
  </si>
  <si>
    <t xml:space="preserve">AP.ANC.P/CABOS PROTEN.ATIV. 4FIOS-12,7MM                                       </t>
  </si>
  <si>
    <t>26.07.04</t>
  </si>
  <si>
    <t xml:space="preserve">AP.ANC.P/CABOS PROTEN.ATIV. 6FIOS-12,7MM                                       </t>
  </si>
  <si>
    <t>26.07.05</t>
  </si>
  <si>
    <t xml:space="preserve">AP.ANC.P/CABOS PROTEN.ATIV.12FIOS-12,7MM                                       </t>
  </si>
  <si>
    <t>26.07.06</t>
  </si>
  <si>
    <t xml:space="preserve">AP.ANC.P/CABOS PROTEN.ATIV.19FIOS-12,7MM                                       </t>
  </si>
  <si>
    <t>26.07.09</t>
  </si>
  <si>
    <t xml:space="preserve">AP.ANC.P/CABOS PROTEN.PASS. 4FIOS-12,7MM                                       </t>
  </si>
  <si>
    <t>26.07.10</t>
  </si>
  <si>
    <t xml:space="preserve">AP.ANC.P/CABOS PROTEN.PASS. 6FIOS-12,7MM                                       </t>
  </si>
  <si>
    <t>26.07.12</t>
  </si>
  <si>
    <t>26.07.13.01</t>
  </si>
  <si>
    <t xml:space="preserve">APARELHO DE ANCORAGEM ATIVO DE 4 FIOS DE Ã 5/8" (15,2MM)                       </t>
  </si>
  <si>
    <t>26.07.13.02</t>
  </si>
  <si>
    <t xml:space="preserve">APARELHO DE ANCORAGEM ATIVO DE 12 F-5/8" (15,2MM)                              </t>
  </si>
  <si>
    <t>26.08.01</t>
  </si>
  <si>
    <t xml:space="preserve">APARELHO DE APOIO NEOPRENE FRETADO                                             </t>
  </si>
  <si>
    <r>
      <t>dm</t>
    </r>
    <r>
      <rPr>
        <vertAlign val="superscript"/>
        <sz val="11"/>
        <color theme="1"/>
        <rFont val="Calibri"/>
        <family val="2"/>
        <scheme val="minor"/>
      </rPr>
      <t>3</t>
    </r>
  </si>
  <si>
    <t>26.08.03</t>
  </si>
  <si>
    <t xml:space="preserve">ARTICULACAO DE CONCRETO TIPO"FREYSSINET"                                       </t>
  </si>
  <si>
    <r>
      <t>dm</t>
    </r>
    <r>
      <rPr>
        <vertAlign val="superscript"/>
        <sz val="11"/>
        <color theme="1"/>
        <rFont val="Calibri"/>
        <family val="2"/>
        <scheme val="minor"/>
      </rPr>
      <t>2</t>
    </r>
  </si>
  <si>
    <t>26.09.01</t>
  </si>
  <si>
    <t xml:space="preserve">CONCRETO FCK 10MPA                                                             </t>
  </si>
  <si>
    <t>26.09.02</t>
  </si>
  <si>
    <t xml:space="preserve">CONCRETO FCK 15MPA                                                             </t>
  </si>
  <si>
    <t>26.09.03</t>
  </si>
  <si>
    <t xml:space="preserve">CONCRETO FCK 18MPA                                                             </t>
  </si>
  <si>
    <t>26.09.04</t>
  </si>
  <si>
    <t>26.09.05</t>
  </si>
  <si>
    <t>26.09.06</t>
  </si>
  <si>
    <t xml:space="preserve">CONCRETO FCK 30MPA                                                             </t>
  </si>
  <si>
    <t>26.09.07</t>
  </si>
  <si>
    <t>26.09.09</t>
  </si>
  <si>
    <t xml:space="preserve">BOMBEAMENTO P/ CONC. QUALQUER RESIST.                                          </t>
  </si>
  <si>
    <t>26.09.12</t>
  </si>
  <si>
    <t>26.09.13</t>
  </si>
  <si>
    <t>26.09.14</t>
  </si>
  <si>
    <t>26.09.15</t>
  </si>
  <si>
    <t>26.10.01</t>
  </si>
  <si>
    <t xml:space="preserve">JUNTA/RETRACAO C/LABIO POLIM.AB.15 ATE 40 MM                                   </t>
  </si>
  <si>
    <t>26.10.02</t>
  </si>
  <si>
    <t xml:space="preserve">JUNTA/RETRACAO C/LABIO POLIM.AB.20 ATE 55 MM                                   </t>
  </si>
  <si>
    <t>26.10.03</t>
  </si>
  <si>
    <t xml:space="preserve">JUNTA/RETRACAO C/LABIO POLIM.AB. 30 ATE 80 MM                                  </t>
  </si>
  <si>
    <t>26.10.04</t>
  </si>
  <si>
    <t xml:space="preserve">JUNTA DE DILATACAO METALICA                                                    </t>
  </si>
  <si>
    <t>26.10.05</t>
  </si>
  <si>
    <t xml:space="preserve">JUNTAS DE DILATACAO METALICA C/NEOPRENE                                        </t>
  </si>
  <si>
    <t>26.10.06</t>
  </si>
  <si>
    <t xml:space="preserve">FORNECIMENTO E APLICACAO DE JUNTA DE DILATACAO JJ-99120 OU T-110 OU SIMILAR.   </t>
  </si>
  <si>
    <t>26.10.11</t>
  </si>
  <si>
    <t xml:space="preserve">JUNTA DE DILATACAO TERMOELASTICA DE BASE ASFALTICA MODIFICADA COM POLIMEROS    </t>
  </si>
  <si>
    <t>26.11.03.02</t>
  </si>
  <si>
    <t xml:space="preserve">PLACA PRE MOLDADA DE CONCRETO PARA FIXACAO POSTE ILUMINACAO - PP-DE-C04/021.   </t>
  </si>
  <si>
    <t>26.11.03.03</t>
  </si>
  <si>
    <t xml:space="preserve">LANÇAMENTO DE PLACA PRE MOLDADA DE CONCRETO, ATE 1000 KG.                      </t>
  </si>
  <si>
    <t>26.11.03.04</t>
  </si>
  <si>
    <t xml:space="preserve">TELAMENTO METALICO PARA PASSARELA, CONFORME PP-DE-M09/001.                     </t>
  </si>
  <si>
    <t>26.11.03.05</t>
  </si>
  <si>
    <t xml:space="preserve">GUARDA CORPO METALICO DE PASSARELA H=0,90M, CONFORME PP-DE-C04/029.            </t>
  </si>
  <si>
    <t>26.11.03.06</t>
  </si>
  <si>
    <t xml:space="preserve">CORRIMAO METALICO D=2" PARA PASSARELA, CONFORME PP-DE-K00/004.                 </t>
  </si>
  <si>
    <t>26.11.03.12</t>
  </si>
  <si>
    <t xml:space="preserve">TELAMENTO PROTECAO PEDESTRE TIPO 02 CONF. PP-DE-L03/009 - F.T.I                </t>
  </si>
  <si>
    <t>26.11.03.14</t>
  </si>
  <si>
    <t xml:space="preserve">TELAMENTO PROTECAO PEDESTRE COM 2,50- F.T.I                                    </t>
  </si>
  <si>
    <t>26.11.04.01</t>
  </si>
  <si>
    <t xml:space="preserve">BARREIRA DE SEGURANCA COM PASSEIO CONF. PP-DE-C01/293                          </t>
  </si>
  <si>
    <t>26.11.04.02</t>
  </si>
  <si>
    <t xml:space="preserve">BARREIRA DE SEGURANCA CONF. PP-DE-C01/293                                      </t>
  </si>
  <si>
    <t>26.11.08.01</t>
  </si>
  <si>
    <t xml:space="preserve">BARREIRA DE SEGURANçA PARA O.A.E CONF. PP-DE-C01/293                           </t>
  </si>
  <si>
    <t>26.12.01</t>
  </si>
  <si>
    <t>26.12.02</t>
  </si>
  <si>
    <t>26.12.03</t>
  </si>
  <si>
    <t xml:space="preserve">TUBO DE PVC PERFURADO OU NAO D=0,100M                                          </t>
  </si>
  <si>
    <t>26.12.04</t>
  </si>
  <si>
    <t xml:space="preserve">TUBO DE PVC PERFURADO OU NAO D=0,150M                                          </t>
  </si>
  <si>
    <t>26.13.01</t>
  </si>
  <si>
    <t xml:space="preserve">LANC.VIGA P&lt;=50T-GUINDASTE AUTO P                                              </t>
  </si>
  <si>
    <t>26.13.02</t>
  </si>
  <si>
    <t xml:space="preserve">LANC.VIGA 50&lt;P&lt;=80 T C/GUIND.AUTO P                                            </t>
  </si>
  <si>
    <t>26.14.01</t>
  </si>
  <si>
    <t>26.14.02</t>
  </si>
  <si>
    <t xml:space="preserve">ESCORAMENTO VALAS/CAVAS P/FUND.CONTINUO                                        </t>
  </si>
  <si>
    <t>26.14.03</t>
  </si>
  <si>
    <t xml:space="preserve">PAREDE ENSECADEIRA C/PRANCHA-ESP.0,050M                                        </t>
  </si>
  <si>
    <t>26.14.04</t>
  </si>
  <si>
    <t>26.15.01</t>
  </si>
  <si>
    <t>26.15.02</t>
  </si>
  <si>
    <t>26.15.03</t>
  </si>
  <si>
    <t>26.16.02</t>
  </si>
  <si>
    <t xml:space="preserve">PROTECAO TALUDE SOB OAE EM PLACAS PRE MOLDADAS TRAPEZOIDAL, 98X80X40CM.        </t>
  </si>
  <si>
    <t>26.16.03</t>
  </si>
  <si>
    <t xml:space="preserve">PROTECAO TALUDE SOB OAE COM PECAS PRE-MOLDADAS RETANGULAR 20X10X6CM.           </t>
  </si>
  <si>
    <t>27.01.01</t>
  </si>
  <si>
    <t xml:space="preserve">REMOCAO MANUAL DE CONCRETO SEGREGADO                                           </t>
  </si>
  <si>
    <t>27.01.02</t>
  </si>
  <si>
    <t>27.01.03</t>
  </si>
  <si>
    <t>27.01.04</t>
  </si>
  <si>
    <t xml:space="preserve">REMOCAO,CARGA E TRANSP.ENTULHO EM GERAL                                        </t>
  </si>
  <si>
    <t>t*km</t>
  </si>
  <si>
    <t>27.01.29</t>
  </si>
  <si>
    <t xml:space="preserve">LIXAMENTO MECÂNICO DE SUPERFÍCIO DE CONCRETO                                   </t>
  </si>
  <si>
    <t>27.01.40</t>
  </si>
  <si>
    <t xml:space="preserve">TRATAMENTO DE ARMADURA COM PRIMER RICO EM ZINCO                                </t>
  </si>
  <si>
    <t>27.01.45</t>
  </si>
  <si>
    <t xml:space="preserve">DESOBSTRUCAO DE JUNTA DE DILATACAO                                             </t>
  </si>
  <si>
    <t>27.02.01</t>
  </si>
  <si>
    <t xml:space="preserve">APIC.MANUAL CONC.C/ELIMINACAO SUP.LISAS                                        </t>
  </si>
  <si>
    <t>27.02.02</t>
  </si>
  <si>
    <t xml:space="preserve">LIMPEZA COM JATO D´AGUA S/SUP.DE CONC.                                         </t>
  </si>
  <si>
    <t>27.02.03</t>
  </si>
  <si>
    <t xml:space="preserve">LIXAMENTO MANUAL DA SUPERFICIE DE CONCR.                                       </t>
  </si>
  <si>
    <t>27.02.05</t>
  </si>
  <si>
    <t xml:space="preserve">JATEAMENTO EM ESTR.CONCRETO COM AGUA                                           </t>
  </si>
  <si>
    <t>27.02.08</t>
  </si>
  <si>
    <t xml:space="preserve">LIMPEZA MANUAL COM ESCOVA DE ACO P/ ACO                                        </t>
  </si>
  <si>
    <t>27.02.09</t>
  </si>
  <si>
    <t xml:space="preserve">LIMPEZA MANUAL C/ESCOVA ACO P/CONCRETO                                         </t>
  </si>
  <si>
    <t>27.03.01</t>
  </si>
  <si>
    <t>27.03.02</t>
  </si>
  <si>
    <t>27.03.03.01</t>
  </si>
  <si>
    <t xml:space="preserve">EXECUCAO DE ANDAIME SUSPENSO AREA MAXIMA DE 560 M2.                            </t>
  </si>
  <si>
    <t>27.03.03.02</t>
  </si>
  <si>
    <t xml:space="preserve">DESMOB. DESLOCAMENTO, MONTAGEM E FURO NO CONCRETO PARA ANDAIME SUSPENSO.       </t>
  </si>
  <si>
    <t>27.04.03</t>
  </si>
  <si>
    <t xml:space="preserve">FURO NO CONCRETO D=1" PROFUND. DE 30CM                                         </t>
  </si>
  <si>
    <t>27.04.05</t>
  </si>
  <si>
    <t xml:space="preserve">FURO NO CONCRETO D=3/4" PROFUND.DE 15CM                                        </t>
  </si>
  <si>
    <t>27.04.08</t>
  </si>
  <si>
    <t xml:space="preserve">FURO NO CONCRETO D=1/2" PROFUND.DE 15CM                                        </t>
  </si>
  <si>
    <t>27.04.13</t>
  </si>
  <si>
    <t xml:space="preserve">FURO NO CONCRETO D=3/8"PROFUNDIDADE DE 10 CM.                                  </t>
  </si>
  <si>
    <t>27.04.14</t>
  </si>
  <si>
    <t xml:space="preserve">FURO NO CONCRETO D=5/8"PROFUNDIDADE DE 19 CM.                                  </t>
  </si>
  <si>
    <t>27.04.15</t>
  </si>
  <si>
    <t xml:space="preserve">FURO NO CONCRETO D=3/4"PROFUNDIDADE DE 24 CM.                                  </t>
  </si>
  <si>
    <t>27.04.16</t>
  </si>
  <si>
    <t xml:space="preserve">FURO NO CONCRETO D=1/4"PROFUNDIDADE DE 7,5 CM.                                 </t>
  </si>
  <si>
    <t>27.04.17</t>
  </si>
  <si>
    <t xml:space="preserve">FURO NO CONCRETO D=5/16"PROFUNDIDADE DE 9,5 CM.                                </t>
  </si>
  <si>
    <t>27.04.18</t>
  </si>
  <si>
    <t xml:space="preserve">FURO NO CONCRETO D=1 1/4"PROFUNDIDADE 38 CM.                                   </t>
  </si>
  <si>
    <t>27.04.19</t>
  </si>
  <si>
    <t xml:space="preserve">FURO NO CONCRETO D= 1 1/2"PROFUNDIDADE 75 CM                                   </t>
  </si>
  <si>
    <t>27.05.01</t>
  </si>
  <si>
    <t xml:space="preserve">FORMA PLANA P/CONC.ARMADO COMUM                                                </t>
  </si>
  <si>
    <t>27.05.02</t>
  </si>
  <si>
    <t>27.05.03</t>
  </si>
  <si>
    <t xml:space="preserve">FORMAS METALICAS PARA CONCRETO                                                 </t>
  </si>
  <si>
    <t>27.06.01</t>
  </si>
  <si>
    <t>27.06.02</t>
  </si>
  <si>
    <t xml:space="preserve">BARRA DE ACO CA-50 PARA RECUPERACAO ESTRUTURAL                                 </t>
  </si>
  <si>
    <t>27.06.03</t>
  </si>
  <si>
    <t>27.06.04</t>
  </si>
  <si>
    <t>27.06.05</t>
  </si>
  <si>
    <t>27.06.06</t>
  </si>
  <si>
    <t xml:space="preserve">SUBSTITUICAO DE ACO DA ARMADURA                                                </t>
  </si>
  <si>
    <t>27.06.07</t>
  </si>
  <si>
    <t xml:space="preserve">RETIRADA DA ARMADURA CORROIDA                                                  </t>
  </si>
  <si>
    <t>27.06.08</t>
  </si>
  <si>
    <t xml:space="preserve">ACO P/ CONCRETO PROTENDIDO ST 85/105                                           </t>
  </si>
  <si>
    <t>27.06.09</t>
  </si>
  <si>
    <t xml:space="preserve">EMENDA DE BARRA DE ACO COM LUVA PRENSADA D=12MM                                </t>
  </si>
  <si>
    <t>27.06.10</t>
  </si>
  <si>
    <t xml:space="preserve">EMENDA DE BARRA DE ACO COM LUVA PRENSADA D=16MM                                </t>
  </si>
  <si>
    <t>27.06.11</t>
  </si>
  <si>
    <t xml:space="preserve">EMENDA DE BARRA DE ACO COM LUVA PRENSADA D=20MM                                </t>
  </si>
  <si>
    <t>27.06.12</t>
  </si>
  <si>
    <t xml:space="preserve">EMENDA DE BARRA DE ACO COM LUVA PRENSADA D=25MM                                </t>
  </si>
  <si>
    <t>27.06.13</t>
  </si>
  <si>
    <t xml:space="preserve">EMENDA DE BARRA DE ACO COM ROSCA D=12MM                                        </t>
  </si>
  <si>
    <t>27.06.14</t>
  </si>
  <si>
    <t xml:space="preserve">EMENDA DE BARRA DE ACO COM ROSCA D=16MM                                        </t>
  </si>
  <si>
    <t>27.06.15</t>
  </si>
  <si>
    <t xml:space="preserve">EMENDA DE BARRA DE ACO COM ROSCA D=20MM                                        </t>
  </si>
  <si>
    <t>27.06.16</t>
  </si>
  <si>
    <t xml:space="preserve">EMENDA DE BARRA DE ACO COM ROSCA D=25MM                                        </t>
  </si>
  <si>
    <t>27.06.17</t>
  </si>
  <si>
    <t xml:space="preserve">CHUMBAMENTO BARRAS C/RESINA EPOX.INJ.                                          </t>
  </si>
  <si>
    <t>27.07.02</t>
  </si>
  <si>
    <t xml:space="preserve">AP.ANC.P/CABOS PROTEN. ATIVA 12FIOS-8MM                                        </t>
  </si>
  <si>
    <t>27.07.03</t>
  </si>
  <si>
    <t xml:space="preserve">AP.ANC.P/CABOS PROTEN.ATIV.04FIOS-12,7MM                                       </t>
  </si>
  <si>
    <t>27.07.04</t>
  </si>
  <si>
    <t>27.07.05</t>
  </si>
  <si>
    <t>27.07.06</t>
  </si>
  <si>
    <t>27.07.07</t>
  </si>
  <si>
    <t xml:space="preserve">AP.ANC.P/CABOS PROTEN.ATIV.22FIOS-12,7MM                                       </t>
  </si>
  <si>
    <t>27.07.09</t>
  </si>
  <si>
    <t>27.07.10</t>
  </si>
  <si>
    <t>27.07.12</t>
  </si>
  <si>
    <t>27.07.13.01</t>
  </si>
  <si>
    <t>27.07.13.02</t>
  </si>
  <si>
    <t xml:space="preserve">APARELHO DE ANCORAGEM ATIVO DE 12 FIOS DE 5/8" (15,2MM)                        </t>
  </si>
  <si>
    <t>27.07.13.03</t>
  </si>
  <si>
    <t xml:space="preserve">APARELHO DE ANCORAGEM ATIVO DE 15 FIOS DE Ã 5/8" (15,2MM)                      </t>
  </si>
  <si>
    <t>27.07.13.04</t>
  </si>
  <si>
    <t xml:space="preserve">APARELHO DE ANCORAGEM ATIVO DE 19 FIOS DE Ã 5/8"                               </t>
  </si>
  <si>
    <t>27.08.01</t>
  </si>
  <si>
    <t xml:space="preserve">SUBSTIT.APARELHO APOIO NEOPRENE FRETADO                                        </t>
  </si>
  <si>
    <t>27.09.01</t>
  </si>
  <si>
    <t>27.09.02</t>
  </si>
  <si>
    <t>27.09.03</t>
  </si>
  <si>
    <t>27.09.04</t>
  </si>
  <si>
    <t xml:space="preserve">CONCRETO FCK 20MPA                                                             </t>
  </si>
  <si>
    <t>27.09.05</t>
  </si>
  <si>
    <t xml:space="preserve">CONCRETO FCK 25MPA                                                             </t>
  </si>
  <si>
    <t>27.09.07</t>
  </si>
  <si>
    <t>27.09.08</t>
  </si>
  <si>
    <t>27.09.09</t>
  </si>
  <si>
    <t xml:space="preserve">CONCRETO PROJETADO,MEDIDO NA SECAO                                             </t>
  </si>
  <si>
    <t>27.09.10</t>
  </si>
  <si>
    <t xml:space="preserve">BOMBEAMENTO P/CONC. QUALQUER RESIST.                                           </t>
  </si>
  <si>
    <t>27.09.11</t>
  </si>
  <si>
    <t xml:space="preserve">CONCRETO GROUT ALTA RESISTENCIA                                                </t>
  </si>
  <si>
    <t>27.09.12</t>
  </si>
  <si>
    <t xml:space="preserve">ENCHIMENTO COM CONCRETO CELULAR                                                </t>
  </si>
  <si>
    <t>27.09.15</t>
  </si>
  <si>
    <t xml:space="preserve">CONCRETO FCK 35MPA                                                             </t>
  </si>
  <si>
    <t>27.09.16</t>
  </si>
  <si>
    <t xml:space="preserve">CONCRETO FCK 40MPA                                                             </t>
  </si>
  <si>
    <t>27.09.17</t>
  </si>
  <si>
    <t>27.09.18</t>
  </si>
  <si>
    <t>27.10.01</t>
  </si>
  <si>
    <t xml:space="preserve">JUNTA/RETRACAO C/LABIO POLI.AB.15ATE40MM                                       </t>
  </si>
  <si>
    <t>27.10.02</t>
  </si>
  <si>
    <t xml:space="preserve">JUNTA/RETRACAO C/LABIO POLI.AB.20ATE55MM                                       </t>
  </si>
  <si>
    <t>27.10.03</t>
  </si>
  <si>
    <t xml:space="preserve">JUNTA/RETRACAO C/LABIO POLI.AB.30ATE80MM                                       </t>
  </si>
  <si>
    <t>27.10.04</t>
  </si>
  <si>
    <t xml:space="preserve">SUBSTITUICAO DE JUNTA METALICA                                                 </t>
  </si>
  <si>
    <t>27.10.05</t>
  </si>
  <si>
    <t xml:space="preserve">MICROCONCRETO RAPFLEX 10                                                       </t>
  </si>
  <si>
    <t>27.11.01</t>
  </si>
  <si>
    <t xml:space="preserve">ARGAMASSA CIMENTO E AREIA 1:1                                                  </t>
  </si>
  <si>
    <t>27.11.02</t>
  </si>
  <si>
    <t xml:space="preserve">ADESIVO EPOXI P/TRI.(INCL.FUROS E MANG.)                                       </t>
  </si>
  <si>
    <t>27.11.03</t>
  </si>
  <si>
    <t xml:space="preserve">INJECAO DE CALDA DE CIMENTO                                                    </t>
  </si>
  <si>
    <t>27.11.06</t>
  </si>
  <si>
    <t xml:space="preserve">ARGAM.CIMENTICIA C/POLIMERO INCORPORADO                                        </t>
  </si>
  <si>
    <t>27.11.09</t>
  </si>
  <si>
    <t xml:space="preserve">ARGAMASSA DE CIMENTO E AREIA TRACO 1:6                                         </t>
  </si>
  <si>
    <t>27.11.10</t>
  </si>
  <si>
    <t xml:space="preserve">ARGAMASSA CIMEN.E AREIA TRACO 1:3 ESP 2CM                                      </t>
  </si>
  <si>
    <t>27.11.11</t>
  </si>
  <si>
    <t xml:space="preserve">ADESIVO SELANTE PARA CONCRETO FISSURADO                                        </t>
  </si>
  <si>
    <t>27.12.01</t>
  </si>
  <si>
    <t>27.12.02</t>
  </si>
  <si>
    <t>27.12.03</t>
  </si>
  <si>
    <t>27.12.04</t>
  </si>
  <si>
    <t>27.13.02</t>
  </si>
  <si>
    <t xml:space="preserve">ADITIVO SUPER PLASTIFICANTE                                                    </t>
  </si>
  <si>
    <t>27.13.03</t>
  </si>
  <si>
    <t xml:space="preserve">ADITIVO SUPER FLUIDIFICANTE                                                    </t>
  </si>
  <si>
    <t>27.13.04</t>
  </si>
  <si>
    <t xml:space="preserve">ADITIVO ACELERADOR DE PEGA                                                     </t>
  </si>
  <si>
    <t>27.13.05</t>
  </si>
  <si>
    <t xml:space="preserve">ADITIVO RETARDADOR DE PEGA                                                     </t>
  </si>
  <si>
    <t>27.14.01.01</t>
  </si>
  <si>
    <t xml:space="preserve">PINTURA HIDROFUGANTE C/SILICONE BASE AGUA - UMA DEMAO                          </t>
  </si>
  <si>
    <t>27.14.02</t>
  </si>
  <si>
    <t xml:space="preserve">PINT.C/VERNIZ POLIURETANO INCOLOR-3DEMAO                                       </t>
  </si>
  <si>
    <t>27.14.03</t>
  </si>
  <si>
    <t xml:space="preserve">PINTURA A BASE DE EPOXI - 2DEMAOS                                              </t>
  </si>
  <si>
    <t>27.14.04</t>
  </si>
  <si>
    <t xml:space="preserve">PINTURA ACRILICA - 2DEMAOS                                                     </t>
  </si>
  <si>
    <t>27.14.05</t>
  </si>
  <si>
    <t>PINTURA A BASE DE ESMALTE SINTETICO 3 DEMAOS, SENDO UMA DEMAO FUNDO OXIDO FERRO</t>
  </si>
  <si>
    <t>27.16.01</t>
  </si>
  <si>
    <t xml:space="preserve">APLICACAO MANUAL E PREPARO DE PASTA PARA ESTUCAMENTO EM OAE, SEM PINTURA.      </t>
  </si>
  <si>
    <t>27.18.01</t>
  </si>
  <si>
    <t>27.19.01</t>
  </si>
  <si>
    <t xml:space="preserve">DEMARCACAO DE AREA DE REPARO,COM DISCO DE CORTE                                </t>
  </si>
  <si>
    <t>28.01.26.01</t>
  </si>
  <si>
    <t xml:space="preserve">RETIRADA DE PLACA DE SOLO EM SUPORTE DE MADEIRA OU METALICO                    </t>
  </si>
  <si>
    <t>28.01.27.01</t>
  </si>
  <si>
    <t xml:space="preserve">RETIRADA DE PLACA AEREA                                                        </t>
  </si>
  <si>
    <t>28.01.31.03</t>
  </si>
  <si>
    <t xml:space="preserve">PLACA EM ALUMINIO COMPOSTO 3MM, EM SOLO, COM PELICULA RETRORRELETIVA TIPO III  </t>
  </si>
  <si>
    <t>28.01.31.04</t>
  </si>
  <si>
    <t xml:space="preserve">PLACA EM ALUMINIO COMPOSTO 3MM, EM SOLO, COM PELICULA RETRORRELETIVA TIPO X    </t>
  </si>
  <si>
    <t>28.01.32.03</t>
  </si>
  <si>
    <t xml:space="preserve">PLACA AéREA DE ALUMíNIO COMPOSTO COM NúCLEO DE POLIETILENO C/PELíCULA TIPO III </t>
  </si>
  <si>
    <t>28.01.32.10</t>
  </si>
  <si>
    <t xml:space="preserve">PLACA AéREA DE ALUMíNIO COMPOSTO COM NúCLEO DE POLIETILENO C/PELíCULA TIPO X   </t>
  </si>
  <si>
    <t>28.02.01.02</t>
  </si>
  <si>
    <t xml:space="preserve">FORN.TRANSP. E FIXACAO DE PORTICO TUB.MET. VAO DE 15,90M                       </t>
  </si>
  <si>
    <t>28.02.02.02</t>
  </si>
  <si>
    <t xml:space="preserve">FORN.TRANSP. E FIXACAO DE PORTICO TUBULAR METALICO COM VAO DE 19,20M           </t>
  </si>
  <si>
    <t>28.02.05.02</t>
  </si>
  <si>
    <t xml:space="preserve">FORN.,TRANSP.E FIXACAO DE SEMI-PORTICO TUBULAR MET.EM BALANCO COM VAO 8,30M    </t>
  </si>
  <si>
    <t>28.02.06.02</t>
  </si>
  <si>
    <t xml:space="preserve">FORN.,TRANSP.E FIXACAO DE SEMI-PORTICO TUB. MET.EM BALANCO DUPLO COM VAO 6,00M </t>
  </si>
  <si>
    <t>28.02.07.02</t>
  </si>
  <si>
    <t xml:space="preserve">FORN.,TRANSP.E FIXACAO DE SEMI-PORTICO TUB.MET.EM BALANCO DUPLO COM VAO 8,30M  </t>
  </si>
  <si>
    <t>28.03.02</t>
  </si>
  <si>
    <t xml:space="preserve">SINALIZ.HOR.C/RESINA VINILICA OU ACRILI.                                       </t>
  </si>
  <si>
    <t>28.03.03</t>
  </si>
  <si>
    <t xml:space="preserve">SINALIZ.HOR. C/TERMOPLAST. HOT-SPRAY                                           </t>
  </si>
  <si>
    <t>28.03.05</t>
  </si>
  <si>
    <t xml:space="preserve">SINALIZ.HOR.C/TERMOPLAST EXTRUDADO                                             </t>
  </si>
  <si>
    <t>28.03.05.03</t>
  </si>
  <si>
    <t xml:space="preserve">SIN.HORIZ.PLAST.A FRIO,POR EXTRUSAO, ALTO RELEVO, ESPACAMENTO 500MM.           </t>
  </si>
  <si>
    <t>28.03.06</t>
  </si>
  <si>
    <t xml:space="preserve">SINALIZ.HOR.TINTA P/ POUCO TRAFEGO                                             </t>
  </si>
  <si>
    <t>28.03.07</t>
  </si>
  <si>
    <t xml:space="preserve">SINALIZ.HOR.ACRILICA BASE AGUA                                                 </t>
  </si>
  <si>
    <t>28.03.09.02.01</t>
  </si>
  <si>
    <t xml:space="preserve">TACHA REFLETIVA EM PLASTICO INJETADO BIDIRECIONAL COM UM PINO - TIPO III OU IV </t>
  </si>
  <si>
    <t>28.03.09.03</t>
  </si>
  <si>
    <t xml:space="preserve">TACHA METALICA COM 1 PINO DE FIXACAO- MONO REFLETIVA                           </t>
  </si>
  <si>
    <t>28.03.09.04</t>
  </si>
  <si>
    <t xml:space="preserve">TACHA METALICA COM 1 PINO DE FIXACAO - BI REFLETIVA                            </t>
  </si>
  <si>
    <t>28.03.15.03</t>
  </si>
  <si>
    <t xml:space="preserve">TACHA REFLETIVA EM PLASTICO INJETADO MONODIRECIONAL COM UM PINO-TIPO III OU IV </t>
  </si>
  <si>
    <t>28.04.06</t>
  </si>
  <si>
    <t xml:space="preserve">DISP.DE CONTROLE ALINH.- CILINDRO CANALIZADOR DE TRÁFEGO - ABNT.NBR 15071.     </t>
  </si>
  <si>
    <t>28.04.28</t>
  </si>
  <si>
    <t>DISP.DE CANAL.DE TRAF.SINAL.ELETR.A LED BID.P/A USO EM CONES,CAVAL.E BARREIRAS.</t>
  </si>
  <si>
    <t>28.05.08.01</t>
  </si>
  <si>
    <t xml:space="preserve">FORN,TRANSP. MONT.E INSTAL.DE TERMINAL ABSORVEDOR DE IMPACTO NAO DIRECIONAVEL  </t>
  </si>
  <si>
    <t>conjunto</t>
  </si>
  <si>
    <t>28.05.08.02</t>
  </si>
  <si>
    <t>FORNECIMENTO TRANSPORTE INST.TERM.ABSORV.ENERGIA NBR 15486, 70/80 KM/H SIMPLES.</t>
  </si>
  <si>
    <t>28.05.08.03</t>
  </si>
  <si>
    <t xml:space="preserve">FORNECIMENTO TRANSPORTE INST.TERM.ABSORV.ENERGIA NBR 15486, 100 KM/H SIMPLES.  </t>
  </si>
  <si>
    <t>28.05.09.01</t>
  </si>
  <si>
    <t xml:space="preserve">FORN.INSTAL.CONJ. TRANSICAO DE DEF.MET. P/ BARREIRA DE CONCRETOC/LAMINA TRIPLA </t>
  </si>
  <si>
    <t>28.05.11.08</t>
  </si>
  <si>
    <t xml:space="preserve">FORN.TRANS.INST.DE DEFENSA METÁLICA NBR 15486 H1 A W4 SIMPLES.                 </t>
  </si>
  <si>
    <t>28.06.10</t>
  </si>
  <si>
    <t xml:space="preserve">SUPORTE MADEIRA TRATADA 0,10X0,10M                                             </t>
  </si>
  <si>
    <t>28.06.10.01</t>
  </si>
  <si>
    <t xml:space="preserve">RETIRADA DE SUPORTE DE MADEIRA TRATADA                                         </t>
  </si>
  <si>
    <t>28.06.11</t>
  </si>
  <si>
    <t xml:space="preserve">SUPORTE DE PERFIL METALICO GALVANIZADO.                                        </t>
  </si>
  <si>
    <t>28.06.12</t>
  </si>
  <si>
    <t xml:space="preserve">SUPORTE TUBULAR GALVANIZADO D=2 1/2"                                           </t>
  </si>
  <si>
    <t>28.06.17</t>
  </si>
  <si>
    <t xml:space="preserve">BARREIRA RIGIDA DE CONCRETO ARMADO SIMPLES BAIXA NBR 14.885                    </t>
  </si>
  <si>
    <t>28.06.18</t>
  </si>
  <si>
    <t xml:space="preserve">BARREIRA RIGIDA DE CONCRETO ARMADO SIMPLES ALTA NBR 14.885                     </t>
  </si>
  <si>
    <t>28.06.19</t>
  </si>
  <si>
    <t xml:space="preserve">BARREIRA RIGIDA DE CONCRETO ARMADO DUPLA BAIXA NBR 14.885                      </t>
  </si>
  <si>
    <t>28.06.34</t>
  </si>
  <si>
    <t xml:space="preserve">SUPORTE COLAPSIVEL TIPO I PARA PLACA DE SINALIZAÇÃO                            </t>
  </si>
  <si>
    <t>28.06.35</t>
  </si>
  <si>
    <t xml:space="preserve">SUPORTE COLAPSIVEL TIPO II PARA PLACA DE SINALIZAÇÃO                           </t>
  </si>
  <si>
    <t>28.06.36</t>
  </si>
  <si>
    <t xml:space="preserve">SUPORTE COLAPSIVEL TIPO III PARA PLACA DE SINALIZAÇÃO                          </t>
  </si>
  <si>
    <t>28.06.37</t>
  </si>
  <si>
    <t xml:space="preserve">SUPORTE COLAPSIVEL TIPO IV PARA PLACA DE SINALIZAÇÃO                           </t>
  </si>
  <si>
    <t>28.07.06</t>
  </si>
  <si>
    <t xml:space="preserve">BROCA DE CONTRETO ARMADO D=30CM                                                </t>
  </si>
  <si>
    <t>28.08.01.01</t>
  </si>
  <si>
    <t xml:space="preserve">CONFECCAO, MONTAGEM E INSTALACAO DE PLACA INSTITUCIONAL                        </t>
  </si>
  <si>
    <t>28.08.02.01</t>
  </si>
  <si>
    <t xml:space="preserve">MANUTENCAO DE PLACA INSTITUCIONAL                                              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</si>
  <si>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0"/>
        <rFont val="Arial"/>
        <family val="2"/>
      </rPr>
      <t xml:space="preserve"> x mes</t>
    </r>
  </si>
  <si>
    <t>28.10.01</t>
  </si>
  <si>
    <t>FORN./INSTAL. BALIZ.(CATADIOPTRICO) P/DEF. MET. C/PELICULA GT+GT, CONF.OP-06-05</t>
  </si>
  <si>
    <t>28.10.02</t>
  </si>
  <si>
    <t>FORN./INSTAL. BALIZ. (CATADIOPTRICO) P/BAR. RIGIDA C/PEL. GT+GT, CONF. OP-06-05</t>
  </si>
  <si>
    <t>30.01.01</t>
  </si>
  <si>
    <t xml:space="preserve">GRAMA EM PLACA SEM ADUBO                                                       </t>
  </si>
  <si>
    <t>30.01.02</t>
  </si>
  <si>
    <t xml:space="preserve">GRAMA PLACA COM ADUBO                                                          </t>
  </si>
  <si>
    <t>30.01.03</t>
  </si>
  <si>
    <t xml:space="preserve">GRAMA MUDA SEM ADUBO                                                           </t>
  </si>
  <si>
    <t>30.01.04</t>
  </si>
  <si>
    <t xml:space="preserve">GRAMA MUDA COM ADUBO                                                           </t>
  </si>
  <si>
    <t>30.01.05</t>
  </si>
  <si>
    <t xml:space="preserve">PLANTIO LEGUM.SEMENTES SEM ADUBO                                               </t>
  </si>
  <si>
    <t>30.01.06</t>
  </si>
  <si>
    <t xml:space="preserve">PLANTIO LEGUM.SEMENTES COM ADUBO                                               </t>
  </si>
  <si>
    <t>30.01.07</t>
  </si>
  <si>
    <t xml:space="preserve">PLANTIO DE GRAMA PROC.HIDROSSEMEADURA                                          </t>
  </si>
  <si>
    <t>30.01.08</t>
  </si>
  <si>
    <t xml:space="preserve">IRRIGACAO DE REVESTIMENTO VEGETAL                                              </t>
  </si>
  <si>
    <t>30.01.09</t>
  </si>
  <si>
    <t xml:space="preserve">GRAMA ARMADA TELA VEGETAL                                                      </t>
  </si>
  <si>
    <t>30.01.10</t>
  </si>
  <si>
    <t xml:space="preserve">ROCADA MANUAL                                                                  </t>
  </si>
  <si>
    <t>30.01.11</t>
  </si>
  <si>
    <t xml:space="preserve">ROCADA MECANIZADA                                                              </t>
  </si>
  <si>
    <t>30.01.12</t>
  </si>
  <si>
    <t xml:space="preserve">CAPINA MANUAL,INCL.AMONT.CARGA/DESC.                                           </t>
  </si>
  <si>
    <t>30.01.21</t>
  </si>
  <si>
    <t xml:space="preserve">PLANTIO DE ARBUSTOS                                                            </t>
  </si>
  <si>
    <t>30.01.22</t>
  </si>
  <si>
    <t xml:space="preserve">PLANTIO DE ARVORES                                                             </t>
  </si>
  <si>
    <t>30.01.30</t>
  </si>
  <si>
    <t xml:space="preserve">PLANTIO DE GRAMINEAS SEMENTE TELA BIODEG                                       </t>
  </si>
  <si>
    <t>30.01.40.01</t>
  </si>
  <si>
    <t>PLANTIO FLORESTAL DE ESPÉ.ARBÓREAS NATIVAS H&lt;=0,60 E ESPAÇ.PLANTIO DE 3,MX2,00M</t>
  </si>
  <si>
    <t>30.01.40.02</t>
  </si>
  <si>
    <t>MANUTENCAO DO PLANTIO FLORESTAL DE ESP.ARBÓREAS NATIVAS COM ESP.DE 3,00MX 2,00M</t>
  </si>
  <si>
    <t>ha x mes</t>
  </si>
  <si>
    <t>30.01.40.03</t>
  </si>
  <si>
    <t xml:space="preserve">PLANTIO ESSENCIAS FLORESTAIS NATIVAS h&gt;=1,50M                                  </t>
  </si>
  <si>
    <t>30.01.40.06</t>
  </si>
  <si>
    <t>PLANTIO FLORESTAL DE ESPÉ.ARBÓREAS NATIVAS H&lt;0,60 E ESPAÇ.PLANTIO DE 2,5MX2,00M</t>
  </si>
  <si>
    <t>30.01.40.07</t>
  </si>
  <si>
    <t>MANUTENÇÃO DO PLANTIO FLORESTAL DE ESP.ARBÓREAS NATIVAS COM ESP.DE 2,50M X 2,00</t>
  </si>
  <si>
    <t>30.02.04</t>
  </si>
  <si>
    <t xml:space="preserve">CERCA DE ARAME DE ACO OVALADO - 4 FIOS                                         </t>
  </si>
  <si>
    <t>30.02.05.02</t>
  </si>
  <si>
    <t xml:space="preserve">ALAMBRADO EM TELA METALICA GALV.MONT.MET.GALV.PARA CONDUÇÃO DE FAUNA H=2,00M   </t>
  </si>
  <si>
    <t>30.03.01</t>
  </si>
  <si>
    <t xml:space="preserve">PROJETO DE PLANTIO COM ESSENCIAS FLORESTAIS NATIVAS                            </t>
  </si>
  <si>
    <t>34.03.01</t>
  </si>
  <si>
    <t xml:space="preserve">LIMPEZA DE AREAS INT.PISOS ACARPETADOS                                         </t>
  </si>
  <si>
    <t>34.03.02</t>
  </si>
  <si>
    <t xml:space="preserve">LIMPEZA DE AREAS INTERNAS E PISOS FRIOS                                        </t>
  </si>
  <si>
    <t>34.03.03</t>
  </si>
  <si>
    <t xml:space="preserve">LIMPEZA DE AREAS INTERNAS LABORATORIOS                                         </t>
  </si>
  <si>
    <t>34.03.04</t>
  </si>
  <si>
    <t xml:space="preserve">LIMPEZA DE AREAS INT.ALMOXARIF.E GALPOES                                       </t>
  </si>
  <si>
    <t>34.03.05</t>
  </si>
  <si>
    <t xml:space="preserve">LIMPEZA DE AREAS INTERNAS OFICINAS                                             </t>
  </si>
  <si>
    <t>34.03.06</t>
  </si>
  <si>
    <t xml:space="preserve">LIMPEZA AREAS EXT.PISOS PAV.E TERRA                                            </t>
  </si>
  <si>
    <t>34.03.07</t>
  </si>
  <si>
    <t xml:space="preserve">LIMP.EXT.PAT.E AREAS VERDES - ALTA FREQ.                                       </t>
  </si>
  <si>
    <t>34.03.08</t>
  </si>
  <si>
    <t xml:space="preserve">LIMP.EXT.PAT.E AREAS VERDES - MEDIA FREQ                                       </t>
  </si>
  <si>
    <t>34.03.09</t>
  </si>
  <si>
    <t xml:space="preserve">LIMP.EXT.PAT.E AREAS VERDES - BAIXA FREQ                                       </t>
  </si>
  <si>
    <t>34.03.10</t>
  </si>
  <si>
    <t xml:space="preserve">VIDROS EXTERNOS C/EXP.RISCO TRIMESTR.                                          </t>
  </si>
  <si>
    <t>34.03.11</t>
  </si>
  <si>
    <t xml:space="preserve">VIDROS EXTERNOS S/EXP.RISCO - TRIMESTR.                                        </t>
  </si>
  <si>
    <t>34.03.12</t>
  </si>
  <si>
    <t xml:space="preserve">VIDROS EXTERNOS C/EXP.RISCO - SEMESTRAL                                        </t>
  </si>
  <si>
    <t>34.03.13</t>
  </si>
  <si>
    <t xml:space="preserve">VIDROS EXTERNOS S/EXP.RISCO - SEMESTRAL                                        </t>
  </si>
  <si>
    <t>34.04.02</t>
  </si>
  <si>
    <t xml:space="preserve">VIG.44H SEM. DIURNO                                                            </t>
  </si>
  <si>
    <t>postoxdia</t>
  </si>
  <si>
    <t>34.04.04</t>
  </si>
  <si>
    <t xml:space="preserve">VIG.12H DIURNO DE SEGUNDA A DOMINGO                                            </t>
  </si>
  <si>
    <t>34.04.06</t>
  </si>
  <si>
    <t xml:space="preserve">VIG.12H NOTURNO DE SEGUNDA A DOMINGO                                           </t>
  </si>
  <si>
    <t>34.05.02</t>
  </si>
  <si>
    <t xml:space="preserve">PORT.44H SEM.DIURNO DE SEG./SEXTA-FEIRA                                        </t>
  </si>
  <si>
    <t>34.05.04</t>
  </si>
  <si>
    <t xml:space="preserve">PORT.12H DIARIAS DIURNO DE SEG./SEXTA-FEIRA                                    </t>
  </si>
  <si>
    <t>34.05.06</t>
  </si>
  <si>
    <t xml:space="preserve">PORT.8H DIURNO DE SEGUNDA A DOMINGO                                            </t>
  </si>
  <si>
    <t>34.05.08</t>
  </si>
  <si>
    <t xml:space="preserve">PORT.24 DIUTURNO DE SEGUNDA A DOMINGO                                          </t>
  </si>
  <si>
    <t>34.08.27.01</t>
  </si>
  <si>
    <t xml:space="preserve">ESTUDO HIDROLOGICO E APROV. DO DAEE                                            </t>
  </si>
  <si>
    <t>34.08.27.02</t>
  </si>
  <si>
    <t xml:space="preserve">ESTUDO, REG. AMBIENTAL E APROV. DEPRN                                          </t>
  </si>
  <si>
    <t>34.08.27.02.01</t>
  </si>
  <si>
    <t xml:space="preserve">CARACT.AMBIENTAL EMPREEND.ROD.ELAB.REL.TECN.INTERV.AREA PRES.CETESB S19 E S07  </t>
  </si>
  <si>
    <t>34.08.27.04</t>
  </si>
  <si>
    <t xml:space="preserve">DIREITO DE USO DO RECURSO HIDRICO EM TRAVESSIAS / DAEE                         </t>
  </si>
  <si>
    <t>34.09.03</t>
  </si>
  <si>
    <t>INVENTARIO DO PAVIMENTO, INCLUSIVE MEDIDAS DOS AFUNDAMENTOS DAS TRILHAS DE RODA</t>
  </si>
  <si>
    <t>kmxfaixa</t>
  </si>
  <si>
    <t>34.09.04</t>
  </si>
  <si>
    <t xml:space="preserve">LEVANTAMENTO DEFLECTOMETRICO DO PAVIMENTO                                      </t>
  </si>
  <si>
    <t>35.03.01</t>
  </si>
  <si>
    <t xml:space="preserve">ADVOGADO JUNIOR                                                                </t>
  </si>
  <si>
    <t>35.03.02</t>
  </si>
  <si>
    <t xml:space="preserve">ADVOGADO PLENO                                                                 </t>
  </si>
  <si>
    <t>35.03.03</t>
  </si>
  <si>
    <t xml:space="preserve">ADVOGADO SENIOR                                                                </t>
  </si>
  <si>
    <t>35.03.04</t>
  </si>
  <si>
    <t xml:space="preserve">ANALISTA DE SISTEMA JUNIOR                                                     </t>
  </si>
  <si>
    <t>35.03.05</t>
  </si>
  <si>
    <t xml:space="preserve">ANALISTA DE SISTEMA PLENO                                                      </t>
  </si>
  <si>
    <t>35.03.06</t>
  </si>
  <si>
    <t xml:space="preserve">ANALISTA DE SISTEMA SENIOR                                                     </t>
  </si>
  <si>
    <t>35.03.07</t>
  </si>
  <si>
    <t xml:space="preserve">ARQUITETO JUNIOR                                                               </t>
  </si>
  <si>
    <t>35.03.08</t>
  </si>
  <si>
    <t xml:space="preserve">ARQUITETO PLENO                                                                </t>
  </si>
  <si>
    <t>35.03.09</t>
  </si>
  <si>
    <t xml:space="preserve">ARQUITETO SENIOR                                                               </t>
  </si>
  <si>
    <t>35.03.10</t>
  </si>
  <si>
    <t xml:space="preserve">AUXILIAR DE ESCRITORIO                                                         </t>
  </si>
  <si>
    <t>35.03.11</t>
  </si>
  <si>
    <t xml:space="preserve">AUXILIAR DE LABORATORIO                                                        </t>
  </si>
  <si>
    <t>35.03.12</t>
  </si>
  <si>
    <t xml:space="preserve">AUXILIAR DE TOPOGRAFIA                                                         </t>
  </si>
  <si>
    <t>35.03.13</t>
  </si>
  <si>
    <t xml:space="preserve">AUXILIAR TECNICO                                                               </t>
  </si>
  <si>
    <t>35.03.14</t>
  </si>
  <si>
    <t xml:space="preserve">CHEFE DE ESCRITORIO                                                            </t>
  </si>
  <si>
    <t>35.03.17</t>
  </si>
  <si>
    <t xml:space="preserve">CONSULTOR C                                                                    </t>
  </si>
  <si>
    <t>35.03.20</t>
  </si>
  <si>
    <t xml:space="preserve">COORDENADOR                                                                    </t>
  </si>
  <si>
    <t>35.03.23</t>
  </si>
  <si>
    <t xml:space="preserve">CADISTA / CALCULISTA I                                                         </t>
  </si>
  <si>
    <t>35.03.24</t>
  </si>
  <si>
    <t xml:space="preserve">CADISTA / CALCULISTA II                                                        </t>
  </si>
  <si>
    <t>35.03.25</t>
  </si>
  <si>
    <t xml:space="preserve">CADISTA / CALCULISTA III                                                       </t>
  </si>
  <si>
    <t>35.03.26</t>
  </si>
  <si>
    <t xml:space="preserve">DIGITADOR                                                                      </t>
  </si>
  <si>
    <t>35.03.27</t>
  </si>
  <si>
    <t xml:space="preserve">ECONOMISTA JUNIOR                                                              </t>
  </si>
  <si>
    <t>35.03.28</t>
  </si>
  <si>
    <t xml:space="preserve">ECONOMISTA PLENO                                                               </t>
  </si>
  <si>
    <t>35.03.29</t>
  </si>
  <si>
    <t xml:space="preserve">ECONOMISTA SENIOR                                                              </t>
  </si>
  <si>
    <t>35.03.30</t>
  </si>
  <si>
    <t xml:space="preserve">ENGENHEIRO JUNIOR                                                              </t>
  </si>
  <si>
    <t>35.03.31</t>
  </si>
  <si>
    <t xml:space="preserve">ENGENHEIRO PLENO                                                               </t>
  </si>
  <si>
    <t>35.03.32</t>
  </si>
  <si>
    <t xml:space="preserve">ENGENHEIRO SENIOR                                                              </t>
  </si>
  <si>
    <t>35.03.35</t>
  </si>
  <si>
    <t xml:space="preserve">FISCAL DE OBRAS                                                                </t>
  </si>
  <si>
    <t>35.03.36</t>
  </si>
  <si>
    <t xml:space="preserve">GEOLOGO JUNIOR                                                                 </t>
  </si>
  <si>
    <t>35.03.37</t>
  </si>
  <si>
    <t xml:space="preserve">GEOLOGO PLENO                                                                  </t>
  </si>
  <si>
    <t>35.03.38</t>
  </si>
  <si>
    <t xml:space="preserve">GEOLOGO SENIOR                                                                 </t>
  </si>
  <si>
    <t>35.03.39</t>
  </si>
  <si>
    <t xml:space="preserve">LABORATORISTA                                                                  </t>
  </si>
  <si>
    <t>35.03.40</t>
  </si>
  <si>
    <t xml:space="preserve">MENSAGEIRO                                                                     </t>
  </si>
  <si>
    <t>35.03.41</t>
  </si>
  <si>
    <t xml:space="preserve">MOTORISTA                                                                      </t>
  </si>
  <si>
    <t>35.03.42</t>
  </si>
  <si>
    <t xml:space="preserve">NIVELADOR                                                                      </t>
  </si>
  <si>
    <t>35.03.43</t>
  </si>
  <si>
    <t xml:space="preserve">PROGRAMADOR DE COMPUTADOR JUNIOR                                               </t>
  </si>
  <si>
    <t>35.03.44</t>
  </si>
  <si>
    <t xml:space="preserve">PROGRAMADOR DE COMPUTADOR PLENO                                                </t>
  </si>
  <si>
    <t>35.03.45</t>
  </si>
  <si>
    <t xml:space="preserve">PROGRAMADOR DE COMPUTADOR SENIOR                                               </t>
  </si>
  <si>
    <t>35.03.46</t>
  </si>
  <si>
    <t xml:space="preserve">PROJETISTA A / ASSISTENTE TECNICO I                                            </t>
  </si>
  <si>
    <t>35.03.47</t>
  </si>
  <si>
    <t xml:space="preserve">PROJETISTA B / ASSISTENTE TECNICO II                                           </t>
  </si>
  <si>
    <t>35.03.48</t>
  </si>
  <si>
    <t xml:space="preserve">PROJETISTA C / ASSISTENTE TECNICO III                                          </t>
  </si>
  <si>
    <t>35.03.50</t>
  </si>
  <si>
    <t xml:space="preserve">SECRETARIA                                                                     </t>
  </si>
  <si>
    <t>35.03.51</t>
  </si>
  <si>
    <t xml:space="preserve">TOPOGRAFO                                                                      </t>
  </si>
  <si>
    <t>35.03.64</t>
  </si>
  <si>
    <t xml:space="preserve">ADMINISTRADOR JUNIOR                                                           </t>
  </si>
  <si>
    <t>35.03.65</t>
  </si>
  <si>
    <t xml:space="preserve">ADMINISTRADOR PLENO                                                            </t>
  </si>
  <si>
    <t>35.03.66</t>
  </si>
  <si>
    <t xml:space="preserve">ADMINISTRADOR SENIOR                                                           </t>
  </si>
  <si>
    <t>35.03.68</t>
  </si>
  <si>
    <t xml:space="preserve">BIOLOGO                                                                        </t>
  </si>
  <si>
    <t>35.03.69</t>
  </si>
  <si>
    <t xml:space="preserve">MEDICO VETERINARIO                                                             </t>
  </si>
  <si>
    <t>35.03.71</t>
  </si>
  <si>
    <t xml:space="preserve">ASSISTENTE SOCIAL JUNIOR                                                       </t>
  </si>
  <si>
    <t>35.03.72</t>
  </si>
  <si>
    <t xml:space="preserve">ASSISTENTE SOCIAL PLENO                                                        </t>
  </si>
  <si>
    <t>35.03.73</t>
  </si>
  <si>
    <t xml:space="preserve">ASSISTENTE SOCIAL SENIOR                                                       </t>
  </si>
  <si>
    <t>35.03.74</t>
  </si>
  <si>
    <t xml:space="preserve">TECNICO EM SECRETARIADO                                                        </t>
  </si>
  <si>
    <t>72.01.01.01</t>
  </si>
  <si>
    <t xml:space="preserve">ACAB.CONCRETO DE SUPERF.B-436 - COND. A                                        </t>
  </si>
  <si>
    <t>72.01.01.02</t>
  </si>
  <si>
    <t xml:space="preserve">ACAB.CONCRETO DE SUPERF.B-436 - COND. B                                        </t>
  </si>
  <si>
    <t>72.01.01.03</t>
  </si>
  <si>
    <t xml:space="preserve">ACAB.CONCRETO DE SUPERF.B-436 - COND. C                                        </t>
  </si>
  <si>
    <t>72.01.01.04</t>
  </si>
  <si>
    <t xml:space="preserve">ACAB. CONCRETO DE SUPERF.B-436 - COND. D                                       </t>
  </si>
  <si>
    <t>72.01.02.01</t>
  </si>
  <si>
    <t xml:space="preserve">ACAB.DE CONCRETO SUPERF.BG-38 - COND. A                                        </t>
  </si>
  <si>
    <t>72.01.02.02</t>
  </si>
  <si>
    <t xml:space="preserve">ACAB.DE CONCRETO SUPERF.BG-38 - COND. B                                        </t>
  </si>
  <si>
    <t>72.01.02.03</t>
  </si>
  <si>
    <t xml:space="preserve">ACAB.DE CONCRETO SUPERF.BG-38 - COND. C                                        </t>
  </si>
  <si>
    <t>72.01.02.04</t>
  </si>
  <si>
    <t xml:space="preserve">ACAB.DE CONCRETO SUPERF.BG-38 - COND. D                                        </t>
  </si>
  <si>
    <t>72.02.02.01</t>
  </si>
  <si>
    <t xml:space="preserve">VEICULO C/CAPAC.P/4 PES. 1.000CC COND. A                                       </t>
  </si>
  <si>
    <t>72.02.02.02</t>
  </si>
  <si>
    <t xml:space="preserve">VEICULO C/CAPAC.P/4 PES. 1.000CC COND. B                                       </t>
  </si>
  <si>
    <t>72.02.02.03</t>
  </si>
  <si>
    <t xml:space="preserve">VEICULO C/CAPAC.P/4 PES. 1.000CC COND. C                                       </t>
  </si>
  <si>
    <t>72.02.02.04</t>
  </si>
  <si>
    <t xml:space="preserve">VEICULO C/CAPAC.P/4 PES. 1.000CC COND. D                                       </t>
  </si>
  <si>
    <t>72.02.02.05</t>
  </si>
  <si>
    <t xml:space="preserve">VEICULO C/CAPAC.P/4 PES. 1.000CC COND. E                                       </t>
  </si>
  <si>
    <t>72.02.02.06</t>
  </si>
  <si>
    <t xml:space="preserve">VEICULO C/CAPAC.P/4 PES.1000CC COND. F                                         </t>
  </si>
  <si>
    <t>veic.mens</t>
  </si>
  <si>
    <t>72.02.05.01</t>
  </si>
  <si>
    <t xml:space="preserve">VEICULO DE PREMARCACAO - COND. A                                               </t>
  </si>
  <si>
    <t>72.02.05.02</t>
  </si>
  <si>
    <t xml:space="preserve">VEICULO DE PREMARCACAO - COND. B                                               </t>
  </si>
  <si>
    <t>72.02.05.03</t>
  </si>
  <si>
    <t xml:space="preserve">VEICULO DE PREMARCACAO - COND. C                                               </t>
  </si>
  <si>
    <t>72.02.05.04</t>
  </si>
  <si>
    <t xml:space="preserve">VEICULO DE PREMARCACAO - COND. D                                               </t>
  </si>
  <si>
    <t>72.02.09.01</t>
  </si>
  <si>
    <t xml:space="preserve">VEICULO UTILITARIO COM MINIMO DE 10 LUGARES COM AR E DIR. HID. CONDICAO A      </t>
  </si>
  <si>
    <t>72.02.09.02</t>
  </si>
  <si>
    <t xml:space="preserve">VEICULO UTILITARIO COM MINIMO DE 10 LUGARES COM AR E DIR. HID. CONDICAOB       </t>
  </si>
  <si>
    <t>72.02.09.03</t>
  </si>
  <si>
    <t xml:space="preserve">VEICULO UTILITARIO COM MINIMO DE 10 LUGARES COM AR E DIR. HID. CONDICAO C      </t>
  </si>
  <si>
    <t>72.02.09.04</t>
  </si>
  <si>
    <t xml:space="preserve">VEICULO UTILITARIO C/MIN.10LUGARES C/ AR + DIR.HID. COND.D                     </t>
  </si>
  <si>
    <t>72.02.09.05</t>
  </si>
  <si>
    <t xml:space="preserve">VEICULO UTILITARIO COM MINIMO DE 10 LUGARES COM AR E DIR. HID. CONDICAOE       </t>
  </si>
  <si>
    <t>72.02.09.06</t>
  </si>
  <si>
    <t xml:space="preserve">VEICULO UTILITARIO COM MINIMO DE 10 LUGARES COM AR E DIR. HID. CONDICAOF       </t>
  </si>
  <si>
    <t>72.02.10.01</t>
  </si>
  <si>
    <t xml:space="preserve">VEICULO UTILITARIO PICK-UP COM AR E DIR. HID. CONDICAO A                       </t>
  </si>
  <si>
    <t>72.02.10.02</t>
  </si>
  <si>
    <t xml:space="preserve">VEICULO UTILITARIO PICK-UP COM AR E DIR. HID. CONDICAOB                        </t>
  </si>
  <si>
    <t>72.02.10.03</t>
  </si>
  <si>
    <t xml:space="preserve">VEICULO UTILITARIO PICK-UP COM AR E DIR. HID. CONDICAO C                       </t>
  </si>
  <si>
    <t>72.02.10.04</t>
  </si>
  <si>
    <t xml:space="preserve">VEICULO UTILITARIO CAMIONETE P/3 PESSOAS C/ AR + DIR.HID.+ AIRBAG              </t>
  </si>
  <si>
    <t>72.02.10.05</t>
  </si>
  <si>
    <t xml:space="preserve">VEICULO UTILITARIO PICK-UP COM AR E DIR. HID. CONDICAO E                       </t>
  </si>
  <si>
    <t>72.02.10.06</t>
  </si>
  <si>
    <t xml:space="preserve">VEICULO UTILITARIO PICK-UP COM AR E DIR. HID. CONDICAOF                        </t>
  </si>
  <si>
    <t>72.02.11.01</t>
  </si>
  <si>
    <t xml:space="preserve">VEICULO C/CAPAC.P/4 PES. 1.000CC TURBO COND. A                                 </t>
  </si>
  <si>
    <t>72.02.11.02</t>
  </si>
  <si>
    <t xml:space="preserve">VEICULO C/CAPAC.P/4 PES. 1.000CC TURBO COND. B                                 </t>
  </si>
  <si>
    <t>72.02.11.03</t>
  </si>
  <si>
    <t xml:space="preserve">VEICULO C/CAPAC.P/4 PES. 1.000CC TURBO COND. C                                 </t>
  </si>
  <si>
    <t>72.02.11.04</t>
  </si>
  <si>
    <t xml:space="preserve">VEICULO CAPAC.4PESSOAS 1.0CC TURBO - COND.D                                    </t>
  </si>
  <si>
    <t>72.02.11.05</t>
  </si>
  <si>
    <t xml:space="preserve">VEICULO C/CAPAC.P/4 PES. 1.0 110CV COND. E                                     </t>
  </si>
  <si>
    <t>72.02.11.06</t>
  </si>
  <si>
    <t xml:space="preserve">VEICULO C/CAPAC.P/4 PES. 1.0 110CV COND. F                                     </t>
  </si>
  <si>
    <t>72.03.01.01</t>
  </si>
  <si>
    <t xml:space="preserve">BATE ESTACA 40 ATE 80 T - COND. A                                              </t>
  </si>
  <si>
    <t>72.03.01.02</t>
  </si>
  <si>
    <t xml:space="preserve">BATE ESTACA 40 ATE 80 T - COND. B                                              </t>
  </si>
  <si>
    <t>72.03.01.03</t>
  </si>
  <si>
    <t xml:space="preserve">BATE ESTACA 40 ATE 80 T - COND. C                                              </t>
  </si>
  <si>
    <t>72.03.01.04</t>
  </si>
  <si>
    <t xml:space="preserve">BATE ESTACA 40 ATE 80 T - COND. D                                              </t>
  </si>
  <si>
    <t>72.04.01.01</t>
  </si>
  <si>
    <t xml:space="preserve">BETONEIRA 320L MOTOR ELETRICO COND.A                                           </t>
  </si>
  <si>
    <t>72.04.01.02</t>
  </si>
  <si>
    <t xml:space="preserve">BETONEIRA 320L MOTOR ELETRICO COND.B                                           </t>
  </si>
  <si>
    <t>72.04.01.03</t>
  </si>
  <si>
    <t xml:space="preserve">BETONEIRA 320L MOTOR ELETRICO COND.C                                           </t>
  </si>
  <si>
    <t>72.04.01.04</t>
  </si>
  <si>
    <t xml:space="preserve">BETONEIRA 320L MOTOR ELETRICO COND.D                                           </t>
  </si>
  <si>
    <t>72.04.02.01</t>
  </si>
  <si>
    <t xml:space="preserve">BETONEIRA 320L MOTOR GASOLINA COND. A                                          </t>
  </si>
  <si>
    <t>72.04.02.02</t>
  </si>
  <si>
    <t xml:space="preserve">BETONEIRA 320L MOTOR GASOLINA COND. B                                          </t>
  </si>
  <si>
    <t>72.04.02.03</t>
  </si>
  <si>
    <t xml:space="preserve">BETONEIRA 320L MOTOR GASOLINA COND. C                                          </t>
  </si>
  <si>
    <t>72.04.02.04</t>
  </si>
  <si>
    <t xml:space="preserve">BETONEIRA 320L MOTOR GASOLINA COND. D                                          </t>
  </si>
  <si>
    <t>72.04.03.01</t>
  </si>
  <si>
    <t xml:space="preserve">BETONEIRA 580L ELETRICA C/CARREG. COND.A                                       </t>
  </si>
  <si>
    <t>72.04.03.02</t>
  </si>
  <si>
    <t xml:space="preserve">BETONEIRA 580L ELETRICA C/CARREG. COND.B                                       </t>
  </si>
  <si>
    <t>72.04.03.03</t>
  </si>
  <si>
    <t xml:space="preserve">BETONEIRA 580L ELETRICA C/CARREG. COND.C                                       </t>
  </si>
  <si>
    <t>72.04.03.04</t>
  </si>
  <si>
    <t xml:space="preserve">BETONEIRA 580L ELETRICA C/CARREG. COND.D                                       </t>
  </si>
  <si>
    <t>72.04.04.01</t>
  </si>
  <si>
    <t xml:space="preserve">BETONEIRA 580L MOTOR A DIESEL COND. A                                          </t>
  </si>
  <si>
    <t>72.04.04.02</t>
  </si>
  <si>
    <t xml:space="preserve">BETONEIRA 580L MOTOR A DIESEL COND. B                                          </t>
  </si>
  <si>
    <t>72.04.04.03</t>
  </si>
  <si>
    <t xml:space="preserve">BETONEIRA 580L MOTOR A DIESEL COND. C                                          </t>
  </si>
  <si>
    <t>72.04.04.04</t>
  </si>
  <si>
    <t xml:space="preserve">BETONEIRA 580L MOTOR A DIESEL - COND. D                                        </t>
  </si>
  <si>
    <t>72.05.01.01</t>
  </si>
  <si>
    <t xml:space="preserve">BOMBA DREN.SUBMER.ELETR.27M3/H COND. A                                         </t>
  </si>
  <si>
    <t>72.05.01.02</t>
  </si>
  <si>
    <t xml:space="preserve">BOMBA DREN.SUBMER.ELETR.27M3/H COND. B                                         </t>
  </si>
  <si>
    <t>72.05.01.03</t>
  </si>
  <si>
    <t xml:space="preserve">BOMBA DREN.SUBMER.ELETR.27M3/H COND. C                                         </t>
  </si>
  <si>
    <t>72.05.01.04</t>
  </si>
  <si>
    <t xml:space="preserve">BOMBA DREN.SUBMER.ELETR.27M3/H COND. D                                         </t>
  </si>
  <si>
    <t>72.05.02.01</t>
  </si>
  <si>
    <t xml:space="preserve">BOMBA DREN.SUBMER.ELETR.60M3/H COND. A                                         </t>
  </si>
  <si>
    <t>72.05.02.02</t>
  </si>
  <si>
    <t xml:space="preserve">BOMBA DREN.SUBMER.ELETR.60M3/H COND. B                                         </t>
  </si>
  <si>
    <t>72.05.02.03</t>
  </si>
  <si>
    <t xml:space="preserve">BOMBA DREN.SUBMER.ELETR.60M3/H COND. C                                         </t>
  </si>
  <si>
    <t>72.05.02.04</t>
  </si>
  <si>
    <t xml:space="preserve">BOMBA DREN.SUBMER.ELETR.60M3/H COND. D                                         </t>
  </si>
  <si>
    <t>72.05.03.01</t>
  </si>
  <si>
    <t xml:space="preserve">BOMBA DREN.SUBMER.ELETR.144M3/H COND. A                                        </t>
  </si>
  <si>
    <t>72.05.03.02</t>
  </si>
  <si>
    <t xml:space="preserve">BOMBA DREN.SUBMER.ELETR.144M3/H COND. B                                        </t>
  </si>
  <si>
    <t>72.05.03.03</t>
  </si>
  <si>
    <t xml:space="preserve">BOMBA DREN.SUBMER.ELETR.144M3/H COND. C                                        </t>
  </si>
  <si>
    <t>72.05.03.04</t>
  </si>
  <si>
    <t xml:space="preserve">BOMBA DREN.SUBMER.ELETR.144M3/H COND. D                                        </t>
  </si>
  <si>
    <t>72.05.04.01</t>
  </si>
  <si>
    <t xml:space="preserve">BOMBA DREN.SUBMER.ELETR.180M3/H COND. A                                        </t>
  </si>
  <si>
    <t>72.05.04.02</t>
  </si>
  <si>
    <t xml:space="preserve">BOMBA DREN.SUBMER.ELETR.180M3/H COND. B                                        </t>
  </si>
  <si>
    <t>72.05.04.03</t>
  </si>
  <si>
    <t xml:space="preserve">BOMBA DREN.SUBMER.ELETR.180M3/H COND. C                                        </t>
  </si>
  <si>
    <t>72.05.04.04</t>
  </si>
  <si>
    <t xml:space="preserve">BOMBA DREN.SUBMER.ELETR.180M3/H COND. D                                        </t>
  </si>
  <si>
    <t>72.05.05.01</t>
  </si>
  <si>
    <t xml:space="preserve">BOMBA DREN.SUB.GAS.60.000L/H COND. A                                           </t>
  </si>
  <si>
    <t>72.05.05.02</t>
  </si>
  <si>
    <t xml:space="preserve">BOMBA DREN.SUB.GAS.60.000L/H COND. B                                           </t>
  </si>
  <si>
    <t>72.05.05.03</t>
  </si>
  <si>
    <t xml:space="preserve">BOMBA DREN.SUB.GAS.60.000L/H COND. C                                           </t>
  </si>
  <si>
    <t>72.05.05.04</t>
  </si>
  <si>
    <t xml:space="preserve">BOMBA DREN.SUB.GAS.60.000L/H COND. D                                           </t>
  </si>
  <si>
    <t>72.06.01.01</t>
  </si>
  <si>
    <t xml:space="preserve">BOMBA INJ.PROJ.NATA CIM.ARG.1M3/H COND.A                                       </t>
  </si>
  <si>
    <t>72.06.01.02</t>
  </si>
  <si>
    <t xml:space="preserve">BOMBA INJ.PROJ.NATA CIM.ARG.1M3/H COND.B                                       </t>
  </si>
  <si>
    <t>72.06.01.03</t>
  </si>
  <si>
    <t xml:space="preserve">BOMBA INJ.PROJ.NATA CIM.ARG.1M3/H COND.C                                       </t>
  </si>
  <si>
    <t>72.06.01.04</t>
  </si>
  <si>
    <t xml:space="preserve">BOMBA INJ.PROJ.NATA CIM.ARG.1M3/H COND.D                                       </t>
  </si>
  <si>
    <t>72.06.02.01</t>
  </si>
  <si>
    <t xml:space="preserve">BOMBA INJ.PROJ.NATA CIM.ARG.3M3/H COND.A                                       </t>
  </si>
  <si>
    <t>72.06.02.02</t>
  </si>
  <si>
    <t xml:space="preserve">BOMBA INJ.PROJ.NATA CIM.ARG.3M3/H COND.B                                       </t>
  </si>
  <si>
    <t>72.06.02.03</t>
  </si>
  <si>
    <t xml:space="preserve">BOMBA INJ.PROJ.NATA CIM.ARG.3M3/H COND.C                                       </t>
  </si>
  <si>
    <t>72.06.02.04</t>
  </si>
  <si>
    <t xml:space="preserve">BOMBA INJ.PROJ.NATA CIM.ARG.3M3/H COND.D                                       </t>
  </si>
  <si>
    <t>72.06.03.01</t>
  </si>
  <si>
    <t xml:space="preserve">BOM.INJ.PROJ.CONCR.35M3/H COND. A                                              </t>
  </si>
  <si>
    <t>72.06.03.02</t>
  </si>
  <si>
    <t xml:space="preserve">BOM.INJ.PROJ.CONCR.35M3/H COND. B                                              </t>
  </si>
  <si>
    <t>72.06.03.03</t>
  </si>
  <si>
    <t xml:space="preserve">BOM.INJ.PROJ.CONCR.35M3/H COND. C                                              </t>
  </si>
  <si>
    <t>72.06.03.04</t>
  </si>
  <si>
    <t xml:space="preserve">BOM.INJ.PROJ.CONCR.35M3/H COND. D                                              </t>
  </si>
  <si>
    <t>72.06.04.01</t>
  </si>
  <si>
    <t xml:space="preserve">BOMBA PROJECAO DE CONC.MAN.10M3/H COND.A                                       </t>
  </si>
  <si>
    <t>72.06.04.02</t>
  </si>
  <si>
    <t xml:space="preserve">BOMBA PROJECAO DE CONC.MAN.10M3/H COND.B                                       </t>
  </si>
  <si>
    <t>72.06.04.03</t>
  </si>
  <si>
    <t xml:space="preserve">BOMBA PROJECAO DE CONC.MAN.10M3/H COND.C                                       </t>
  </si>
  <si>
    <t>72.06.04.04</t>
  </si>
  <si>
    <t xml:space="preserve">BOMBA PROJECAO DE CONC.MAN.10M3/H COND.D                                       </t>
  </si>
  <si>
    <t>72.06.05.01</t>
  </si>
  <si>
    <t xml:space="preserve">BOM.PROJ.CONC.C/LANCA TEL.23M3/H COND.A                                        </t>
  </si>
  <si>
    <t>72.06.05.02</t>
  </si>
  <si>
    <t xml:space="preserve">BOM.PROJ.CONC.C/LANCA TEL.23M3/H COND.B                                        </t>
  </si>
  <si>
    <t>72.06.05.03</t>
  </si>
  <si>
    <t xml:space="preserve">BOM.PROJ.CONC.C/LANCA TEL.23M3/H COND.C                                        </t>
  </si>
  <si>
    <t>72.06.05.04</t>
  </si>
  <si>
    <t xml:space="preserve">BOM.PROJ.CONC.C/LANCA TEL 23M3/H COND.D                                        </t>
  </si>
  <si>
    <t>72.07.01.01</t>
  </si>
  <si>
    <t xml:space="preserve">BOMBA HIDRAULICA PARA PROTENSAO COND.A                                         </t>
  </si>
  <si>
    <t>72.07.01.02</t>
  </si>
  <si>
    <t xml:space="preserve">BOMBA HIDRAULICA PARA PROTENSAO COND.B                                         </t>
  </si>
  <si>
    <t>72.07.01.03</t>
  </si>
  <si>
    <t xml:space="preserve">BOMBA HIDRAULICA PARA PROTENSAO COND.C                                         </t>
  </si>
  <si>
    <t>72.07.01.04</t>
  </si>
  <si>
    <t xml:space="preserve">BOMBA HIDRAULICA PARA PROTENSAO COND.D                                         </t>
  </si>
  <si>
    <t>72.07.07.01</t>
  </si>
  <si>
    <t xml:space="preserve">MACACO PROTENSAO K-350 COND. A                                                 </t>
  </si>
  <si>
    <t>72.07.07.02</t>
  </si>
  <si>
    <t xml:space="preserve">MACACO PROTENSAO K-350 COND. B                                                 </t>
  </si>
  <si>
    <t>72.07.07.03</t>
  </si>
  <si>
    <t xml:space="preserve">MACACO PROTENSAO K-350 COND. C                                                 </t>
  </si>
  <si>
    <t>72.07.07.04</t>
  </si>
  <si>
    <t xml:space="preserve">MACACO PROTENSAO K-350 COND. D                                                 </t>
  </si>
  <si>
    <t>72.08.01.01</t>
  </si>
  <si>
    <t xml:space="preserve">CAMINHAO IRRIGADEIRA 6000L COND. A                                             </t>
  </si>
  <si>
    <t>72.08.01.02</t>
  </si>
  <si>
    <t xml:space="preserve">CAMINHAO IRRIGADEIRA 6000L COND. B                                             </t>
  </si>
  <si>
    <t>72.08.01.03</t>
  </si>
  <si>
    <t xml:space="preserve">CAMINHAO IRRIGADEIRA 6000L COND. C                                             </t>
  </si>
  <si>
    <t>72.08.01.04</t>
  </si>
  <si>
    <t xml:space="preserve">CAMINHAO IRRIGADEIRA 6000L COND. D                                             </t>
  </si>
  <si>
    <t>72.08.01.05</t>
  </si>
  <si>
    <t xml:space="preserve">CAMINHAO IRRIGADEIRA 6000L COND. E                                             </t>
  </si>
  <si>
    <t>72.08.02.01</t>
  </si>
  <si>
    <t xml:space="preserve">CAMINHAO IRRIGADEIRA 9000L COND. A                                             </t>
  </si>
  <si>
    <t>72.08.02.02</t>
  </si>
  <si>
    <t xml:space="preserve">CAMINHAO IRRIGADEIRA 9000L COND. B                                             </t>
  </si>
  <si>
    <t>72.08.02.03</t>
  </si>
  <si>
    <t xml:space="preserve">CAMINHAO IRRIGADEIRA 9000L COND. C                                             </t>
  </si>
  <si>
    <t>72.08.02.04</t>
  </si>
  <si>
    <t xml:space="preserve">CAMINHAO IRRIGADEIRA 9000L COND. D                                             </t>
  </si>
  <si>
    <t>72.08.02.05</t>
  </si>
  <si>
    <t xml:space="preserve">CAMINHAO IRRIGADEIRA 9000L COND. E                                             </t>
  </si>
  <si>
    <t>72.09.01.01</t>
  </si>
  <si>
    <t xml:space="preserve">CAMINHAO BASCULANTE 5M3 COND. A                                                </t>
  </si>
  <si>
    <t>72.09.01.02</t>
  </si>
  <si>
    <t xml:space="preserve">CAMINHAO BASCULANTE 5M3 COND. B                                                </t>
  </si>
  <si>
    <t>72.09.01.03</t>
  </si>
  <si>
    <t xml:space="preserve">CAMINHAO BASCULANTE 5M3 COND. C                                                </t>
  </si>
  <si>
    <t>72.09.01.04</t>
  </si>
  <si>
    <t xml:space="preserve">CAMINHAO BASCULANTE 5M3 COND. D                                                </t>
  </si>
  <si>
    <t>72.09.01.05</t>
  </si>
  <si>
    <t xml:space="preserve">CAMINHAO BASCULANTE 5M3 COND. E                                                </t>
  </si>
  <si>
    <t>72.09.02.01</t>
  </si>
  <si>
    <t xml:space="preserve">CAMINHAO BASCULANTE 8M3 COND. A                                                </t>
  </si>
  <si>
    <t>72.09.02.02</t>
  </si>
  <si>
    <t xml:space="preserve">CAMINHAO BASCULANTE 8M3 COND. B                                                </t>
  </si>
  <si>
    <t>72.09.02.03</t>
  </si>
  <si>
    <t xml:space="preserve">CAMINHAO BASCULANTE 8M3 COND. C                                                </t>
  </si>
  <si>
    <t>72.09.02.04</t>
  </si>
  <si>
    <t xml:space="preserve">CAMINHAO BASCULANTE 8M3 COND. D                                                </t>
  </si>
  <si>
    <t>72.09.02.05</t>
  </si>
  <si>
    <t xml:space="preserve">CAMINHAO BASCULANTE 8M3 COND. E                                                </t>
  </si>
  <si>
    <t>72.09.04.01</t>
  </si>
  <si>
    <t xml:space="preserve">CHAS.BASC.12M3 C-A                                                             </t>
  </si>
  <si>
    <t>72.09.04.02</t>
  </si>
  <si>
    <t xml:space="preserve">CHAS.BASC.12M3 C-B                                                             </t>
  </si>
  <si>
    <t>72.09.04.03</t>
  </si>
  <si>
    <t xml:space="preserve">CHAS.BASC.12M3 C-C                                                             </t>
  </si>
  <si>
    <t>72.09.04.04</t>
  </si>
  <si>
    <t xml:space="preserve">CAMINHAO BASCULANTE 12M3 COND. D                                               </t>
  </si>
  <si>
    <t>72.09.04.05</t>
  </si>
  <si>
    <t xml:space="preserve">CHAS.BASC.12M3 C-E                                                             </t>
  </si>
  <si>
    <t>72.10.01.01</t>
  </si>
  <si>
    <t xml:space="preserve">CAMINHAO BASC.FORA ESTR. 18,3M3 COND. A                                        </t>
  </si>
  <si>
    <t>72.10.01.02</t>
  </si>
  <si>
    <t xml:space="preserve">CAMINHAO BASC. FORA ESTR. 18,3M3 COND. B                                       </t>
  </si>
  <si>
    <t>72.10.01.03</t>
  </si>
  <si>
    <t xml:space="preserve">CAMINHAO BASC. FORA ESTR. 18.3M3 COND. C                                       </t>
  </si>
  <si>
    <t>72.10.01.04</t>
  </si>
  <si>
    <t xml:space="preserve">CAMINHAO BASC.FORA ESTR. 18,3M3 COND. D                                        </t>
  </si>
  <si>
    <t>72.10.01.05</t>
  </si>
  <si>
    <t xml:space="preserve">CAMINHAO BASC.FORA ESTR.18,3M3 COND. E                                         </t>
  </si>
  <si>
    <t>72.11.01.01</t>
  </si>
  <si>
    <t xml:space="preserve">CAMINHAO BETONEIRA 5M3 COND. A                                                 </t>
  </si>
  <si>
    <t>72.11.01.02</t>
  </si>
  <si>
    <t xml:space="preserve">CAMINHAO BETONEIRA 5M3 COND. B                                                 </t>
  </si>
  <si>
    <t>72.11.01.03</t>
  </si>
  <si>
    <t xml:space="preserve">CAMINHAO BETONEIRA 5M3 COND. C                                                 </t>
  </si>
  <si>
    <t>72.11.01.04</t>
  </si>
  <si>
    <t xml:space="preserve">CAMINHAO BETONEIRA 5M3 COND. D                                                 </t>
  </si>
  <si>
    <t>72.11.01.05</t>
  </si>
  <si>
    <t xml:space="preserve">CAMINHAO BETONEIRA 5M3 COND. E                                                 </t>
  </si>
  <si>
    <t>72.11.02.01</t>
  </si>
  <si>
    <t xml:space="preserve">CAMINHAO BETONEIRA 7M3 COND. A                                                 </t>
  </si>
  <si>
    <t>72.11.02.02</t>
  </si>
  <si>
    <t xml:space="preserve">CAMINHAO BETONEIRA 7M3 COND. B                                                 </t>
  </si>
  <si>
    <t>72.11.02.03</t>
  </si>
  <si>
    <t xml:space="preserve">CAMINHAO BETONEIRA 7M3 COND. C                                                 </t>
  </si>
  <si>
    <t>72.11.02.04</t>
  </si>
  <si>
    <t xml:space="preserve">CAMINHAO BETONEIRA 7M3 COND. D                                                 </t>
  </si>
  <si>
    <t>72.11.02.05</t>
  </si>
  <si>
    <t xml:space="preserve">CAMINHAO BETONEIRA 7M3 COND. E                                                 </t>
  </si>
  <si>
    <t>72.11.03.01</t>
  </si>
  <si>
    <t xml:space="preserve">CAMINHAO P/BOMBEAMENTO DE CONC. COND. A                                        </t>
  </si>
  <si>
    <t>72.11.03.02</t>
  </si>
  <si>
    <t xml:space="preserve">CAMINHAO P/BOMBEAMENTO DE CONC. COND. B                                        </t>
  </si>
  <si>
    <t>72.11.03.03</t>
  </si>
  <si>
    <t xml:space="preserve">CAMINHAO P/BOMBEAMENTO DE CONC. COND. C                                        </t>
  </si>
  <si>
    <t>72.11.03.04</t>
  </si>
  <si>
    <t xml:space="preserve">CAMINHAO P/BOMBEAMENTO DE CONC. COND. D                                        </t>
  </si>
  <si>
    <t>72.11.03.05</t>
  </si>
  <si>
    <t xml:space="preserve">CAMINHAO P/BOMBEAMENTO DE CONC. COND. E                                        </t>
  </si>
  <si>
    <t>72.12.01.01</t>
  </si>
  <si>
    <t xml:space="preserve">CAMINHAO CARROC. MADEIRA 4,5T COND. A                                          </t>
  </si>
  <si>
    <t>72.12.01.02</t>
  </si>
  <si>
    <t xml:space="preserve">CAMINHAO CARROC. MADEIRA 4,5T COND. B                                          </t>
  </si>
  <si>
    <t>72.12.01.03</t>
  </si>
  <si>
    <t xml:space="preserve">CAMINHAO CARROC. MADEIRA 4,5T COND. C                                          </t>
  </si>
  <si>
    <t>72.12.01.04</t>
  </si>
  <si>
    <t xml:space="preserve">CAMINHAO CARROC. MADEIRA 4,5T COND. D                                          </t>
  </si>
  <si>
    <t>72.12.01.05</t>
  </si>
  <si>
    <t xml:space="preserve">CAMINHAO CARROC. MADEIRA 4,5 T COND. E                                         </t>
  </si>
  <si>
    <t>72.12.02.01</t>
  </si>
  <si>
    <t xml:space="preserve">CAMINHAO CARROC. MADEIRA 8,0T COND. A                                          </t>
  </si>
  <si>
    <t>72.12.02.02</t>
  </si>
  <si>
    <t xml:space="preserve">CAMINHAO CARROC. MADEIRA 8,0T COND. B                                          </t>
  </si>
  <si>
    <t>72.12.02.03</t>
  </si>
  <si>
    <t xml:space="preserve">CAMINHAO CARROC. MADEIRA 8,0T COND. C                                          </t>
  </si>
  <si>
    <t>72.12.02.04</t>
  </si>
  <si>
    <t xml:space="preserve">CAMINHAO CARROC. MADEIRA 8,0T COND. D                                          </t>
  </si>
  <si>
    <t>72.12.02.05</t>
  </si>
  <si>
    <t xml:space="preserve">CAMINHAO CARROC. MADEIRA 8,0 TON COND. E                                       </t>
  </si>
  <si>
    <t>72.12.03.01</t>
  </si>
  <si>
    <t xml:space="preserve">CAMINHAO CARROC. MADEIRA 10,5T COND. A                                         </t>
  </si>
  <si>
    <t>72.12.03.02</t>
  </si>
  <si>
    <t xml:space="preserve">CAMINHAO CARROC. MADEIRA 10,5T COND. B                                         </t>
  </si>
  <si>
    <t>72.12.03.03</t>
  </si>
  <si>
    <t xml:space="preserve">CAMINHAO CARROC. MADEIRA 10,5T COND. C                                         </t>
  </si>
  <si>
    <t>72.12.03.04</t>
  </si>
  <si>
    <t xml:space="preserve">CAMINHAO CARROC. MADEIRA 10,5T COND. D                                         </t>
  </si>
  <si>
    <t>72.12.03.05</t>
  </si>
  <si>
    <t xml:space="preserve">CAMINHAO CARROC. MADEIRA 10,5T COND. E                                         </t>
  </si>
  <si>
    <t>72.12.04.01</t>
  </si>
  <si>
    <t xml:space="preserve">CAMINHAO PARA LUBRIFICACAO 3000L COND. A                                       </t>
  </si>
  <si>
    <t>72.12.04.02</t>
  </si>
  <si>
    <t xml:space="preserve">CAMINHAO PARA LUBRIFICACAO 3000L COND. B                                       </t>
  </si>
  <si>
    <t>72.12.04.03</t>
  </si>
  <si>
    <t xml:space="preserve">CAMINHAO PARA LUBRIFICACAO 3000L COND. C                                       </t>
  </si>
  <si>
    <t>72.12.04.04</t>
  </si>
  <si>
    <t xml:space="preserve">CAMINHAO PARA LUBRIFICACAO 3000L COND. D                                       </t>
  </si>
  <si>
    <t>72.12.04.05</t>
  </si>
  <si>
    <t xml:space="preserve">CAMINHAO P/ LUBRIFICACAO 3000L COND. E                                         </t>
  </si>
  <si>
    <t>72.12.05.01</t>
  </si>
  <si>
    <t xml:space="preserve">CAMINHAO PARA LUBRIFICACAO 7000L COND. A                                       </t>
  </si>
  <si>
    <t>72.12.05.02</t>
  </si>
  <si>
    <t xml:space="preserve">CAMINHAO PARA LUBRIFICACAO 7000L COND. B                                       </t>
  </si>
  <si>
    <t>72.12.05.03</t>
  </si>
  <si>
    <t xml:space="preserve">CAMINHAO PARA LUBRIFICACAO 7000L COND. C                                       </t>
  </si>
  <si>
    <t>72.12.05.04</t>
  </si>
  <si>
    <t xml:space="preserve">CAMINHAO PARA LUBRIFICACAO 7000L COND. D                                       </t>
  </si>
  <si>
    <t>72.12.05.05</t>
  </si>
  <si>
    <t xml:space="preserve">CAMINHAO P/LUBRIFICACAO 7000L COND. E                                          </t>
  </si>
  <si>
    <t>72.12.06.01</t>
  </si>
  <si>
    <t xml:space="preserve">CAMINHAO ABASTECEDOR COND. A                                                   </t>
  </si>
  <si>
    <t>72.12.06.02</t>
  </si>
  <si>
    <t xml:space="preserve">CAMINHAO ABASTECEDOR COND. B                                                   </t>
  </si>
  <si>
    <t>72.12.06.03</t>
  </si>
  <si>
    <t xml:space="preserve">CAMINHAO ABASTECEDOR COND. C                                                   </t>
  </si>
  <si>
    <t>72.12.06.04</t>
  </si>
  <si>
    <t xml:space="preserve">CAMINHAO ABASTECEDOR COND. D                                                   </t>
  </si>
  <si>
    <t>72.12.06.05</t>
  </si>
  <si>
    <t xml:space="preserve">CAMINHAO ABASTECEDOR COND. E                                                   </t>
  </si>
  <si>
    <t>72.12.07.01</t>
  </si>
  <si>
    <t xml:space="preserve">CAMINHAO CARROC.BOIAD.R.8T COND. A                                             </t>
  </si>
  <si>
    <t>72.12.07.02</t>
  </si>
  <si>
    <t xml:space="preserve">CAMINHAO CARROC.BOIAD.R.8T COND. B                                             </t>
  </si>
  <si>
    <t>72.12.07.03</t>
  </si>
  <si>
    <t xml:space="preserve">CAMINHAO CARROC.BOIAD.R.8T COND. C                                             </t>
  </si>
  <si>
    <t>72.12.07.04</t>
  </si>
  <si>
    <t xml:space="preserve">CAMINHAO CARROC.BOIAD.R.8T COND. D                                             </t>
  </si>
  <si>
    <t>72.13.01.01</t>
  </si>
  <si>
    <t xml:space="preserve">CAMINHAO HIDROSSEMEADOR 5600L COND. A                                          </t>
  </si>
  <si>
    <t>72.13.01.02</t>
  </si>
  <si>
    <t xml:space="preserve">CAMINHAO HIDROSSEMEADOR 5600L COND. B                                          </t>
  </si>
  <si>
    <t>72.13.01.03</t>
  </si>
  <si>
    <t xml:space="preserve">CAMINHAO HIDROSSEMEADOR 5600L COND. C                                          </t>
  </si>
  <si>
    <t>72.13.01.04</t>
  </si>
  <si>
    <t xml:space="preserve">CAMINHAO HIDROSSEMEADOR 5600L COND. D                                          </t>
  </si>
  <si>
    <t>72.13.01.05</t>
  </si>
  <si>
    <t xml:space="preserve">CAMINHAO HIDROSSEMEADOR 5600L COND. E                                          </t>
  </si>
  <si>
    <t>72.14.01.01</t>
  </si>
  <si>
    <t xml:space="preserve">CAMINHAO ESPARGIDOR 6000L COND. A                                              </t>
  </si>
  <si>
    <t>72.14.01.02</t>
  </si>
  <si>
    <t xml:space="preserve">CAMINHAO ESPARGIDOR 6000L COND. B                                              </t>
  </si>
  <si>
    <t>72.14.01.03</t>
  </si>
  <si>
    <t xml:space="preserve">CAMINHAO ESPARGIDOR 6000L COND. C                                              </t>
  </si>
  <si>
    <t>72.14.01.04</t>
  </si>
  <si>
    <t xml:space="preserve">CAMINHAO ESPARGIDOR 6000L COND. D                                              </t>
  </si>
  <si>
    <t>72.14.01.05</t>
  </si>
  <si>
    <t xml:space="preserve">CAMINHAO ESPARGIDOR 6000L COND. E                                              </t>
  </si>
  <si>
    <t>72.15.01.01</t>
  </si>
  <si>
    <t xml:space="preserve">CAMINHAO GUINCHO LANC.TELES.3,75T COND.A                                       </t>
  </si>
  <si>
    <t>72.15.01.02</t>
  </si>
  <si>
    <t xml:space="preserve">CAMINHAO GUINCHO LANC.TELES.3,75T COND.B                                       </t>
  </si>
  <si>
    <t>72.15.01.03</t>
  </si>
  <si>
    <t xml:space="preserve">CAMINHAO GUINCHO LANC.TELES.3,75T COND.C                                       </t>
  </si>
  <si>
    <t>72.15.01.04</t>
  </si>
  <si>
    <t xml:space="preserve">CAMINHAO GUINCHO LANC.TELES.3,75T COND.D                                       </t>
  </si>
  <si>
    <t>72.15.01.05</t>
  </si>
  <si>
    <t xml:space="preserve">CAMINHAO GUINCHO LANC.TELES.3,75T COND.E                                       </t>
  </si>
  <si>
    <t>72.15.02.01</t>
  </si>
  <si>
    <t xml:space="preserve">CAMINHAO GUINCHO LANC.TELES.4,10T COND.A                                       </t>
  </si>
  <si>
    <t>72.15.02.02</t>
  </si>
  <si>
    <t xml:space="preserve">CAMINHAO GUINCHO LANC.TELES.4,10T COND.B                                       </t>
  </si>
  <si>
    <t>72.15.02.03</t>
  </si>
  <si>
    <t xml:space="preserve">CAMINHAO GUINCHO LANC.TELES.4,10T COND.C                                       </t>
  </si>
  <si>
    <t>72.15.02.04</t>
  </si>
  <si>
    <t xml:space="preserve">CAMINHAO GUINCHO LANC.TELES.4,10T COND.D                                       </t>
  </si>
  <si>
    <t>72.15.02.05</t>
  </si>
  <si>
    <t xml:space="preserve">CAMINHAO GUINCHO LANC.TELES.4,10T COND.E                                       </t>
  </si>
  <si>
    <t>72.15.03.01</t>
  </si>
  <si>
    <t xml:space="preserve">CAMINHAO CARROCERIA COM GUINDAUTO 640-18COND. A                                </t>
  </si>
  <si>
    <t>72.15.03.02</t>
  </si>
  <si>
    <t xml:space="preserve">CAMINHAO CARROCERIA COM GUINDAUTO 640-18, COND. B                              </t>
  </si>
  <si>
    <t>72.15.03.03</t>
  </si>
  <si>
    <t xml:space="preserve">CAMINHAO CARROCERIA COM GUINDAUTO 640-18, COND. C                              </t>
  </si>
  <si>
    <t>72.15.03.04</t>
  </si>
  <si>
    <t xml:space="preserve">CAMINHAO CAR. GUINDAUTO 640-18                                                 </t>
  </si>
  <si>
    <t>72.15.03.05</t>
  </si>
  <si>
    <t xml:space="preserve">CAMINHAO CARROCERIA COM GUINDAUTO 640-18, COND. E                              </t>
  </si>
  <si>
    <t>72.16.01.01</t>
  </si>
  <si>
    <t xml:space="preserve">CAMINHAO C/USINA LAMA ASFAL.10,5T COND.A                                       </t>
  </si>
  <si>
    <t>72.16.01.02</t>
  </si>
  <si>
    <t xml:space="preserve">CAMINHAO C/USINA LAMA ASFAL.10,5T COND.B                                       </t>
  </si>
  <si>
    <t>72.16.01.03</t>
  </si>
  <si>
    <t xml:space="preserve">CAMINHAO C/USINA LAMA ASFAL.10,5T COND.C                                       </t>
  </si>
  <si>
    <t>72.16.01.04</t>
  </si>
  <si>
    <t xml:space="preserve">CAMINHAO C/USINA LAMA ASFAL.10,5T COND.D                                       </t>
  </si>
  <si>
    <t>72.16.01.05</t>
  </si>
  <si>
    <t xml:space="preserve">CAMINHAO C/USINA LAMA ASFAL.10,5T COND.E                                       </t>
  </si>
  <si>
    <t>72.16.02.01</t>
  </si>
  <si>
    <t xml:space="preserve">CAMINHAO USINA P/MICROP.9M3 COND.A                                             </t>
  </si>
  <si>
    <t>72.16.02.02</t>
  </si>
  <si>
    <t xml:space="preserve">CAMINHAO USINA P/MICROP.9M3 COND.B                                             </t>
  </si>
  <si>
    <t>72.16.02.03</t>
  </si>
  <si>
    <t xml:space="preserve">CAMINHAO USINA P/MICROP.9M3 COND. C                                            </t>
  </si>
  <si>
    <t>72.16.02.04</t>
  </si>
  <si>
    <t xml:space="preserve">CAMINHAO USINA P/MICROP.9M3 COND.D                                             </t>
  </si>
  <si>
    <t>72.17.01.01</t>
  </si>
  <si>
    <t xml:space="preserve">CAMINHAO PANTOGRAFICO ATE 9M COND. A                                           </t>
  </si>
  <si>
    <t>72.17.01.02</t>
  </si>
  <si>
    <t xml:space="preserve">CAMINHAO PANTOGRAFICO ATE 9M COND. B                                           </t>
  </si>
  <si>
    <t>72.17.01.03</t>
  </si>
  <si>
    <t xml:space="preserve">CAMINHAO PANTOGRAFICO ATE 9M COND. C                                           </t>
  </si>
  <si>
    <t>72.17.01.04</t>
  </si>
  <si>
    <t xml:space="preserve">CAMINHAO PANTOGRAFICO ATE 9M COND. D                                           </t>
  </si>
  <si>
    <t>72.18.01.01</t>
  </si>
  <si>
    <t xml:space="preserve">CAVALO MECANICO C/CARRETA 30000KG COND.A                                       </t>
  </si>
  <si>
    <t>72.18.01.02</t>
  </si>
  <si>
    <t xml:space="preserve">CAVALO MECANICO C/CARRETA 30000KG COND.B                                       </t>
  </si>
  <si>
    <t>72.18.01.03</t>
  </si>
  <si>
    <t xml:space="preserve">CAVALO MECANICO C/CARRETA 30000KG COND.C                                       </t>
  </si>
  <si>
    <t>72.18.01.04</t>
  </si>
  <si>
    <t xml:space="preserve">CAVALO MECANICO C/CARRETA 30000KG COND.D                                       </t>
  </si>
  <si>
    <t>72.18.01.05</t>
  </si>
  <si>
    <t xml:space="preserve">CAVALO MECANICO C/CARRETA 30000KG COND.E                                       </t>
  </si>
  <si>
    <t>72.18.02.01</t>
  </si>
  <si>
    <t xml:space="preserve">CAVALO MECANICO C/PRANCHA 30000KG COND.A                                       </t>
  </si>
  <si>
    <t>72.18.02.02</t>
  </si>
  <si>
    <t xml:space="preserve">CAVALO MECANICO C/PRANCHA 30000KG COND.B                                       </t>
  </si>
  <si>
    <t>72.18.02.03</t>
  </si>
  <si>
    <t xml:space="preserve">CAVALO MECANICO C/PRANCHA 30000KG COND.C                                       </t>
  </si>
  <si>
    <t>72.18.02.04</t>
  </si>
  <si>
    <t xml:space="preserve">CAVALO MECANICO C/PRANCHA 30000KG COND.D                                       </t>
  </si>
  <si>
    <t>72.18.02.05</t>
  </si>
  <si>
    <t xml:space="preserve">CAVALO MECANICO C/PRANCHA 30000KG COND.E                                       </t>
  </si>
  <si>
    <t>72.20.01.01</t>
  </si>
  <si>
    <t xml:space="preserve">COMPACTADOR PERC.220M2/H MAN.COND.A                                            </t>
  </si>
  <si>
    <t>72.20.01.02</t>
  </si>
  <si>
    <t xml:space="preserve">COMPACTADOR PERC.220M2/H MAN.COND.B                                            </t>
  </si>
  <si>
    <t>72.20.01.03</t>
  </si>
  <si>
    <t xml:space="preserve">COMPACTADOR PERC.220M2/H MAN.COND.C                                            </t>
  </si>
  <si>
    <t>72.20.01.04</t>
  </si>
  <si>
    <t xml:space="preserve">COMPACTADOR PERC.220M2/H MAN.COND.D                                            </t>
  </si>
  <si>
    <t>72.20.02.01</t>
  </si>
  <si>
    <t xml:space="preserve">COMPACTADOR PLAC.VIB.MAN.1000M2/H COND.A                                       </t>
  </si>
  <si>
    <t>72.20.02.02</t>
  </si>
  <si>
    <t xml:space="preserve">COMPACTADOR PLAC.VIB.MAN.1000M2/H COND.B                                       </t>
  </si>
  <si>
    <t>72.20.02.03</t>
  </si>
  <si>
    <t xml:space="preserve">COMPACTADOR PLAC.VIB.MAN.1000M2/H COND.C                                       </t>
  </si>
  <si>
    <t>72.20.02.04</t>
  </si>
  <si>
    <t xml:space="preserve">COMPACTADOR PLAC.VIB.MAN.1000M2/H COND.D                                       </t>
  </si>
  <si>
    <t>72.21.01.01</t>
  </si>
  <si>
    <t xml:space="preserve">COMPRESSOR DE AR XA-90 MWD COND. A                                             </t>
  </si>
  <si>
    <t>72.21.01.02</t>
  </si>
  <si>
    <t xml:space="preserve">COMPRESSOR DE AR XA-90 MWD COND. B                                             </t>
  </si>
  <si>
    <t>72.21.01.03</t>
  </si>
  <si>
    <t xml:space="preserve">COMPRESSOR DE AR XA-90 MWD COND. C                                             </t>
  </si>
  <si>
    <t>72.21.01.04</t>
  </si>
  <si>
    <t xml:space="preserve">COMPRESSOR DE AR XA-90 MWD COND. D                                             </t>
  </si>
  <si>
    <t>72.21.02.01</t>
  </si>
  <si>
    <t xml:space="preserve">COMPRESSOR DE AR XA-125 MWD COND. A                                            </t>
  </si>
  <si>
    <t>72.21.02.02</t>
  </si>
  <si>
    <t xml:space="preserve">COMPRESSOR DE AR XA-125 MWD COND. B                                            </t>
  </si>
  <si>
    <t>72.21.02.03</t>
  </si>
  <si>
    <t xml:space="preserve">COMPRESSOR DE AR XA-125 MWD COND. C                                            </t>
  </si>
  <si>
    <t>72.21.02.04</t>
  </si>
  <si>
    <t xml:space="preserve">COMPRESSOR DE AR XA-125 MWD COND. D                                            </t>
  </si>
  <si>
    <t>72.21.03.01</t>
  </si>
  <si>
    <t xml:space="preserve">COMPRESSOR DE AR XA-175MWD COND. A                                             </t>
  </si>
  <si>
    <t>72.21.03.02</t>
  </si>
  <si>
    <t xml:space="preserve">COMPRESSOR DE AR XA-175MWD COND. B                                             </t>
  </si>
  <si>
    <t>72.21.03.03</t>
  </si>
  <si>
    <t xml:space="preserve">COMPRESSOR DE AR XA-175MWD COND. C                                             </t>
  </si>
  <si>
    <t>72.21.03.04</t>
  </si>
  <si>
    <t xml:space="preserve">COMPRESSOR DE AR XA-175MWD COND. D                                             </t>
  </si>
  <si>
    <t>72.21.04.01</t>
  </si>
  <si>
    <t xml:space="preserve">COMPRESSOR DE AR XA-360MWD COND. A                                             </t>
  </si>
  <si>
    <t>72.21.04.02</t>
  </si>
  <si>
    <t xml:space="preserve">COMPRESSOR DE AR XA-360MWD COND. B                                             </t>
  </si>
  <si>
    <t>72.21.04.03</t>
  </si>
  <si>
    <t xml:space="preserve">COMPRESSOR DE AR XA-360MWD COND. C                                             </t>
  </si>
  <si>
    <t>72.21.04.04</t>
  </si>
  <si>
    <t xml:space="preserve">COMPRESSOR DE AR XA-360MWD COND. D                                             </t>
  </si>
  <si>
    <t>72.22.01.01</t>
  </si>
  <si>
    <t xml:space="preserve">DEMARCADOR DE FAIXA A FRIO 250L COND.A                                         </t>
  </si>
  <si>
    <t>72.22.01.02</t>
  </si>
  <si>
    <t xml:space="preserve">DEMARCADOR DE FAIXA A FRIO 250L COND.B                                         </t>
  </si>
  <si>
    <t>72.22.01.03</t>
  </si>
  <si>
    <t xml:space="preserve">DEMARCADOR DE FAIXA A FRIO 250L COND.C                                         </t>
  </si>
  <si>
    <t>72.22.01.04</t>
  </si>
  <si>
    <t xml:space="preserve">DEMARCADOR DE FAIXA A FRIO 250L COND.D                                         </t>
  </si>
  <si>
    <t>72.22.03.01</t>
  </si>
  <si>
    <t xml:space="preserve">DEMARCADOR DE FAIXA A QUENTE 500L COND.A                                       </t>
  </si>
  <si>
    <t>72.22.03.02</t>
  </si>
  <si>
    <t xml:space="preserve">DEMARCADOR DE FAIXA A QUENTE 500L COND.B                                       </t>
  </si>
  <si>
    <t>72.22.03.03</t>
  </si>
  <si>
    <t xml:space="preserve">DEMARCADOR DE FAIXA A QUENTE 500L COND.C                                       </t>
  </si>
  <si>
    <t>72.22.03.04</t>
  </si>
  <si>
    <t xml:space="preserve">DEMARCADOR DE FAIXA A QUENTE 500L COND.D                                       </t>
  </si>
  <si>
    <t>72.23.01.01</t>
  </si>
  <si>
    <t xml:space="preserve">DISTRIBUIDOR AGREG.S/EST.1000T/H COND. A                                       </t>
  </si>
  <si>
    <t>72.23.01.02</t>
  </si>
  <si>
    <t xml:space="preserve">DISTRIBUIDOR AGREG.S/EST.1000T/H COND. B                                       </t>
  </si>
  <si>
    <t>72.23.01.03</t>
  </si>
  <si>
    <t xml:space="preserve">DISTRIBUIDOR AGREG.S/EST.1000T/H COND. C                                       </t>
  </si>
  <si>
    <t>72.23.01.04</t>
  </si>
  <si>
    <t xml:space="preserve">DISTRIBUIDOR AGREG.S/EST.1000T/H COND. D                                       </t>
  </si>
  <si>
    <t>72.23.02.01</t>
  </si>
  <si>
    <t xml:space="preserve">DISTRIBUIDOR AGREGADO 600T/H COND.A                                            </t>
  </si>
  <si>
    <t>72.23.02.02</t>
  </si>
  <si>
    <t xml:space="preserve">DISTRIBUIDOR AGREGADO 600T/H COND. B                                           </t>
  </si>
  <si>
    <t>72.23.02.03</t>
  </si>
  <si>
    <t xml:space="preserve">DISTRIBUIDOR AGREGADO 600T/H COND. C                                           </t>
  </si>
  <si>
    <t>72.23.02.04</t>
  </si>
  <si>
    <t xml:space="preserve">DISTRIBUIDOR AGREGADO 600T/H COND. D                                           </t>
  </si>
  <si>
    <t>72.23.03.01</t>
  </si>
  <si>
    <t xml:space="preserve">DISTR.ASF.REB.2400L COND. A                                                    </t>
  </si>
  <si>
    <t>72.23.03.02</t>
  </si>
  <si>
    <t xml:space="preserve">DISTR.ASF.REB.2400L COND. B                                                    </t>
  </si>
  <si>
    <t>72.23.03.03</t>
  </si>
  <si>
    <t xml:space="preserve">DISTR.ASF.REB.2400L COND. C                                                    </t>
  </si>
  <si>
    <t>72.23.03.04</t>
  </si>
  <si>
    <t xml:space="preserve">DISTR.ASF.REB.2400L COND. D                                                    </t>
  </si>
  <si>
    <t>72.24.01.01</t>
  </si>
  <si>
    <t xml:space="preserve">DISTR. ADUBOS E SEMENTES 700L COND. A                                          </t>
  </si>
  <si>
    <t>72.24.01.02</t>
  </si>
  <si>
    <t xml:space="preserve">DISTR. ADUBOS E SEMENTES 700L COND. B                                          </t>
  </si>
  <si>
    <t>72.24.01.03</t>
  </si>
  <si>
    <t xml:space="preserve">DISTR. ADUBOS E SEMENTES 700L COND. C                                          </t>
  </si>
  <si>
    <t>72.24.01.04</t>
  </si>
  <si>
    <t xml:space="preserve">DISTR. ADUBOS E SEMENTES 700L COND. D                                          </t>
  </si>
  <si>
    <t>72.25.01.01</t>
  </si>
  <si>
    <t xml:space="preserve">DRAGA COM EMBARCACAO AUX.400M3 COND. A                                         </t>
  </si>
  <si>
    <t>72.25.01.02</t>
  </si>
  <si>
    <t xml:space="preserve">DRAGA COM EMBARCACAO AUX.400M3 COND. B                                         </t>
  </si>
  <si>
    <t>72.25.01.03</t>
  </si>
  <si>
    <t xml:space="preserve">DRAGA COM EMBARCACAO AUX.400M3 COND. C                                         </t>
  </si>
  <si>
    <t>72.25.01.04</t>
  </si>
  <si>
    <t xml:space="preserve">DRAGA COM EMBARCACAO AUX 400M3 COND. D                                         </t>
  </si>
  <si>
    <t>72.26.01.01</t>
  </si>
  <si>
    <t xml:space="preserve">EQUIP.VIS.OAE C/LANC.TELESC.25M COND. A                                        </t>
  </si>
  <si>
    <t>72.26.01.02</t>
  </si>
  <si>
    <t xml:space="preserve">EQUIP.VIS.OAE C/LANC.TELESC.25M COND. B                                        </t>
  </si>
  <si>
    <t>72.26.01.03</t>
  </si>
  <si>
    <t xml:space="preserve">EQUIP.VIS.OAE C/LANC.TELESC.25M COND. C                                        </t>
  </si>
  <si>
    <t>72.26.01.04</t>
  </si>
  <si>
    <t xml:space="preserve">EQUIP.VIS.OAE C/LANC.TELESC.25M COND. D                                        </t>
  </si>
  <si>
    <t>72.26.02.01</t>
  </si>
  <si>
    <t xml:space="preserve">EQUIP.VIS.OAE C/LANC.ARTIC.12,14M COND.A                                       </t>
  </si>
  <si>
    <t>72.26.02.02</t>
  </si>
  <si>
    <t xml:space="preserve">EQUIP.VIS.OAE C/LANC.ARTIC.12,14M COND.B                                       </t>
  </si>
  <si>
    <t>72.26.02.03</t>
  </si>
  <si>
    <t xml:space="preserve">EQUIP.VIS.OAE C/LANC.ARTIC.12,14M COND.C                                       </t>
  </si>
  <si>
    <t>72.26.02.04</t>
  </si>
  <si>
    <t xml:space="preserve">EQUIP.VIS.OAE C/LANC.ARTIC.12,14M COND.D                                       </t>
  </si>
  <si>
    <t>72.26.03.01</t>
  </si>
  <si>
    <t xml:space="preserve">EQUIP.VIST.OAE TP TESOURA 7,62M COND. A                                        </t>
  </si>
  <si>
    <t>72.26.03.02</t>
  </si>
  <si>
    <t xml:space="preserve">EQUIP.VIST.OAE TP TESOURA 7,62M COND. B                                        </t>
  </si>
  <si>
    <t>72.26.03.03</t>
  </si>
  <si>
    <t xml:space="preserve">EQUIP.VIST.OAE TP TESOURA 7,62M COND. C                                        </t>
  </si>
  <si>
    <t>72.26.03.04</t>
  </si>
  <si>
    <t xml:space="preserve">EQUIP.VIST.OAE TP TESOURA 7,62M COND. D                                        </t>
  </si>
  <si>
    <t>72.27.01.01</t>
  </si>
  <si>
    <t xml:space="preserve">ESCAVADEIRA HIDR.S/EST.0,7M3 COND. A                                           </t>
  </si>
  <si>
    <t>72.27.01.02</t>
  </si>
  <si>
    <t xml:space="preserve">ESCAVADEIRA HIDR.S/EST.0,7M3 COND. B                                           </t>
  </si>
  <si>
    <t>72.27.01.03</t>
  </si>
  <si>
    <t xml:space="preserve">ESCAVADEIRA HIDR.S/EST.0,7M3 COND. C                                           </t>
  </si>
  <si>
    <t>72.27.01.04</t>
  </si>
  <si>
    <t xml:space="preserve">ESCAVADEIRA HIDR.S/EST.0,7M3 COND. D                                           </t>
  </si>
  <si>
    <t>72.27.02.01</t>
  </si>
  <si>
    <t xml:space="preserve">ESCAVADEIRA HIDR.S/EST.0,60M3 COND. A                                          </t>
  </si>
  <si>
    <t>72.27.02.02</t>
  </si>
  <si>
    <t xml:space="preserve">ESCAVADEIRA HIDR.S/EST.0,60M3 COND. B                                          </t>
  </si>
  <si>
    <t>72.27.02.03</t>
  </si>
  <si>
    <t xml:space="preserve">ESCAVADEIRA HIDR.S/EST.0,60M3 COND. C                                          </t>
  </si>
  <si>
    <t>72.27.02.04</t>
  </si>
  <si>
    <t xml:space="preserve">ESCAVADEIRA HIDR.S/EST.0,60M3 COND. D                                          </t>
  </si>
  <si>
    <t>72.27.03.01</t>
  </si>
  <si>
    <t xml:space="preserve">ESCAVADEIRA HID.S/EST.0,62M3 COND. A                                           </t>
  </si>
  <si>
    <t>72.27.03.02</t>
  </si>
  <si>
    <t xml:space="preserve">ESCAVADEIRA HID.S/EST.0,62M3 COND. B                                           </t>
  </si>
  <si>
    <t>72.27.03.03</t>
  </si>
  <si>
    <t xml:space="preserve">ESCAVADEIRA HID.S/EST.0,62M3 COND. C                                           </t>
  </si>
  <si>
    <t>72.27.03.04</t>
  </si>
  <si>
    <t xml:space="preserve">ESCAVADEIRA HID.S/EST.0,62M3 COND. D                                           </t>
  </si>
  <si>
    <t>72.27.04.01</t>
  </si>
  <si>
    <t xml:space="preserve">ESCAVADEIRA HID.S/EST.2,2M3 COND. A                                            </t>
  </si>
  <si>
    <t>72.27.04.02</t>
  </si>
  <si>
    <t xml:space="preserve">ESCAVADEIRA HID.S/EST.2,2M3 COND. B                                            </t>
  </si>
  <si>
    <t>72.27.04.03</t>
  </si>
  <si>
    <t xml:space="preserve">ESCAVADEIRA HID.S/EST.2,2M3 COND. C                                            </t>
  </si>
  <si>
    <t>72.27.04.04</t>
  </si>
  <si>
    <t xml:space="preserve">ESCAVADEIRA HID.S/EST.2,2M3 COND. D                                            </t>
  </si>
  <si>
    <t>72.27.05.01</t>
  </si>
  <si>
    <t xml:space="preserve">ESCAVADEIRA HIDR.S/PNEU 0,25M3 COND. A                                         </t>
  </si>
  <si>
    <t>72.27.05.02</t>
  </si>
  <si>
    <t xml:space="preserve">ESCAVADEIRA HIDR.S/PNEU 0,25M3 COND. B                                         </t>
  </si>
  <si>
    <t>72.27.05.03</t>
  </si>
  <si>
    <t xml:space="preserve">ESCAVADEIRA HIDR.S/PNEU 0,25M3 COND. C                                         </t>
  </si>
  <si>
    <t>72.27.05.04</t>
  </si>
  <si>
    <t xml:space="preserve">ESCAVADEIRA HIDR.S/PNEU 0,25M3 COND. D                                         </t>
  </si>
  <si>
    <t>72.28.01.01</t>
  </si>
  <si>
    <t xml:space="preserve">EMPILHADEIRA 2500KG COND. A                                                    </t>
  </si>
  <si>
    <t>72.28.01.02</t>
  </si>
  <si>
    <t xml:space="preserve">EMPILHADEIRA 2500KG COND. B                                                    </t>
  </si>
  <si>
    <t>72.28.01.03</t>
  </si>
  <si>
    <t xml:space="preserve">EMPILHADEIRA 2500KG COND. C                                                    </t>
  </si>
  <si>
    <t>72.28.01.04</t>
  </si>
  <si>
    <t xml:space="preserve">EMPILHADEIRA 2500KG COND. D                                                    </t>
  </si>
  <si>
    <t>72.28.02.01</t>
  </si>
  <si>
    <t xml:space="preserve">EMPILHADEIRA 5000KG COND. A                                                    </t>
  </si>
  <si>
    <t>72.28.02.02</t>
  </si>
  <si>
    <t xml:space="preserve">EMPILHADEIRA 5000KG COND. B                                                    </t>
  </si>
  <si>
    <t>72.28.02.03</t>
  </si>
  <si>
    <t xml:space="preserve">EMPILHADEIRA 5000KG COND. C                                                    </t>
  </si>
  <si>
    <t>72.28.02.04</t>
  </si>
  <si>
    <t xml:space="preserve">EMPILHADEIRA 5000KG COND. D                                                    </t>
  </si>
  <si>
    <t>72.29.01.01</t>
  </si>
  <si>
    <t xml:space="preserve">FRESADORA A FRIO S/PNEUS 150M2/H COND.A                                        </t>
  </si>
  <si>
    <t>72.29.01.02</t>
  </si>
  <si>
    <t xml:space="preserve">FRESADORA A FRIO S/PNEUS 150M2/H COND.B                                        </t>
  </si>
  <si>
    <t>72.29.01.03</t>
  </si>
  <si>
    <t xml:space="preserve">FRESADORA A FRIO S/PNEUS 150M2/H COND.C                                        </t>
  </si>
  <si>
    <t>72.29.01.04</t>
  </si>
  <si>
    <t xml:space="preserve">FRESADORA A FRIO S/PNEUS 150M2/H COND.D                                        </t>
  </si>
  <si>
    <t>72.29.02.01</t>
  </si>
  <si>
    <t xml:space="preserve">FRESADORA A FRIO S/PNEUS 670HP COND. A                                         </t>
  </si>
  <si>
    <t>72.29.02.02</t>
  </si>
  <si>
    <t xml:space="preserve">FRESADORA A FRIO S/PNEUS 670HP COND. B                                         </t>
  </si>
  <si>
    <t>72.29.02.03</t>
  </si>
  <si>
    <t xml:space="preserve">FRESADORA A FRIO S/PNEUS 670HP COND. C                                         </t>
  </si>
  <si>
    <t>72.29.02.04</t>
  </si>
  <si>
    <t xml:space="preserve">FRESADORA A FRIO S/PNEUS 670HP COND. D                                         </t>
  </si>
  <si>
    <t>72.30.01.01</t>
  </si>
  <si>
    <t xml:space="preserve">GRUA 12M COND. A                                                               </t>
  </si>
  <si>
    <t>72.30.01.02</t>
  </si>
  <si>
    <t xml:space="preserve">GRUA 12M COND. B                                                               </t>
  </si>
  <si>
    <t>72.30.01.03</t>
  </si>
  <si>
    <t xml:space="preserve">GRUA 12M COND. C                                                               </t>
  </si>
  <si>
    <t>72.30.01.04</t>
  </si>
  <si>
    <t xml:space="preserve">GRUA 12M COND. D                                                               </t>
  </si>
  <si>
    <t>72.31.01.01</t>
  </si>
  <si>
    <t xml:space="preserve">GRUPO GERADOR 40KVA COND. A                                                    </t>
  </si>
  <si>
    <t>72.31.01.02</t>
  </si>
  <si>
    <t xml:space="preserve">GRUPO GERADOR 40KVA COND. B                                                    </t>
  </si>
  <si>
    <t>72.31.01.03</t>
  </si>
  <si>
    <t xml:space="preserve">GRUPO GERADOR 40KVA COND. C                                                    </t>
  </si>
  <si>
    <t>72.31.01.04</t>
  </si>
  <si>
    <t xml:space="preserve">GRUPO GERADOR 40KVA COND. D                                                    </t>
  </si>
  <si>
    <t>72.31.02.01</t>
  </si>
  <si>
    <t xml:space="preserve">GRUPO GERADOR 55KVA COND. A                                                    </t>
  </si>
  <si>
    <t>72.31.02.02</t>
  </si>
  <si>
    <t xml:space="preserve">GRUPO GERADOR 55KVA COND. B                                                    </t>
  </si>
  <si>
    <t>72.31.02.03</t>
  </si>
  <si>
    <t xml:space="preserve">GRUPO GERADOR 55KVA COND. C                                                    </t>
  </si>
  <si>
    <t>72.31.02.04</t>
  </si>
  <si>
    <t xml:space="preserve">GRUPO GERADOR 55KVA COND. D                                                    </t>
  </si>
  <si>
    <t>72.31.03.01</t>
  </si>
  <si>
    <t xml:space="preserve">GRUPO GERADOR 83KVA COND. A                                                    </t>
  </si>
  <si>
    <t>72.31.03.02</t>
  </si>
  <si>
    <t xml:space="preserve">GRUPO GERADOR 83KVA COND. B                                                    </t>
  </si>
  <si>
    <t>72.31.03.03</t>
  </si>
  <si>
    <t xml:space="preserve">GRUPO GERADOR 83KVA COND. C                                                    </t>
  </si>
  <si>
    <t>72.31.03.04</t>
  </si>
  <si>
    <t xml:space="preserve">GRUPO GERADOR 83KVA COND. D                                                    </t>
  </si>
  <si>
    <t>72.31.04.01</t>
  </si>
  <si>
    <t xml:space="preserve">GRUPO GERADOR 115KVA COND. A                                                   </t>
  </si>
  <si>
    <t>72.31.04.02</t>
  </si>
  <si>
    <t xml:space="preserve">GRUPO GERADOR 115KVA COND. B                                                   </t>
  </si>
  <si>
    <t>72.31.04.03</t>
  </si>
  <si>
    <t xml:space="preserve">GRUPO GERADOR 115KVA COND. C                                                   </t>
  </si>
  <si>
    <t>72.31.04.04</t>
  </si>
  <si>
    <t xml:space="preserve">GRUPO GERADOR 115KVA COND. D                                                   </t>
  </si>
  <si>
    <t>72.31.05.01</t>
  </si>
  <si>
    <t xml:space="preserve">GRUPO GERADOR PORTATIL 3,5KVA COND. A                                          </t>
  </si>
  <si>
    <t>72.31.05.02</t>
  </si>
  <si>
    <t xml:space="preserve">GRUPO GERADOR PORTATIL 3,5KVA COND. B                                          </t>
  </si>
  <si>
    <t>72.31.05.03</t>
  </si>
  <si>
    <t xml:space="preserve">GRUPO GERADOR PORTATIL 3,5KVA COND. C                                          </t>
  </si>
  <si>
    <t>72.31.05.04</t>
  </si>
  <si>
    <t xml:space="preserve">GRUPO GERADOR PORTATIL 3,5KVA COND. D                                          </t>
  </si>
  <si>
    <t>72.31.06.01</t>
  </si>
  <si>
    <t xml:space="preserve">GRUPO GERADOR PORTATIL 7KVA COND. A                                            </t>
  </si>
  <si>
    <t>72.31.06.02</t>
  </si>
  <si>
    <t xml:space="preserve">GRUPO GERADOR PORTATIL 7KVA COND. B                                            </t>
  </si>
  <si>
    <t>72.31.06.03</t>
  </si>
  <si>
    <t xml:space="preserve">GRUPO GERADOR PORTATIL 7KVA COND. C                                            </t>
  </si>
  <si>
    <t>72.31.06.04</t>
  </si>
  <si>
    <t xml:space="preserve">GRUPO GERADOR PORTATIL 7KVA COND. D                                            </t>
  </si>
  <si>
    <t>72.32.01.01</t>
  </si>
  <si>
    <t xml:space="preserve">GUINCHO ELETRICO DE COLUNA 30M COND. A                                         </t>
  </si>
  <si>
    <t>72.32.01.02</t>
  </si>
  <si>
    <t xml:space="preserve">GUINCHO ELETRICO DE COLUNA 30M COND. B                                         </t>
  </si>
  <si>
    <t>72.32.01.03</t>
  </si>
  <si>
    <t xml:space="preserve">GUINCHO ELETRICO DE COLUNA 30M COND. C                                         </t>
  </si>
  <si>
    <t>72.32.01.04</t>
  </si>
  <si>
    <t xml:space="preserve">GUINCHO ELETRICO DE COLUNA 30M COND. D                                         </t>
  </si>
  <si>
    <t>72.32.02.01</t>
  </si>
  <si>
    <t xml:space="preserve">GUINCHO ELETRICO TIPO ELEV. 30M COND. A                                        </t>
  </si>
  <si>
    <t>72.32.02.02</t>
  </si>
  <si>
    <t xml:space="preserve">GUINCHO ELETRICO TIPO ELEV. 30M COND. B                                        </t>
  </si>
  <si>
    <t>72.32.02.03</t>
  </si>
  <si>
    <t xml:space="preserve">GUINCHO ELETRICO TIPO ELEV. 30M COND. C                                        </t>
  </si>
  <si>
    <t>72.32.02.04</t>
  </si>
  <si>
    <t xml:space="preserve">GUINCHO ELETRICO TIPO ELEV. 30M COND. D                                        </t>
  </si>
  <si>
    <t>72.33.01.01</t>
  </si>
  <si>
    <t xml:space="preserve">GUIND.HID.LANC.TELES.S/PN 20T COND. A                                          </t>
  </si>
  <si>
    <t>72.33.01.02</t>
  </si>
  <si>
    <t xml:space="preserve">GUIND.HID.LANC.TELES.S/PN 20T COND. B                                          </t>
  </si>
  <si>
    <t>72.33.01.03</t>
  </si>
  <si>
    <t xml:space="preserve">GUIND.HID.LANC.TELES.S/PN 20T COND. C                                          </t>
  </si>
  <si>
    <t>72.33.01.04</t>
  </si>
  <si>
    <t xml:space="preserve">GUIND.HID.LANC.TELES.S/PN 20T COND. D                                          </t>
  </si>
  <si>
    <t>72.33.02.01</t>
  </si>
  <si>
    <t xml:space="preserve">GUIND.HID.LANC.TELES.S/PN.27,2T COND. A                                        </t>
  </si>
  <si>
    <t>72.33.02.02</t>
  </si>
  <si>
    <t xml:space="preserve">GUIND.HID.LANC.TELES.S/PN.27,2T COND. B                                        </t>
  </si>
  <si>
    <t>72.33.02.03</t>
  </si>
  <si>
    <t xml:space="preserve">GUIND.HID.LANC.TELES.S/PN.27,2T COND. C                                        </t>
  </si>
  <si>
    <t>72.33.02.04</t>
  </si>
  <si>
    <t xml:space="preserve">GUIND.HID.LANC.TELES.S/PN.27,2T COND. D                                        </t>
  </si>
  <si>
    <t>72.34.01.01</t>
  </si>
  <si>
    <t xml:space="preserve">LAVA JATO 200L/H COND. A                                                       </t>
  </si>
  <si>
    <t>72.34.01.02</t>
  </si>
  <si>
    <t xml:space="preserve">LAVA JATO 200L/H COND. B                                                       </t>
  </si>
  <si>
    <t>72.34.01.03</t>
  </si>
  <si>
    <t xml:space="preserve">LAVA JATO 200L/H COND. C                                                       </t>
  </si>
  <si>
    <t>72.34.01.04</t>
  </si>
  <si>
    <t xml:space="preserve">LAVA JATO 200L/H COND. D                                                       </t>
  </si>
  <si>
    <t>72.35.01.01</t>
  </si>
  <si>
    <t xml:space="preserve">MARTELETE ROMP.PN.11,2KG COND. A                                               </t>
  </si>
  <si>
    <t>72.35.01.02</t>
  </si>
  <si>
    <t xml:space="preserve">MARTELETE ROMP.PN.11,2KG COND. B                                               </t>
  </si>
  <si>
    <t>72.35.01.03</t>
  </si>
  <si>
    <t xml:space="preserve">MARTELETE ROMP.PN.11,2KG COND. C                                               </t>
  </si>
  <si>
    <t>72.35.01.04</t>
  </si>
  <si>
    <t xml:space="preserve">MARTELETE ROMP.PN.11,2KG COND. D                                               </t>
  </si>
  <si>
    <t>72.35.02.01</t>
  </si>
  <si>
    <t xml:space="preserve">MARTELETE ROMP.PN.35KG COND. A                                                 </t>
  </si>
  <si>
    <t>72.35.02.02</t>
  </si>
  <si>
    <t xml:space="preserve">MARTELETE ROMP.PN.35KG COND. B                                                 </t>
  </si>
  <si>
    <t>72.35.02.03</t>
  </si>
  <si>
    <t xml:space="preserve">MARTELETE ROMP.PN.35KG COND. C                                                 </t>
  </si>
  <si>
    <t>72.35.02.04</t>
  </si>
  <si>
    <t xml:space="preserve">MARTELETE ROMP.PN.35KG COND. D                                                 </t>
  </si>
  <si>
    <t>72.35.03.01</t>
  </si>
  <si>
    <t xml:space="preserve">MARTELETE ROMP.PN.42KG COND. A                                                 </t>
  </si>
  <si>
    <t>72.35.03.02</t>
  </si>
  <si>
    <t xml:space="preserve">MARTELETE ROMP.PN.42KG COND. B                                                 </t>
  </si>
  <si>
    <t>72.35.03.03</t>
  </si>
  <si>
    <t xml:space="preserve">MARTELETE ROMP.PN.42KG COND. C                                                 </t>
  </si>
  <si>
    <t>72.35.03.04</t>
  </si>
  <si>
    <t xml:space="preserve">MARTELETE ROMP.PN.42KG COND. D                                                 </t>
  </si>
  <si>
    <t>72.36.01.01</t>
  </si>
  <si>
    <t xml:space="preserve">ROMPEDOR/DEMOL.HIDR.P/ESCAVAD. COND. A                                         </t>
  </si>
  <si>
    <t>72.36.01.02</t>
  </si>
  <si>
    <t xml:space="preserve">ROMPEDOR/DEMOL.HIDR.P/ESCAVAD. COND. B                                         </t>
  </si>
  <si>
    <t>72.36.01.03</t>
  </si>
  <si>
    <t xml:space="preserve">ROMPEDOR/DEMOL.HIDR.P/ESCAVAD. COND. C                                         </t>
  </si>
  <si>
    <t>72.36.01.04</t>
  </si>
  <si>
    <t xml:space="preserve">ROMPEDOR/DEMOL.HIDR.P/ESCAVAD. COND. D                                         </t>
  </si>
  <si>
    <t>72.36.02.01</t>
  </si>
  <si>
    <t xml:space="preserve">ROMPEDOR/DEMOL.HIDR.P/RETROESC. COND. A                                        </t>
  </si>
  <si>
    <t>72.36.02.02</t>
  </si>
  <si>
    <t xml:space="preserve">ROMPEDOR/DEMOL.HIDR.P/RETROESC. COND. B                                        </t>
  </si>
  <si>
    <t>72.36.02.03</t>
  </si>
  <si>
    <t xml:space="preserve">ROMPEDOR/DEMOL.HIDR.P/RETROESC. COND. C                                        </t>
  </si>
  <si>
    <t>72.36.02.04</t>
  </si>
  <si>
    <t xml:space="preserve">ROMPEDOR/DEMOL.HIDR.P/RETROESC. COND. D                                        </t>
  </si>
  <si>
    <t>72.37.01.01</t>
  </si>
  <si>
    <t xml:space="preserve">MOTONIVELADORA COM RIPPER 140HP COND. A                                        </t>
  </si>
  <si>
    <t>72.37.01.02</t>
  </si>
  <si>
    <t xml:space="preserve">MOTONIVELADORA COM RIPPER 140HP COND. B                                        </t>
  </si>
  <si>
    <t>72.37.01.03</t>
  </si>
  <si>
    <t xml:space="preserve">MOTONIVELADORA COM RIPPER 140HP COND. C                                        </t>
  </si>
  <si>
    <t>72.37.01.04</t>
  </si>
  <si>
    <t xml:space="preserve">MOTONIVELADORA COM RIPPER 140HP COND. D                                        </t>
  </si>
  <si>
    <t>72.37.02.01</t>
  </si>
  <si>
    <t xml:space="preserve">MOTONIVELADORA C/ESCARIF.(16200KG)COND.A                                       </t>
  </si>
  <si>
    <t>72.37.02.02</t>
  </si>
  <si>
    <t xml:space="preserve">MOTONIVELADORA C/ESCARIF.(16200KG)COND.B                                       </t>
  </si>
  <si>
    <t>72.37.02.03</t>
  </si>
  <si>
    <t xml:space="preserve">MOTONIVELADORA C/ESCARIF.(16200KG)COND.C                                       </t>
  </si>
  <si>
    <t>72.37.02.04</t>
  </si>
  <si>
    <t xml:space="preserve">MOTONIVELADORA C/ESCARIF.(16200KG)COND.D                                       </t>
  </si>
  <si>
    <t>72.38.01.01</t>
  </si>
  <si>
    <t xml:space="preserve">MOTOSCRAPER 15M3 COND. A                                                       </t>
  </si>
  <si>
    <t>72.38.01.02</t>
  </si>
  <si>
    <t xml:space="preserve">MOTOSCRAPER 15M3 COND. B                                                       </t>
  </si>
  <si>
    <t>72.38.01.03</t>
  </si>
  <si>
    <t xml:space="preserve">MOTOSCRAPER 15M3 COND. C                                                       </t>
  </si>
  <si>
    <t>72.38.01.04</t>
  </si>
  <si>
    <t xml:space="preserve">MOTOSCRAPER 15M3 COND. D                                                       </t>
  </si>
  <si>
    <t>72.38.02.01</t>
  </si>
  <si>
    <t xml:space="preserve">MOTOSCRAPER 26M3 COND. A                                                       </t>
  </si>
  <si>
    <t>72.38.02.02</t>
  </si>
  <si>
    <t xml:space="preserve">MOTOSCRAPER 26M3 COND. B                                                       </t>
  </si>
  <si>
    <t>72.38.02.03</t>
  </si>
  <si>
    <t xml:space="preserve">MOTOSCRAPER 26M3 COND. C                                                       </t>
  </si>
  <si>
    <t>72.38.02.04</t>
  </si>
  <si>
    <t xml:space="preserve">MOTOSCRAPER 26M3 COND. D                                                       </t>
  </si>
  <si>
    <t>72.39.01.01</t>
  </si>
  <si>
    <t xml:space="preserve">MAQUINA SOLDA ELETRICA (40-375A) COND.A                                        </t>
  </si>
  <si>
    <t>72.39.01.02</t>
  </si>
  <si>
    <t xml:space="preserve">MAQUINA SOLDA ELETRICA (40-375A) COND.B                                        </t>
  </si>
  <si>
    <t>72.39.01.03</t>
  </si>
  <si>
    <t xml:space="preserve">MAQUINA SOLDA ELETRICA (40-375A) COND.C                                        </t>
  </si>
  <si>
    <t>72.39.01.04</t>
  </si>
  <si>
    <t xml:space="preserve">MAQUINA SOLDA ELETRICA (40-375A) COND.D                                        </t>
  </si>
  <si>
    <t>72.39.02.01</t>
  </si>
  <si>
    <t xml:space="preserve">MAQUINA DE SOLDA A DIESEL COND. A                                              </t>
  </si>
  <si>
    <t>72.39.02.02</t>
  </si>
  <si>
    <t xml:space="preserve">MAQUINA SOLDA A DIESEL ATE 375A COND.B                                         </t>
  </si>
  <si>
    <t>72.39.02.03</t>
  </si>
  <si>
    <t xml:space="preserve">MAQUINA SOLDA A DIESEL ATE 375A COND.C                                         </t>
  </si>
  <si>
    <t>72.39.02.04</t>
  </si>
  <si>
    <t xml:space="preserve">MAQUINA SOLDA A DIESEL ATE 375A COND.D                                         </t>
  </si>
  <si>
    <t>72.39.03.01</t>
  </si>
  <si>
    <t xml:space="preserve">MACARICO DE CORTE COND. A                                                      </t>
  </si>
  <si>
    <t>72.39.03.02</t>
  </si>
  <si>
    <t xml:space="preserve">MACARICO DE CORTE COND. B                                                      </t>
  </si>
  <si>
    <t>72.39.03.03</t>
  </si>
  <si>
    <t xml:space="preserve">MACARICO DE CORTE COND. C                                                      </t>
  </si>
  <si>
    <t>72.39.03.04</t>
  </si>
  <si>
    <t xml:space="preserve">MACARICO DE CORTE COND. D                                                      </t>
  </si>
  <si>
    <t>72.40.02.01</t>
  </si>
  <si>
    <t xml:space="preserve">ESTACAO TOTAL COND. A                                                          </t>
  </si>
  <si>
    <t>72.40.02.02</t>
  </si>
  <si>
    <t xml:space="preserve">ESTACAO TOTAL COND. B                                                          </t>
  </si>
  <si>
    <t>72.40.02.03</t>
  </si>
  <si>
    <t xml:space="preserve">ESTACAO TOTAL COND. C                                                          </t>
  </si>
  <si>
    <t>72.40.02.04</t>
  </si>
  <si>
    <t xml:space="preserve">ESTACAO TOTAL COND. D                                                          </t>
  </si>
  <si>
    <t>72.40.03.01</t>
  </si>
  <si>
    <t xml:space="preserve">NIVEL COM TRIPE COND. A                                                        </t>
  </si>
  <si>
    <t>72.40.03.02</t>
  </si>
  <si>
    <t xml:space="preserve">NIVEL COM TRIPE COND. B                                                        </t>
  </si>
  <si>
    <t>72.40.03.03</t>
  </si>
  <si>
    <t xml:space="preserve">NIVEL COM TRIPE COND. C                                                        </t>
  </si>
  <si>
    <t>72.40.03.04</t>
  </si>
  <si>
    <t xml:space="preserve">NIVEL COM TRIPE COND. D                                                        </t>
  </si>
  <si>
    <t>72.41.01.01</t>
  </si>
  <si>
    <t xml:space="preserve">PA CARREG.S/PNEUS 1,7M3 A 1,9M3 - COND.A                                       </t>
  </si>
  <si>
    <t>72.41.01.02</t>
  </si>
  <si>
    <t xml:space="preserve">PA CARREG.S/PNEUS 1,7M3 A 1,9M3 - COND.B                                       </t>
  </si>
  <si>
    <t>72.41.01.03</t>
  </si>
  <si>
    <t xml:space="preserve">PA CARREG.S/PNEUS 1,7M3 A 1,9M3 - COND.C                                       </t>
  </si>
  <si>
    <t>72.41.01.04</t>
  </si>
  <si>
    <t xml:space="preserve">PA CARREG.S/PNEUS 1,7M3 A 1,9M3 - COND.D                                       </t>
  </si>
  <si>
    <t>72.41.02.01</t>
  </si>
  <si>
    <t xml:space="preserve">PA CARREG.S/PNEUS 1,91M3 A 2,5M3 -COND.A                                       </t>
  </si>
  <si>
    <t>72.41.02.02</t>
  </si>
  <si>
    <t xml:space="preserve">PA CARREG.S/PNEUS 1,91M3 A 2,5M3 -COND.B                                       </t>
  </si>
  <si>
    <t>72.41.02.03</t>
  </si>
  <si>
    <t xml:space="preserve">PA CARREG.S/PNEUS 1,91M3 A 2,5M3 -COND.C                                       </t>
  </si>
  <si>
    <t>72.41.02.04</t>
  </si>
  <si>
    <t xml:space="preserve">PA CARREG.S/PNEUS 1,91M3 A 2,5M3 -COND.D                                       </t>
  </si>
  <si>
    <t>72.41.03.01</t>
  </si>
  <si>
    <t xml:space="preserve">PA CARREG.S/PNEUS 3,3M3 A 3,8M3 - COND.A                                       </t>
  </si>
  <si>
    <t>72.41.03.02</t>
  </si>
  <si>
    <t xml:space="preserve">PA CARREG.S/PNEUS 3,3M3 A 3,8M3 - COND.B                                       </t>
  </si>
  <si>
    <t>72.41.03.03</t>
  </si>
  <si>
    <t xml:space="preserve">PA CARREG.S/PNEUS 3,3M3 A 3,8M3 - COND.C                                       </t>
  </si>
  <si>
    <t>72.41.03.04</t>
  </si>
  <si>
    <t xml:space="preserve">PA CARREG.S/PNEUS 3,3M3 A 3,8M3 - COND.D                                       </t>
  </si>
  <si>
    <t>72.41.04.01</t>
  </si>
  <si>
    <t xml:space="preserve">PA CARREG. S/ESTEIRA 1,85M3 COND. A                                            </t>
  </si>
  <si>
    <t>72.41.04.02</t>
  </si>
  <si>
    <t xml:space="preserve">PA CARREG S/ESTEIRA 1,85M3 COND. B                                             </t>
  </si>
  <si>
    <t>72.41.04.03</t>
  </si>
  <si>
    <t xml:space="preserve">PA CARREG. S/ESTEIRA 1,85M3 COND. C                                            </t>
  </si>
  <si>
    <t>72.41.04.04</t>
  </si>
  <si>
    <t xml:space="preserve">PA CARREG. S/ESTEIRA 1,85M3 COND. D                                            </t>
  </si>
  <si>
    <t>72.41.05.01</t>
  </si>
  <si>
    <t xml:space="preserve">PA CARREGADEIRA S/EST.2,3M3 COND. A                                            </t>
  </si>
  <si>
    <t>72.41.05.02</t>
  </si>
  <si>
    <t xml:space="preserve">PA CARREGADEIRA S/EST.2,3M3 COND. B                                            </t>
  </si>
  <si>
    <t>72.41.05.03</t>
  </si>
  <si>
    <t xml:space="preserve">PA CARREGADEIRA S/EST.2,3M3 COND. C                                            </t>
  </si>
  <si>
    <t>72.41.05.04</t>
  </si>
  <si>
    <t xml:space="preserve">PA CARREGADEIRA S/EST.2,3M3 COND. D                                            </t>
  </si>
  <si>
    <t>72.42.01.01</t>
  </si>
  <si>
    <t xml:space="preserve">PERFURATRIZ MANUAL COND. A                                                     </t>
  </si>
  <si>
    <t>72.42.01.02</t>
  </si>
  <si>
    <t xml:space="preserve">PERFURATRIZ MANUAL COND. B                                                     </t>
  </si>
  <si>
    <t>72.42.01.03</t>
  </si>
  <si>
    <t xml:space="preserve">PERFURATRIZ MANUAL COND. C                                                     </t>
  </si>
  <si>
    <t>72.42.01.04</t>
  </si>
  <si>
    <t xml:space="preserve">PERFURATRIZ MANUAL COND. D                                                     </t>
  </si>
  <si>
    <t>72.42.02.01</t>
  </si>
  <si>
    <t xml:space="preserve">PERFURATRIZ S/ESTEIRA COND. A                                                  </t>
  </si>
  <si>
    <t>72.42.02.02</t>
  </si>
  <si>
    <t xml:space="preserve">PERFURATRIZ S/ESTEIRA COND. B                                                  </t>
  </si>
  <si>
    <t>72.42.02.03</t>
  </si>
  <si>
    <t xml:space="preserve">PERFURATRIZ S/ESTEIRA COND. C                                                  </t>
  </si>
  <si>
    <t>72.42.02.04</t>
  </si>
  <si>
    <t xml:space="preserve">PERFURATRIZ S/ESTEIRA COND. D                                                  </t>
  </si>
  <si>
    <t>72.42.03.01</t>
  </si>
  <si>
    <t xml:space="preserve">PERFURATRIZ JUMBO 3 BRACOS COND. A                                             </t>
  </si>
  <si>
    <t>72.42.03.02</t>
  </si>
  <si>
    <t xml:space="preserve">PERFURATRIZ JUMBO 3 BRACOS COND. B                                             </t>
  </si>
  <si>
    <t>72.42.03.03</t>
  </si>
  <si>
    <t xml:space="preserve">PERFURATRIZ JUMBO 3 BRACOS COND. C                                             </t>
  </si>
  <si>
    <t>72.42.03.04</t>
  </si>
  <si>
    <t xml:space="preserve">PERFURATRIZ JUMBO 3 BRACOS COND. D                                             </t>
  </si>
  <si>
    <t>72.42.04.01</t>
  </si>
  <si>
    <t xml:space="preserve">SONDA ROTATIVA COND. A                                                         </t>
  </si>
  <si>
    <t>72.42.04.02</t>
  </si>
  <si>
    <t xml:space="preserve">SONDA ROTATIVA COND. B                                                         </t>
  </si>
  <si>
    <t>72.42.04.03</t>
  </si>
  <si>
    <t xml:space="preserve">SONDA ROTATIVA COND. C                                                         </t>
  </si>
  <si>
    <t>72.42.04.04</t>
  </si>
  <si>
    <t xml:space="preserve">SONDA ROTATIVA COND. D                                                         </t>
  </si>
  <si>
    <t>72.42.05.01</t>
  </si>
  <si>
    <t xml:space="preserve">PERFURADOR/CINZAL DE BAIXO PESO COND. A                                        </t>
  </si>
  <si>
    <t>72.42.05.02</t>
  </si>
  <si>
    <t xml:space="preserve">PERFURADOR/CINZAL DE BAIXO PESO COND. B                                        </t>
  </si>
  <si>
    <t>72.42.05.03</t>
  </si>
  <si>
    <t xml:space="preserve">PERFURADOR/CINZAL DE BAIXO PESO COND. C                                        </t>
  </si>
  <si>
    <t>72.42.05.04</t>
  </si>
  <si>
    <t xml:space="preserve">PERFURADOR/CINZAL DE BAIXO PESO COND. D                                        </t>
  </si>
  <si>
    <t>72.43.01.01</t>
  </si>
  <si>
    <t xml:space="preserve">RETROESCAV./CARREGADEIRA 0,77M3 COND. A                                        </t>
  </si>
  <si>
    <t>72.43.01.02</t>
  </si>
  <si>
    <t xml:space="preserve">RETROESCAV./CARREGADEIRA 0,77M3 COND. B                                        </t>
  </si>
  <si>
    <t>72.43.01.03</t>
  </si>
  <si>
    <t xml:space="preserve">RETROESCAV./CARREGADEIRA 0,77M3 COND. C                                        </t>
  </si>
  <si>
    <t>72.43.01.04</t>
  </si>
  <si>
    <t xml:space="preserve">RETROESCAV./CARREGADEIRA 0,77M3 COND. D                                        </t>
  </si>
  <si>
    <t>72.44.01.01</t>
  </si>
  <si>
    <t xml:space="preserve">ROCADEIRA MANUAL GASOLINA COND. A                                              </t>
  </si>
  <si>
    <t>72.44.01.02</t>
  </si>
  <si>
    <t xml:space="preserve">ROCADEIRA MANUAL GASOLINA COND. B                                              </t>
  </si>
  <si>
    <t>72.44.01.03</t>
  </si>
  <si>
    <t xml:space="preserve">ROCADEIRA MANUAL GASOLINA COND. C                                              </t>
  </si>
  <si>
    <t>72.44.01.04</t>
  </si>
  <si>
    <t xml:space="preserve">ROCADEIRA MANUAL GASOLINA COND. D                                              </t>
  </si>
  <si>
    <t>72.44.02.01</t>
  </si>
  <si>
    <t xml:space="preserve">ROCADEIRA MANUAL ELETRICA COND. A                                              </t>
  </si>
  <si>
    <t>72.44.02.02</t>
  </si>
  <si>
    <t xml:space="preserve">ROCADEIRA MANUAL ELETRICA COND. B                                              </t>
  </si>
  <si>
    <t>72.44.02.03</t>
  </si>
  <si>
    <t xml:space="preserve">ROCADEIRA MANUAL ELETRICA COND. C                                              </t>
  </si>
  <si>
    <t>72.44.02.04</t>
  </si>
  <si>
    <t xml:space="preserve">ROCADEIRA MANUAL ELETRICA COND. D                                              </t>
  </si>
  <si>
    <t>72.44.03.01</t>
  </si>
  <si>
    <t xml:space="preserve">ROCADEIRA ADAPT.P/TRAT.AGRIC.COND. A                                           </t>
  </si>
  <si>
    <t>72.44.03.02</t>
  </si>
  <si>
    <t xml:space="preserve">ROCADEIRA ADAPT.P/TRAT.AGRIC.COND. B                                           </t>
  </si>
  <si>
    <t>72.44.03.03</t>
  </si>
  <si>
    <t xml:space="preserve">ROCADEIRA ADAPT.P/TRAT.AGRIC.COND. C                                           </t>
  </si>
  <si>
    <t>72.44.03.04</t>
  </si>
  <si>
    <t xml:space="preserve">ROCADEIRA ADAPT.P/TRAT.AGRIC. COND. D                                          </t>
  </si>
  <si>
    <t>72.45.01.01</t>
  </si>
  <si>
    <t xml:space="preserve">ROLO COMPACT.VIBRAT.CILIN./PN 7T COND. A                                       </t>
  </si>
  <si>
    <t>72.45.01.02</t>
  </si>
  <si>
    <t xml:space="preserve">ROLO COMPACT.VIBRAT.CILIN./PN 7T COND. B                                       </t>
  </si>
  <si>
    <t>72.45.01.03</t>
  </si>
  <si>
    <t xml:space="preserve">ROLO COMPACT.VIBRAT.CILIN./PN 7T COND. C                                       </t>
  </si>
  <si>
    <t>72.45.01.04</t>
  </si>
  <si>
    <t xml:space="preserve">ROLO COMPACT.VIBRAT.CILIN./PN 7T COND. D                                       </t>
  </si>
  <si>
    <t>72.45.02.01</t>
  </si>
  <si>
    <t xml:space="preserve">ROLO COMPACT.VIBRAT.CILIN./PN7,7T COND.A                                       </t>
  </si>
  <si>
    <t>72.45.02.02</t>
  </si>
  <si>
    <t xml:space="preserve">ROLO COMPACT.VIBRAT.CILIN./PN7,7T COND.B                                       </t>
  </si>
  <si>
    <t>72.45.02.03</t>
  </si>
  <si>
    <t xml:space="preserve">ROLO COMPACT.VIBRAT.CILIN./PN7,7T COND.C                                       </t>
  </si>
  <si>
    <t>72.45.02.04</t>
  </si>
  <si>
    <t xml:space="preserve">ROLO COMPACT.VIBRAT.CILIN./PN7,7T COND.D                                       </t>
  </si>
  <si>
    <t>72.45.03.01</t>
  </si>
  <si>
    <t xml:space="preserve">ROLO COMPACT.VIBRAT.CILIN./PN10T COND.A                                        </t>
  </si>
  <si>
    <t>72.45.03.02</t>
  </si>
  <si>
    <t xml:space="preserve">ROLO COMPACT.VIBRAT.CILIN./PN10T COND.B                                        </t>
  </si>
  <si>
    <t>72.45.03.03</t>
  </si>
  <si>
    <t xml:space="preserve">ROLO COMPACT VIBRAT.CILIN./PN10T COND.C                                        </t>
  </si>
  <si>
    <t>72.45.03.04</t>
  </si>
  <si>
    <t xml:space="preserve">ROLO COMPACT.VIBRAT.CILIN./PN10T COND.D                                        </t>
  </si>
  <si>
    <t>72.45.04.01</t>
  </si>
  <si>
    <t xml:space="preserve">ROLO COMPACT.VIBR.CILIN./PN 11,3T COND.A                                       </t>
  </si>
  <si>
    <t>72.45.04.02</t>
  </si>
  <si>
    <t xml:space="preserve">ROLO COMPACT.VIBR.CILIN./PN 11,3T COND.B                                       </t>
  </si>
  <si>
    <t>72.45.04.03</t>
  </si>
  <si>
    <t xml:space="preserve">ROLO COMPACT.VIBR.CILIN./PN 11,3T COND.C                                       </t>
  </si>
  <si>
    <t>72.45.04.04</t>
  </si>
  <si>
    <t xml:space="preserve">ROLO COMPACT.VIBR.CILIN./PN 11,3T COND.D                                       </t>
  </si>
  <si>
    <t>72.45.05.01</t>
  </si>
  <si>
    <t xml:space="preserve">ROLO COMPACT.VIBR.CILIN./PN 15,5T COND.A                                       </t>
  </si>
  <si>
    <t>72.45.05.02</t>
  </si>
  <si>
    <t xml:space="preserve">ROLO COMPACT.VIBR.CILIN./PN 15,5T COND.B                                       </t>
  </si>
  <si>
    <t>72.45.05.03</t>
  </si>
  <si>
    <t xml:space="preserve">ROLO COMPACT.VIBR.CILIN./PN 15,5T COND.C                                       </t>
  </si>
  <si>
    <t>72.45.05.04</t>
  </si>
  <si>
    <t xml:space="preserve">ROLO COMPACT.VIBR.CILIN./PN 15,5T COND.D                                       </t>
  </si>
  <si>
    <t>72.45.06.01</t>
  </si>
  <si>
    <t xml:space="preserve">ROLO COMP.PE DE CARN./PN 15,5T COND. A                                         </t>
  </si>
  <si>
    <t>72.45.06.02</t>
  </si>
  <si>
    <t xml:space="preserve">ROLO COMP.PE DE CARN./PN 15,5T COND. B                                         </t>
  </si>
  <si>
    <t>72.45.06.03</t>
  </si>
  <si>
    <t xml:space="preserve">ROLO COMP.PE DE CARN./PN 15,5T COND. C                                         </t>
  </si>
  <si>
    <t>72.45.06.04</t>
  </si>
  <si>
    <t xml:space="preserve">ROLO COMP.PE DE CARN./PN 15,5T COND. D                                         </t>
  </si>
  <si>
    <t>72.46.01.01</t>
  </si>
  <si>
    <t xml:space="preserve">ROLO COMPACT.VIBR.ASF.7,2T COND. A                                             </t>
  </si>
  <si>
    <t>72.46.01.02</t>
  </si>
  <si>
    <t xml:space="preserve">ROLO COMPACT.VIBR.ASF.7,2T COND. B                                             </t>
  </si>
  <si>
    <t>72.46.01.03</t>
  </si>
  <si>
    <t xml:space="preserve">ROLO COMPACT.VIBR.ASF.7,2T COND. C                                             </t>
  </si>
  <si>
    <t>72.46.01.04</t>
  </si>
  <si>
    <t xml:space="preserve">ROLO COMPACT.VIBR.ASF.7,2T COND. D                                             </t>
  </si>
  <si>
    <t>72.46.02.01</t>
  </si>
  <si>
    <t xml:space="preserve">ROLO COMPACT.VIBR.ASF.10,2T COND. A                                            </t>
  </si>
  <si>
    <t>72.46.02.02</t>
  </si>
  <si>
    <t xml:space="preserve">ROLO COMPACT.VIBR.ASF.10,2T COND. B                                            </t>
  </si>
  <si>
    <t>72.46.02.03</t>
  </si>
  <si>
    <t xml:space="preserve">ROLO COMPACT.VIBR.ASF.10,2T COND. C                                            </t>
  </si>
  <si>
    <t>72.46.02.04</t>
  </si>
  <si>
    <t xml:space="preserve">ROLO COMPACT.VIBR.ASF.10,2T COND. D                                            </t>
  </si>
  <si>
    <t>72.47.01.01</t>
  </si>
  <si>
    <t xml:space="preserve">ROLO COMPACT. TANDEM 2,3TON COND. A                                            </t>
  </si>
  <si>
    <t>72.47.01.02</t>
  </si>
  <si>
    <t xml:space="preserve">ROLO COMPACT. TANDEM 2,3TON COND. B                                            </t>
  </si>
  <si>
    <t>72.47.01.03</t>
  </si>
  <si>
    <t xml:space="preserve">ROLO COMPACT. TANDEM 2,3TON COND. C                                            </t>
  </si>
  <si>
    <t>72.47.01.04</t>
  </si>
  <si>
    <t xml:space="preserve">ROLO COMPACT. TANDEM 2,3TON COND. D                                            </t>
  </si>
  <si>
    <t>72.47.02.01</t>
  </si>
  <si>
    <t xml:space="preserve">ROLO COMPACT. TANDEM 7TON COND. A                                              </t>
  </si>
  <si>
    <t>72.47.02.02</t>
  </si>
  <si>
    <t xml:space="preserve">ROLO COMPACT. TANDEM 7TON COND. B                                              </t>
  </si>
  <si>
    <t>72.47.02.03</t>
  </si>
  <si>
    <t xml:space="preserve">ROLO COMPACT. TANDEM 7TON COND. C                                              </t>
  </si>
  <si>
    <t>72.47.02.04</t>
  </si>
  <si>
    <t xml:space="preserve">ROLO COMPACT. TANDEM 7TON COND. D                                              </t>
  </si>
  <si>
    <t>72.47.03.01</t>
  </si>
  <si>
    <t xml:space="preserve">ROLO COMPACT. TANDEM 12TON COND. A                                             </t>
  </si>
  <si>
    <t>72.47.03.02</t>
  </si>
  <si>
    <t xml:space="preserve">ROLO COMPACT. TANDEM 12TON COND. B                                             </t>
  </si>
  <si>
    <t>72.47.03.03</t>
  </si>
  <si>
    <t xml:space="preserve">ROLO COMPACT. TANDEM 12TON COND. C                                             </t>
  </si>
  <si>
    <t>72.47.03.04</t>
  </si>
  <si>
    <t xml:space="preserve">ROLO COMPACT. TANDEM 12TON COND. D                                             </t>
  </si>
  <si>
    <t>72.48.01.01</t>
  </si>
  <si>
    <t xml:space="preserve">ROLO COMPACT.S/PNEU P/ASF. 12,5T COND. A                                       </t>
  </si>
  <si>
    <t>72.48.01.02</t>
  </si>
  <si>
    <t xml:space="preserve">ROLO COMPACT.S/PNEU P/ASF. 12,5T COND. B                                       </t>
  </si>
  <si>
    <t>72.48.01.03</t>
  </si>
  <si>
    <t xml:space="preserve">ROLO COMPACT.S/PNEU P/ASF. 12,5T COND. C                                       </t>
  </si>
  <si>
    <t>72.48.01.04</t>
  </si>
  <si>
    <t xml:space="preserve">ROLO COMPACT.S/PNEU P/ASF. 12,5T COND. D                                       </t>
  </si>
  <si>
    <t>72.48.02.01</t>
  </si>
  <si>
    <t xml:space="preserve">ROLO COMPACT. S/PNEU P/ASF. 27T COND. A                                        </t>
  </si>
  <si>
    <t>72.48.02.02</t>
  </si>
  <si>
    <t xml:space="preserve">ROLO COMPACT. S/PNEU P/ASF. 27T COND. B                                        </t>
  </si>
  <si>
    <t>72.48.02.03</t>
  </si>
  <si>
    <t xml:space="preserve">ROLO COMPACT. S/PNEU P/ASF. 27T COND. C                                        </t>
  </si>
  <si>
    <t>72.48.02.04</t>
  </si>
  <si>
    <t xml:space="preserve">ROLO COMPACT. S/PNEU P/ASF. 27T COND. D                                        </t>
  </si>
  <si>
    <t>72.49.01.01</t>
  </si>
  <si>
    <t xml:space="preserve">TRATOR AGRIC.C/PESO DE 3,7T COND. A                                            </t>
  </si>
  <si>
    <t>72.49.01.02</t>
  </si>
  <si>
    <t xml:space="preserve">TRATOR AGRIC.C/PESO DE 3,7T COND. B                                            </t>
  </si>
  <si>
    <t>72.49.01.03</t>
  </si>
  <si>
    <t xml:space="preserve">TRATOR AGRIC.C/PESO DE 3,7T COND. C                                            </t>
  </si>
  <si>
    <t>72.49.01.04</t>
  </si>
  <si>
    <t xml:space="preserve">TRATOR AGRIC.C/PESO DE 3,7T COND. D                                            </t>
  </si>
  <si>
    <t>72.49.02.01</t>
  </si>
  <si>
    <t xml:space="preserve">TRATOR AGRIC.C/PESO DE 5T COND. A                                              </t>
  </si>
  <si>
    <t>72.49.02.02</t>
  </si>
  <si>
    <t xml:space="preserve">TRATOR AGRIC.C/PESO DE 5T COND. B                                              </t>
  </si>
  <si>
    <t>72.49.02.03</t>
  </si>
  <si>
    <t xml:space="preserve">TRATOR AGRIC.C/PESO DE 5T COND. C                                              </t>
  </si>
  <si>
    <t>72.49.02.04</t>
  </si>
  <si>
    <t xml:space="preserve">TRATOR AGRIC.C/PESO DE 5T COND. D                                              </t>
  </si>
  <si>
    <t>72.49.03.01</t>
  </si>
  <si>
    <t xml:space="preserve">MICRO TRATOR C/APAR. DE GRAMA COND. A                                          </t>
  </si>
  <si>
    <t>72.49.03.02</t>
  </si>
  <si>
    <t xml:space="preserve">MICRO TRATOR C/APAR. DE GRAMA COND. B                                          </t>
  </si>
  <si>
    <t>72.49.03.03</t>
  </si>
  <si>
    <t xml:space="preserve">MICRO TRATOR C/APAR. DE GRAMA COND. C                                          </t>
  </si>
  <si>
    <t>72.49.03.04</t>
  </si>
  <si>
    <t xml:space="preserve">MICRO TRATOR C/APAR. DE GRAMA COND. D                                          </t>
  </si>
  <si>
    <t>72.49.04.01</t>
  </si>
  <si>
    <t xml:space="preserve">TRATOR EQUIP.C/TRIT.RESIDUOS VEG.COND. A                                       </t>
  </si>
  <si>
    <t>72.49.04.02</t>
  </si>
  <si>
    <t xml:space="preserve">TRATOR EQUIP.C/TRIT.RESIDUOS VEG.COND. B                                       </t>
  </si>
  <si>
    <t>72.49.04.03</t>
  </si>
  <si>
    <t xml:space="preserve">TRATOR EQUIP.C/TRIT.RESIDUOS VEG.COND. C                                       </t>
  </si>
  <si>
    <t>72.49.04.04</t>
  </si>
  <si>
    <t xml:space="preserve">TRATOR EQUIP.C/TRIT.RESIDUOS VEG.COND. D                                       </t>
  </si>
  <si>
    <t>72.49.05.01</t>
  </si>
  <si>
    <t xml:space="preserve">TRATOR AGRIC. C/PULVEMISTURADOR COND. A                                        </t>
  </si>
  <si>
    <t>72.49.05.02</t>
  </si>
  <si>
    <t xml:space="preserve">TRATOR AGRIC. C/PULVEMISTURADOR COND. B                                        </t>
  </si>
  <si>
    <t>72.49.05.03</t>
  </si>
  <si>
    <t xml:space="preserve">TRATOR AGRIC. C/PULVEMISTURADOR COND. C                                        </t>
  </si>
  <si>
    <t>72.49.05.04</t>
  </si>
  <si>
    <t xml:space="preserve">TRATOR AGRIC. C/PULVEMISTURADOR COND. D                                        </t>
  </si>
  <si>
    <t>72.50.01.01</t>
  </si>
  <si>
    <t xml:space="preserve">TRATOR S/EST.COM LAMINA 1,93M3 COND. A                                         </t>
  </si>
  <si>
    <t>72.50.01.02</t>
  </si>
  <si>
    <t xml:space="preserve">TRATOR S/EST.COM LAMINA 1,93M3 COND. B                                         </t>
  </si>
  <si>
    <t>72.50.01.03</t>
  </si>
  <si>
    <t xml:space="preserve">TRATOR S/EST.COM LAMINA 1,93M3 COND. C                                         </t>
  </si>
  <si>
    <t>72.50.01.04</t>
  </si>
  <si>
    <t xml:space="preserve">TRATOR S/EST.COM LAMINA 1,93M3 COND. D                                         </t>
  </si>
  <si>
    <t>72.50.02.01</t>
  </si>
  <si>
    <t xml:space="preserve">TRATOR S/EST. COM LAMINA 2,28M3 COND. A                                        </t>
  </si>
  <si>
    <t>72.50.02.02</t>
  </si>
  <si>
    <t xml:space="preserve">TRATOR S/EST. COM LAMINA 2,28M3 COND. B                                        </t>
  </si>
  <si>
    <t>72.50.02.03</t>
  </si>
  <si>
    <t xml:space="preserve">TRATOR S/EST. COM LAMINA 2,28M3 COND. C                                        </t>
  </si>
  <si>
    <t>72.50.02.04</t>
  </si>
  <si>
    <t xml:space="preserve">TRATOR S/EST. COM LAMINA 2,28M3 COND. D                                        </t>
  </si>
  <si>
    <t>72.50.03.01</t>
  </si>
  <si>
    <t xml:space="preserve">TRATOR S/EST.COM LAMINA 3,18M3 COND. A                                         </t>
  </si>
  <si>
    <t>72.50.03.02</t>
  </si>
  <si>
    <t xml:space="preserve">TRATOR S/EST.COM LAMINA 3,18M3 COND. B                                         </t>
  </si>
  <si>
    <t>72.50.03.03</t>
  </si>
  <si>
    <t xml:space="preserve">TRATOR S/EST.COM LAMINA 3,18M3 COND. C                                         </t>
  </si>
  <si>
    <t>72.50.03.04</t>
  </si>
  <si>
    <t xml:space="preserve">TRATOR S/EST.COM LAMINA 3,18M3 COND. D                                         </t>
  </si>
  <si>
    <t>72.50.04.01</t>
  </si>
  <si>
    <t xml:space="preserve">TRATOR S/EST. C/LAMINA/RIP.1,93M3 COND.A                                       </t>
  </si>
  <si>
    <t>72.50.04.02</t>
  </si>
  <si>
    <t xml:space="preserve">TRATOR S/EST. C/LAMINA/RIP.1,93M3 COND.B                                       </t>
  </si>
  <si>
    <t>72.50.04.03</t>
  </si>
  <si>
    <t xml:space="preserve">TRATOR S/EST. C/LAMINA/RIP.1,93M3 COND.C                                       </t>
  </si>
  <si>
    <t>72.50.04.04</t>
  </si>
  <si>
    <t xml:space="preserve">TRATOR S/EST. C/LAMINA/RIP.1,93M3 COND.D                                       </t>
  </si>
  <si>
    <t>72.50.05.01</t>
  </si>
  <si>
    <t xml:space="preserve">TRATOR S/EST. C/LAMINA/RIP.2,28M3 COND.A                                       </t>
  </si>
  <si>
    <t>72.50.05.02</t>
  </si>
  <si>
    <t xml:space="preserve">TRATOR S/EST. C/LAMINA/RIP.2,28M3 COND.B                                       </t>
  </si>
  <si>
    <t>72.50.05.03</t>
  </si>
  <si>
    <t xml:space="preserve">TRATOR S/EST. C/LAMINA/RIP.2,28M3 COND.C                                       </t>
  </si>
  <si>
    <t>72.50.05.04</t>
  </si>
  <si>
    <t xml:space="preserve">TRATOR S/EST. C/LAMINA/RIP.2,28M3 COND.D                                       </t>
  </si>
  <si>
    <t>72.50.06.01</t>
  </si>
  <si>
    <t xml:space="preserve">TRATOR S/EST. C/LAMINA/RIP.3,18M3 COND.A                                       </t>
  </si>
  <si>
    <t>72.50.06.02</t>
  </si>
  <si>
    <t xml:space="preserve">TRATOR S/EST. C/LAMINA/RIP.3,18M3 COND.B                                       </t>
  </si>
  <si>
    <t>72.50.06.03</t>
  </si>
  <si>
    <t xml:space="preserve">TRATOR S/EST. C/LAMINA/RIP.3,18M3 COND.C                                       </t>
  </si>
  <si>
    <t>72.50.06.04</t>
  </si>
  <si>
    <t xml:space="preserve">TRATOR S/EST. C/LAMINA/RIP.3,18M3 COND.D                                       </t>
  </si>
  <si>
    <t>72.51.03.04</t>
  </si>
  <si>
    <t xml:space="preserve">PICADOR DE GALHOS 49HP DIESEL T4I                                              </t>
  </si>
  <si>
    <t>72.52.01.01</t>
  </si>
  <si>
    <t xml:space="preserve">USINA DE CONCRETO 200M3/H COND. A                                              </t>
  </si>
  <si>
    <t>72.52.01.02</t>
  </si>
  <si>
    <t xml:space="preserve">USINA DE CONCRETO 200M3/H COND. B                                              </t>
  </si>
  <si>
    <t>72.52.01.03</t>
  </si>
  <si>
    <t xml:space="preserve">USINA DE CONCRETO 200M3/H COND. C                                              </t>
  </si>
  <si>
    <t>72.52.01.04</t>
  </si>
  <si>
    <t xml:space="preserve">USINA DE CONCRETO 200M3/H COND. D                                              </t>
  </si>
  <si>
    <t>72.52.02.01</t>
  </si>
  <si>
    <t xml:space="preserve">USINA DE CONCRETO 40M3/H COND. A                                               </t>
  </si>
  <si>
    <t>72.52.02.02</t>
  </si>
  <si>
    <t xml:space="preserve">USINA DE CONCRETO 40M3/H COND. B                                               </t>
  </si>
  <si>
    <t>72.52.02.03</t>
  </si>
  <si>
    <t xml:space="preserve">USINA DE CONCRETO 40M3/H COND. C                                               </t>
  </si>
  <si>
    <t>72.52.02.04</t>
  </si>
  <si>
    <t xml:space="preserve">USINA DE CONCRETO 40M3/H COND. D                                               </t>
  </si>
  <si>
    <t>72.52.03.01</t>
  </si>
  <si>
    <t xml:space="preserve">USINA ASFALTICA 60A80T/H COND. A                                               </t>
  </si>
  <si>
    <t>72.52.03.02</t>
  </si>
  <si>
    <t xml:space="preserve">USINA ASFALTICA 60A80T/H COND. B                                               </t>
  </si>
  <si>
    <t>72.52.03.03</t>
  </si>
  <si>
    <t xml:space="preserve">USINA ASFALTICA 60 A 80T/H COND. C                                             </t>
  </si>
  <si>
    <t>72.52.03.04</t>
  </si>
  <si>
    <t xml:space="preserve">USINA ASFALTICA 60 A 80 T/H COND. D                                            </t>
  </si>
  <si>
    <t>72.52.04.01</t>
  </si>
  <si>
    <t xml:space="preserve">USINA ASF.MATER.FRES.100A150T/H COND.A                                         </t>
  </si>
  <si>
    <t>72.52.04.02</t>
  </si>
  <si>
    <t xml:space="preserve">USINA ASF.MATER.FRES.100A150T/H COND.B                                         </t>
  </si>
  <si>
    <t>72.52.04.03</t>
  </si>
  <si>
    <t xml:space="preserve">USINA ASF.MATER.FRES.100A150T/H COND.C                                         </t>
  </si>
  <si>
    <t>72.52.04.04</t>
  </si>
  <si>
    <t xml:space="preserve">USINA ASF.MATER.FRES.100A150T/H COND.D                                         </t>
  </si>
  <si>
    <t>72.52.05.01</t>
  </si>
  <si>
    <t xml:space="preserve">USINA DE SOLOS 400TON/H COND. A                                                </t>
  </si>
  <si>
    <t>72.52.05.02</t>
  </si>
  <si>
    <t xml:space="preserve">USINA DE SOLOS 400TON/H COND. B                                                </t>
  </si>
  <si>
    <t>72.52.05.03</t>
  </si>
  <si>
    <t xml:space="preserve">USINA DE SOLOS 400TON/H COND. C                                                </t>
  </si>
  <si>
    <t>72.52.05.04</t>
  </si>
  <si>
    <t xml:space="preserve">USINA DE SOLOS 400TON/H COND. D                                                </t>
  </si>
  <si>
    <t>72.53.01.01</t>
  </si>
  <si>
    <t xml:space="preserve">VIBRADOR DE IMERSAO 12000VPM ELET.COND.A                                       </t>
  </si>
  <si>
    <t>72.53.01.02</t>
  </si>
  <si>
    <t xml:space="preserve">VIBRADOR DE IMERSAO 12000VPM ELET.COND.B                                       </t>
  </si>
  <si>
    <t>72.53.01.03</t>
  </si>
  <si>
    <t xml:space="preserve">VIBRADOR DE IMERSAO 12000VPM ELET.COND.C                                       </t>
  </si>
  <si>
    <t>72.53.01.04</t>
  </si>
  <si>
    <t xml:space="preserve">VIBRADOR DE IMERSAO 12000VPM ELET.COND.D                                       </t>
  </si>
  <si>
    <t>72.53.02.01</t>
  </si>
  <si>
    <t xml:space="preserve">VIBRADOR DE IMERSAO 12000VPM GAS.COND.A                                        </t>
  </si>
  <si>
    <t>72.53.02.02</t>
  </si>
  <si>
    <t xml:space="preserve">VIBRADOR DE IMERSAO 12000VPM GAS.COND.B                                        </t>
  </si>
  <si>
    <t>72.53.02.03</t>
  </si>
  <si>
    <t xml:space="preserve">VIBRADOR DE IMERSAO 12000VPM GAS.COND.C                                        </t>
  </si>
  <si>
    <t>72.53.02.04</t>
  </si>
  <si>
    <t xml:space="preserve">VIBRADOR DE IMERSAO 12000VPM GAS.COND.D                                        </t>
  </si>
  <si>
    <t>72.54.01.01</t>
  </si>
  <si>
    <t xml:space="preserve">VIBRO ACAB.ASF.S/EST.400T/H COND. A                                            </t>
  </si>
  <si>
    <t>72.54.01.02</t>
  </si>
  <si>
    <t xml:space="preserve">VIBRO ACAB.ASF.S/EST.400T/H COND.B                                             </t>
  </si>
  <si>
    <t>72.54.01.03</t>
  </si>
  <si>
    <t xml:space="preserve">VIBRO ACAB.ASF.S/EST.400T/H COND.C                                             </t>
  </si>
  <si>
    <t>72.54.01.04</t>
  </si>
  <si>
    <t xml:space="preserve">VIBRO ACAB.ASF.S/EST.400T/H COND.D                                             </t>
  </si>
  <si>
    <t>72.54.02.01</t>
  </si>
  <si>
    <t xml:space="preserve">VIBRO ACAB.ASF.S/EST. 2200TON/H COND.A                                         </t>
  </si>
  <si>
    <t>72.54.02.02</t>
  </si>
  <si>
    <t xml:space="preserve">VIBRO ACAB.ASF.S/EST. 2200TON/H COND.B                                         </t>
  </si>
  <si>
    <t>72.54.02.03</t>
  </si>
  <si>
    <t xml:space="preserve">VIBRO ACAB.ASF.S/EST. 2200TON/H COND.C                                         </t>
  </si>
  <si>
    <t>72.54.02.04</t>
  </si>
  <si>
    <t xml:space="preserve">VIBRO ACAB.ASF.S/EST. 2200TON/H COND.D                                         </t>
  </si>
  <si>
    <t>72.54.03.01</t>
  </si>
  <si>
    <t xml:space="preserve">VIBRO ACAB.ASF.S/EST.500TON/H COND. A                                          </t>
  </si>
  <si>
    <t>72.54.03.02</t>
  </si>
  <si>
    <t xml:space="preserve">VIBRO ACAB.ASF.S/EST.500TON/H COND. B                                          </t>
  </si>
  <si>
    <t>72.54.03.03</t>
  </si>
  <si>
    <t xml:space="preserve">VIBRO ACAB.ASF.S/EST.500TON/H COND. C                                          </t>
  </si>
  <si>
    <t>72.54.03.04</t>
  </si>
  <si>
    <t xml:space="preserve">VIBRO ACAB.ASF.S/EST.500TON/H COND. D                                          </t>
  </si>
  <si>
    <t>72.54.04.01</t>
  </si>
  <si>
    <t xml:space="preserve">VIBRO ACAB.ASF.S/PNEU 14,7T/H COND. A                                          </t>
  </si>
  <si>
    <t>72.54.04.02</t>
  </si>
  <si>
    <t xml:space="preserve">VIBRO ACAB.ASF.S/PNEU 14,7T/H COND. B                                          </t>
  </si>
  <si>
    <t>72.54.04.03</t>
  </si>
  <si>
    <t xml:space="preserve">VIBRO ACAB.ASF.S/PNEU 14,7T/H COND. C                                          </t>
  </si>
  <si>
    <t>72.54.04.04</t>
  </si>
  <si>
    <t xml:space="preserve">VIBRO ACAB.ASF.S/PNEU 14,7T/H COND. D                                          </t>
  </si>
  <si>
    <t>72.55.01.01</t>
  </si>
  <si>
    <t xml:space="preserve">VIBRO ACAB.CONCRETO 200M3/H COND. A                                            </t>
  </si>
  <si>
    <t>72.55.01.02</t>
  </si>
  <si>
    <t xml:space="preserve">VIBRO ACAB.CONCRETO 200M3/H COND. B                                            </t>
  </si>
  <si>
    <t>72.55.01.03</t>
  </si>
  <si>
    <t xml:space="preserve">VIBRO ACAB.CONCRETO 200M3/H COND. C                                            </t>
  </si>
  <si>
    <t>72.55.01.04</t>
  </si>
  <si>
    <t xml:space="preserve">VIBRO ACAB.CONCRETO 200M3/H COND. D                                            </t>
  </si>
  <si>
    <t>72.56.01.01</t>
  </si>
  <si>
    <t xml:space="preserve">SERRA PARA PAVIMENTO 8HP COND. A                                               </t>
  </si>
  <si>
    <t>72.56.01.02</t>
  </si>
  <si>
    <t xml:space="preserve">SERRA PARA PAVIMENTO 8HP COND. B                                               </t>
  </si>
  <si>
    <t>72.56.01.03</t>
  </si>
  <si>
    <t xml:space="preserve">SERRA PARA PAVIMENTO 8HP COND. C                                               </t>
  </si>
  <si>
    <t>72.56.01.04</t>
  </si>
  <si>
    <t xml:space="preserve">SERRA PARA PAVIMENTO 8HP COND. D                                               </t>
  </si>
  <si>
    <t>72.56.03.01</t>
  </si>
  <si>
    <t xml:space="preserve">SERRA PARA PAVIMENTO 9HP COND. A                                               </t>
  </si>
  <si>
    <t>72.56.03.02</t>
  </si>
  <si>
    <t xml:space="preserve">SERRA PARA PAVIMENTO 9HP COND. B                                               </t>
  </si>
  <si>
    <t>72.56.03.03</t>
  </si>
  <si>
    <t xml:space="preserve">SERRA PARA PAVIMENTO 9HP COND. C                                               </t>
  </si>
  <si>
    <t>72.56.03.04</t>
  </si>
  <si>
    <t xml:space="preserve">SERRA PARA PAVIMENTO 9HP COND. D                                               </t>
  </si>
  <si>
    <t>72.57.01.01</t>
  </si>
  <si>
    <t xml:space="preserve">SELADORA A FRIO 15HP COND. A                                                   </t>
  </si>
  <si>
    <t>72.57.01.02</t>
  </si>
  <si>
    <t xml:space="preserve">SELADORA A FRIO 15HP COND. B                                                   </t>
  </si>
  <si>
    <t>72.57.01.03</t>
  </si>
  <si>
    <t xml:space="preserve">SELADORA A FRIO 15HP COND. C                                                   </t>
  </si>
  <si>
    <t>72.57.01.04</t>
  </si>
  <si>
    <t xml:space="preserve">SELADORA A FRIO 15HP COND. D                                                   </t>
  </si>
  <si>
    <t>72.58.01.01</t>
  </si>
  <si>
    <t xml:space="preserve">UNIDADE APLIC.EXTRUSAO COND. A                                                 </t>
  </si>
  <si>
    <t>72.58.01.02</t>
  </si>
  <si>
    <t xml:space="preserve">UNIDADE APLIC.EXTRUSAO COND. B                                                 </t>
  </si>
  <si>
    <t>72.58.01.03</t>
  </si>
  <si>
    <t xml:space="preserve">UNIDADE APLIC.EXTRUSAO COND. C                                                 </t>
  </si>
  <si>
    <t>72.58.01.04</t>
  </si>
  <si>
    <t xml:space="preserve">UNIDADE APLIC.EXTRUSAO COND. D                                                 </t>
  </si>
  <si>
    <t>72.58.02.01</t>
  </si>
  <si>
    <t xml:space="preserve">UNIDADE APLIC.TINTA ELAST.A FRIO COND.A                                        </t>
  </si>
  <si>
    <t>72.58.02.02</t>
  </si>
  <si>
    <t xml:space="preserve">UNIDADE APLIC.TINTA ELAST.A FRIO COND.B                                        </t>
  </si>
  <si>
    <t>72.58.02.03</t>
  </si>
  <si>
    <t xml:space="preserve">UNIDADE APLIC.TINTA ELAST.A FRIO COND.C                                        </t>
  </si>
  <si>
    <t>72.58.02.04</t>
  </si>
  <si>
    <t xml:space="preserve">UNIDADE APLIC.TINTA ELAST.A FRIO COND.D                                        </t>
  </si>
  <si>
    <t>72.58.03.01</t>
  </si>
  <si>
    <t xml:space="preserve">UNIDADE FUSORA COND. A                                                         </t>
  </si>
  <si>
    <t>72.58.03.02</t>
  </si>
  <si>
    <t xml:space="preserve">UNIDADE FUSORA COND. B                                                         </t>
  </si>
  <si>
    <t>72.58.03.03</t>
  </si>
  <si>
    <t xml:space="preserve">UNIDADE FUSORA COND. C                                                         </t>
  </si>
  <si>
    <t>72.58.03.04</t>
  </si>
  <si>
    <t xml:space="preserve">UNIDADE FUSORA COND. D                                                         </t>
  </si>
  <si>
    <t>72.58.04.01</t>
  </si>
  <si>
    <t xml:space="preserve">UNIDADE APLIC.HOT-SPRAY COND. A                                                </t>
  </si>
  <si>
    <t>72.58.04.02</t>
  </si>
  <si>
    <t xml:space="preserve">UNIDADE APLIC.HOT-SPRAY COND. B                                                </t>
  </si>
  <si>
    <t>72.58.04.03</t>
  </si>
  <si>
    <t xml:space="preserve">UNIDADE APLIC.HOT-SPRAY COND. C                                                </t>
  </si>
  <si>
    <t>72.58.04.04</t>
  </si>
  <si>
    <t xml:space="preserve">UNIDADE APLIC.HOT-SPRAY COND. D                                                </t>
  </si>
  <si>
    <t>72.58.05.01</t>
  </si>
  <si>
    <t xml:space="preserve">UNID.APLIC.TINTA (HOFFMAN OU SIMILAR)C-A                                       </t>
  </si>
  <si>
    <t>72.58.05.02</t>
  </si>
  <si>
    <t xml:space="preserve">UNID.APLIC.TINTA (HOFFMAN OU SIMILAR)C-B                                       </t>
  </si>
  <si>
    <t>72.58.05.03</t>
  </si>
  <si>
    <t xml:space="preserve">UNID.APLIC.TINTA (HOFFMAN OU SIMILAR)C-C                                       </t>
  </si>
  <si>
    <t>72.58.05.04</t>
  </si>
  <si>
    <t xml:space="preserve">UNID.APLIC.TINTA (HOFFMAN OU SIMILAR)C-D                                       </t>
  </si>
  <si>
    <t>72.59.01.01</t>
  </si>
  <si>
    <t xml:space="preserve">SILO P/ESTOC.CIMENTO 30T COND. A                                               </t>
  </si>
  <si>
    <t>72.59.01.02</t>
  </si>
  <si>
    <t xml:space="preserve">SILO P/ESTOC.CIMENTO 30T COND. B                                               </t>
  </si>
  <si>
    <t>72.59.01.03</t>
  </si>
  <si>
    <t xml:space="preserve">SILO P/ESTOC.CIMENTO 30T COND. C                                               </t>
  </si>
  <si>
    <t>72.59.01.04</t>
  </si>
  <si>
    <t xml:space="preserve">SILO P/ESTOC.CIMENTO 30T COND. D                                               </t>
  </si>
  <si>
    <t>72.61.01.01</t>
  </si>
  <si>
    <t xml:space="preserve">VASSOURA MEC. REBOCAVEL COND. A                                                </t>
  </si>
  <si>
    <t>72.61.01.02</t>
  </si>
  <si>
    <t xml:space="preserve">VASSOURA MEC. REBOCAVEL COND. B                                                </t>
  </si>
  <si>
    <t>72.61.01.03</t>
  </si>
  <si>
    <t xml:space="preserve">VASSOURA MEC. REBOCAVEL COND. C                                                </t>
  </si>
  <si>
    <t>72.61.01.04</t>
  </si>
  <si>
    <t xml:space="preserve">VASSOURA MEC. REBOCAVEL COND. D                                                </t>
  </si>
  <si>
    <t>72.63.01.01</t>
  </si>
  <si>
    <t xml:space="preserve">MAQUINA DE JATO COND. A                                                        </t>
  </si>
  <si>
    <t>72.63.01.02</t>
  </si>
  <si>
    <t xml:space="preserve">MAQUINA DE JATO COND. B                                                        </t>
  </si>
  <si>
    <t>72.63.01.03</t>
  </si>
  <si>
    <t xml:space="preserve">MAQUINA DE JATO COND. C                                                        </t>
  </si>
  <si>
    <t>72.63.01.04</t>
  </si>
  <si>
    <t xml:space="preserve">MAQUINA DE JATO COND. D                                                        </t>
  </si>
  <si>
    <t>Preço Unitário s/ BDI</t>
  </si>
  <si>
    <t>BDI</t>
  </si>
  <si>
    <t>MESES</t>
  </si>
  <si>
    <t>PREÇO TOTAL</t>
  </si>
  <si>
    <t>DESCRIÇÃO DOS SERVIÇOS</t>
  </si>
  <si>
    <t>1.1.4.</t>
  </si>
  <si>
    <t>RT-1 – Relatório de Auditoria Externa</t>
  </si>
  <si>
    <t>Consultor Auditor Sênior</t>
  </si>
  <si>
    <t>Coordenador</t>
  </si>
  <si>
    <t>Economista Sênior Encarregado</t>
  </si>
  <si>
    <t>Auxiliar Técnico de Campo</t>
  </si>
  <si>
    <t>DER</t>
  </si>
  <si>
    <t>OBJETO: CONTRATAÇÃO DE EMPRESA PARA PRESTAÇÃO DE SERVIÇOS DE AUDITORIA EXTERNA DO PROGRAMA DE INFRAESTRUTURA URBANA DE SÃO BERNARDO DO CAMPO - PROINFRA II/CAF.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</si>
</sst>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_-;\-* #,##0.00_-;_-* \-??_-;_-@_-"/>
    <numFmt numFmtId="166" formatCode="#,##0_ ;\-#,##0\ "/>
    <numFmt numFmtId="167" formatCode="0.0000%"/>
    <numFmt numFmtId="168" formatCode="00\-00\-00"/>
    <numFmt numFmtId="169" formatCode="00000"/>
    <numFmt numFmtId="170" formatCode="00\-000\-000"/>
    <numFmt numFmtId="171" formatCode="_-* #,##0.00000000000000_-;\-* #,##0.00000000000000_-;_-* &quot;-&quot;??_-;_-@_-"/>
    <numFmt numFmtId="172" formatCode="mmmm"/>
    <numFmt numFmtId="173" formatCode="#,##0.000_);\-#,##0.000_);&quot;&quot;"/>
    <numFmt numFmtId="174" formatCode="#,##0.00_ ;\-#,##0.00\ 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.5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b/>
      <sz val="14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  <font>
      <sz val="10"/>
      <name val="Calibri"/>
      <family val="2"/>
    </font>
    <font>
      <sz val="10"/>
      <color indexed="8"/>
      <name val="Arial"/>
      <family val="2"/>
    </font>
    <font>
      <sz val="11"/>
      <color rgb="FFFF0000"/>
      <name val="Arial"/>
      <family val="2"/>
    </font>
    <font>
      <b/>
      <sz val="10"/>
      <color rgb="FFFF0000"/>
      <name val="Arial"/>
      <family val="2"/>
    </font>
    <font>
      <sz val="11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u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vertAlign val="superscript"/>
      <sz val="11"/>
      <color theme="1"/>
      <name val="Calibri"/>
      <family val="2"/>
      <scheme val="minor"/>
    </font>
    <font>
      <sz val="16"/>
      <color theme="1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16"/>
      <name val="Arial"/>
      <family val="2"/>
    </font>
    <font>
      <b/>
      <sz val="16"/>
      <color rgb="FF00206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3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auto="1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indexed="8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8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dotted">
        <color auto="1"/>
      </right>
      <top style="thin">
        <color auto="1"/>
      </top>
      <bottom/>
      <diagonal/>
    </border>
    <border>
      <left style="medium">
        <color indexed="64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/>
      <right style="dotted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Dashed">
        <color auto="1"/>
      </right>
      <top/>
      <bottom style="thin">
        <color auto="1"/>
      </bottom>
      <diagonal/>
    </border>
    <border>
      <left style="medium">
        <color indexed="64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164" fontId="9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0" fillId="0" borderId="0"/>
    <xf numFmtId="0" fontId="9" fillId="0" borderId="0"/>
    <xf numFmtId="0" fontId="24" fillId="0" borderId="0"/>
    <xf numFmtId="165" fontId="24" fillId="0" borderId="0" applyFill="0" applyBorder="0" applyAlignment="0" applyProtection="0"/>
    <xf numFmtId="9" fontId="8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/>
    <xf numFmtId="0" fontId="6" fillId="0" borderId="0"/>
    <xf numFmtId="0" fontId="5" fillId="0" borderId="0"/>
    <xf numFmtId="0" fontId="4" fillId="0" borderId="0"/>
    <xf numFmtId="0" fontId="18" fillId="0" borderId="0"/>
    <xf numFmtId="0" fontId="25" fillId="0" borderId="0"/>
    <xf numFmtId="0" fontId="3" fillId="0" borderId="0"/>
    <xf numFmtId="9" fontId="3" fillId="0" borderId="0" applyFont="0" applyFill="0" applyBorder="0" applyAlignment="0" applyProtection="0"/>
    <xf numFmtId="0" fontId="41" fillId="0" borderId="0"/>
    <xf numFmtId="0" fontId="2" fillId="0" borderId="0"/>
    <xf numFmtId="0" fontId="1" fillId="0" borderId="0"/>
  </cellStyleXfs>
  <cellXfs count="333">
    <xf numFmtId="0" fontId="0" fillId="0" borderId="0" xfId="0"/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4" fontId="23" fillId="0" borderId="0" xfId="1" applyFont="1" applyAlignment="1">
      <alignment vertical="center"/>
    </xf>
    <xf numFmtId="0" fontId="15" fillId="0" borderId="0" xfId="0" applyFont="1" applyAlignment="1">
      <alignment horizontal="center" vertical="center"/>
    </xf>
    <xf numFmtId="164" fontId="21" fillId="0" borderId="0" xfId="1" applyFont="1" applyAlignment="1">
      <alignment vertical="center"/>
    </xf>
    <xf numFmtId="164" fontId="18" fillId="0" borderId="0" xfId="1" applyFont="1" applyAlignment="1">
      <alignment vertical="center"/>
    </xf>
    <xf numFmtId="164" fontId="10" fillId="0" borderId="0" xfId="1" applyFont="1" applyAlignment="1">
      <alignment vertical="center"/>
    </xf>
    <xf numFmtId="164" fontId="15" fillId="0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164" fontId="11" fillId="0" borderId="0" xfId="1" applyFont="1" applyAlignment="1">
      <alignment vertical="center"/>
    </xf>
    <xf numFmtId="164" fontId="11" fillId="0" borderId="0" xfId="1" applyFont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64" fontId="14" fillId="0" borderId="2" xfId="1" applyFont="1" applyBorder="1" applyAlignment="1">
      <alignment vertical="center"/>
    </xf>
    <xf numFmtId="164" fontId="14" fillId="0" borderId="3" xfId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 indent="1"/>
    </xf>
    <xf numFmtId="0" fontId="22" fillId="2" borderId="6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 wrapText="1"/>
    </xf>
    <xf numFmtId="4" fontId="22" fillId="2" borderId="7" xfId="0" applyNumberFormat="1" applyFont="1" applyFill="1" applyBorder="1" applyAlignment="1">
      <alignment horizontal="center" vertical="center"/>
    </xf>
    <xf numFmtId="164" fontId="22" fillId="2" borderId="7" xfId="1" applyFont="1" applyFill="1" applyBorder="1" applyAlignment="1">
      <alignment horizontal="center" vertical="center" wrapText="1"/>
    </xf>
    <xf numFmtId="164" fontId="22" fillId="2" borderId="8" xfId="1" applyFont="1" applyFill="1" applyBorder="1" applyAlignment="1">
      <alignment horizontal="center" vertical="center" wrapText="1"/>
    </xf>
    <xf numFmtId="167" fontId="23" fillId="0" borderId="0" xfId="12" applyNumberFormat="1" applyFont="1" applyAlignment="1">
      <alignment vertical="center"/>
    </xf>
    <xf numFmtId="167" fontId="11" fillId="0" borderId="0" xfId="12" applyNumberFormat="1" applyFont="1" applyAlignment="1">
      <alignment vertical="center"/>
    </xf>
    <xf numFmtId="10" fontId="0" fillId="0" borderId="0" xfId="12" applyNumberFormat="1" applyFont="1"/>
    <xf numFmtId="0" fontId="0" fillId="0" borderId="12" xfId="0" applyBorder="1"/>
    <xf numFmtId="0" fontId="9" fillId="0" borderId="12" xfId="0" applyFont="1" applyBorder="1"/>
    <xf numFmtId="0" fontId="13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14"/>
    <xf numFmtId="0" fontId="13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 indent="1"/>
    </xf>
    <xf numFmtId="164" fontId="27" fillId="0" borderId="0" xfId="1" applyFont="1" applyAlignment="1">
      <alignment vertical="center"/>
    </xf>
    <xf numFmtId="0" fontId="28" fillId="0" borderId="0" xfId="0" applyFont="1" applyAlignment="1">
      <alignment horizontal="left" vertical="center" inden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 indent="1"/>
    </xf>
    <xf numFmtId="164" fontId="29" fillId="0" borderId="0" xfId="1" applyFont="1" applyAlignment="1">
      <alignment vertical="center"/>
    </xf>
    <xf numFmtId="0" fontId="29" fillId="0" borderId="0" xfId="15" applyFont="1" applyAlignment="1">
      <alignment vertical="center" wrapText="1"/>
    </xf>
    <xf numFmtId="0" fontId="29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164" fontId="0" fillId="0" borderId="0" xfId="1" applyFont="1" applyAlignment="1">
      <alignment vertical="center"/>
    </xf>
    <xf numFmtId="10" fontId="14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0" fontId="22" fillId="2" borderId="7" xfId="0" applyNumberFormat="1" applyFont="1" applyFill="1" applyBorder="1" applyAlignment="1">
      <alignment horizontal="center" vertical="center"/>
    </xf>
    <xf numFmtId="164" fontId="22" fillId="2" borderId="20" xfId="1" applyFont="1" applyFill="1" applyBorder="1" applyAlignment="1">
      <alignment horizontal="center" vertical="center"/>
    </xf>
    <xf numFmtId="0" fontId="22" fillId="4" borderId="18" xfId="0" applyFont="1" applyFill="1" applyBorder="1" applyAlignment="1">
      <alignment horizontal="center" vertical="center"/>
    </xf>
    <xf numFmtId="0" fontId="22" fillId="4" borderId="0" xfId="0" applyFont="1" applyFill="1" applyAlignment="1">
      <alignment horizontal="center" vertical="center"/>
    </xf>
    <xf numFmtId="164" fontId="22" fillId="4" borderId="19" xfId="1" applyFont="1" applyFill="1" applyBorder="1" applyAlignment="1">
      <alignment vertical="center"/>
    </xf>
    <xf numFmtId="0" fontId="22" fillId="3" borderId="23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164" fontId="22" fillId="3" borderId="21" xfId="1" applyFont="1" applyFill="1" applyBorder="1" applyAlignment="1">
      <alignment horizontal="center" vertical="center"/>
    </xf>
    <xf numFmtId="0" fontId="22" fillId="4" borderId="24" xfId="0" applyFont="1" applyFill="1" applyBorder="1" applyAlignment="1">
      <alignment horizontal="center" vertical="center"/>
    </xf>
    <xf numFmtId="164" fontId="14" fillId="0" borderId="2" xfId="1" applyFont="1" applyFill="1" applyBorder="1" applyAlignment="1">
      <alignment vertical="center"/>
    </xf>
    <xf numFmtId="0" fontId="22" fillId="4" borderId="5" xfId="0" applyFont="1" applyFill="1" applyBorder="1" applyAlignment="1">
      <alignment horizontal="center" vertical="center"/>
    </xf>
    <xf numFmtId="168" fontId="22" fillId="4" borderId="5" xfId="0" applyNumberFormat="1" applyFont="1" applyFill="1" applyBorder="1" applyAlignment="1">
      <alignment horizontal="center" vertical="center"/>
    </xf>
    <xf numFmtId="164" fontId="22" fillId="4" borderId="22" xfId="1" applyFont="1" applyFill="1" applyBorder="1" applyAlignment="1">
      <alignment vertical="center"/>
    </xf>
    <xf numFmtId="0" fontId="22" fillId="3" borderId="24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left" vertical="center" wrapText="1" indent="2"/>
    </xf>
    <xf numFmtId="0" fontId="22" fillId="3" borderId="5" xfId="0" applyFont="1" applyFill="1" applyBorder="1" applyAlignment="1">
      <alignment vertical="center" wrapText="1"/>
    </xf>
    <xf numFmtId="0" fontId="31" fillId="3" borderId="5" xfId="0" applyFont="1" applyFill="1" applyBorder="1" applyAlignment="1">
      <alignment horizontal="center" vertical="center" wrapText="1"/>
    </xf>
    <xf numFmtId="164" fontId="22" fillId="3" borderId="22" xfId="1" applyFont="1" applyFill="1" applyBorder="1" applyAlignment="1">
      <alignment horizontal="center" vertical="center"/>
    </xf>
    <xf numFmtId="0" fontId="19" fillId="0" borderId="0" xfId="19" applyFont="1" applyAlignment="1">
      <alignment horizontal="center" vertical="center" wrapText="1"/>
    </xf>
    <xf numFmtId="0" fontId="19" fillId="0" borderId="0" xfId="19" applyFont="1" applyAlignment="1">
      <alignment vertical="center" wrapText="1"/>
    </xf>
    <xf numFmtId="0" fontId="17" fillId="0" borderId="0" xfId="19" applyFont="1"/>
    <xf numFmtId="0" fontId="13" fillId="0" borderId="28" xfId="19" quotePrefix="1" applyFont="1" applyBorder="1" applyAlignment="1">
      <alignment horizontal="center" vertical="center"/>
    </xf>
    <xf numFmtId="0" fontId="13" fillId="0" borderId="16" xfId="19" applyFont="1" applyBorder="1" applyAlignment="1">
      <alignment horizontal="center" vertical="center"/>
    </xf>
    <xf numFmtId="0" fontId="13" fillId="0" borderId="29" xfId="19" applyFont="1" applyBorder="1" applyAlignment="1">
      <alignment horizontal="center" vertical="center"/>
    </xf>
    <xf numFmtId="0" fontId="32" fillId="2" borderId="30" xfId="19" applyFont="1" applyFill="1" applyBorder="1" applyAlignment="1">
      <alignment horizontal="center" vertical="center"/>
    </xf>
    <xf numFmtId="0" fontId="32" fillId="2" borderId="31" xfId="19" applyFont="1" applyFill="1" applyBorder="1" applyAlignment="1">
      <alignment horizontal="center" vertical="center"/>
    </xf>
    <xf numFmtId="0" fontId="32" fillId="2" borderId="32" xfId="19" applyFont="1" applyFill="1" applyBorder="1" applyAlignment="1">
      <alignment horizontal="center" vertical="center"/>
    </xf>
    <xf numFmtId="0" fontId="9" fillId="0" borderId="0" xfId="19" applyFont="1" applyAlignment="1">
      <alignment vertical="center"/>
    </xf>
    <xf numFmtId="10" fontId="9" fillId="0" borderId="0" xfId="19" applyNumberFormat="1" applyFont="1" applyAlignment="1">
      <alignment vertical="center"/>
    </xf>
    <xf numFmtId="0" fontId="30" fillId="0" borderId="33" xfId="19" applyFont="1" applyBorder="1" applyAlignment="1">
      <alignment horizontal="center" vertical="center"/>
    </xf>
    <xf numFmtId="0" fontId="30" fillId="0" borderId="34" xfId="19" applyFont="1" applyBorder="1" applyAlignment="1">
      <alignment horizontal="left" vertical="center"/>
    </xf>
    <xf numFmtId="2" fontId="30" fillId="0" borderId="35" xfId="19" applyNumberFormat="1" applyFont="1" applyBorder="1" applyAlignment="1">
      <alignment horizontal="center" vertical="center"/>
    </xf>
    <xf numFmtId="0" fontId="30" fillId="7" borderId="33" xfId="19" applyFont="1" applyFill="1" applyBorder="1" applyAlignment="1">
      <alignment horizontal="center" vertical="center"/>
    </xf>
    <xf numFmtId="0" fontId="30" fillId="7" borderId="34" xfId="19" applyFont="1" applyFill="1" applyBorder="1" applyAlignment="1">
      <alignment horizontal="left" vertical="center"/>
    </xf>
    <xf numFmtId="0" fontId="20" fillId="7" borderId="36" xfId="19" applyFont="1" applyFill="1" applyBorder="1" applyAlignment="1">
      <alignment horizontal="center" vertical="center"/>
    </xf>
    <xf numFmtId="0" fontId="20" fillId="7" borderId="37" xfId="19" applyFont="1" applyFill="1" applyBorder="1" applyAlignment="1">
      <alignment horizontal="left" vertical="center" indent="1"/>
    </xf>
    <xf numFmtId="2" fontId="20" fillId="7" borderId="38" xfId="19" applyNumberFormat="1" applyFont="1" applyFill="1" applyBorder="1" applyAlignment="1">
      <alignment horizontal="center" vertical="center"/>
    </xf>
    <xf numFmtId="0" fontId="30" fillId="0" borderId="39" xfId="19" applyFont="1" applyBorder="1" applyAlignment="1">
      <alignment horizontal="center" vertical="center"/>
    </xf>
    <xf numFmtId="2" fontId="30" fillId="0" borderId="41" xfId="19" applyNumberFormat="1" applyFont="1" applyBorder="1" applyAlignment="1">
      <alignment horizontal="center" vertical="center"/>
    </xf>
    <xf numFmtId="0" fontId="30" fillId="0" borderId="42" xfId="19" applyFont="1" applyBorder="1" applyAlignment="1">
      <alignment horizontal="center" vertical="center"/>
    </xf>
    <xf numFmtId="0" fontId="30" fillId="0" borderId="0" xfId="19" applyFont="1" applyAlignment="1">
      <alignment horizontal="center" vertical="center" wrapText="1"/>
    </xf>
    <xf numFmtId="2" fontId="30" fillId="0" borderId="43" xfId="19" applyNumberFormat="1" applyFont="1" applyBorder="1" applyAlignment="1">
      <alignment horizontal="center" vertical="center"/>
    </xf>
    <xf numFmtId="0" fontId="20" fillId="0" borderId="42" xfId="19" applyFont="1" applyBorder="1"/>
    <xf numFmtId="0" fontId="20" fillId="0" borderId="0" xfId="19" applyFont="1" applyAlignment="1">
      <alignment horizontal="center" vertical="center"/>
    </xf>
    <xf numFmtId="0" fontId="20" fillId="0" borderId="43" xfId="19" applyFont="1" applyBorder="1"/>
    <xf numFmtId="0" fontId="20" fillId="0" borderId="0" xfId="19" applyFont="1"/>
    <xf numFmtId="0" fontId="13" fillId="0" borderId="42" xfId="19" applyFont="1" applyBorder="1" applyAlignment="1">
      <alignment vertical="center"/>
    </xf>
    <xf numFmtId="0" fontId="33" fillId="0" borderId="0" xfId="19" applyFont="1" applyAlignment="1">
      <alignment vertical="center"/>
    </xf>
    <xf numFmtId="0" fontId="13" fillId="0" borderId="43" xfId="19" applyFont="1" applyBorder="1" applyAlignment="1">
      <alignment vertical="center"/>
    </xf>
    <xf numFmtId="0" fontId="13" fillId="0" borderId="0" xfId="19" applyFont="1" applyAlignment="1">
      <alignment vertical="center"/>
    </xf>
    <xf numFmtId="0" fontId="13" fillId="0" borderId="0" xfId="19" applyFont="1" applyAlignment="1">
      <alignment horizontal="center" vertical="center"/>
    </xf>
    <xf numFmtId="4" fontId="13" fillId="0" borderId="0" xfId="19" applyNumberFormat="1" applyFont="1" applyAlignment="1">
      <alignment horizontal="center" vertical="center"/>
    </xf>
    <xf numFmtId="0" fontId="20" fillId="0" borderId="42" xfId="19" applyFont="1" applyBorder="1" applyAlignment="1">
      <alignment horizontal="right"/>
    </xf>
    <xf numFmtId="2" fontId="20" fillId="0" borderId="43" xfId="19" applyNumberFormat="1" applyFont="1" applyBorder="1" applyAlignment="1">
      <alignment horizontal="center"/>
    </xf>
    <xf numFmtId="10" fontId="32" fillId="2" borderId="46" xfId="20" applyNumberFormat="1" applyFont="1" applyFill="1" applyBorder="1" applyAlignment="1">
      <alignment horizontal="center" vertical="center"/>
    </xf>
    <xf numFmtId="2" fontId="20" fillId="0" borderId="38" xfId="19" applyNumberFormat="1" applyFont="1" applyBorder="1" applyAlignment="1">
      <alignment horizontal="center" vertical="center"/>
    </xf>
    <xf numFmtId="0" fontId="30" fillId="0" borderId="40" xfId="19" applyFont="1" applyBorder="1" applyAlignment="1">
      <alignment horizontal="left" vertical="center" wrapText="1"/>
    </xf>
    <xf numFmtId="0" fontId="13" fillId="0" borderId="0" xfId="19" applyFont="1" applyAlignment="1">
      <alignment horizontal="center" vertical="top"/>
    </xf>
    <xf numFmtId="0" fontId="3" fillId="0" borderId="0" xfId="19"/>
    <xf numFmtId="169" fontId="14" fillId="0" borderId="2" xfId="0" applyNumberFormat="1" applyFont="1" applyBorder="1" applyAlignment="1">
      <alignment horizontal="center" vertical="center"/>
    </xf>
    <xf numFmtId="170" fontId="14" fillId="0" borderId="2" xfId="0" applyNumberFormat="1" applyFont="1" applyBorder="1" applyAlignment="1">
      <alignment horizontal="center" vertical="center"/>
    </xf>
    <xf numFmtId="0" fontId="3" fillId="0" borderId="0" xfId="19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1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0" fontId="22" fillId="2" borderId="9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 wrapText="1"/>
    </xf>
    <xf numFmtId="4" fontId="22" fillId="2" borderId="10" xfId="0" applyNumberFormat="1" applyFont="1" applyFill="1" applyBorder="1" applyAlignment="1">
      <alignment horizontal="center" vertical="center"/>
    </xf>
    <xf numFmtId="164" fontId="22" fillId="2" borderId="10" xfId="1" applyFont="1" applyFill="1" applyBorder="1" applyAlignment="1">
      <alignment horizontal="center" vertical="center"/>
    </xf>
    <xf numFmtId="164" fontId="22" fillId="2" borderId="10" xfId="1" applyFont="1" applyFill="1" applyBorder="1" applyAlignment="1">
      <alignment horizontal="center" vertical="center" wrapText="1"/>
    </xf>
    <xf numFmtId="10" fontId="22" fillId="2" borderId="10" xfId="0" applyNumberFormat="1" applyFont="1" applyFill="1" applyBorder="1" applyAlignment="1">
      <alignment horizontal="center" vertical="center"/>
    </xf>
    <xf numFmtId="164" fontId="22" fillId="2" borderId="47" xfId="1" applyFont="1" applyFill="1" applyBorder="1" applyAlignment="1">
      <alignment horizontal="center" vertical="center" wrapText="1"/>
    </xf>
    <xf numFmtId="164" fontId="29" fillId="0" borderId="0" xfId="1" applyFont="1" applyAlignment="1">
      <alignment vertical="center" wrapText="1"/>
    </xf>
    <xf numFmtId="0" fontId="3" fillId="0" borderId="0" xfId="19" applyAlignment="1">
      <alignment horizontal="center" vertical="center"/>
    </xf>
    <xf numFmtId="0" fontId="3" fillId="0" borderId="53" xfId="19" applyBorder="1" applyAlignment="1">
      <alignment vertical="center"/>
    </xf>
    <xf numFmtId="0" fontId="3" fillId="0" borderId="56" xfId="19" applyBorder="1" applyAlignment="1">
      <alignment vertical="center" wrapText="1"/>
    </xf>
    <xf numFmtId="0" fontId="3" fillId="0" borderId="57" xfId="19" applyBorder="1" applyAlignment="1">
      <alignment vertical="center"/>
    </xf>
    <xf numFmtId="0" fontId="3" fillId="0" borderId="58" xfId="19" applyBorder="1"/>
    <xf numFmtId="0" fontId="3" fillId="0" borderId="58" xfId="19" applyBorder="1" applyAlignment="1">
      <alignment horizontal="center" vertical="center"/>
    </xf>
    <xf numFmtId="0" fontId="3" fillId="9" borderId="58" xfId="19" applyFill="1" applyBorder="1" applyAlignment="1">
      <alignment horizontal="center" vertical="center"/>
    </xf>
    <xf numFmtId="0" fontId="35" fillId="0" borderId="58" xfId="19" applyFont="1" applyBorder="1" applyAlignment="1">
      <alignment horizontal="left" vertical="center" wrapText="1"/>
    </xf>
    <xf numFmtId="0" fontId="3" fillId="0" borderId="59" xfId="19" applyBorder="1"/>
    <xf numFmtId="0" fontId="3" fillId="0" borderId="17" xfId="19" applyBorder="1"/>
    <xf numFmtId="0" fontId="3" fillId="0" borderId="17" xfId="19" applyBorder="1" applyAlignment="1">
      <alignment horizontal="center" vertical="center"/>
    </xf>
    <xf numFmtId="0" fontId="3" fillId="9" borderId="17" xfId="19" applyFill="1" applyBorder="1" applyAlignment="1">
      <alignment horizontal="center" vertical="center"/>
    </xf>
    <xf numFmtId="0" fontId="35" fillId="0" borderId="17" xfId="19" applyFont="1" applyBorder="1" applyAlignment="1">
      <alignment horizontal="left" vertical="center" wrapText="1"/>
    </xf>
    <xf numFmtId="0" fontId="3" fillId="0" borderId="60" xfId="19" applyBorder="1"/>
    <xf numFmtId="0" fontId="3" fillId="9" borderId="0" xfId="19" applyFill="1" applyAlignment="1">
      <alignment horizontal="center" vertical="center"/>
    </xf>
    <xf numFmtId="0" fontId="35" fillId="0" borderId="0" xfId="19" applyFont="1" applyAlignment="1">
      <alignment horizontal="left" vertical="center" wrapText="1"/>
    </xf>
    <xf numFmtId="0" fontId="3" fillId="0" borderId="42" xfId="19" applyBorder="1"/>
    <xf numFmtId="0" fontId="3" fillId="0" borderId="61" xfId="19" applyBorder="1"/>
    <xf numFmtId="0" fontId="3" fillId="0" borderId="61" xfId="19" applyBorder="1" applyAlignment="1">
      <alignment horizontal="center" vertical="center"/>
    </xf>
    <xf numFmtId="0" fontId="3" fillId="9" borderId="61" xfId="19" applyFill="1" applyBorder="1" applyAlignment="1">
      <alignment horizontal="center" vertical="center"/>
    </xf>
    <xf numFmtId="0" fontId="35" fillId="0" borderId="61" xfId="19" applyFont="1" applyBorder="1" applyAlignment="1">
      <alignment horizontal="left" vertical="center" wrapText="1"/>
    </xf>
    <xf numFmtId="0" fontId="3" fillId="0" borderId="62" xfId="19" applyBorder="1"/>
    <xf numFmtId="0" fontId="3" fillId="11" borderId="0" xfId="19" applyFill="1" applyAlignment="1">
      <alignment horizontal="center" vertical="center"/>
    </xf>
    <xf numFmtId="0" fontId="36" fillId="0" borderId="63" xfId="19" applyFont="1" applyBorder="1" applyAlignment="1">
      <alignment horizontal="center" vertical="center"/>
    </xf>
    <xf numFmtId="0" fontId="36" fillId="0" borderId="64" xfId="19" applyFont="1" applyBorder="1" applyAlignment="1">
      <alignment horizontal="center" vertical="center"/>
    </xf>
    <xf numFmtId="0" fontId="36" fillId="0" borderId="65" xfId="19" applyFont="1" applyBorder="1" applyAlignment="1">
      <alignment horizontal="center" vertical="center"/>
    </xf>
    <xf numFmtId="0" fontId="36" fillId="0" borderId="52" xfId="19" applyFont="1" applyBorder="1" applyAlignment="1">
      <alignment horizontal="center" vertical="center"/>
    </xf>
    <xf numFmtId="0" fontId="35" fillId="0" borderId="53" xfId="19" applyFont="1" applyBorder="1" applyAlignment="1">
      <alignment horizontal="left" vertical="center" wrapText="1"/>
    </xf>
    <xf numFmtId="0" fontId="36" fillId="17" borderId="68" xfId="19" applyFont="1" applyFill="1" applyBorder="1" applyAlignment="1">
      <alignment horizontal="center" vertical="center"/>
    </xf>
    <xf numFmtId="0" fontId="36" fillId="17" borderId="69" xfId="19" applyFont="1" applyFill="1" applyBorder="1" applyAlignment="1">
      <alignment horizontal="center" vertical="center"/>
    </xf>
    <xf numFmtId="0" fontId="36" fillId="4" borderId="69" xfId="19" applyFont="1" applyFill="1" applyBorder="1" applyAlignment="1">
      <alignment horizontal="center" vertical="center"/>
    </xf>
    <xf numFmtId="0" fontId="36" fillId="4" borderId="70" xfId="19" applyFont="1" applyFill="1" applyBorder="1" applyAlignment="1">
      <alignment horizontal="center" vertical="center"/>
    </xf>
    <xf numFmtId="0" fontId="38" fillId="9" borderId="71" xfId="19" applyFont="1" applyFill="1" applyBorder="1" applyAlignment="1">
      <alignment horizontal="center" vertical="center"/>
    </xf>
    <xf numFmtId="0" fontId="38" fillId="9" borderId="69" xfId="19" applyFont="1" applyFill="1" applyBorder="1" applyAlignment="1">
      <alignment horizontal="center" vertical="center"/>
    </xf>
    <xf numFmtId="0" fontId="38" fillId="9" borderId="70" xfId="19" applyFont="1" applyFill="1" applyBorder="1" applyAlignment="1">
      <alignment horizontal="center" vertical="center"/>
    </xf>
    <xf numFmtId="0" fontId="36" fillId="10" borderId="69" xfId="19" applyFont="1" applyFill="1" applyBorder="1" applyAlignment="1">
      <alignment horizontal="center" vertical="center"/>
    </xf>
    <xf numFmtId="0" fontId="36" fillId="10" borderId="70" xfId="19" applyFont="1" applyFill="1" applyBorder="1" applyAlignment="1">
      <alignment horizontal="center" vertical="center"/>
    </xf>
    <xf numFmtId="0" fontId="36" fillId="10" borderId="71" xfId="19" applyFont="1" applyFill="1" applyBorder="1" applyAlignment="1">
      <alignment horizontal="center" vertical="center"/>
    </xf>
    <xf numFmtId="0" fontId="36" fillId="5" borderId="69" xfId="19" applyFont="1" applyFill="1" applyBorder="1" applyAlignment="1">
      <alignment horizontal="center" vertical="center"/>
    </xf>
    <xf numFmtId="0" fontId="35" fillId="17" borderId="57" xfId="19" applyFont="1" applyFill="1" applyBorder="1" applyAlignment="1">
      <alignment horizontal="left" vertical="center" wrapText="1"/>
    </xf>
    <xf numFmtId="0" fontId="35" fillId="17" borderId="68" xfId="19" applyFont="1" applyFill="1" applyBorder="1" applyAlignment="1">
      <alignment horizontal="center" vertical="center"/>
    </xf>
    <xf numFmtId="0" fontId="35" fillId="17" borderId="69" xfId="19" applyFont="1" applyFill="1" applyBorder="1" applyAlignment="1">
      <alignment horizontal="center" vertical="center"/>
    </xf>
    <xf numFmtId="0" fontId="35" fillId="4" borderId="69" xfId="19" applyFont="1" applyFill="1" applyBorder="1" applyAlignment="1">
      <alignment horizontal="center" vertical="center"/>
    </xf>
    <xf numFmtId="0" fontId="35" fillId="4" borderId="70" xfId="19" applyFont="1" applyFill="1" applyBorder="1" applyAlignment="1">
      <alignment horizontal="center" vertical="center"/>
    </xf>
    <xf numFmtId="0" fontId="38" fillId="9" borderId="72" xfId="19" applyFont="1" applyFill="1" applyBorder="1" applyAlignment="1">
      <alignment horizontal="center" vertical="center"/>
    </xf>
    <xf numFmtId="0" fontId="38" fillId="9" borderId="73" xfId="19" applyFont="1" applyFill="1" applyBorder="1" applyAlignment="1">
      <alignment horizontal="center" vertical="center"/>
    </xf>
    <xf numFmtId="0" fontId="38" fillId="9" borderId="74" xfId="19" applyFont="1" applyFill="1" applyBorder="1" applyAlignment="1">
      <alignment horizontal="center" vertical="center"/>
    </xf>
    <xf numFmtId="0" fontId="36" fillId="5" borderId="71" xfId="19" applyFont="1" applyFill="1" applyBorder="1" applyAlignment="1">
      <alignment horizontal="center" vertical="center"/>
    </xf>
    <xf numFmtId="0" fontId="35" fillId="17" borderId="75" xfId="19" applyFont="1" applyFill="1" applyBorder="1" applyAlignment="1">
      <alignment horizontal="left" vertical="center" wrapText="1"/>
    </xf>
    <xf numFmtId="0" fontId="35" fillId="17" borderId="70" xfId="19" applyFont="1" applyFill="1" applyBorder="1" applyAlignment="1">
      <alignment horizontal="center" vertical="center"/>
    </xf>
    <xf numFmtId="0" fontId="35" fillId="17" borderId="71" xfId="19" applyFont="1" applyFill="1" applyBorder="1" applyAlignment="1">
      <alignment horizontal="center" vertical="center"/>
    </xf>
    <xf numFmtId="0" fontId="35" fillId="0" borderId="68" xfId="19" applyFont="1" applyBorder="1" applyAlignment="1">
      <alignment horizontal="center" vertical="center"/>
    </xf>
    <xf numFmtId="0" fontId="35" fillId="0" borderId="69" xfId="19" applyFont="1" applyBorder="1" applyAlignment="1">
      <alignment horizontal="center" vertical="center"/>
    </xf>
    <xf numFmtId="0" fontId="36" fillId="10" borderId="72" xfId="19" applyFont="1" applyFill="1" applyBorder="1" applyAlignment="1">
      <alignment horizontal="center" vertical="center"/>
    </xf>
    <xf numFmtId="0" fontId="36" fillId="5" borderId="72" xfId="19" applyFont="1" applyFill="1" applyBorder="1" applyAlignment="1">
      <alignment horizontal="center" vertical="center"/>
    </xf>
    <xf numFmtId="0" fontId="36" fillId="0" borderId="69" xfId="19" applyFont="1" applyBorder="1" applyAlignment="1">
      <alignment horizontal="center" vertical="center"/>
    </xf>
    <xf numFmtId="0" fontId="35" fillId="0" borderId="75" xfId="19" applyFont="1" applyBorder="1" applyAlignment="1">
      <alignment horizontal="left" vertical="center" wrapText="1"/>
    </xf>
    <xf numFmtId="0" fontId="36" fillId="0" borderId="76" xfId="19" applyFont="1" applyBorder="1" applyAlignment="1">
      <alignment horizontal="center" vertical="center"/>
    </xf>
    <xf numFmtId="0" fontId="36" fillId="0" borderId="72" xfId="19" applyFont="1" applyBorder="1" applyAlignment="1">
      <alignment horizontal="center" vertical="center" wrapText="1"/>
    </xf>
    <xf numFmtId="0" fontId="36" fillId="0" borderId="68" xfId="19" applyFont="1" applyBorder="1" applyAlignment="1">
      <alignment horizontal="center" vertical="center"/>
    </xf>
    <xf numFmtId="0" fontId="35" fillId="8" borderId="69" xfId="19" applyFont="1" applyFill="1" applyBorder="1" applyAlignment="1">
      <alignment horizontal="center" vertical="center"/>
    </xf>
    <xf numFmtId="172" fontId="34" fillId="2" borderId="77" xfId="19" applyNumberFormat="1" applyFont="1" applyFill="1" applyBorder="1" applyAlignment="1">
      <alignment horizontal="center" vertical="center" textRotation="90"/>
    </xf>
    <xf numFmtId="172" fontId="34" fillId="2" borderId="78" xfId="19" applyNumberFormat="1" applyFont="1" applyFill="1" applyBorder="1" applyAlignment="1">
      <alignment horizontal="center" vertical="center" textRotation="90"/>
    </xf>
    <xf numFmtId="172" fontId="34" fillId="2" borderId="79" xfId="19" applyNumberFormat="1" applyFont="1" applyFill="1" applyBorder="1" applyAlignment="1">
      <alignment horizontal="center" vertical="center" textRotation="90"/>
    </xf>
    <xf numFmtId="164" fontId="0" fillId="0" borderId="0" xfId="1" applyFont="1"/>
    <xf numFmtId="0" fontId="9" fillId="0" borderId="0" xfId="0" applyFont="1"/>
    <xf numFmtId="164" fontId="0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164" fontId="9" fillId="0" borderId="0" xfId="1" applyFont="1" applyAlignment="1">
      <alignment horizontal="center"/>
    </xf>
    <xf numFmtId="17" fontId="0" fillId="0" borderId="0" xfId="0" applyNumberFormat="1"/>
    <xf numFmtId="17" fontId="0" fillId="0" borderId="0" xfId="0" applyNumberFormat="1" applyAlignment="1">
      <alignment horizontal="center"/>
    </xf>
    <xf numFmtId="173" fontId="2" fillId="0" borderId="0" xfId="22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73" fontId="2" fillId="5" borderId="0" xfId="22" applyNumberFormat="1" applyFill="1" applyAlignment="1">
      <alignment horizontal="right" vertical="center"/>
    </xf>
    <xf numFmtId="0" fontId="0" fillId="5" borderId="0" xfId="0" applyFill="1" applyAlignment="1">
      <alignment horizontal="right" vertical="center"/>
    </xf>
    <xf numFmtId="0" fontId="19" fillId="0" borderId="0" xfId="22" applyFont="1" applyAlignment="1">
      <alignment horizontal="center" vertical="center"/>
    </xf>
    <xf numFmtId="0" fontId="2" fillId="0" borderId="0" xfId="22" applyAlignment="1">
      <alignment vertical="center"/>
    </xf>
    <xf numFmtId="0" fontId="2" fillId="0" borderId="0" xfId="22" applyAlignment="1">
      <alignment horizontal="left" vertical="center"/>
    </xf>
    <xf numFmtId="0" fontId="9" fillId="0" borderId="0" xfId="0" applyFont="1" applyAlignment="1">
      <alignment horizontal="right" vertical="center"/>
    </xf>
    <xf numFmtId="9" fontId="0" fillId="0" borderId="0" xfId="0" applyNumberFormat="1" applyAlignment="1">
      <alignment vertical="center"/>
    </xf>
    <xf numFmtId="0" fontId="19" fillId="0" borderId="0" xfId="22" applyFont="1" applyAlignment="1">
      <alignment horizontal="center" vertical="center" wrapText="1"/>
    </xf>
    <xf numFmtId="0" fontId="2" fillId="0" borderId="0" xfId="22" applyAlignment="1">
      <alignment horizontal="left" vertical="center" wrapText="1"/>
    </xf>
    <xf numFmtId="0" fontId="2" fillId="0" borderId="0" xfId="22" applyAlignment="1">
      <alignment horizontal="center" vertical="center"/>
    </xf>
    <xf numFmtId="0" fontId="2" fillId="5" borderId="0" xfId="22" applyFill="1" applyAlignment="1">
      <alignment horizontal="center" vertical="center"/>
    </xf>
    <xf numFmtId="0" fontId="2" fillId="5" borderId="0" xfId="22" applyFill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6" fillId="0" borderId="0" xfId="8" applyFont="1" applyAlignment="1">
      <alignment vertical="center" wrapText="1"/>
    </xf>
    <xf numFmtId="0" fontId="47" fillId="0" borderId="0" xfId="8" applyFont="1"/>
    <xf numFmtId="0" fontId="45" fillId="0" borderId="0" xfId="8" applyFont="1" applyAlignment="1">
      <alignment vertical="center"/>
    </xf>
    <xf numFmtId="0" fontId="46" fillId="0" borderId="0" xfId="8" applyFont="1" applyAlignment="1">
      <alignment vertical="center"/>
    </xf>
    <xf numFmtId="164" fontId="46" fillId="0" borderId="0" xfId="1" applyFont="1" applyAlignment="1">
      <alignment vertical="center"/>
    </xf>
    <xf numFmtId="0" fontId="46" fillId="0" borderId="0" xfId="8" applyFont="1" applyAlignment="1">
      <alignment horizontal="center" vertical="center"/>
    </xf>
    <xf numFmtId="164" fontId="46" fillId="0" borderId="0" xfId="1" applyFont="1" applyAlignment="1">
      <alignment horizontal="center" vertical="center"/>
    </xf>
    <xf numFmtId="43" fontId="46" fillId="0" borderId="0" xfId="8" applyNumberFormat="1" applyFont="1" applyAlignment="1">
      <alignment horizontal="center" vertical="center"/>
    </xf>
    <xf numFmtId="10" fontId="46" fillId="0" borderId="0" xfId="8" applyNumberFormat="1" applyFont="1" applyAlignment="1">
      <alignment horizontal="center" vertical="center"/>
    </xf>
    <xf numFmtId="44" fontId="46" fillId="0" borderId="0" xfId="8" applyNumberFormat="1" applyFont="1" applyAlignment="1">
      <alignment horizontal="center" vertical="center"/>
    </xf>
    <xf numFmtId="0" fontId="48" fillId="3" borderId="88" xfId="9" applyNumberFormat="1" applyFont="1" applyFill="1" applyBorder="1" applyAlignment="1">
      <alignment horizontal="left" vertical="center" indent="1"/>
    </xf>
    <xf numFmtId="164" fontId="48" fillId="3" borderId="88" xfId="1" applyFont="1" applyFill="1" applyBorder="1" applyAlignment="1">
      <alignment horizontal="left" vertical="center" indent="1"/>
    </xf>
    <xf numFmtId="0" fontId="49" fillId="3" borderId="88" xfId="8" applyFont="1" applyFill="1" applyBorder="1" applyAlignment="1">
      <alignment horizontal="center" vertical="center"/>
    </xf>
    <xf numFmtId="0" fontId="49" fillId="3" borderId="89" xfId="8" applyFont="1" applyFill="1" applyBorder="1" applyAlignment="1">
      <alignment horizontal="center" vertical="center"/>
    </xf>
    <xf numFmtId="166" fontId="51" fillId="0" borderId="13" xfId="8" applyNumberFormat="1" applyFont="1" applyBorder="1" applyAlignment="1">
      <alignment horizontal="center" vertical="center"/>
    </xf>
    <xf numFmtId="37" fontId="51" fillId="0" borderId="14" xfId="8" applyNumberFormat="1" applyFont="1" applyBorder="1" applyAlignment="1">
      <alignment horizontal="center" vertical="center"/>
    </xf>
    <xf numFmtId="10" fontId="50" fillId="0" borderId="15" xfId="8" applyNumberFormat="1" applyFont="1" applyBorder="1" applyAlignment="1">
      <alignment horizontal="center" vertical="center"/>
    </xf>
    <xf numFmtId="164" fontId="48" fillId="2" borderId="20" xfId="1" applyFont="1" applyFill="1" applyBorder="1" applyAlignment="1">
      <alignment vertical="center"/>
    </xf>
    <xf numFmtId="43" fontId="48" fillId="2" borderId="20" xfId="10" applyFont="1" applyFill="1" applyBorder="1" applyAlignment="1">
      <alignment vertical="center"/>
    </xf>
    <xf numFmtId="10" fontId="48" fillId="2" borderId="49" xfId="11" applyNumberFormat="1" applyFont="1" applyFill="1" applyBorder="1" applyAlignment="1">
      <alignment horizontal="center" vertical="center"/>
    </xf>
    <xf numFmtId="10" fontId="48" fillId="2" borderId="90" xfId="11" applyNumberFormat="1" applyFont="1" applyFill="1" applyBorder="1" applyAlignment="1">
      <alignment horizontal="center" vertical="center"/>
    </xf>
    <xf numFmtId="43" fontId="48" fillId="2" borderId="11" xfId="10" applyFont="1" applyFill="1" applyBorder="1" applyAlignment="1">
      <alignment vertical="center"/>
    </xf>
    <xf numFmtId="43" fontId="48" fillId="2" borderId="87" xfId="10" applyFont="1" applyFill="1" applyBorder="1" applyAlignment="1">
      <alignment vertical="center"/>
    </xf>
    <xf numFmtId="164" fontId="50" fillId="0" borderId="0" xfId="1" applyFont="1" applyAlignment="1">
      <alignment vertical="center"/>
    </xf>
    <xf numFmtId="171" fontId="47" fillId="0" borderId="0" xfId="8" applyNumberFormat="1" applyFont="1"/>
    <xf numFmtId="43" fontId="45" fillId="0" borderId="0" xfId="8" applyNumberFormat="1" applyFont="1" applyAlignment="1">
      <alignment vertical="center"/>
    </xf>
    <xf numFmtId="2" fontId="45" fillId="0" borderId="0" xfId="8" applyNumberFormat="1" applyFont="1" applyAlignment="1">
      <alignment vertical="center"/>
    </xf>
    <xf numFmtId="43" fontId="47" fillId="0" borderId="0" xfId="8" applyNumberFormat="1" applyFont="1"/>
    <xf numFmtId="164" fontId="45" fillId="0" borderId="0" xfId="1" applyFont="1" applyAlignment="1">
      <alignment vertical="center"/>
    </xf>
    <xf numFmtId="174" fontId="51" fillId="0" borderId="13" xfId="8" applyNumberFormat="1" applyFont="1" applyBorder="1" applyAlignment="1">
      <alignment horizontal="center" vertical="center"/>
    </xf>
    <xf numFmtId="0" fontId="22" fillId="2" borderId="92" xfId="0" applyFont="1" applyFill="1" applyBorder="1" applyAlignment="1">
      <alignment horizontal="center" vertical="center"/>
    </xf>
    <xf numFmtId="0" fontId="22" fillId="2" borderId="93" xfId="0" applyFont="1" applyFill="1" applyBorder="1" applyAlignment="1">
      <alignment horizontal="center" vertical="center"/>
    </xf>
    <xf numFmtId="0" fontId="22" fillId="2" borderId="93" xfId="0" applyFont="1" applyFill="1" applyBorder="1" applyAlignment="1">
      <alignment horizontal="center" vertical="center" wrapText="1"/>
    </xf>
    <xf numFmtId="4" fontId="22" fillId="2" borderId="93" xfId="0" applyNumberFormat="1" applyFont="1" applyFill="1" applyBorder="1" applyAlignment="1">
      <alignment horizontal="center" vertical="center"/>
    </xf>
    <xf numFmtId="164" fontId="22" fillId="2" borderId="93" xfId="1" applyFont="1" applyFill="1" applyBorder="1" applyAlignment="1">
      <alignment horizontal="center" vertical="center"/>
    </xf>
    <xf numFmtId="164" fontId="22" fillId="2" borderId="93" xfId="1" applyFont="1" applyFill="1" applyBorder="1" applyAlignment="1">
      <alignment horizontal="center" vertical="center" wrapText="1"/>
    </xf>
    <xf numFmtId="164" fontId="22" fillId="2" borderId="94" xfId="1" applyFont="1" applyFill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/>
    </xf>
    <xf numFmtId="0" fontId="14" fillId="0" borderId="72" xfId="0" applyFont="1" applyBorder="1" applyAlignment="1">
      <alignment horizontal="center" vertical="center"/>
    </xf>
    <xf numFmtId="170" fontId="14" fillId="0" borderId="72" xfId="0" applyNumberFormat="1" applyFont="1" applyBorder="1" applyAlignment="1">
      <alignment horizontal="center" vertical="center"/>
    </xf>
    <xf numFmtId="0" fontId="14" fillId="0" borderId="72" xfId="0" applyFont="1" applyBorder="1" applyAlignment="1">
      <alignment horizontal="left" vertical="center" wrapText="1" indent="1"/>
    </xf>
    <xf numFmtId="164" fontId="14" fillId="0" borderId="72" xfId="1" applyFont="1" applyBorder="1" applyAlignment="1">
      <alignment vertical="center"/>
    </xf>
    <xf numFmtId="164" fontId="14" fillId="0" borderId="96" xfId="1" applyFont="1" applyBorder="1" applyAlignment="1">
      <alignment horizontal="center" vertical="center"/>
    </xf>
    <xf numFmtId="0" fontId="48" fillId="3" borderId="99" xfId="8" applyFont="1" applyFill="1" applyBorder="1" applyAlignment="1">
      <alignment horizontal="center" vertical="center"/>
    </xf>
    <xf numFmtId="43" fontId="48" fillId="2" borderId="94" xfId="10" applyFont="1" applyFill="1" applyBorder="1" applyAlignment="1">
      <alignment vertical="center"/>
    </xf>
    <xf numFmtId="0" fontId="48" fillId="2" borderId="11" xfId="8" applyFont="1" applyFill="1" applyBorder="1" applyAlignment="1">
      <alignment horizontal="center" vertical="center"/>
    </xf>
    <xf numFmtId="0" fontId="19" fillId="0" borderId="0" xfId="22" applyFont="1" applyAlignment="1">
      <alignment horizontal="center" vertical="center"/>
    </xf>
    <xf numFmtId="0" fontId="42" fillId="0" borderId="0" xfId="22" applyFont="1" applyAlignment="1">
      <alignment horizontal="center" vertical="center"/>
    </xf>
    <xf numFmtId="0" fontId="43" fillId="0" borderId="0" xfId="22" applyFont="1" applyAlignment="1">
      <alignment horizontal="center" vertical="center"/>
    </xf>
    <xf numFmtId="0" fontId="17" fillId="0" borderId="0" xfId="22" applyFont="1" applyAlignment="1">
      <alignment horizontal="center" vertical="center"/>
    </xf>
    <xf numFmtId="0" fontId="32" fillId="2" borderId="44" xfId="19" applyFont="1" applyFill="1" applyBorder="1" applyAlignment="1">
      <alignment horizontal="right" vertical="center"/>
    </xf>
    <xf numFmtId="0" fontId="32" fillId="2" borderId="45" xfId="19" applyFont="1" applyFill="1" applyBorder="1" applyAlignment="1">
      <alignment horizontal="right" vertical="center"/>
    </xf>
    <xf numFmtId="0" fontId="19" fillId="0" borderId="0" xfId="19" applyFont="1" applyAlignment="1">
      <alignment horizontal="center" vertical="center" wrapText="1"/>
    </xf>
    <xf numFmtId="0" fontId="19" fillId="0" borderId="25" xfId="19" applyFont="1" applyBorder="1" applyAlignment="1">
      <alignment horizontal="center" vertical="center" wrapText="1"/>
    </xf>
    <xf numFmtId="0" fontId="19" fillId="0" borderId="26" xfId="19" applyFont="1" applyBorder="1" applyAlignment="1">
      <alignment horizontal="center" vertical="center" wrapText="1"/>
    </xf>
    <xf numFmtId="0" fontId="19" fillId="0" borderId="27" xfId="19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22" fillId="3" borderId="4" xfId="0" applyFont="1" applyFill="1" applyBorder="1" applyAlignment="1">
      <alignment horizontal="left" vertical="center"/>
    </xf>
    <xf numFmtId="0" fontId="22" fillId="3" borderId="4" xfId="0" applyFont="1" applyFill="1" applyBorder="1" applyAlignment="1">
      <alignment horizontal="left" vertical="center" wrapText="1" indent="2"/>
    </xf>
    <xf numFmtId="2" fontId="48" fillId="2" borderId="97" xfId="8" applyNumberFormat="1" applyFont="1" applyFill="1" applyBorder="1" applyAlignment="1">
      <alignment horizontal="center" vertical="center"/>
    </xf>
    <xf numFmtId="2" fontId="48" fillId="2" borderId="91" xfId="8" applyNumberFormat="1" applyFont="1" applyFill="1" applyBorder="1" applyAlignment="1">
      <alignment horizontal="center" vertical="center"/>
    </xf>
    <xf numFmtId="2" fontId="48" fillId="2" borderId="98" xfId="8" applyNumberFormat="1" applyFont="1" applyFill="1" applyBorder="1" applyAlignment="1">
      <alignment horizontal="center" vertical="center"/>
    </xf>
    <xf numFmtId="0" fontId="50" fillId="6" borderId="13" xfId="8" applyFont="1" applyFill="1" applyBorder="1" applyAlignment="1">
      <alignment horizontal="center" vertical="center"/>
    </xf>
    <xf numFmtId="0" fontId="50" fillId="6" borderId="14" xfId="8" applyFont="1" applyFill="1" applyBorder="1" applyAlignment="1">
      <alignment horizontal="center" vertical="center"/>
    </xf>
    <xf numFmtId="0" fontId="50" fillId="6" borderId="15" xfId="8" applyFont="1" applyFill="1" applyBorder="1" applyAlignment="1">
      <alignment horizontal="center" vertical="center"/>
    </xf>
    <xf numFmtId="0" fontId="50" fillId="6" borderId="13" xfId="9" applyNumberFormat="1" applyFont="1" applyFill="1" applyBorder="1" applyAlignment="1">
      <alignment horizontal="left" vertical="center" wrapText="1" indent="1"/>
    </xf>
    <xf numFmtId="0" fontId="50" fillId="6" borderId="14" xfId="9" applyNumberFormat="1" applyFont="1" applyFill="1" applyBorder="1" applyAlignment="1">
      <alignment horizontal="left" vertical="center" wrapText="1" indent="1"/>
    </xf>
    <xf numFmtId="0" fontId="50" fillId="6" borderId="15" xfId="9" applyNumberFormat="1" applyFont="1" applyFill="1" applyBorder="1" applyAlignment="1">
      <alignment horizontal="left" vertical="center" wrapText="1" indent="1"/>
    </xf>
    <xf numFmtId="164" fontId="50" fillId="6" borderId="13" xfId="1" applyFont="1" applyFill="1" applyBorder="1" applyAlignment="1">
      <alignment horizontal="center" vertical="center"/>
    </xf>
    <xf numFmtId="164" fontId="50" fillId="6" borderId="14" xfId="1" applyFont="1" applyFill="1" applyBorder="1" applyAlignment="1">
      <alignment horizontal="center" vertical="center"/>
    </xf>
    <xf numFmtId="164" fontId="50" fillId="6" borderId="15" xfId="1" applyFont="1" applyFill="1" applyBorder="1" applyAlignment="1">
      <alignment horizontal="center" vertical="center"/>
    </xf>
    <xf numFmtId="0" fontId="48" fillId="2" borderId="92" xfId="8" applyFont="1" applyFill="1" applyBorder="1" applyAlignment="1">
      <alignment horizontal="center" vertical="center"/>
    </xf>
    <xf numFmtId="0" fontId="48" fillId="2" borderId="20" xfId="8" applyFont="1" applyFill="1" applyBorder="1" applyAlignment="1">
      <alignment horizontal="center" vertical="center"/>
    </xf>
    <xf numFmtId="0" fontId="48" fillId="2" borderId="48" xfId="8" applyFont="1" applyFill="1" applyBorder="1" applyAlignment="1">
      <alignment horizontal="center" vertical="center"/>
    </xf>
    <xf numFmtId="0" fontId="48" fillId="2" borderId="49" xfId="8" applyFont="1" applyFill="1" applyBorder="1" applyAlignment="1">
      <alignment horizontal="center" vertical="center"/>
    </xf>
    <xf numFmtId="0" fontId="48" fillId="2" borderId="50" xfId="8" applyFont="1" applyFill="1" applyBorder="1" applyAlignment="1">
      <alignment horizontal="center" vertical="center"/>
    </xf>
    <xf numFmtId="0" fontId="48" fillId="2" borderId="11" xfId="8" applyFont="1" applyFill="1" applyBorder="1" applyAlignment="1">
      <alignment horizontal="center" vertical="center"/>
    </xf>
    <xf numFmtId="164" fontId="48" fillId="2" borderId="20" xfId="1" applyFont="1" applyFill="1" applyBorder="1" applyAlignment="1">
      <alignment horizontal="center" vertical="center"/>
    </xf>
    <xf numFmtId="164" fontId="48" fillId="2" borderId="11" xfId="1" applyFont="1" applyFill="1" applyBorder="1" applyAlignment="1">
      <alignment horizontal="center" vertical="center"/>
    </xf>
    <xf numFmtId="0" fontId="46" fillId="0" borderId="0" xfId="8" applyFont="1" applyAlignment="1">
      <alignment horizontal="center" vertical="center" wrapText="1"/>
    </xf>
    <xf numFmtId="0" fontId="45" fillId="0" borderId="0" xfId="8" applyFont="1" applyAlignment="1">
      <alignment horizontal="center" vertical="center"/>
    </xf>
    <xf numFmtId="0" fontId="22" fillId="4" borderId="5" xfId="0" applyFont="1" applyFill="1" applyBorder="1" applyAlignment="1">
      <alignment horizontal="left" vertical="center" wrapText="1" indent="2"/>
    </xf>
    <xf numFmtId="0" fontId="13" fillId="0" borderId="0" xfId="0" applyFont="1" applyAlignment="1">
      <alignment horizontal="right" vertical="center"/>
    </xf>
    <xf numFmtId="0" fontId="39" fillId="2" borderId="83" xfId="19" applyFont="1" applyFill="1" applyBorder="1" applyAlignment="1">
      <alignment horizontal="center" vertical="center"/>
    </xf>
    <xf numFmtId="0" fontId="39" fillId="2" borderId="82" xfId="19" applyFont="1" applyFill="1" applyBorder="1" applyAlignment="1">
      <alignment horizontal="center" vertical="center"/>
    </xf>
    <xf numFmtId="0" fontId="39" fillId="2" borderId="84" xfId="19" applyFont="1" applyFill="1" applyBorder="1" applyAlignment="1">
      <alignment horizontal="center" vertical="center"/>
    </xf>
    <xf numFmtId="0" fontId="40" fillId="0" borderId="59" xfId="19" applyFont="1" applyBorder="1" applyAlignment="1">
      <alignment horizontal="center" vertical="center"/>
    </xf>
    <xf numFmtId="0" fontId="40" fillId="0" borderId="58" xfId="19" applyFont="1" applyBorder="1" applyAlignment="1">
      <alignment horizontal="center" vertical="center"/>
    </xf>
    <xf numFmtId="0" fontId="40" fillId="0" borderId="86" xfId="19" applyFont="1" applyBorder="1" applyAlignment="1">
      <alignment horizontal="center" vertical="center"/>
    </xf>
    <xf numFmtId="0" fontId="3" fillId="8" borderId="52" xfId="19" applyFill="1" applyBorder="1" applyAlignment="1">
      <alignment horizontal="center" vertical="center"/>
    </xf>
    <xf numFmtId="0" fontId="3" fillId="8" borderId="51" xfId="19" applyFill="1" applyBorder="1" applyAlignment="1">
      <alignment horizontal="center" vertical="center"/>
    </xf>
    <xf numFmtId="0" fontId="39" fillId="2" borderId="81" xfId="19" applyFont="1" applyFill="1" applyBorder="1" applyAlignment="1">
      <alignment horizontal="center" vertical="center"/>
    </xf>
    <xf numFmtId="0" fontId="3" fillId="10" borderId="55" xfId="19" applyFill="1" applyBorder="1" applyAlignment="1">
      <alignment horizontal="center" vertical="center"/>
    </xf>
    <xf numFmtId="0" fontId="3" fillId="10" borderId="54" xfId="19" applyFill="1" applyBorder="1" applyAlignment="1">
      <alignment horizontal="center" vertical="center"/>
    </xf>
    <xf numFmtId="0" fontId="3" fillId="9" borderId="55" xfId="19" applyFill="1" applyBorder="1" applyAlignment="1">
      <alignment horizontal="center" vertical="center"/>
    </xf>
    <xf numFmtId="0" fontId="3" fillId="9" borderId="54" xfId="19" applyFill="1" applyBorder="1" applyAlignment="1">
      <alignment horizontal="center" vertical="center"/>
    </xf>
    <xf numFmtId="0" fontId="34" fillId="2" borderId="25" xfId="19" applyFont="1" applyFill="1" applyBorder="1" applyAlignment="1">
      <alignment horizontal="center" vertical="center"/>
    </xf>
    <xf numFmtId="0" fontId="34" fillId="2" borderId="26" xfId="19" applyFont="1" applyFill="1" applyBorder="1" applyAlignment="1">
      <alignment horizontal="center" vertical="center"/>
    </xf>
    <xf numFmtId="0" fontId="34" fillId="2" borderId="27" xfId="19" applyFont="1" applyFill="1" applyBorder="1" applyAlignment="1">
      <alignment horizontal="center" vertical="center"/>
    </xf>
    <xf numFmtId="0" fontId="3" fillId="5" borderId="55" xfId="19" applyFill="1" applyBorder="1" applyAlignment="1">
      <alignment horizontal="center" vertical="center"/>
    </xf>
    <xf numFmtId="0" fontId="3" fillId="5" borderId="54" xfId="19" applyFill="1" applyBorder="1" applyAlignment="1">
      <alignment horizontal="center" vertical="center"/>
    </xf>
    <xf numFmtId="0" fontId="3" fillId="4" borderId="55" xfId="19" applyFill="1" applyBorder="1" applyAlignment="1">
      <alignment horizontal="center" vertical="center"/>
    </xf>
    <xf numFmtId="0" fontId="3" fillId="4" borderId="54" xfId="19" applyFill="1" applyBorder="1" applyAlignment="1">
      <alignment horizontal="center" vertical="center"/>
    </xf>
    <xf numFmtId="0" fontId="37" fillId="12" borderId="67" xfId="19" applyFont="1" applyFill="1" applyBorder="1" applyAlignment="1">
      <alignment horizontal="center" vertical="center"/>
    </xf>
    <xf numFmtId="0" fontId="37" fillId="12" borderId="66" xfId="19" applyFont="1" applyFill="1" applyBorder="1" applyAlignment="1">
      <alignment horizontal="center" vertical="center"/>
    </xf>
    <xf numFmtId="0" fontId="37" fillId="12" borderId="51" xfId="19" applyFont="1" applyFill="1" applyBorder="1" applyAlignment="1">
      <alignment horizontal="center" vertical="center"/>
    </xf>
    <xf numFmtId="0" fontId="34" fillId="2" borderId="85" xfId="19" applyFont="1" applyFill="1" applyBorder="1" applyAlignment="1">
      <alignment horizontal="center" vertical="center"/>
    </xf>
    <xf numFmtId="0" fontId="34" fillId="2" borderId="80" xfId="19" applyFont="1" applyFill="1" applyBorder="1" applyAlignment="1">
      <alignment horizontal="center" vertical="center"/>
    </xf>
    <xf numFmtId="0" fontId="34" fillId="13" borderId="67" xfId="19" applyFont="1" applyFill="1" applyBorder="1" applyAlignment="1">
      <alignment horizontal="center" vertical="center"/>
    </xf>
    <xf numFmtId="0" fontId="34" fillId="13" borderId="66" xfId="19" applyFont="1" applyFill="1" applyBorder="1" applyAlignment="1">
      <alignment horizontal="center" vertical="center"/>
    </xf>
    <xf numFmtId="0" fontId="34" fillId="13" borderId="51" xfId="19" applyFont="1" applyFill="1" applyBorder="1" applyAlignment="1">
      <alignment horizontal="center" vertical="center"/>
    </xf>
    <xf numFmtId="0" fontId="34" fillId="14" borderId="67" xfId="19" applyFont="1" applyFill="1" applyBorder="1" applyAlignment="1">
      <alignment horizontal="center" vertical="center"/>
    </xf>
    <xf numFmtId="0" fontId="34" fillId="14" borderId="66" xfId="19" applyFont="1" applyFill="1" applyBorder="1" applyAlignment="1">
      <alignment horizontal="center" vertical="center"/>
    </xf>
    <xf numFmtId="0" fontId="34" fillId="14" borderId="51" xfId="19" applyFont="1" applyFill="1" applyBorder="1" applyAlignment="1">
      <alignment horizontal="center" vertical="center"/>
    </xf>
    <xf numFmtId="0" fontId="34" fillId="15" borderId="67" xfId="19" applyFont="1" applyFill="1" applyBorder="1" applyAlignment="1">
      <alignment horizontal="center" vertical="center"/>
    </xf>
    <xf numFmtId="0" fontId="34" fillId="15" borderId="66" xfId="19" applyFont="1" applyFill="1" applyBorder="1" applyAlignment="1">
      <alignment horizontal="center" vertical="center"/>
    </xf>
    <xf numFmtId="0" fontId="34" fillId="15" borderId="51" xfId="19" applyFont="1" applyFill="1" applyBorder="1" applyAlignment="1">
      <alignment horizontal="center" vertical="center"/>
    </xf>
    <xf numFmtId="0" fontId="34" fillId="16" borderId="67" xfId="19" applyFont="1" applyFill="1" applyBorder="1" applyAlignment="1">
      <alignment horizontal="center" vertical="center"/>
    </xf>
    <xf numFmtId="0" fontId="34" fillId="16" borderId="66" xfId="19" applyFont="1" applyFill="1" applyBorder="1" applyAlignment="1">
      <alignment horizontal="center" vertical="center"/>
    </xf>
    <xf numFmtId="0" fontId="34" fillId="16" borderId="51" xfId="19" applyFont="1" applyFill="1" applyBorder="1" applyAlignment="1">
      <alignment horizontal="center" vertical="center"/>
    </xf>
  </cellXfs>
  <cellStyles count="24">
    <cellStyle name="Moeda 2" xfId="9" xr:uid="{29674C23-208E-4752-BAC3-14FDB05E84CB}"/>
    <cellStyle name="Normal" xfId="0" builtinId="0"/>
    <cellStyle name="Normal 10" xfId="22" xr:uid="{4C829259-3F68-4A6C-8D77-321BC1BFFFA7}"/>
    <cellStyle name="Normal 14" xfId="15" xr:uid="{AC427713-37E7-4423-8F83-36ADF874D380}"/>
    <cellStyle name="Normal 2" xfId="3" xr:uid="{45D6D526-CB8E-4496-A491-EDB3A95A6A33}"/>
    <cellStyle name="Normal 2 7" xfId="4" xr:uid="{E616389C-0196-4A3F-8117-31BAE7BA981D}"/>
    <cellStyle name="Normal 3" xfId="8" xr:uid="{A0780D7C-687A-4C9B-8442-F021C0742000}"/>
    <cellStyle name="Normal 3 2" xfId="5" xr:uid="{F03DCAF2-53B9-45F0-B84C-DE06602B8230}"/>
    <cellStyle name="Normal 4" xfId="13" xr:uid="{496245E1-61A2-45F7-BCB1-A3519F4250D5}"/>
    <cellStyle name="Normal 5" xfId="14" xr:uid="{2B4D81CA-DC15-486D-850B-A1A7A726FB7D}"/>
    <cellStyle name="Normal 6" xfId="16" xr:uid="{1166F8C0-C879-4525-B31D-F0E1336F9527}"/>
    <cellStyle name="Normal 6 2" xfId="23" xr:uid="{E7659DBA-8DE8-46DF-A673-2AB718439C01}"/>
    <cellStyle name="Normal 7" xfId="17" xr:uid="{1B7D153A-18EC-4D7E-9BF0-8A0953AEF4AA}"/>
    <cellStyle name="Normal 7 7" xfId="19" xr:uid="{A50A1579-D145-4348-A073-6B02159E8B13}"/>
    <cellStyle name="Normal 8" xfId="18" xr:uid="{55405685-EAF2-4DBD-A681-CC0B27AF7FE1}"/>
    <cellStyle name="Normal 9" xfId="21" xr:uid="{08B84A0D-6CED-40D2-A7F0-9E73DF8387C9}"/>
    <cellStyle name="Porcentagem" xfId="12" builtinId="5"/>
    <cellStyle name="Porcentagem 12" xfId="20" xr:uid="{237BBF47-17B2-4707-859C-DD46E8A9403D}"/>
    <cellStyle name="Porcentagem 2" xfId="7" xr:uid="{FBE99818-D0FC-4025-A7E1-8BE21ADE9F6A}"/>
    <cellStyle name="Porcentagem 3" xfId="11" xr:uid="{D71C767A-823B-48E7-BA9F-C58C65A0E30E}"/>
    <cellStyle name="Vírgula" xfId="1" builtinId="3"/>
    <cellStyle name="Vírgula 2" xfId="2" xr:uid="{7C7BF400-A7D5-41E5-A277-6847DF9537C2}"/>
    <cellStyle name="Vírgula 3" xfId="6" xr:uid="{A1EC9341-B1EA-4931-8A48-C53E2FE77555}"/>
    <cellStyle name="Vírgula 4" xfId="10" xr:uid="{DD63E4D2-AA0A-4EF3-8F62-77DA62AE94B1}"/>
  </cellStyles>
  <dxfs count="1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E26B0A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E26B0A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17/06/relationships/rdRichValue" Target="richData/rdrichvalue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22/10/relationships/richValueRel" Target="richData/richValueRel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microsoft.com/office/2017/06/relationships/rdRichValueTypes" Target="richData/rdRichValueTypes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microsoft.com/office/2017/06/relationships/rdRichValueStructure" Target="richData/rdrichvaluestructure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7.1017461323639106E-2"/>
          <c:y val="0.10950242780847036"/>
          <c:w val="0.90829065377497065"/>
          <c:h val="0.84315249029870143"/>
        </c:manualLayout>
      </c:layout>
      <c:lineChart>
        <c:grouping val="standard"/>
        <c:varyColors val="0"/>
        <c:ser>
          <c:idx val="0"/>
          <c:order val="0"/>
          <c:tx>
            <c:v>Cronograma de medições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Cronograma!$D$10:$M$10</c:f>
              <c:numCache>
                <c:formatCode>_(* #,##0.00_);_(* \(#,##0.00\);_(*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93-49BE-BF70-E9030949A5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56896767"/>
        <c:axId val="1456897727"/>
      </c:lineChart>
      <c:catAx>
        <c:axId val="145689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456897727"/>
        <c:crosses val="autoZero"/>
        <c:auto val="1"/>
        <c:lblAlgn val="ctr"/>
        <c:lblOffset val="100"/>
        <c:noMultiLvlLbl val="0"/>
      </c:catAx>
      <c:valAx>
        <c:axId val="1456897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4568967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0</xdr:row>
      <xdr:rowOff>0</xdr:rowOff>
    </xdr:from>
    <xdr:to>
      <xdr:col>6</xdr:col>
      <xdr:colOff>212964</xdr:colOff>
      <xdr:row>0</xdr:row>
      <xdr:rowOff>962074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7579E38-5480-D590-2E7C-B712A1B42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275" y="0"/>
          <a:ext cx="4651614" cy="9620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0</xdr:row>
      <xdr:rowOff>0</xdr:rowOff>
    </xdr:from>
    <xdr:to>
      <xdr:col>8</xdr:col>
      <xdr:colOff>146289</xdr:colOff>
      <xdr:row>0</xdr:row>
      <xdr:rowOff>962074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164F7F4C-1E03-3CF8-9540-C797A5668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0"/>
          <a:ext cx="4651614" cy="9620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353785</xdr:colOff>
      <xdr:row>0</xdr:row>
      <xdr:rowOff>54432</xdr:rowOff>
    </xdr:from>
    <xdr:to>
      <xdr:col>2</xdr:col>
      <xdr:colOff>1684987</xdr:colOff>
      <xdr:row>1</xdr:row>
      <xdr:rowOff>163285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15AFD336-F082-E89B-D360-DA0EA55AE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785" y="54432"/>
          <a:ext cx="5394790" cy="111578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</xdr:row>
      <xdr:rowOff>33336</xdr:rowOff>
    </xdr:from>
    <xdr:to>
      <xdr:col>17</xdr:col>
      <xdr:colOff>104774</xdr:colOff>
      <xdr:row>31</xdr:row>
      <xdr:rowOff>57149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510DB2FA-B916-3942-DDD3-759A4C6C93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gvbr.sharepoint.com/PEM/G40-Pavimenta&#231;&#227;o_2024.04.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sbsbvpr0003\DNIT\03_VALORA&#199;&#195;O-SICRO\2023.01_BD-Jan.2023\1_Implanta&#231;&#245;es\Motiva&#231;&#245;es%20-%20Confec&#231;&#227;o%20do%20R.O.%20-%20Ref.out.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. Out 22"/>
      <sheetName val="2"/>
      <sheetName val="3a"/>
      <sheetName val="3b"/>
      <sheetName val="4"/>
      <sheetName val="5a"/>
      <sheetName val="5b"/>
      <sheetName val="6a"/>
      <sheetName val="6b"/>
      <sheetName val="7"/>
      <sheetName val="8"/>
      <sheetName val="9"/>
      <sheetName val="Modelo CCUs"/>
      <sheetName val="Modelo Insumos"/>
      <sheetName val="Aux Lista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49C01-6DDC-46C9-84E0-4068ED1D85D6}">
  <dimension ref="A1:E1535"/>
  <sheetViews>
    <sheetView view="pageBreakPreview" topLeftCell="A842" zoomScaleNormal="100" zoomScaleSheetLayoutView="100" workbookViewId="0">
      <selection activeCell="B868" sqref="B868"/>
    </sheetView>
  </sheetViews>
  <sheetFormatPr defaultRowHeight="12.75" x14ac:dyDescent="0.2"/>
  <cols>
    <col min="1" max="1" width="12.140625" style="4" customWidth="1"/>
    <col min="2" max="2" width="45.42578125" style="211" customWidth="1"/>
    <col min="3" max="3" width="13.42578125" style="4" customWidth="1"/>
    <col min="4" max="4" width="15" style="4" customWidth="1"/>
    <col min="5" max="5" width="11.85546875" style="4" customWidth="1"/>
    <col min="6" max="16384" width="9.140625" style="4"/>
  </cols>
  <sheetData>
    <row r="1" spans="1:5" x14ac:dyDescent="0.2">
      <c r="A1" s="258" t="s">
        <v>204</v>
      </c>
      <c r="B1" s="258"/>
      <c r="C1" s="258"/>
      <c r="D1" s="258"/>
    </row>
    <row r="2" spans="1:5" ht="15" x14ac:dyDescent="0.2">
      <c r="A2" s="259" t="s">
        <v>205</v>
      </c>
      <c r="B2" s="259"/>
      <c r="C2" s="259"/>
      <c r="D2" s="259"/>
    </row>
    <row r="3" spans="1:5" ht="15" x14ac:dyDescent="0.2">
      <c r="A3" s="202"/>
      <c r="B3" s="203"/>
      <c r="C3" s="202"/>
      <c r="D3" s="202"/>
    </row>
    <row r="4" spans="1:5" ht="15.75" x14ac:dyDescent="0.2">
      <c r="A4" s="260" t="s">
        <v>206</v>
      </c>
      <c r="B4" s="260"/>
      <c r="C4" s="260"/>
      <c r="D4" s="260"/>
    </row>
    <row r="5" spans="1:5" x14ac:dyDescent="0.2">
      <c r="A5" s="261" t="s">
        <v>207</v>
      </c>
      <c r="B5" s="261"/>
      <c r="C5" s="261"/>
      <c r="D5" s="261"/>
    </row>
    <row r="6" spans="1:5" ht="15" x14ac:dyDescent="0.2">
      <c r="A6" s="259" t="s">
        <v>208</v>
      </c>
      <c r="B6" s="259"/>
      <c r="C6" s="259"/>
      <c r="D6" s="202"/>
      <c r="E6" s="204" t="s">
        <v>3192</v>
      </c>
    </row>
    <row r="7" spans="1:5" ht="15" x14ac:dyDescent="0.2">
      <c r="A7" s="202"/>
      <c r="B7" s="203"/>
      <c r="C7" s="202"/>
      <c r="D7" s="202"/>
      <c r="E7" s="205">
        <v>0.35</v>
      </c>
    </row>
    <row r="8" spans="1:5" ht="38.25" x14ac:dyDescent="0.2">
      <c r="A8" s="201" t="s">
        <v>209</v>
      </c>
      <c r="B8" s="201" t="s">
        <v>3</v>
      </c>
      <c r="C8" s="201" t="s">
        <v>4</v>
      </c>
      <c r="D8" s="201" t="s">
        <v>210</v>
      </c>
      <c r="E8" s="206" t="s">
        <v>3191</v>
      </c>
    </row>
    <row r="9" spans="1:5" ht="15" x14ac:dyDescent="0.2">
      <c r="A9" s="203"/>
      <c r="B9" s="207"/>
      <c r="C9" s="203"/>
      <c r="D9" s="197"/>
    </row>
    <row r="10" spans="1:5" ht="15" x14ac:dyDescent="0.2">
      <c r="A10" s="208" t="s">
        <v>211</v>
      </c>
      <c r="B10" s="207" t="s">
        <v>212</v>
      </c>
      <c r="C10" s="208" t="s">
        <v>213</v>
      </c>
      <c r="D10" s="197">
        <v>212.1</v>
      </c>
      <c r="E10" s="198">
        <f t="shared" ref="E10:E73" si="0">ROUND(D10/(1+$E$7),2)</f>
        <v>157.11000000000001</v>
      </c>
    </row>
    <row r="11" spans="1:5" ht="15" x14ac:dyDescent="0.2">
      <c r="A11" s="208" t="s">
        <v>214</v>
      </c>
      <c r="B11" s="207" t="s">
        <v>215</v>
      </c>
      <c r="C11" s="208" t="s">
        <v>213</v>
      </c>
      <c r="D11" s="197">
        <v>233.87</v>
      </c>
      <c r="E11" s="198">
        <f t="shared" si="0"/>
        <v>173.24</v>
      </c>
    </row>
    <row r="12" spans="1:5" ht="15" x14ac:dyDescent="0.2">
      <c r="A12" s="208" t="s">
        <v>216</v>
      </c>
      <c r="B12" s="207" t="s">
        <v>217</v>
      </c>
      <c r="C12" s="208" t="s">
        <v>213</v>
      </c>
      <c r="D12" s="197">
        <v>196.09</v>
      </c>
      <c r="E12" s="198">
        <f t="shared" si="0"/>
        <v>145.25</v>
      </c>
    </row>
    <row r="13" spans="1:5" ht="15" x14ac:dyDescent="0.2">
      <c r="A13" s="208" t="s">
        <v>218</v>
      </c>
      <c r="B13" s="207" t="s">
        <v>219</v>
      </c>
      <c r="C13" s="208" t="s">
        <v>213</v>
      </c>
      <c r="D13" s="197">
        <v>267.60000000000002</v>
      </c>
      <c r="E13" s="198">
        <f t="shared" si="0"/>
        <v>198.22</v>
      </c>
    </row>
    <row r="14" spans="1:5" ht="15" x14ac:dyDescent="0.2">
      <c r="A14" s="208" t="s">
        <v>220</v>
      </c>
      <c r="B14" s="207" t="s">
        <v>221</v>
      </c>
      <c r="C14" s="208" t="s">
        <v>213</v>
      </c>
      <c r="D14" s="197">
        <v>222.22</v>
      </c>
      <c r="E14" s="198">
        <f t="shared" si="0"/>
        <v>164.61</v>
      </c>
    </row>
    <row r="15" spans="1:5" ht="15" x14ac:dyDescent="0.2">
      <c r="A15" s="208" t="s">
        <v>222</v>
      </c>
      <c r="B15" s="207" t="s">
        <v>223</v>
      </c>
      <c r="C15" s="208" t="s">
        <v>213</v>
      </c>
      <c r="D15" s="197">
        <v>303.20999999999998</v>
      </c>
      <c r="E15" s="198">
        <f t="shared" si="0"/>
        <v>224.6</v>
      </c>
    </row>
    <row r="16" spans="1:5" ht="15" x14ac:dyDescent="0.2">
      <c r="A16" s="208" t="s">
        <v>224</v>
      </c>
      <c r="B16" s="207" t="s">
        <v>225</v>
      </c>
      <c r="C16" s="208" t="s">
        <v>226</v>
      </c>
      <c r="D16" s="197">
        <v>1756.3</v>
      </c>
      <c r="E16" s="198">
        <f t="shared" si="0"/>
        <v>1300.96</v>
      </c>
    </row>
    <row r="17" spans="1:5" ht="15" x14ac:dyDescent="0.2">
      <c r="A17" s="208" t="s">
        <v>227</v>
      </c>
      <c r="B17" s="207" t="s">
        <v>228</v>
      </c>
      <c r="C17" s="208" t="s">
        <v>226</v>
      </c>
      <c r="D17" s="197">
        <v>5965.52</v>
      </c>
      <c r="E17" s="198">
        <f t="shared" si="0"/>
        <v>4418.8999999999996</v>
      </c>
    </row>
    <row r="18" spans="1:5" ht="15" x14ac:dyDescent="0.2">
      <c r="A18" s="208" t="s">
        <v>229</v>
      </c>
      <c r="B18" s="207" t="s">
        <v>230</v>
      </c>
      <c r="C18" s="208" t="s">
        <v>231</v>
      </c>
      <c r="D18" s="197">
        <v>17.86</v>
      </c>
      <c r="E18" s="198">
        <f t="shared" si="0"/>
        <v>13.23</v>
      </c>
    </row>
    <row r="19" spans="1:5" ht="30" x14ac:dyDescent="0.2">
      <c r="A19" s="208" t="s">
        <v>232</v>
      </c>
      <c r="B19" s="207" t="s">
        <v>233</v>
      </c>
      <c r="C19" s="208" t="s">
        <v>213</v>
      </c>
      <c r="D19" s="197">
        <v>12.74</v>
      </c>
      <c r="E19" s="198">
        <f t="shared" si="0"/>
        <v>9.44</v>
      </c>
    </row>
    <row r="20" spans="1:5" ht="15" x14ac:dyDescent="0.2">
      <c r="A20" s="208" t="s">
        <v>234</v>
      </c>
      <c r="B20" s="207" t="s">
        <v>235</v>
      </c>
      <c r="C20" s="208" t="s">
        <v>236</v>
      </c>
      <c r="D20" s="197">
        <v>2768.78</v>
      </c>
      <c r="E20" s="198">
        <f t="shared" si="0"/>
        <v>2050.9499999999998</v>
      </c>
    </row>
    <row r="21" spans="1:5" ht="30" x14ac:dyDescent="0.2">
      <c r="A21" s="208" t="s">
        <v>237</v>
      </c>
      <c r="B21" s="207" t="s">
        <v>238</v>
      </c>
      <c r="C21" s="208" t="s">
        <v>236</v>
      </c>
      <c r="D21" s="197">
        <v>3051.03</v>
      </c>
      <c r="E21" s="198">
        <f t="shared" si="0"/>
        <v>2260.02</v>
      </c>
    </row>
    <row r="22" spans="1:5" ht="15" x14ac:dyDescent="0.2">
      <c r="A22" s="208" t="s">
        <v>239</v>
      </c>
      <c r="B22" s="207" t="s">
        <v>240</v>
      </c>
      <c r="C22" s="208" t="s">
        <v>241</v>
      </c>
      <c r="D22" s="197">
        <v>17685.96</v>
      </c>
      <c r="E22" s="198">
        <f t="shared" si="0"/>
        <v>13100.71</v>
      </c>
    </row>
    <row r="23" spans="1:5" ht="15" x14ac:dyDescent="0.2">
      <c r="A23" s="208" t="s">
        <v>242</v>
      </c>
      <c r="B23" s="207" t="s">
        <v>243</v>
      </c>
      <c r="C23" s="208" t="s">
        <v>244</v>
      </c>
      <c r="D23" s="197">
        <v>2059.6</v>
      </c>
      <c r="E23" s="198">
        <f t="shared" si="0"/>
        <v>1525.63</v>
      </c>
    </row>
    <row r="24" spans="1:5" ht="30" x14ac:dyDescent="0.2">
      <c r="A24" s="208" t="s">
        <v>245</v>
      </c>
      <c r="B24" s="207" t="s">
        <v>246</v>
      </c>
      <c r="C24" s="208" t="s">
        <v>244</v>
      </c>
      <c r="D24" s="197">
        <v>5492.27</v>
      </c>
      <c r="E24" s="198">
        <f t="shared" si="0"/>
        <v>4068.35</v>
      </c>
    </row>
    <row r="25" spans="1:5" ht="15" x14ac:dyDescent="0.2">
      <c r="A25" s="208" t="s">
        <v>247</v>
      </c>
      <c r="B25" s="207" t="s">
        <v>248</v>
      </c>
      <c r="C25" s="208" t="s">
        <v>213</v>
      </c>
      <c r="D25" s="197">
        <v>365.73</v>
      </c>
      <c r="E25" s="198">
        <f t="shared" si="0"/>
        <v>270.91000000000003</v>
      </c>
    </row>
    <row r="26" spans="1:5" ht="15" x14ac:dyDescent="0.2">
      <c r="A26" s="208" t="s">
        <v>249</v>
      </c>
      <c r="B26" s="207" t="s">
        <v>250</v>
      </c>
      <c r="C26" s="208" t="s">
        <v>213</v>
      </c>
      <c r="D26" s="197">
        <v>372.49</v>
      </c>
      <c r="E26" s="198">
        <f t="shared" si="0"/>
        <v>275.92</v>
      </c>
    </row>
    <row r="27" spans="1:5" ht="15" x14ac:dyDescent="0.2">
      <c r="A27" s="208" t="s">
        <v>251</v>
      </c>
      <c r="B27" s="207" t="s">
        <v>252</v>
      </c>
      <c r="C27" s="208" t="s">
        <v>213</v>
      </c>
      <c r="D27" s="197">
        <v>501.17</v>
      </c>
      <c r="E27" s="198">
        <f t="shared" si="0"/>
        <v>371.24</v>
      </c>
    </row>
    <row r="28" spans="1:5" ht="15" x14ac:dyDescent="0.2">
      <c r="A28" s="208" t="s">
        <v>253</v>
      </c>
      <c r="B28" s="207" t="s">
        <v>254</v>
      </c>
      <c r="C28" s="208" t="s">
        <v>213</v>
      </c>
      <c r="D28" s="197">
        <v>541.82000000000005</v>
      </c>
      <c r="E28" s="198">
        <f t="shared" si="0"/>
        <v>401.35</v>
      </c>
    </row>
    <row r="29" spans="1:5" ht="15" x14ac:dyDescent="0.2">
      <c r="A29" s="208" t="s">
        <v>255</v>
      </c>
      <c r="B29" s="207" t="s">
        <v>256</v>
      </c>
      <c r="C29" s="208" t="s">
        <v>213</v>
      </c>
      <c r="D29" s="197">
        <v>732.69</v>
      </c>
      <c r="E29" s="198">
        <f t="shared" si="0"/>
        <v>542.73</v>
      </c>
    </row>
    <row r="30" spans="1:5" ht="15" x14ac:dyDescent="0.2">
      <c r="A30" s="208" t="s">
        <v>257</v>
      </c>
      <c r="B30" s="207" t="s">
        <v>258</v>
      </c>
      <c r="C30" s="208" t="s">
        <v>213</v>
      </c>
      <c r="D30" s="197">
        <v>780.64</v>
      </c>
      <c r="E30" s="198">
        <f t="shared" si="0"/>
        <v>578.25</v>
      </c>
    </row>
    <row r="31" spans="1:5" ht="15" x14ac:dyDescent="0.2">
      <c r="A31" s="208" t="s">
        <v>259</v>
      </c>
      <c r="B31" s="207" t="s">
        <v>260</v>
      </c>
      <c r="C31" s="208" t="s">
        <v>213</v>
      </c>
      <c r="D31" s="197">
        <v>846.6</v>
      </c>
      <c r="E31" s="198">
        <f t="shared" si="0"/>
        <v>627.11</v>
      </c>
    </row>
    <row r="32" spans="1:5" ht="15" x14ac:dyDescent="0.2">
      <c r="A32" s="208" t="s">
        <v>261</v>
      </c>
      <c r="B32" s="207" t="s">
        <v>262</v>
      </c>
      <c r="C32" s="208" t="s">
        <v>213</v>
      </c>
      <c r="D32" s="197">
        <v>968.49</v>
      </c>
      <c r="E32" s="198">
        <f t="shared" si="0"/>
        <v>717.4</v>
      </c>
    </row>
    <row r="33" spans="1:5" ht="15" x14ac:dyDescent="0.2">
      <c r="A33" s="208" t="s">
        <v>263</v>
      </c>
      <c r="B33" s="207" t="s">
        <v>264</v>
      </c>
      <c r="C33" s="208" t="s">
        <v>213</v>
      </c>
      <c r="D33" s="197">
        <v>934.62</v>
      </c>
      <c r="E33" s="198">
        <f t="shared" si="0"/>
        <v>692.31</v>
      </c>
    </row>
    <row r="34" spans="1:5" ht="15" x14ac:dyDescent="0.2">
      <c r="A34" s="208" t="s">
        <v>265</v>
      </c>
      <c r="B34" s="207" t="s">
        <v>266</v>
      </c>
      <c r="C34" s="208" t="s">
        <v>213</v>
      </c>
      <c r="D34" s="197">
        <v>961.73</v>
      </c>
      <c r="E34" s="198">
        <f t="shared" si="0"/>
        <v>712.39</v>
      </c>
    </row>
    <row r="35" spans="1:5" ht="15" x14ac:dyDescent="0.2">
      <c r="A35" s="208" t="s">
        <v>267</v>
      </c>
      <c r="B35" s="207" t="s">
        <v>268</v>
      </c>
      <c r="C35" s="208" t="s">
        <v>213</v>
      </c>
      <c r="D35" s="197">
        <v>1110.71</v>
      </c>
      <c r="E35" s="198">
        <f t="shared" si="0"/>
        <v>822.75</v>
      </c>
    </row>
    <row r="36" spans="1:5" ht="15" x14ac:dyDescent="0.2">
      <c r="A36" s="208" t="s">
        <v>269</v>
      </c>
      <c r="B36" s="207" t="s">
        <v>270</v>
      </c>
      <c r="C36" s="208" t="s">
        <v>213</v>
      </c>
      <c r="D36" s="197">
        <v>1483.2</v>
      </c>
      <c r="E36" s="198">
        <f t="shared" si="0"/>
        <v>1098.67</v>
      </c>
    </row>
    <row r="37" spans="1:5" ht="15" x14ac:dyDescent="0.2">
      <c r="A37" s="208" t="s">
        <v>271</v>
      </c>
      <c r="B37" s="207" t="s">
        <v>272</v>
      </c>
      <c r="C37" s="208" t="s">
        <v>213</v>
      </c>
      <c r="D37" s="197">
        <v>152.16</v>
      </c>
      <c r="E37" s="198">
        <f t="shared" si="0"/>
        <v>112.71</v>
      </c>
    </row>
    <row r="38" spans="1:5" ht="15" x14ac:dyDescent="0.2">
      <c r="A38" s="208" t="s">
        <v>273</v>
      </c>
      <c r="B38" s="207" t="s">
        <v>274</v>
      </c>
      <c r="C38" s="208" t="s">
        <v>213</v>
      </c>
      <c r="D38" s="197">
        <v>186.56</v>
      </c>
      <c r="E38" s="198">
        <f t="shared" si="0"/>
        <v>138.19</v>
      </c>
    </row>
    <row r="39" spans="1:5" ht="30" x14ac:dyDescent="0.2">
      <c r="A39" s="208" t="s">
        <v>275</v>
      </c>
      <c r="B39" s="207" t="s">
        <v>276</v>
      </c>
      <c r="C39" s="208" t="s">
        <v>226</v>
      </c>
      <c r="D39" s="197">
        <v>2936.44</v>
      </c>
      <c r="E39" s="198">
        <f t="shared" si="0"/>
        <v>2175.14</v>
      </c>
    </row>
    <row r="40" spans="1:5" ht="30" x14ac:dyDescent="0.2">
      <c r="A40" s="208" t="s">
        <v>277</v>
      </c>
      <c r="B40" s="207" t="s">
        <v>278</v>
      </c>
      <c r="C40" s="208" t="s">
        <v>226</v>
      </c>
      <c r="D40" s="197">
        <v>3110.76</v>
      </c>
      <c r="E40" s="198">
        <f t="shared" si="0"/>
        <v>2304.27</v>
      </c>
    </row>
    <row r="41" spans="1:5" ht="30" x14ac:dyDescent="0.2">
      <c r="A41" s="208" t="s">
        <v>279</v>
      </c>
      <c r="B41" s="207" t="s">
        <v>280</v>
      </c>
      <c r="C41" s="208" t="s">
        <v>281</v>
      </c>
      <c r="D41" s="197">
        <v>2606.1999999999998</v>
      </c>
      <c r="E41" s="198">
        <f t="shared" si="0"/>
        <v>1930.52</v>
      </c>
    </row>
    <row r="42" spans="1:5" ht="30" x14ac:dyDescent="0.2">
      <c r="A42" s="208" t="s">
        <v>282</v>
      </c>
      <c r="B42" s="207" t="s">
        <v>283</v>
      </c>
      <c r="C42" s="208" t="s">
        <v>281</v>
      </c>
      <c r="D42" s="197">
        <v>2330.17</v>
      </c>
      <c r="E42" s="198">
        <f t="shared" si="0"/>
        <v>1726.05</v>
      </c>
    </row>
    <row r="43" spans="1:5" ht="30" x14ac:dyDescent="0.2">
      <c r="A43" s="208" t="s">
        <v>284</v>
      </c>
      <c r="B43" s="207" t="s">
        <v>285</v>
      </c>
      <c r="C43" s="208" t="s">
        <v>281</v>
      </c>
      <c r="D43" s="197">
        <v>2598.29</v>
      </c>
      <c r="E43" s="198">
        <f t="shared" si="0"/>
        <v>1924.66</v>
      </c>
    </row>
    <row r="44" spans="1:5" ht="30" x14ac:dyDescent="0.2">
      <c r="A44" s="208" t="s">
        <v>286</v>
      </c>
      <c r="B44" s="207" t="s">
        <v>287</v>
      </c>
      <c r="C44" s="208" t="s">
        <v>281</v>
      </c>
      <c r="D44" s="197">
        <v>1768.14</v>
      </c>
      <c r="E44" s="198">
        <f t="shared" si="0"/>
        <v>1309.73</v>
      </c>
    </row>
    <row r="45" spans="1:5" ht="30" x14ac:dyDescent="0.2">
      <c r="A45" s="208" t="s">
        <v>288</v>
      </c>
      <c r="B45" s="207" t="s">
        <v>289</v>
      </c>
      <c r="C45" s="208" t="s">
        <v>226</v>
      </c>
      <c r="D45" s="197">
        <v>5937.49</v>
      </c>
      <c r="E45" s="198">
        <f t="shared" si="0"/>
        <v>4398.1400000000003</v>
      </c>
    </row>
    <row r="46" spans="1:5" ht="30" x14ac:dyDescent="0.2">
      <c r="A46" s="208" t="s">
        <v>290</v>
      </c>
      <c r="B46" s="207" t="s">
        <v>291</v>
      </c>
      <c r="C46" s="208" t="s">
        <v>226</v>
      </c>
      <c r="D46" s="197">
        <v>5632.21</v>
      </c>
      <c r="E46" s="198">
        <f t="shared" si="0"/>
        <v>4172.01</v>
      </c>
    </row>
    <row r="47" spans="1:5" ht="30" x14ac:dyDescent="0.2">
      <c r="A47" s="208" t="s">
        <v>292</v>
      </c>
      <c r="B47" s="207" t="s">
        <v>293</v>
      </c>
      <c r="C47" s="208" t="s">
        <v>294</v>
      </c>
      <c r="D47" s="197">
        <v>5650.6</v>
      </c>
      <c r="E47" s="198">
        <f t="shared" si="0"/>
        <v>4185.63</v>
      </c>
    </row>
    <row r="48" spans="1:5" ht="30" x14ac:dyDescent="0.2">
      <c r="A48" s="208" t="s">
        <v>295</v>
      </c>
      <c r="B48" s="207" t="s">
        <v>296</v>
      </c>
      <c r="C48" s="208" t="s">
        <v>294</v>
      </c>
      <c r="D48" s="197">
        <v>5113.6000000000004</v>
      </c>
      <c r="E48" s="198">
        <f t="shared" si="0"/>
        <v>3787.85</v>
      </c>
    </row>
    <row r="49" spans="1:5" ht="30" x14ac:dyDescent="0.2">
      <c r="A49" s="208" t="s">
        <v>297</v>
      </c>
      <c r="B49" s="207" t="s">
        <v>298</v>
      </c>
      <c r="C49" s="208" t="s">
        <v>226</v>
      </c>
      <c r="D49" s="197">
        <v>4.83</v>
      </c>
      <c r="E49" s="198">
        <f t="shared" si="0"/>
        <v>3.58</v>
      </c>
    </row>
    <row r="50" spans="1:5" ht="30" x14ac:dyDescent="0.2">
      <c r="A50" s="208" t="s">
        <v>299</v>
      </c>
      <c r="B50" s="207" t="s">
        <v>300</v>
      </c>
      <c r="C50" s="208" t="s">
        <v>301</v>
      </c>
      <c r="D50" s="197">
        <v>3.47</v>
      </c>
      <c r="E50" s="198">
        <f t="shared" si="0"/>
        <v>2.57</v>
      </c>
    </row>
    <row r="51" spans="1:5" ht="30" x14ac:dyDescent="0.2">
      <c r="A51" s="208" t="s">
        <v>302</v>
      </c>
      <c r="B51" s="207" t="s">
        <v>303</v>
      </c>
      <c r="C51" s="208" t="s">
        <v>213</v>
      </c>
      <c r="D51" s="197">
        <v>5.93</v>
      </c>
      <c r="E51" s="198">
        <f t="shared" si="0"/>
        <v>4.3899999999999997</v>
      </c>
    </row>
    <row r="52" spans="1:5" ht="30" x14ac:dyDescent="0.2">
      <c r="A52" s="208" t="s">
        <v>304</v>
      </c>
      <c r="B52" s="207" t="s">
        <v>305</v>
      </c>
      <c r="C52" s="208" t="s">
        <v>281</v>
      </c>
      <c r="D52" s="197">
        <v>11672.53</v>
      </c>
      <c r="E52" s="198">
        <f t="shared" si="0"/>
        <v>8646.32</v>
      </c>
    </row>
    <row r="53" spans="1:5" ht="30" x14ac:dyDescent="0.2">
      <c r="A53" s="208" t="s">
        <v>306</v>
      </c>
      <c r="B53" s="207" t="s">
        <v>307</v>
      </c>
      <c r="C53" s="208" t="s">
        <v>281</v>
      </c>
      <c r="D53" s="197">
        <v>16006.49</v>
      </c>
      <c r="E53" s="198">
        <f t="shared" si="0"/>
        <v>11856.66</v>
      </c>
    </row>
    <row r="54" spans="1:5" ht="30" x14ac:dyDescent="0.2">
      <c r="A54" s="208" t="s">
        <v>308</v>
      </c>
      <c r="B54" s="207" t="s">
        <v>309</v>
      </c>
      <c r="C54" s="208" t="s">
        <v>294</v>
      </c>
      <c r="D54" s="197">
        <v>4281.7700000000004</v>
      </c>
      <c r="E54" s="198">
        <f t="shared" si="0"/>
        <v>3171.68</v>
      </c>
    </row>
    <row r="55" spans="1:5" ht="30" x14ac:dyDescent="0.2">
      <c r="A55" s="208" t="s">
        <v>310</v>
      </c>
      <c r="B55" s="207" t="s">
        <v>311</v>
      </c>
      <c r="C55" s="208" t="s">
        <v>294</v>
      </c>
      <c r="D55" s="197">
        <v>332.84</v>
      </c>
      <c r="E55" s="198">
        <f t="shared" si="0"/>
        <v>246.55</v>
      </c>
    </row>
    <row r="56" spans="1:5" ht="30" x14ac:dyDescent="0.2">
      <c r="A56" s="208" t="s">
        <v>312</v>
      </c>
      <c r="B56" s="207" t="s">
        <v>313</v>
      </c>
      <c r="C56" s="208" t="s">
        <v>281</v>
      </c>
      <c r="D56" s="197">
        <v>3497.88</v>
      </c>
      <c r="E56" s="198">
        <f t="shared" si="0"/>
        <v>2591.02</v>
      </c>
    </row>
    <row r="57" spans="1:5" ht="15" x14ac:dyDescent="0.2">
      <c r="A57" s="208" t="s">
        <v>314</v>
      </c>
      <c r="B57" s="207" t="s">
        <v>315</v>
      </c>
      <c r="C57" s="208" t="s">
        <v>226</v>
      </c>
      <c r="D57" s="197">
        <v>305.64999999999998</v>
      </c>
      <c r="E57" s="198">
        <f t="shared" si="0"/>
        <v>226.41</v>
      </c>
    </row>
    <row r="58" spans="1:5" ht="30" x14ac:dyDescent="0.2">
      <c r="A58" s="208" t="s">
        <v>316</v>
      </c>
      <c r="B58" s="207" t="s">
        <v>317</v>
      </c>
      <c r="C58" s="208" t="s">
        <v>213</v>
      </c>
      <c r="D58" s="197">
        <v>9.86</v>
      </c>
      <c r="E58" s="198">
        <f t="shared" si="0"/>
        <v>7.3</v>
      </c>
    </row>
    <row r="59" spans="1:5" ht="30" x14ac:dyDescent="0.2">
      <c r="A59" s="208" t="s">
        <v>318</v>
      </c>
      <c r="B59" s="207" t="s">
        <v>319</v>
      </c>
      <c r="C59" s="208" t="s">
        <v>320</v>
      </c>
      <c r="D59" s="197">
        <v>2851.27</v>
      </c>
      <c r="E59" s="198">
        <f t="shared" si="0"/>
        <v>2112.0500000000002</v>
      </c>
    </row>
    <row r="60" spans="1:5" ht="30" x14ac:dyDescent="0.2">
      <c r="A60" s="208" t="s">
        <v>321</v>
      </c>
      <c r="B60" s="207" t="s">
        <v>322</v>
      </c>
      <c r="C60" s="208" t="s">
        <v>226</v>
      </c>
      <c r="D60" s="197">
        <v>3142.95</v>
      </c>
      <c r="E60" s="198">
        <f t="shared" si="0"/>
        <v>2328.11</v>
      </c>
    </row>
    <row r="61" spans="1:5" ht="30" x14ac:dyDescent="0.2">
      <c r="A61" s="208" t="s">
        <v>323</v>
      </c>
      <c r="B61" s="207" t="s">
        <v>324</v>
      </c>
      <c r="C61" s="208" t="s">
        <v>226</v>
      </c>
      <c r="D61" s="197">
        <v>3758.82</v>
      </c>
      <c r="E61" s="198">
        <f t="shared" si="0"/>
        <v>2784.31</v>
      </c>
    </row>
    <row r="62" spans="1:5" ht="30" x14ac:dyDescent="0.2">
      <c r="A62" s="208" t="s">
        <v>325</v>
      </c>
      <c r="B62" s="207" t="s">
        <v>326</v>
      </c>
      <c r="C62" s="208" t="s">
        <v>226</v>
      </c>
      <c r="D62" s="197">
        <v>12555.55</v>
      </c>
      <c r="E62" s="198">
        <f t="shared" si="0"/>
        <v>9300.41</v>
      </c>
    </row>
    <row r="63" spans="1:5" ht="30" x14ac:dyDescent="0.2">
      <c r="A63" s="208" t="s">
        <v>327</v>
      </c>
      <c r="B63" s="207" t="s">
        <v>328</v>
      </c>
      <c r="C63" s="208" t="s">
        <v>213</v>
      </c>
      <c r="D63" s="197">
        <v>3.81</v>
      </c>
      <c r="E63" s="198">
        <f t="shared" si="0"/>
        <v>2.82</v>
      </c>
    </row>
    <row r="64" spans="1:5" ht="30" x14ac:dyDescent="0.2">
      <c r="A64" s="208" t="s">
        <v>329</v>
      </c>
      <c r="B64" s="207" t="s">
        <v>330</v>
      </c>
      <c r="C64" s="208" t="s">
        <v>213</v>
      </c>
      <c r="D64" s="197">
        <v>11.5</v>
      </c>
      <c r="E64" s="198">
        <f t="shared" si="0"/>
        <v>8.52</v>
      </c>
    </row>
    <row r="65" spans="1:5" ht="15" x14ac:dyDescent="0.2">
      <c r="A65" s="208" t="s">
        <v>331</v>
      </c>
      <c r="B65" s="207" t="s">
        <v>332</v>
      </c>
      <c r="C65" s="208" t="s">
        <v>333</v>
      </c>
      <c r="D65" s="197">
        <v>5982.65</v>
      </c>
      <c r="E65" s="198">
        <f t="shared" si="0"/>
        <v>4431.59</v>
      </c>
    </row>
    <row r="66" spans="1:5" ht="30" x14ac:dyDescent="0.2">
      <c r="A66" s="208" t="s">
        <v>334</v>
      </c>
      <c r="B66" s="207" t="s">
        <v>335</v>
      </c>
      <c r="C66" s="208" t="s">
        <v>336</v>
      </c>
      <c r="D66" s="197">
        <v>64157.63</v>
      </c>
      <c r="E66" s="198">
        <f t="shared" si="0"/>
        <v>47524.17</v>
      </c>
    </row>
    <row r="67" spans="1:5" ht="30" x14ac:dyDescent="0.2">
      <c r="A67" s="208" t="s">
        <v>337</v>
      </c>
      <c r="B67" s="207" t="s">
        <v>338</v>
      </c>
      <c r="C67" s="208" t="s">
        <v>226</v>
      </c>
      <c r="D67" s="197">
        <v>266.37</v>
      </c>
      <c r="E67" s="198">
        <f t="shared" si="0"/>
        <v>197.31</v>
      </c>
    </row>
    <row r="68" spans="1:5" ht="30" x14ac:dyDescent="0.2">
      <c r="A68" s="208" t="s">
        <v>339</v>
      </c>
      <c r="B68" s="207" t="s">
        <v>340</v>
      </c>
      <c r="C68" s="208" t="s">
        <v>226</v>
      </c>
      <c r="D68" s="197">
        <v>1500.4</v>
      </c>
      <c r="E68" s="198">
        <f t="shared" si="0"/>
        <v>1111.4100000000001</v>
      </c>
    </row>
    <row r="69" spans="1:5" ht="30" x14ac:dyDescent="0.2">
      <c r="A69" s="208" t="s">
        <v>341</v>
      </c>
      <c r="B69" s="207" t="s">
        <v>342</v>
      </c>
      <c r="C69" s="208" t="s">
        <v>226</v>
      </c>
      <c r="D69" s="197">
        <v>2391.85</v>
      </c>
      <c r="E69" s="198">
        <f t="shared" si="0"/>
        <v>1771.74</v>
      </c>
    </row>
    <row r="70" spans="1:5" ht="30" x14ac:dyDescent="0.2">
      <c r="A70" s="208" t="s">
        <v>343</v>
      </c>
      <c r="B70" s="207" t="s">
        <v>344</v>
      </c>
      <c r="C70" s="208" t="s">
        <v>226</v>
      </c>
      <c r="D70" s="197">
        <v>3967.29</v>
      </c>
      <c r="E70" s="198">
        <f t="shared" si="0"/>
        <v>2938.73</v>
      </c>
    </row>
    <row r="71" spans="1:5" ht="15" x14ac:dyDescent="0.2">
      <c r="A71" s="208" t="s">
        <v>345</v>
      </c>
      <c r="B71" s="207" t="s">
        <v>346</v>
      </c>
      <c r="C71" s="208" t="s">
        <v>213</v>
      </c>
      <c r="D71" s="197">
        <v>92.64</v>
      </c>
      <c r="E71" s="198">
        <f t="shared" si="0"/>
        <v>68.62</v>
      </c>
    </row>
    <row r="72" spans="1:5" ht="15" x14ac:dyDescent="0.2">
      <c r="A72" s="208" t="s">
        <v>347</v>
      </c>
      <c r="B72" s="207" t="s">
        <v>348</v>
      </c>
      <c r="C72" s="208" t="s">
        <v>213</v>
      </c>
      <c r="D72" s="197">
        <v>256.19</v>
      </c>
      <c r="E72" s="198">
        <f t="shared" si="0"/>
        <v>189.77</v>
      </c>
    </row>
    <row r="73" spans="1:5" ht="15" x14ac:dyDescent="0.2">
      <c r="A73" s="208" t="s">
        <v>349</v>
      </c>
      <c r="B73" s="207" t="s">
        <v>350</v>
      </c>
      <c r="C73" s="208" t="s">
        <v>213</v>
      </c>
      <c r="D73" s="197">
        <v>191.06</v>
      </c>
      <c r="E73" s="198">
        <f t="shared" si="0"/>
        <v>141.53</v>
      </c>
    </row>
    <row r="74" spans="1:5" ht="15" x14ac:dyDescent="0.2">
      <c r="A74" s="208" t="s">
        <v>351</v>
      </c>
      <c r="B74" s="207" t="s">
        <v>352</v>
      </c>
      <c r="C74" s="208" t="s">
        <v>213</v>
      </c>
      <c r="D74" s="197">
        <v>163.77000000000001</v>
      </c>
      <c r="E74" s="198">
        <f t="shared" ref="E74:E137" si="1">ROUND(D74/(1+$E$7),2)</f>
        <v>121.31</v>
      </c>
    </row>
    <row r="75" spans="1:5" ht="30" x14ac:dyDescent="0.2">
      <c r="A75" s="208" t="s">
        <v>353</v>
      </c>
      <c r="B75" s="207" t="s">
        <v>354</v>
      </c>
      <c r="C75" s="208" t="s">
        <v>213</v>
      </c>
      <c r="D75" s="197">
        <v>39.5</v>
      </c>
      <c r="E75" s="198">
        <f t="shared" si="1"/>
        <v>29.26</v>
      </c>
    </row>
    <row r="76" spans="1:5" ht="30" x14ac:dyDescent="0.2">
      <c r="A76" s="208" t="s">
        <v>355</v>
      </c>
      <c r="B76" s="207" t="s">
        <v>356</v>
      </c>
      <c r="C76" s="208" t="s">
        <v>301</v>
      </c>
      <c r="D76" s="197">
        <v>87.82</v>
      </c>
      <c r="E76" s="198">
        <f t="shared" si="1"/>
        <v>65.05</v>
      </c>
    </row>
    <row r="77" spans="1:5" ht="17.25" x14ac:dyDescent="0.2">
      <c r="A77" s="208" t="s">
        <v>357</v>
      </c>
      <c r="B77" s="207" t="s">
        <v>358</v>
      </c>
      <c r="C77" s="208" t="s">
        <v>359</v>
      </c>
      <c r="D77" s="197">
        <v>233.36</v>
      </c>
      <c r="E77" s="198">
        <f t="shared" si="1"/>
        <v>172.86</v>
      </c>
    </row>
    <row r="78" spans="1:5" ht="30" x14ac:dyDescent="0.2">
      <c r="A78" s="208" t="s">
        <v>360</v>
      </c>
      <c r="B78" s="207" t="s">
        <v>361</v>
      </c>
      <c r="C78" s="208" t="s">
        <v>226</v>
      </c>
      <c r="D78" s="197">
        <v>117.96</v>
      </c>
      <c r="E78" s="198">
        <f t="shared" si="1"/>
        <v>87.38</v>
      </c>
    </row>
    <row r="79" spans="1:5" ht="15" x14ac:dyDescent="0.2">
      <c r="A79" s="208" t="s">
        <v>362</v>
      </c>
      <c r="B79" s="207" t="s">
        <v>363</v>
      </c>
      <c r="C79" s="208" t="s">
        <v>213</v>
      </c>
      <c r="D79" s="197">
        <v>91.82</v>
      </c>
      <c r="E79" s="198">
        <f t="shared" si="1"/>
        <v>68.010000000000005</v>
      </c>
    </row>
    <row r="80" spans="1:5" ht="15" x14ac:dyDescent="0.2">
      <c r="A80" s="208" t="s">
        <v>364</v>
      </c>
      <c r="B80" s="207" t="s">
        <v>365</v>
      </c>
      <c r="C80" s="208" t="s">
        <v>213</v>
      </c>
      <c r="D80" s="197">
        <v>103.11</v>
      </c>
      <c r="E80" s="198">
        <f t="shared" si="1"/>
        <v>76.38</v>
      </c>
    </row>
    <row r="81" spans="1:5" ht="30" x14ac:dyDescent="0.2">
      <c r="A81" s="208" t="s">
        <v>366</v>
      </c>
      <c r="B81" s="207" t="s">
        <v>367</v>
      </c>
      <c r="C81" s="208" t="s">
        <v>213</v>
      </c>
      <c r="D81" s="197">
        <v>48.87</v>
      </c>
      <c r="E81" s="198">
        <f t="shared" si="1"/>
        <v>36.200000000000003</v>
      </c>
    </row>
    <row r="82" spans="1:5" ht="17.25" x14ac:dyDescent="0.2">
      <c r="A82" s="208" t="s">
        <v>368</v>
      </c>
      <c r="B82" s="207" t="s">
        <v>369</v>
      </c>
      <c r="C82" s="208" t="s">
        <v>359</v>
      </c>
      <c r="D82" s="197">
        <v>685.78</v>
      </c>
      <c r="E82" s="198">
        <f t="shared" si="1"/>
        <v>507.99</v>
      </c>
    </row>
    <row r="83" spans="1:5" ht="17.25" x14ac:dyDescent="0.2">
      <c r="A83" s="208" t="s">
        <v>370</v>
      </c>
      <c r="B83" s="207" t="s">
        <v>371</v>
      </c>
      <c r="C83" s="208" t="s">
        <v>359</v>
      </c>
      <c r="D83" s="197">
        <v>367.76</v>
      </c>
      <c r="E83" s="198">
        <f t="shared" si="1"/>
        <v>272.41000000000003</v>
      </c>
    </row>
    <row r="84" spans="1:5" ht="17.25" x14ac:dyDescent="0.2">
      <c r="A84" s="208" t="s">
        <v>372</v>
      </c>
      <c r="B84" s="207" t="s">
        <v>373</v>
      </c>
      <c r="C84" s="208" t="s">
        <v>359</v>
      </c>
      <c r="D84" s="197">
        <v>368.89</v>
      </c>
      <c r="E84" s="198">
        <f t="shared" si="1"/>
        <v>273.25</v>
      </c>
    </row>
    <row r="85" spans="1:5" ht="17.25" x14ac:dyDescent="0.2">
      <c r="A85" s="208" t="s">
        <v>374</v>
      </c>
      <c r="B85" s="207" t="s">
        <v>375</v>
      </c>
      <c r="C85" s="208" t="s">
        <v>301</v>
      </c>
      <c r="D85" s="197">
        <v>107.12</v>
      </c>
      <c r="E85" s="198">
        <f t="shared" si="1"/>
        <v>79.349999999999994</v>
      </c>
    </row>
    <row r="86" spans="1:5" ht="17.25" x14ac:dyDescent="0.2">
      <c r="A86" s="208" t="s">
        <v>376</v>
      </c>
      <c r="B86" s="207" t="s">
        <v>377</v>
      </c>
      <c r="C86" s="208" t="s">
        <v>301</v>
      </c>
      <c r="D86" s="197">
        <v>38.880000000000003</v>
      </c>
      <c r="E86" s="198">
        <f t="shared" si="1"/>
        <v>28.8</v>
      </c>
    </row>
    <row r="87" spans="1:5" ht="17.25" x14ac:dyDescent="0.2">
      <c r="A87" s="208" t="s">
        <v>378</v>
      </c>
      <c r="B87" s="207" t="s">
        <v>379</v>
      </c>
      <c r="C87" s="208" t="s">
        <v>359</v>
      </c>
      <c r="D87" s="197">
        <v>66.02</v>
      </c>
      <c r="E87" s="198">
        <f t="shared" si="1"/>
        <v>48.9</v>
      </c>
    </row>
    <row r="88" spans="1:5" ht="15" x14ac:dyDescent="0.2">
      <c r="A88" s="208" t="s">
        <v>380</v>
      </c>
      <c r="B88" s="207" t="s">
        <v>381</v>
      </c>
      <c r="C88" s="208" t="s">
        <v>213</v>
      </c>
      <c r="D88" s="197">
        <v>2.25</v>
      </c>
      <c r="E88" s="198">
        <f t="shared" si="1"/>
        <v>1.67</v>
      </c>
    </row>
    <row r="89" spans="1:5" ht="15" x14ac:dyDescent="0.2">
      <c r="A89" s="208" t="s">
        <v>382</v>
      </c>
      <c r="B89" s="207" t="s">
        <v>383</v>
      </c>
      <c r="C89" s="208" t="s">
        <v>213</v>
      </c>
      <c r="D89" s="197">
        <v>101.86</v>
      </c>
      <c r="E89" s="198">
        <f t="shared" si="1"/>
        <v>75.45</v>
      </c>
    </row>
    <row r="90" spans="1:5" ht="15" x14ac:dyDescent="0.2">
      <c r="A90" s="208" t="s">
        <v>384</v>
      </c>
      <c r="B90" s="207" t="s">
        <v>385</v>
      </c>
      <c r="C90" s="208" t="s">
        <v>213</v>
      </c>
      <c r="D90" s="197">
        <v>106.23</v>
      </c>
      <c r="E90" s="198">
        <f t="shared" si="1"/>
        <v>78.69</v>
      </c>
    </row>
    <row r="91" spans="1:5" ht="15" x14ac:dyDescent="0.2">
      <c r="A91" s="208" t="s">
        <v>386</v>
      </c>
      <c r="B91" s="207" t="s">
        <v>387</v>
      </c>
      <c r="C91" s="208" t="s">
        <v>213</v>
      </c>
      <c r="D91" s="197">
        <v>113.15</v>
      </c>
      <c r="E91" s="198">
        <f t="shared" si="1"/>
        <v>83.81</v>
      </c>
    </row>
    <row r="92" spans="1:5" ht="15" x14ac:dyDescent="0.2">
      <c r="A92" s="208" t="s">
        <v>388</v>
      </c>
      <c r="B92" s="207" t="s">
        <v>389</v>
      </c>
      <c r="C92" s="208" t="s">
        <v>213</v>
      </c>
      <c r="D92" s="197">
        <v>119.46</v>
      </c>
      <c r="E92" s="198">
        <f t="shared" si="1"/>
        <v>88.49</v>
      </c>
    </row>
    <row r="93" spans="1:5" ht="15" x14ac:dyDescent="0.2">
      <c r="A93" s="208" t="s">
        <v>390</v>
      </c>
      <c r="B93" s="207" t="s">
        <v>391</v>
      </c>
      <c r="C93" s="208" t="s">
        <v>213</v>
      </c>
      <c r="D93" s="197">
        <v>106.04</v>
      </c>
      <c r="E93" s="198">
        <f t="shared" si="1"/>
        <v>78.55</v>
      </c>
    </row>
    <row r="94" spans="1:5" ht="17.25" x14ac:dyDescent="0.2">
      <c r="A94" s="208" t="s">
        <v>392</v>
      </c>
      <c r="B94" s="207" t="s">
        <v>393</v>
      </c>
      <c r="C94" s="208" t="s">
        <v>359</v>
      </c>
      <c r="D94" s="197">
        <v>551.95000000000005</v>
      </c>
      <c r="E94" s="198">
        <f t="shared" si="1"/>
        <v>408.85</v>
      </c>
    </row>
    <row r="95" spans="1:5" ht="15" x14ac:dyDescent="0.2">
      <c r="A95" s="208" t="s">
        <v>394</v>
      </c>
      <c r="B95" s="207" t="s">
        <v>395</v>
      </c>
      <c r="C95" s="208" t="s">
        <v>213</v>
      </c>
      <c r="D95" s="197">
        <v>80.180000000000007</v>
      </c>
      <c r="E95" s="198">
        <f t="shared" si="1"/>
        <v>59.39</v>
      </c>
    </row>
    <row r="96" spans="1:5" ht="15" x14ac:dyDescent="0.2">
      <c r="A96" s="208" t="s">
        <v>396</v>
      </c>
      <c r="B96" s="207" t="s">
        <v>397</v>
      </c>
      <c r="C96" s="208" t="s">
        <v>213</v>
      </c>
      <c r="D96" s="197">
        <v>2.7</v>
      </c>
      <c r="E96" s="198">
        <f t="shared" si="1"/>
        <v>2</v>
      </c>
    </row>
    <row r="97" spans="1:5" ht="30" x14ac:dyDescent="0.2">
      <c r="A97" s="208" t="s">
        <v>398</v>
      </c>
      <c r="B97" s="207" t="s">
        <v>399</v>
      </c>
      <c r="C97" s="208" t="s">
        <v>226</v>
      </c>
      <c r="D97" s="197">
        <v>491.16</v>
      </c>
      <c r="E97" s="198">
        <f t="shared" si="1"/>
        <v>363.82</v>
      </c>
    </row>
    <row r="98" spans="1:5" ht="30" x14ac:dyDescent="0.2">
      <c r="A98" s="208" t="s">
        <v>400</v>
      </c>
      <c r="B98" s="207" t="s">
        <v>401</v>
      </c>
      <c r="C98" s="208" t="s">
        <v>301</v>
      </c>
      <c r="D98" s="197">
        <v>0.73</v>
      </c>
      <c r="E98" s="198">
        <f t="shared" si="1"/>
        <v>0.54</v>
      </c>
    </row>
    <row r="99" spans="1:5" ht="17.25" x14ac:dyDescent="0.2">
      <c r="A99" s="208" t="s">
        <v>402</v>
      </c>
      <c r="B99" s="207" t="s">
        <v>403</v>
      </c>
      <c r="C99" s="208" t="s">
        <v>301</v>
      </c>
      <c r="D99" s="197">
        <v>1.72</v>
      </c>
      <c r="E99" s="198">
        <f t="shared" si="1"/>
        <v>1.27</v>
      </c>
    </row>
    <row r="100" spans="1:5" ht="17.25" x14ac:dyDescent="0.2">
      <c r="A100" s="208" t="s">
        <v>404</v>
      </c>
      <c r="B100" s="207" t="s">
        <v>405</v>
      </c>
      <c r="C100" s="208" t="s">
        <v>301</v>
      </c>
      <c r="D100" s="197">
        <v>6.53</v>
      </c>
      <c r="E100" s="198">
        <f t="shared" si="1"/>
        <v>4.84</v>
      </c>
    </row>
    <row r="101" spans="1:5" ht="15" x14ac:dyDescent="0.2">
      <c r="A101" s="208" t="s">
        <v>406</v>
      </c>
      <c r="B101" s="207" t="s">
        <v>407</v>
      </c>
      <c r="C101" s="208" t="s">
        <v>226</v>
      </c>
      <c r="D101" s="197">
        <v>162.52000000000001</v>
      </c>
      <c r="E101" s="198">
        <f t="shared" si="1"/>
        <v>120.39</v>
      </c>
    </row>
    <row r="102" spans="1:5" ht="15" x14ac:dyDescent="0.2">
      <c r="A102" s="208" t="s">
        <v>408</v>
      </c>
      <c r="B102" s="207" t="s">
        <v>409</v>
      </c>
      <c r="C102" s="208" t="s">
        <v>226</v>
      </c>
      <c r="D102" s="197">
        <v>162.52000000000001</v>
      </c>
      <c r="E102" s="198">
        <f t="shared" si="1"/>
        <v>120.39</v>
      </c>
    </row>
    <row r="103" spans="1:5" ht="17.25" x14ac:dyDescent="0.2">
      <c r="A103" s="208" t="s">
        <v>410</v>
      </c>
      <c r="B103" s="207" t="s">
        <v>411</v>
      </c>
      <c r="C103" s="208" t="s">
        <v>301</v>
      </c>
      <c r="D103" s="197">
        <v>1.68</v>
      </c>
      <c r="E103" s="198">
        <f t="shared" si="1"/>
        <v>1.24</v>
      </c>
    </row>
    <row r="104" spans="1:5" ht="17.25" x14ac:dyDescent="0.2">
      <c r="A104" s="208" t="s">
        <v>412</v>
      </c>
      <c r="B104" s="207" t="s">
        <v>413</v>
      </c>
      <c r="C104" s="208" t="s">
        <v>359</v>
      </c>
      <c r="D104" s="197">
        <v>5.17</v>
      </c>
      <c r="E104" s="198">
        <f t="shared" si="1"/>
        <v>3.83</v>
      </c>
    </row>
    <row r="105" spans="1:5" ht="30" x14ac:dyDescent="0.2">
      <c r="A105" s="208" t="s">
        <v>414</v>
      </c>
      <c r="B105" s="207" t="s">
        <v>415</v>
      </c>
      <c r="C105" s="208" t="s">
        <v>359</v>
      </c>
      <c r="D105" s="197">
        <v>12.34</v>
      </c>
      <c r="E105" s="198">
        <f t="shared" si="1"/>
        <v>9.14</v>
      </c>
    </row>
    <row r="106" spans="1:5" ht="17.25" x14ac:dyDescent="0.2">
      <c r="A106" s="208" t="s">
        <v>416</v>
      </c>
      <c r="B106" s="207" t="s">
        <v>417</v>
      </c>
      <c r="C106" s="208" t="s">
        <v>359</v>
      </c>
      <c r="D106" s="197">
        <v>72.48</v>
      </c>
      <c r="E106" s="198">
        <f t="shared" si="1"/>
        <v>53.69</v>
      </c>
    </row>
    <row r="107" spans="1:5" ht="17.25" x14ac:dyDescent="0.2">
      <c r="A107" s="208" t="s">
        <v>418</v>
      </c>
      <c r="B107" s="207" t="s">
        <v>419</v>
      </c>
      <c r="C107" s="208" t="s">
        <v>359</v>
      </c>
      <c r="D107" s="197">
        <v>26.57</v>
      </c>
      <c r="E107" s="198">
        <f t="shared" si="1"/>
        <v>19.68</v>
      </c>
    </row>
    <row r="108" spans="1:5" ht="17.25" x14ac:dyDescent="0.2">
      <c r="A108" s="208" t="s">
        <v>420</v>
      </c>
      <c r="B108" s="207" t="s">
        <v>421</v>
      </c>
      <c r="C108" s="208" t="s">
        <v>359</v>
      </c>
      <c r="D108" s="197">
        <v>5.17</v>
      </c>
      <c r="E108" s="198">
        <f t="shared" si="1"/>
        <v>3.83</v>
      </c>
    </row>
    <row r="109" spans="1:5" ht="17.25" x14ac:dyDescent="0.2">
      <c r="A109" s="208" t="s">
        <v>422</v>
      </c>
      <c r="B109" s="207" t="s">
        <v>423</v>
      </c>
      <c r="C109" s="208" t="s">
        <v>359</v>
      </c>
      <c r="D109" s="197">
        <v>10.72</v>
      </c>
      <c r="E109" s="198">
        <f t="shared" si="1"/>
        <v>7.94</v>
      </c>
    </row>
    <row r="110" spans="1:5" ht="17.25" x14ac:dyDescent="0.2">
      <c r="A110" s="208" t="s">
        <v>424</v>
      </c>
      <c r="B110" s="207" t="s">
        <v>425</v>
      </c>
      <c r="C110" s="208" t="s">
        <v>359</v>
      </c>
      <c r="D110" s="197">
        <v>9.56</v>
      </c>
      <c r="E110" s="198">
        <f t="shared" si="1"/>
        <v>7.08</v>
      </c>
    </row>
    <row r="111" spans="1:5" ht="30" x14ac:dyDescent="0.2">
      <c r="A111" s="208" t="s">
        <v>426</v>
      </c>
      <c r="B111" s="207" t="s">
        <v>427</v>
      </c>
      <c r="C111" s="208" t="s">
        <v>359</v>
      </c>
      <c r="D111" s="197">
        <v>4.84</v>
      </c>
      <c r="E111" s="198">
        <f t="shared" si="1"/>
        <v>3.59</v>
      </c>
    </row>
    <row r="112" spans="1:5" ht="30" x14ac:dyDescent="0.2">
      <c r="A112" s="208" t="s">
        <v>428</v>
      </c>
      <c r="B112" s="207" t="s">
        <v>429</v>
      </c>
      <c r="C112" s="208" t="s">
        <v>359</v>
      </c>
      <c r="D112" s="197">
        <v>37.75</v>
      </c>
      <c r="E112" s="198">
        <f t="shared" si="1"/>
        <v>27.96</v>
      </c>
    </row>
    <row r="113" spans="1:5" ht="17.25" x14ac:dyDescent="0.2">
      <c r="A113" s="208" t="s">
        <v>430</v>
      </c>
      <c r="B113" s="207" t="s">
        <v>431</v>
      </c>
      <c r="C113" s="208" t="s">
        <v>432</v>
      </c>
      <c r="D113" s="197">
        <v>9.4499999999999993</v>
      </c>
      <c r="E113" s="198">
        <f t="shared" si="1"/>
        <v>7</v>
      </c>
    </row>
    <row r="114" spans="1:5" ht="17.25" x14ac:dyDescent="0.2">
      <c r="A114" s="208" t="s">
        <v>433</v>
      </c>
      <c r="B114" s="207" t="s">
        <v>434</v>
      </c>
      <c r="C114" s="208" t="s">
        <v>432</v>
      </c>
      <c r="D114" s="197">
        <v>5.56</v>
      </c>
      <c r="E114" s="198">
        <f t="shared" si="1"/>
        <v>4.12</v>
      </c>
    </row>
    <row r="115" spans="1:5" ht="17.25" x14ac:dyDescent="0.2">
      <c r="A115" s="208" t="s">
        <v>435</v>
      </c>
      <c r="B115" s="207" t="s">
        <v>436</v>
      </c>
      <c r="C115" s="208" t="s">
        <v>432</v>
      </c>
      <c r="D115" s="197">
        <v>4.32</v>
      </c>
      <c r="E115" s="198">
        <f t="shared" si="1"/>
        <v>3.2</v>
      </c>
    </row>
    <row r="116" spans="1:5" ht="17.25" x14ac:dyDescent="0.2">
      <c r="A116" s="208" t="s">
        <v>437</v>
      </c>
      <c r="B116" s="207" t="s">
        <v>438</v>
      </c>
      <c r="C116" s="208" t="s">
        <v>432</v>
      </c>
      <c r="D116" s="197">
        <v>3.61</v>
      </c>
      <c r="E116" s="198">
        <f t="shared" si="1"/>
        <v>2.67</v>
      </c>
    </row>
    <row r="117" spans="1:5" ht="17.25" x14ac:dyDescent="0.2">
      <c r="A117" s="208" t="s">
        <v>439</v>
      </c>
      <c r="B117" s="207" t="s">
        <v>440</v>
      </c>
      <c r="C117" s="208" t="s">
        <v>432</v>
      </c>
      <c r="D117" s="197">
        <v>3.19</v>
      </c>
      <c r="E117" s="198">
        <f t="shared" si="1"/>
        <v>2.36</v>
      </c>
    </row>
    <row r="118" spans="1:5" ht="17.25" x14ac:dyDescent="0.2">
      <c r="A118" s="208" t="s">
        <v>441</v>
      </c>
      <c r="B118" s="207" t="s">
        <v>442</v>
      </c>
      <c r="C118" s="208" t="s">
        <v>432</v>
      </c>
      <c r="D118" s="197">
        <v>2.5099999999999998</v>
      </c>
      <c r="E118" s="198">
        <f t="shared" si="1"/>
        <v>1.86</v>
      </c>
    </row>
    <row r="119" spans="1:5" ht="17.25" x14ac:dyDescent="0.2">
      <c r="A119" s="208" t="s">
        <v>443</v>
      </c>
      <c r="B119" s="207" t="s">
        <v>444</v>
      </c>
      <c r="C119" s="208" t="s">
        <v>432</v>
      </c>
      <c r="D119" s="197">
        <v>11.14</v>
      </c>
      <c r="E119" s="198">
        <f t="shared" si="1"/>
        <v>8.25</v>
      </c>
    </row>
    <row r="120" spans="1:5" ht="17.25" x14ac:dyDescent="0.2">
      <c r="A120" s="208" t="s">
        <v>445</v>
      </c>
      <c r="B120" s="207" t="s">
        <v>446</v>
      </c>
      <c r="C120" s="208" t="s">
        <v>432</v>
      </c>
      <c r="D120" s="197">
        <v>8.1300000000000008</v>
      </c>
      <c r="E120" s="198">
        <f t="shared" si="1"/>
        <v>6.02</v>
      </c>
    </row>
    <row r="121" spans="1:5" ht="17.25" x14ac:dyDescent="0.2">
      <c r="A121" s="208" t="s">
        <v>447</v>
      </c>
      <c r="B121" s="207" t="s">
        <v>448</v>
      </c>
      <c r="C121" s="208" t="s">
        <v>432</v>
      </c>
      <c r="D121" s="197">
        <v>8.85</v>
      </c>
      <c r="E121" s="198">
        <f t="shared" si="1"/>
        <v>6.56</v>
      </c>
    </row>
    <row r="122" spans="1:5" ht="17.25" x14ac:dyDescent="0.2">
      <c r="A122" s="208" t="s">
        <v>449</v>
      </c>
      <c r="B122" s="207" t="s">
        <v>450</v>
      </c>
      <c r="C122" s="208" t="s">
        <v>432</v>
      </c>
      <c r="D122" s="197">
        <v>6.09</v>
      </c>
      <c r="E122" s="198">
        <f t="shared" si="1"/>
        <v>4.51</v>
      </c>
    </row>
    <row r="123" spans="1:5" ht="17.25" x14ac:dyDescent="0.2">
      <c r="A123" s="208" t="s">
        <v>451</v>
      </c>
      <c r="B123" s="207" t="s">
        <v>452</v>
      </c>
      <c r="C123" s="208" t="s">
        <v>432</v>
      </c>
      <c r="D123" s="197">
        <v>10.11</v>
      </c>
      <c r="E123" s="198">
        <f t="shared" si="1"/>
        <v>7.49</v>
      </c>
    </row>
    <row r="124" spans="1:5" ht="17.25" x14ac:dyDescent="0.2">
      <c r="A124" s="208" t="s">
        <v>453</v>
      </c>
      <c r="B124" s="207" t="s">
        <v>454</v>
      </c>
      <c r="C124" s="208" t="s">
        <v>432</v>
      </c>
      <c r="D124" s="197">
        <v>6.32</v>
      </c>
      <c r="E124" s="198">
        <f t="shared" si="1"/>
        <v>4.68</v>
      </c>
    </row>
    <row r="125" spans="1:5" ht="30" x14ac:dyDescent="0.2">
      <c r="A125" s="208" t="s">
        <v>455</v>
      </c>
      <c r="B125" s="207" t="s">
        <v>456</v>
      </c>
      <c r="C125" s="208" t="s">
        <v>359</v>
      </c>
      <c r="D125" s="197">
        <v>6.71</v>
      </c>
      <c r="E125" s="198">
        <f t="shared" si="1"/>
        <v>4.97</v>
      </c>
    </row>
    <row r="126" spans="1:5" ht="17.25" x14ac:dyDescent="0.2">
      <c r="A126" s="208" t="s">
        <v>457</v>
      </c>
      <c r="B126" s="207" t="s">
        <v>458</v>
      </c>
      <c r="C126" s="208" t="s">
        <v>359</v>
      </c>
      <c r="D126" s="197">
        <v>292.52999999999997</v>
      </c>
      <c r="E126" s="198">
        <f t="shared" si="1"/>
        <v>216.69</v>
      </c>
    </row>
    <row r="127" spans="1:5" ht="17.25" x14ac:dyDescent="0.2">
      <c r="A127" s="208" t="s">
        <v>459</v>
      </c>
      <c r="B127" s="207" t="s">
        <v>460</v>
      </c>
      <c r="C127" s="208" t="s">
        <v>359</v>
      </c>
      <c r="D127" s="197">
        <v>263</v>
      </c>
      <c r="E127" s="198">
        <f t="shared" si="1"/>
        <v>194.81</v>
      </c>
    </row>
    <row r="128" spans="1:5" ht="17.25" x14ac:dyDescent="0.2">
      <c r="A128" s="208" t="s">
        <v>461</v>
      </c>
      <c r="B128" s="207" t="s">
        <v>462</v>
      </c>
      <c r="C128" s="208" t="s">
        <v>359</v>
      </c>
      <c r="D128" s="197">
        <v>212.42</v>
      </c>
      <c r="E128" s="198">
        <f t="shared" si="1"/>
        <v>157.35</v>
      </c>
    </row>
    <row r="129" spans="1:5" ht="17.25" x14ac:dyDescent="0.2">
      <c r="A129" s="208" t="s">
        <v>463</v>
      </c>
      <c r="B129" s="207" t="s">
        <v>464</v>
      </c>
      <c r="C129" s="208" t="s">
        <v>359</v>
      </c>
      <c r="D129" s="197">
        <v>4.84</v>
      </c>
      <c r="E129" s="198">
        <f t="shared" si="1"/>
        <v>3.59</v>
      </c>
    </row>
    <row r="130" spans="1:5" ht="15" x14ac:dyDescent="0.2">
      <c r="A130" s="208" t="s">
        <v>465</v>
      </c>
      <c r="B130" s="207" t="s">
        <v>466</v>
      </c>
      <c r="C130" s="208" t="s">
        <v>213</v>
      </c>
      <c r="D130" s="197">
        <v>14.84</v>
      </c>
      <c r="E130" s="198">
        <f t="shared" si="1"/>
        <v>10.99</v>
      </c>
    </row>
    <row r="131" spans="1:5" ht="30" x14ac:dyDescent="0.2">
      <c r="A131" s="208" t="s">
        <v>467</v>
      </c>
      <c r="B131" s="207" t="s">
        <v>468</v>
      </c>
      <c r="C131" s="208" t="s">
        <v>301</v>
      </c>
      <c r="D131" s="197">
        <v>46.27</v>
      </c>
      <c r="E131" s="198">
        <f t="shared" si="1"/>
        <v>34.270000000000003</v>
      </c>
    </row>
    <row r="132" spans="1:5" ht="30" x14ac:dyDescent="0.2">
      <c r="A132" s="208" t="s">
        <v>469</v>
      </c>
      <c r="B132" s="207" t="s">
        <v>470</v>
      </c>
      <c r="C132" s="208" t="s">
        <v>301</v>
      </c>
      <c r="D132" s="197">
        <v>53.07</v>
      </c>
      <c r="E132" s="198">
        <f t="shared" si="1"/>
        <v>39.31</v>
      </c>
    </row>
    <row r="133" spans="1:5" ht="30" x14ac:dyDescent="0.2">
      <c r="A133" s="208" t="s">
        <v>471</v>
      </c>
      <c r="B133" s="207" t="s">
        <v>472</v>
      </c>
      <c r="C133" s="208" t="s">
        <v>301</v>
      </c>
      <c r="D133" s="197">
        <v>59.9</v>
      </c>
      <c r="E133" s="198">
        <f t="shared" si="1"/>
        <v>44.37</v>
      </c>
    </row>
    <row r="134" spans="1:5" ht="30" x14ac:dyDescent="0.2">
      <c r="A134" s="208" t="s">
        <v>473</v>
      </c>
      <c r="B134" s="207" t="s">
        <v>474</v>
      </c>
      <c r="C134" s="208" t="s">
        <v>301</v>
      </c>
      <c r="D134" s="197">
        <v>66.680000000000007</v>
      </c>
      <c r="E134" s="198">
        <f t="shared" si="1"/>
        <v>49.39</v>
      </c>
    </row>
    <row r="135" spans="1:5" ht="30" x14ac:dyDescent="0.2">
      <c r="A135" s="208" t="s">
        <v>475</v>
      </c>
      <c r="B135" s="207" t="s">
        <v>476</v>
      </c>
      <c r="C135" s="208" t="s">
        <v>301</v>
      </c>
      <c r="D135" s="197">
        <v>76.89</v>
      </c>
      <c r="E135" s="198">
        <f t="shared" si="1"/>
        <v>56.96</v>
      </c>
    </row>
    <row r="136" spans="1:5" ht="30" x14ac:dyDescent="0.2">
      <c r="A136" s="208" t="s">
        <v>477</v>
      </c>
      <c r="B136" s="207" t="s">
        <v>478</v>
      </c>
      <c r="C136" s="208" t="s">
        <v>301</v>
      </c>
      <c r="D136" s="197">
        <v>85.47</v>
      </c>
      <c r="E136" s="198">
        <f t="shared" si="1"/>
        <v>63.31</v>
      </c>
    </row>
    <row r="137" spans="1:5" ht="30" x14ac:dyDescent="0.2">
      <c r="A137" s="208" t="s">
        <v>479</v>
      </c>
      <c r="B137" s="207" t="s">
        <v>480</v>
      </c>
      <c r="C137" s="208" t="s">
        <v>301</v>
      </c>
      <c r="D137" s="197">
        <v>48.87</v>
      </c>
      <c r="E137" s="198">
        <f t="shared" si="1"/>
        <v>36.200000000000003</v>
      </c>
    </row>
    <row r="138" spans="1:5" ht="30" x14ac:dyDescent="0.2">
      <c r="A138" s="208" t="s">
        <v>481</v>
      </c>
      <c r="B138" s="207" t="s">
        <v>482</v>
      </c>
      <c r="C138" s="208" t="s">
        <v>301</v>
      </c>
      <c r="D138" s="197">
        <v>56.1</v>
      </c>
      <c r="E138" s="198">
        <f t="shared" ref="E138:E201" si="2">ROUND(D138/(1+$E$7),2)</f>
        <v>41.56</v>
      </c>
    </row>
    <row r="139" spans="1:5" ht="30" x14ac:dyDescent="0.2">
      <c r="A139" s="208" t="s">
        <v>483</v>
      </c>
      <c r="B139" s="207" t="s">
        <v>484</v>
      </c>
      <c r="C139" s="208" t="s">
        <v>301</v>
      </c>
      <c r="D139" s="197">
        <v>63.27</v>
      </c>
      <c r="E139" s="198">
        <f t="shared" si="2"/>
        <v>46.87</v>
      </c>
    </row>
    <row r="140" spans="1:5" ht="30" x14ac:dyDescent="0.2">
      <c r="A140" s="208" t="s">
        <v>485</v>
      </c>
      <c r="B140" s="207" t="s">
        <v>486</v>
      </c>
      <c r="C140" s="208" t="s">
        <v>301</v>
      </c>
      <c r="D140" s="197">
        <v>70.489999999999995</v>
      </c>
      <c r="E140" s="198">
        <f t="shared" si="2"/>
        <v>52.21</v>
      </c>
    </row>
    <row r="141" spans="1:5" ht="30" x14ac:dyDescent="0.2">
      <c r="A141" s="208" t="s">
        <v>487</v>
      </c>
      <c r="B141" s="207" t="s">
        <v>488</v>
      </c>
      <c r="C141" s="208" t="s">
        <v>301</v>
      </c>
      <c r="D141" s="197">
        <v>81.3</v>
      </c>
      <c r="E141" s="198">
        <f t="shared" si="2"/>
        <v>60.22</v>
      </c>
    </row>
    <row r="142" spans="1:5" ht="30" x14ac:dyDescent="0.2">
      <c r="A142" s="208" t="s">
        <v>489</v>
      </c>
      <c r="B142" s="207" t="s">
        <v>490</v>
      </c>
      <c r="C142" s="208" t="s">
        <v>301</v>
      </c>
      <c r="D142" s="197">
        <v>90.27</v>
      </c>
      <c r="E142" s="198">
        <f t="shared" si="2"/>
        <v>66.87</v>
      </c>
    </row>
    <row r="143" spans="1:5" ht="30" x14ac:dyDescent="0.2">
      <c r="A143" s="208" t="s">
        <v>491</v>
      </c>
      <c r="B143" s="207" t="s">
        <v>492</v>
      </c>
      <c r="C143" s="208" t="s">
        <v>301</v>
      </c>
      <c r="D143" s="197">
        <v>51.49</v>
      </c>
      <c r="E143" s="198">
        <f t="shared" si="2"/>
        <v>38.14</v>
      </c>
    </row>
    <row r="144" spans="1:5" ht="30" x14ac:dyDescent="0.2">
      <c r="A144" s="208" t="s">
        <v>493</v>
      </c>
      <c r="B144" s="207" t="s">
        <v>494</v>
      </c>
      <c r="C144" s="208" t="s">
        <v>301</v>
      </c>
      <c r="D144" s="197">
        <v>59.11</v>
      </c>
      <c r="E144" s="198">
        <f t="shared" si="2"/>
        <v>43.79</v>
      </c>
    </row>
    <row r="145" spans="1:5" ht="30" x14ac:dyDescent="0.2">
      <c r="A145" s="208" t="s">
        <v>495</v>
      </c>
      <c r="B145" s="207" t="s">
        <v>496</v>
      </c>
      <c r="C145" s="208" t="s">
        <v>301</v>
      </c>
      <c r="D145" s="197">
        <v>66.680000000000007</v>
      </c>
      <c r="E145" s="198">
        <f t="shared" si="2"/>
        <v>49.39</v>
      </c>
    </row>
    <row r="146" spans="1:5" ht="30" x14ac:dyDescent="0.2">
      <c r="A146" s="208" t="s">
        <v>497</v>
      </c>
      <c r="B146" s="207" t="s">
        <v>498</v>
      </c>
      <c r="C146" s="208" t="s">
        <v>301</v>
      </c>
      <c r="D146" s="197">
        <v>74.31</v>
      </c>
      <c r="E146" s="198">
        <f t="shared" si="2"/>
        <v>55.04</v>
      </c>
    </row>
    <row r="147" spans="1:5" ht="30" x14ac:dyDescent="0.2">
      <c r="A147" s="208" t="s">
        <v>499</v>
      </c>
      <c r="B147" s="207" t="s">
        <v>500</v>
      </c>
      <c r="C147" s="208" t="s">
        <v>301</v>
      </c>
      <c r="D147" s="197">
        <v>85.7</v>
      </c>
      <c r="E147" s="198">
        <f t="shared" si="2"/>
        <v>63.48</v>
      </c>
    </row>
    <row r="148" spans="1:5" ht="30" x14ac:dyDescent="0.2">
      <c r="A148" s="208" t="s">
        <v>501</v>
      </c>
      <c r="B148" s="207" t="s">
        <v>502</v>
      </c>
      <c r="C148" s="208" t="s">
        <v>301</v>
      </c>
      <c r="D148" s="197">
        <v>95.27</v>
      </c>
      <c r="E148" s="198">
        <f t="shared" si="2"/>
        <v>70.569999999999993</v>
      </c>
    </row>
    <row r="149" spans="1:5" ht="30" x14ac:dyDescent="0.2">
      <c r="A149" s="208" t="s">
        <v>503</v>
      </c>
      <c r="B149" s="207" t="s">
        <v>504</v>
      </c>
      <c r="C149" s="208" t="s">
        <v>301</v>
      </c>
      <c r="D149" s="197">
        <v>54.07</v>
      </c>
      <c r="E149" s="198">
        <f t="shared" si="2"/>
        <v>40.049999999999997</v>
      </c>
    </row>
    <row r="150" spans="1:5" ht="30" x14ac:dyDescent="0.2">
      <c r="A150" s="208" t="s">
        <v>505</v>
      </c>
      <c r="B150" s="207" t="s">
        <v>506</v>
      </c>
      <c r="C150" s="208" t="s">
        <v>301</v>
      </c>
      <c r="D150" s="197">
        <v>62.12</v>
      </c>
      <c r="E150" s="198">
        <f t="shared" si="2"/>
        <v>46.01</v>
      </c>
    </row>
    <row r="151" spans="1:5" ht="30" x14ac:dyDescent="0.2">
      <c r="A151" s="208" t="s">
        <v>507</v>
      </c>
      <c r="B151" s="207" t="s">
        <v>508</v>
      </c>
      <c r="C151" s="208" t="s">
        <v>301</v>
      </c>
      <c r="D151" s="197">
        <v>70.069999999999993</v>
      </c>
      <c r="E151" s="198">
        <f t="shared" si="2"/>
        <v>51.9</v>
      </c>
    </row>
    <row r="152" spans="1:5" ht="30" x14ac:dyDescent="0.2">
      <c r="A152" s="208" t="s">
        <v>509</v>
      </c>
      <c r="B152" s="207" t="s">
        <v>510</v>
      </c>
      <c r="C152" s="208" t="s">
        <v>301</v>
      </c>
      <c r="D152" s="197">
        <v>78.08</v>
      </c>
      <c r="E152" s="198">
        <f t="shared" si="2"/>
        <v>57.84</v>
      </c>
    </row>
    <row r="153" spans="1:5" ht="30" x14ac:dyDescent="0.2">
      <c r="A153" s="208" t="s">
        <v>511</v>
      </c>
      <c r="B153" s="207" t="s">
        <v>512</v>
      </c>
      <c r="C153" s="208" t="s">
        <v>301</v>
      </c>
      <c r="D153" s="197">
        <v>90.09</v>
      </c>
      <c r="E153" s="198">
        <f t="shared" si="2"/>
        <v>66.73</v>
      </c>
    </row>
    <row r="154" spans="1:5" ht="30" x14ac:dyDescent="0.2">
      <c r="A154" s="208" t="s">
        <v>513</v>
      </c>
      <c r="B154" s="207" t="s">
        <v>514</v>
      </c>
      <c r="C154" s="208" t="s">
        <v>301</v>
      </c>
      <c r="D154" s="197">
        <v>100.09</v>
      </c>
      <c r="E154" s="198">
        <f t="shared" si="2"/>
        <v>74.14</v>
      </c>
    </row>
    <row r="155" spans="1:5" ht="30" x14ac:dyDescent="0.2">
      <c r="A155" s="208" t="s">
        <v>515</v>
      </c>
      <c r="B155" s="207" t="s">
        <v>516</v>
      </c>
      <c r="C155" s="208" t="s">
        <v>301</v>
      </c>
      <c r="D155" s="197">
        <v>71.08</v>
      </c>
      <c r="E155" s="198">
        <f t="shared" si="2"/>
        <v>52.65</v>
      </c>
    </row>
    <row r="156" spans="1:5" ht="30" x14ac:dyDescent="0.2">
      <c r="A156" s="208" t="s">
        <v>517</v>
      </c>
      <c r="B156" s="207" t="s">
        <v>518</v>
      </c>
      <c r="C156" s="208" t="s">
        <v>301</v>
      </c>
      <c r="D156" s="197">
        <v>80.28</v>
      </c>
      <c r="E156" s="198">
        <f t="shared" si="2"/>
        <v>59.47</v>
      </c>
    </row>
    <row r="157" spans="1:5" ht="30" x14ac:dyDescent="0.2">
      <c r="A157" s="208" t="s">
        <v>519</v>
      </c>
      <c r="B157" s="207" t="s">
        <v>520</v>
      </c>
      <c r="C157" s="208" t="s">
        <v>301</v>
      </c>
      <c r="D157" s="197">
        <v>89.47</v>
      </c>
      <c r="E157" s="198">
        <f t="shared" si="2"/>
        <v>66.27</v>
      </c>
    </row>
    <row r="158" spans="1:5" ht="30" x14ac:dyDescent="0.2">
      <c r="A158" s="208" t="s">
        <v>521</v>
      </c>
      <c r="B158" s="207" t="s">
        <v>522</v>
      </c>
      <c r="C158" s="208" t="s">
        <v>301</v>
      </c>
      <c r="D158" s="197">
        <v>103.28</v>
      </c>
      <c r="E158" s="198">
        <f t="shared" si="2"/>
        <v>76.5</v>
      </c>
    </row>
    <row r="159" spans="1:5" ht="30" x14ac:dyDescent="0.2">
      <c r="A159" s="208" t="s">
        <v>523</v>
      </c>
      <c r="B159" s="207" t="s">
        <v>524</v>
      </c>
      <c r="C159" s="208" t="s">
        <v>301</v>
      </c>
      <c r="D159" s="197">
        <v>114.89</v>
      </c>
      <c r="E159" s="198">
        <f t="shared" si="2"/>
        <v>85.1</v>
      </c>
    </row>
    <row r="160" spans="1:5" ht="30" x14ac:dyDescent="0.2">
      <c r="A160" s="208" t="s">
        <v>525</v>
      </c>
      <c r="B160" s="207" t="s">
        <v>526</v>
      </c>
      <c r="C160" s="208" t="s">
        <v>301</v>
      </c>
      <c r="D160" s="197">
        <v>166.2</v>
      </c>
      <c r="E160" s="198">
        <f t="shared" si="2"/>
        <v>123.11</v>
      </c>
    </row>
    <row r="161" spans="1:5" ht="30" x14ac:dyDescent="0.2">
      <c r="A161" s="208" t="s">
        <v>527</v>
      </c>
      <c r="B161" s="207" t="s">
        <v>528</v>
      </c>
      <c r="C161" s="208" t="s">
        <v>301</v>
      </c>
      <c r="D161" s="197">
        <v>170.06</v>
      </c>
      <c r="E161" s="198">
        <f t="shared" si="2"/>
        <v>125.97</v>
      </c>
    </row>
    <row r="162" spans="1:5" ht="30" x14ac:dyDescent="0.2">
      <c r="A162" s="208" t="s">
        <v>529</v>
      </c>
      <c r="B162" s="207" t="s">
        <v>530</v>
      </c>
      <c r="C162" s="208" t="s">
        <v>301</v>
      </c>
      <c r="D162" s="197">
        <v>182.07</v>
      </c>
      <c r="E162" s="198">
        <f t="shared" si="2"/>
        <v>134.87</v>
      </c>
    </row>
    <row r="163" spans="1:5" ht="30" x14ac:dyDescent="0.2">
      <c r="A163" s="208" t="s">
        <v>531</v>
      </c>
      <c r="B163" s="207" t="s">
        <v>532</v>
      </c>
      <c r="C163" s="208" t="s">
        <v>301</v>
      </c>
      <c r="D163" s="197">
        <v>178.07</v>
      </c>
      <c r="E163" s="198">
        <f t="shared" si="2"/>
        <v>131.9</v>
      </c>
    </row>
    <row r="164" spans="1:5" ht="30" x14ac:dyDescent="0.2">
      <c r="A164" s="208" t="s">
        <v>533</v>
      </c>
      <c r="B164" s="207" t="s">
        <v>534</v>
      </c>
      <c r="C164" s="208" t="s">
        <v>301</v>
      </c>
      <c r="D164" s="197">
        <v>194.04</v>
      </c>
      <c r="E164" s="198">
        <f t="shared" si="2"/>
        <v>143.72999999999999</v>
      </c>
    </row>
    <row r="165" spans="1:5" ht="30" x14ac:dyDescent="0.2">
      <c r="A165" s="208" t="s">
        <v>535</v>
      </c>
      <c r="B165" s="207" t="s">
        <v>536</v>
      </c>
      <c r="C165" s="208" t="s">
        <v>301</v>
      </c>
      <c r="D165" s="197">
        <v>202.07</v>
      </c>
      <c r="E165" s="198">
        <f t="shared" si="2"/>
        <v>149.68</v>
      </c>
    </row>
    <row r="166" spans="1:5" ht="30" x14ac:dyDescent="0.2">
      <c r="A166" s="208" t="s">
        <v>537</v>
      </c>
      <c r="B166" s="207" t="s">
        <v>538</v>
      </c>
      <c r="C166" s="208" t="s">
        <v>301</v>
      </c>
      <c r="D166" s="197">
        <v>45.97</v>
      </c>
      <c r="E166" s="198">
        <f t="shared" si="2"/>
        <v>34.049999999999997</v>
      </c>
    </row>
    <row r="167" spans="1:5" ht="30" x14ac:dyDescent="0.2">
      <c r="A167" s="208" t="s">
        <v>539</v>
      </c>
      <c r="B167" s="207" t="s">
        <v>540</v>
      </c>
      <c r="C167" s="208" t="s">
        <v>301</v>
      </c>
      <c r="D167" s="197">
        <v>52.74</v>
      </c>
      <c r="E167" s="198">
        <f t="shared" si="2"/>
        <v>39.07</v>
      </c>
    </row>
    <row r="168" spans="1:5" ht="30" x14ac:dyDescent="0.2">
      <c r="A168" s="208" t="s">
        <v>541</v>
      </c>
      <c r="B168" s="207" t="s">
        <v>542</v>
      </c>
      <c r="C168" s="208" t="s">
        <v>301</v>
      </c>
      <c r="D168" s="197">
        <v>59.47</v>
      </c>
      <c r="E168" s="198">
        <f t="shared" si="2"/>
        <v>44.05</v>
      </c>
    </row>
    <row r="169" spans="1:5" ht="30" x14ac:dyDescent="0.2">
      <c r="A169" s="208" t="s">
        <v>543</v>
      </c>
      <c r="B169" s="207" t="s">
        <v>544</v>
      </c>
      <c r="C169" s="208" t="s">
        <v>301</v>
      </c>
      <c r="D169" s="197">
        <v>66.25</v>
      </c>
      <c r="E169" s="198">
        <f t="shared" si="2"/>
        <v>49.07</v>
      </c>
    </row>
    <row r="170" spans="1:5" ht="30" x14ac:dyDescent="0.2">
      <c r="A170" s="208" t="s">
        <v>545</v>
      </c>
      <c r="B170" s="207" t="s">
        <v>546</v>
      </c>
      <c r="C170" s="208" t="s">
        <v>301</v>
      </c>
      <c r="D170" s="197">
        <v>49.66</v>
      </c>
      <c r="E170" s="198">
        <f t="shared" si="2"/>
        <v>36.79</v>
      </c>
    </row>
    <row r="171" spans="1:5" ht="30" x14ac:dyDescent="0.2">
      <c r="A171" s="208" t="s">
        <v>547</v>
      </c>
      <c r="B171" s="207" t="s">
        <v>548</v>
      </c>
      <c r="C171" s="208" t="s">
        <v>301</v>
      </c>
      <c r="D171" s="197">
        <v>53.8</v>
      </c>
      <c r="E171" s="198">
        <f t="shared" si="2"/>
        <v>39.85</v>
      </c>
    </row>
    <row r="172" spans="1:5" ht="30" x14ac:dyDescent="0.2">
      <c r="A172" s="208" t="s">
        <v>549</v>
      </c>
      <c r="B172" s="207" t="s">
        <v>550</v>
      </c>
      <c r="C172" s="208" t="s">
        <v>301</v>
      </c>
      <c r="D172" s="197">
        <v>62.48</v>
      </c>
      <c r="E172" s="198">
        <f t="shared" si="2"/>
        <v>46.28</v>
      </c>
    </row>
    <row r="173" spans="1:5" ht="30" x14ac:dyDescent="0.2">
      <c r="A173" s="208" t="s">
        <v>551</v>
      </c>
      <c r="B173" s="207" t="s">
        <v>552</v>
      </c>
      <c r="C173" s="208" t="s">
        <v>301</v>
      </c>
      <c r="D173" s="197">
        <v>69.58</v>
      </c>
      <c r="E173" s="198">
        <f t="shared" si="2"/>
        <v>51.54</v>
      </c>
    </row>
    <row r="174" spans="1:5" ht="17.25" x14ac:dyDescent="0.2">
      <c r="A174" s="208" t="s">
        <v>553</v>
      </c>
      <c r="B174" s="207" t="s">
        <v>554</v>
      </c>
      <c r="C174" s="208" t="s">
        <v>301</v>
      </c>
      <c r="D174" s="197">
        <v>2.74</v>
      </c>
      <c r="E174" s="198">
        <f t="shared" si="2"/>
        <v>2.0299999999999998</v>
      </c>
    </row>
    <row r="175" spans="1:5" ht="17.25" x14ac:dyDescent="0.2">
      <c r="A175" s="208" t="s">
        <v>555</v>
      </c>
      <c r="B175" s="207" t="s">
        <v>556</v>
      </c>
      <c r="C175" s="208" t="s">
        <v>301</v>
      </c>
      <c r="D175" s="197">
        <v>3.29</v>
      </c>
      <c r="E175" s="198">
        <f t="shared" si="2"/>
        <v>2.44</v>
      </c>
    </row>
    <row r="176" spans="1:5" ht="17.25" x14ac:dyDescent="0.2">
      <c r="A176" s="208" t="s">
        <v>557</v>
      </c>
      <c r="B176" s="207" t="s">
        <v>558</v>
      </c>
      <c r="C176" s="208" t="s">
        <v>359</v>
      </c>
      <c r="D176" s="197">
        <v>12.23</v>
      </c>
      <c r="E176" s="198">
        <f t="shared" si="2"/>
        <v>9.06</v>
      </c>
    </row>
    <row r="177" spans="1:5" ht="17.25" x14ac:dyDescent="0.2">
      <c r="A177" s="208" t="s">
        <v>559</v>
      </c>
      <c r="B177" s="207" t="s">
        <v>560</v>
      </c>
      <c r="C177" s="208" t="s">
        <v>432</v>
      </c>
      <c r="D177" s="197">
        <v>9.89</v>
      </c>
      <c r="E177" s="198">
        <f t="shared" si="2"/>
        <v>7.33</v>
      </c>
    </row>
    <row r="178" spans="1:5" ht="17.25" x14ac:dyDescent="0.2">
      <c r="A178" s="208" t="s">
        <v>561</v>
      </c>
      <c r="B178" s="207" t="s">
        <v>562</v>
      </c>
      <c r="C178" s="208" t="s">
        <v>432</v>
      </c>
      <c r="D178" s="197">
        <v>6.94</v>
      </c>
      <c r="E178" s="198">
        <f t="shared" si="2"/>
        <v>5.14</v>
      </c>
    </row>
    <row r="179" spans="1:5" ht="17.25" x14ac:dyDescent="0.2">
      <c r="A179" s="208" t="s">
        <v>563</v>
      </c>
      <c r="B179" s="207" t="s">
        <v>564</v>
      </c>
      <c r="C179" s="208" t="s">
        <v>432</v>
      </c>
      <c r="D179" s="197">
        <v>5.42</v>
      </c>
      <c r="E179" s="198">
        <f t="shared" si="2"/>
        <v>4.01</v>
      </c>
    </row>
    <row r="180" spans="1:5" ht="17.25" x14ac:dyDescent="0.2">
      <c r="A180" s="208" t="s">
        <v>565</v>
      </c>
      <c r="B180" s="207" t="s">
        <v>566</v>
      </c>
      <c r="C180" s="208" t="s">
        <v>432</v>
      </c>
      <c r="D180" s="197">
        <v>4.53</v>
      </c>
      <c r="E180" s="198">
        <f t="shared" si="2"/>
        <v>3.36</v>
      </c>
    </row>
    <row r="181" spans="1:5" ht="30" x14ac:dyDescent="0.2">
      <c r="A181" s="208" t="s">
        <v>567</v>
      </c>
      <c r="B181" s="207" t="s">
        <v>568</v>
      </c>
      <c r="C181" s="208" t="s">
        <v>432</v>
      </c>
      <c r="D181" s="197">
        <v>4</v>
      </c>
      <c r="E181" s="198">
        <f t="shared" si="2"/>
        <v>2.96</v>
      </c>
    </row>
    <row r="182" spans="1:5" ht="17.25" x14ac:dyDescent="0.2">
      <c r="A182" s="208" t="s">
        <v>569</v>
      </c>
      <c r="B182" s="207" t="s">
        <v>570</v>
      </c>
      <c r="C182" s="208" t="s">
        <v>432</v>
      </c>
      <c r="D182" s="197">
        <v>3.15</v>
      </c>
      <c r="E182" s="198">
        <f t="shared" si="2"/>
        <v>2.33</v>
      </c>
    </row>
    <row r="183" spans="1:5" ht="17.25" x14ac:dyDescent="0.2">
      <c r="A183" s="208" t="s">
        <v>571</v>
      </c>
      <c r="B183" s="207" t="s">
        <v>572</v>
      </c>
      <c r="C183" s="208" t="s">
        <v>359</v>
      </c>
      <c r="D183" s="197">
        <v>9.16</v>
      </c>
      <c r="E183" s="198">
        <f t="shared" si="2"/>
        <v>6.79</v>
      </c>
    </row>
    <row r="184" spans="1:5" ht="17.25" x14ac:dyDescent="0.2">
      <c r="A184" s="208" t="s">
        <v>573</v>
      </c>
      <c r="B184" s="207" t="s">
        <v>574</v>
      </c>
      <c r="C184" s="208" t="s">
        <v>359</v>
      </c>
      <c r="D184" s="197">
        <v>8.24</v>
      </c>
      <c r="E184" s="198">
        <f t="shared" si="2"/>
        <v>6.1</v>
      </c>
    </row>
    <row r="185" spans="1:5" ht="17.25" x14ac:dyDescent="0.2">
      <c r="A185" s="208" t="s">
        <v>575</v>
      </c>
      <c r="B185" s="207" t="s">
        <v>576</v>
      </c>
      <c r="C185" s="208" t="s">
        <v>359</v>
      </c>
      <c r="D185" s="197">
        <v>98.48</v>
      </c>
      <c r="E185" s="198">
        <f t="shared" si="2"/>
        <v>72.95</v>
      </c>
    </row>
    <row r="186" spans="1:5" ht="30" x14ac:dyDescent="0.2">
      <c r="A186" s="208" t="s">
        <v>577</v>
      </c>
      <c r="B186" s="207" t="s">
        <v>578</v>
      </c>
      <c r="C186" s="208" t="s">
        <v>359</v>
      </c>
      <c r="D186" s="197">
        <v>158.49</v>
      </c>
      <c r="E186" s="198">
        <f t="shared" si="2"/>
        <v>117.4</v>
      </c>
    </row>
    <row r="187" spans="1:5" ht="30" x14ac:dyDescent="0.2">
      <c r="A187" s="208" t="s">
        <v>579</v>
      </c>
      <c r="B187" s="207" t="s">
        <v>580</v>
      </c>
      <c r="C187" s="208" t="s">
        <v>359</v>
      </c>
      <c r="D187" s="197">
        <v>211.72</v>
      </c>
      <c r="E187" s="198">
        <f t="shared" si="2"/>
        <v>156.83000000000001</v>
      </c>
    </row>
    <row r="188" spans="1:5" ht="30" x14ac:dyDescent="0.2">
      <c r="A188" s="208" t="s">
        <v>581</v>
      </c>
      <c r="B188" s="207" t="s">
        <v>582</v>
      </c>
      <c r="C188" s="208" t="s">
        <v>359</v>
      </c>
      <c r="D188" s="197">
        <v>349.8</v>
      </c>
      <c r="E188" s="198">
        <f t="shared" si="2"/>
        <v>259.11</v>
      </c>
    </row>
    <row r="189" spans="1:5" ht="30" x14ac:dyDescent="0.2">
      <c r="A189" s="208" t="s">
        <v>583</v>
      </c>
      <c r="B189" s="207" t="s">
        <v>584</v>
      </c>
      <c r="C189" s="208" t="s">
        <v>359</v>
      </c>
      <c r="D189" s="197">
        <v>385.91</v>
      </c>
      <c r="E189" s="198">
        <f t="shared" si="2"/>
        <v>285.86</v>
      </c>
    </row>
    <row r="190" spans="1:5" ht="30" x14ac:dyDescent="0.2">
      <c r="A190" s="208" t="s">
        <v>585</v>
      </c>
      <c r="B190" s="207" t="s">
        <v>586</v>
      </c>
      <c r="C190" s="208" t="s">
        <v>359</v>
      </c>
      <c r="D190" s="197">
        <v>415.5</v>
      </c>
      <c r="E190" s="198">
        <f t="shared" si="2"/>
        <v>307.77999999999997</v>
      </c>
    </row>
    <row r="191" spans="1:5" ht="30" x14ac:dyDescent="0.2">
      <c r="A191" s="208" t="s">
        <v>587</v>
      </c>
      <c r="B191" s="207" t="s">
        <v>588</v>
      </c>
      <c r="C191" s="208" t="s">
        <v>359</v>
      </c>
      <c r="D191" s="197">
        <v>259.79000000000002</v>
      </c>
      <c r="E191" s="198">
        <f t="shared" si="2"/>
        <v>192.44</v>
      </c>
    </row>
    <row r="192" spans="1:5" ht="30" x14ac:dyDescent="0.2">
      <c r="A192" s="208" t="s">
        <v>589</v>
      </c>
      <c r="B192" s="207" t="s">
        <v>590</v>
      </c>
      <c r="C192" s="208" t="s">
        <v>359</v>
      </c>
      <c r="D192" s="197">
        <v>322.35000000000002</v>
      </c>
      <c r="E192" s="198">
        <f t="shared" si="2"/>
        <v>238.78</v>
      </c>
    </row>
    <row r="193" spans="1:5" ht="17.25" x14ac:dyDescent="0.2">
      <c r="A193" s="208" t="s">
        <v>591</v>
      </c>
      <c r="B193" s="207" t="s">
        <v>592</v>
      </c>
      <c r="C193" s="208" t="s">
        <v>359</v>
      </c>
      <c r="D193" s="197">
        <v>384.16</v>
      </c>
      <c r="E193" s="198">
        <f t="shared" si="2"/>
        <v>284.56</v>
      </c>
    </row>
    <row r="194" spans="1:5" ht="17.25" x14ac:dyDescent="0.2">
      <c r="A194" s="208" t="s">
        <v>593</v>
      </c>
      <c r="B194" s="207" t="s">
        <v>594</v>
      </c>
      <c r="C194" s="208" t="s">
        <v>359</v>
      </c>
      <c r="D194" s="197">
        <v>305.44</v>
      </c>
      <c r="E194" s="198">
        <f t="shared" si="2"/>
        <v>226.25</v>
      </c>
    </row>
    <row r="195" spans="1:5" ht="30" x14ac:dyDescent="0.2">
      <c r="A195" s="208" t="s">
        <v>595</v>
      </c>
      <c r="B195" s="207" t="s">
        <v>596</v>
      </c>
      <c r="C195" s="208" t="s">
        <v>359</v>
      </c>
      <c r="D195" s="197">
        <v>364.69</v>
      </c>
      <c r="E195" s="198">
        <f t="shared" si="2"/>
        <v>270.14</v>
      </c>
    </row>
    <row r="196" spans="1:5" ht="17.25" x14ac:dyDescent="0.2">
      <c r="A196" s="208" t="s">
        <v>597</v>
      </c>
      <c r="B196" s="207" t="s">
        <v>598</v>
      </c>
      <c r="C196" s="208" t="s">
        <v>359</v>
      </c>
      <c r="D196" s="197">
        <v>370.5</v>
      </c>
      <c r="E196" s="198">
        <f t="shared" si="2"/>
        <v>274.44</v>
      </c>
    </row>
    <row r="197" spans="1:5" ht="17.25" x14ac:dyDescent="0.2">
      <c r="A197" s="208" t="s">
        <v>599</v>
      </c>
      <c r="B197" s="207" t="s">
        <v>600</v>
      </c>
      <c r="C197" s="208" t="s">
        <v>359</v>
      </c>
      <c r="D197" s="197">
        <v>358.05</v>
      </c>
      <c r="E197" s="198">
        <f t="shared" si="2"/>
        <v>265.22000000000003</v>
      </c>
    </row>
    <row r="198" spans="1:5" ht="17.25" x14ac:dyDescent="0.2">
      <c r="A198" s="208" t="s">
        <v>601</v>
      </c>
      <c r="B198" s="207" t="s">
        <v>602</v>
      </c>
      <c r="C198" s="208" t="s">
        <v>359</v>
      </c>
      <c r="D198" s="197">
        <v>39.99</v>
      </c>
      <c r="E198" s="198">
        <f t="shared" si="2"/>
        <v>29.62</v>
      </c>
    </row>
    <row r="199" spans="1:5" ht="30" x14ac:dyDescent="0.2">
      <c r="A199" s="208" t="s">
        <v>603</v>
      </c>
      <c r="B199" s="207" t="s">
        <v>604</v>
      </c>
      <c r="C199" s="208" t="s">
        <v>301</v>
      </c>
      <c r="D199" s="197">
        <v>7.08</v>
      </c>
      <c r="E199" s="198">
        <f t="shared" si="2"/>
        <v>5.24</v>
      </c>
    </row>
    <row r="200" spans="1:5" ht="45" x14ac:dyDescent="0.2">
      <c r="A200" s="208" t="s">
        <v>605</v>
      </c>
      <c r="B200" s="207" t="s">
        <v>606</v>
      </c>
      <c r="C200" s="208" t="s">
        <v>301</v>
      </c>
      <c r="D200" s="197">
        <v>0.48</v>
      </c>
      <c r="E200" s="198">
        <f t="shared" si="2"/>
        <v>0.36</v>
      </c>
    </row>
    <row r="201" spans="1:5" ht="17.25" x14ac:dyDescent="0.2">
      <c r="A201" s="208" t="s">
        <v>607</v>
      </c>
      <c r="B201" s="207" t="s">
        <v>608</v>
      </c>
      <c r="C201" s="208" t="s">
        <v>301</v>
      </c>
      <c r="D201" s="197">
        <v>3.47</v>
      </c>
      <c r="E201" s="198">
        <f t="shared" si="2"/>
        <v>2.57</v>
      </c>
    </row>
    <row r="202" spans="1:5" ht="30" x14ac:dyDescent="0.2">
      <c r="A202" s="208" t="s">
        <v>609</v>
      </c>
      <c r="B202" s="207" t="s">
        <v>610</v>
      </c>
      <c r="C202" s="208" t="s">
        <v>301</v>
      </c>
      <c r="D202" s="197">
        <v>0.35</v>
      </c>
      <c r="E202" s="198">
        <f t="shared" ref="E202:E265" si="3">ROUND(D202/(1+$E$7),2)</f>
        <v>0.26</v>
      </c>
    </row>
    <row r="203" spans="1:5" ht="17.25" x14ac:dyDescent="0.2">
      <c r="A203" s="208" t="s">
        <v>611</v>
      </c>
      <c r="B203" s="207" t="s">
        <v>612</v>
      </c>
      <c r="C203" s="208" t="s">
        <v>301</v>
      </c>
      <c r="D203" s="197">
        <v>2.0099999999999998</v>
      </c>
      <c r="E203" s="198">
        <f t="shared" si="3"/>
        <v>1.49</v>
      </c>
    </row>
    <row r="204" spans="1:5" ht="17.25" x14ac:dyDescent="0.2">
      <c r="A204" s="208" t="s">
        <v>613</v>
      </c>
      <c r="B204" s="207" t="s">
        <v>614</v>
      </c>
      <c r="C204" s="208" t="s">
        <v>301</v>
      </c>
      <c r="D204" s="197">
        <v>4.3</v>
      </c>
      <c r="E204" s="198">
        <f t="shared" si="3"/>
        <v>3.19</v>
      </c>
    </row>
    <row r="205" spans="1:5" ht="17.25" x14ac:dyDescent="0.2">
      <c r="A205" s="208" t="s">
        <v>615</v>
      </c>
      <c r="B205" s="207" t="s">
        <v>616</v>
      </c>
      <c r="C205" s="208" t="s">
        <v>301</v>
      </c>
      <c r="D205" s="197">
        <v>10.039999999999999</v>
      </c>
      <c r="E205" s="198">
        <f t="shared" si="3"/>
        <v>7.44</v>
      </c>
    </row>
    <row r="206" spans="1:5" ht="17.25" x14ac:dyDescent="0.2">
      <c r="A206" s="208" t="s">
        <v>617</v>
      </c>
      <c r="B206" s="207" t="s">
        <v>618</v>
      </c>
      <c r="C206" s="208" t="s">
        <v>359</v>
      </c>
      <c r="D206" s="197">
        <v>913.36</v>
      </c>
      <c r="E206" s="198">
        <f t="shared" si="3"/>
        <v>676.56</v>
      </c>
    </row>
    <row r="207" spans="1:5" ht="17.25" x14ac:dyDescent="0.2">
      <c r="A207" s="208" t="s">
        <v>619</v>
      </c>
      <c r="B207" s="207" t="s">
        <v>620</v>
      </c>
      <c r="C207" s="208" t="s">
        <v>359</v>
      </c>
      <c r="D207" s="197">
        <v>1145.3</v>
      </c>
      <c r="E207" s="198">
        <f t="shared" si="3"/>
        <v>848.37</v>
      </c>
    </row>
    <row r="208" spans="1:5" ht="30" x14ac:dyDescent="0.2">
      <c r="A208" s="208" t="s">
        <v>621</v>
      </c>
      <c r="B208" s="207" t="s">
        <v>622</v>
      </c>
      <c r="C208" s="208" t="s">
        <v>301</v>
      </c>
      <c r="D208" s="197">
        <v>30.78</v>
      </c>
      <c r="E208" s="198">
        <f t="shared" si="3"/>
        <v>22.8</v>
      </c>
    </row>
    <row r="209" spans="1:5" ht="30" x14ac:dyDescent="0.2">
      <c r="A209" s="208" t="s">
        <v>623</v>
      </c>
      <c r="B209" s="207" t="s">
        <v>624</v>
      </c>
      <c r="C209" s="208" t="s">
        <v>301</v>
      </c>
      <c r="D209" s="197">
        <v>23.44</v>
      </c>
      <c r="E209" s="198">
        <f t="shared" si="3"/>
        <v>17.36</v>
      </c>
    </row>
    <row r="210" spans="1:5" ht="30" x14ac:dyDescent="0.2">
      <c r="A210" s="208" t="s">
        <v>625</v>
      </c>
      <c r="B210" s="207" t="s">
        <v>626</v>
      </c>
      <c r="C210" s="208" t="s">
        <v>301</v>
      </c>
      <c r="D210" s="197">
        <v>30.78</v>
      </c>
      <c r="E210" s="198">
        <f t="shared" si="3"/>
        <v>22.8</v>
      </c>
    </row>
    <row r="211" spans="1:5" ht="17.25" x14ac:dyDescent="0.2">
      <c r="A211" s="208" t="s">
        <v>627</v>
      </c>
      <c r="B211" s="207" t="s">
        <v>628</v>
      </c>
      <c r="C211" s="208" t="s">
        <v>359</v>
      </c>
      <c r="D211" s="197">
        <v>1167.04</v>
      </c>
      <c r="E211" s="198">
        <f t="shared" si="3"/>
        <v>864.47</v>
      </c>
    </row>
    <row r="212" spans="1:5" ht="30" x14ac:dyDescent="0.2">
      <c r="A212" s="208" t="s">
        <v>629</v>
      </c>
      <c r="B212" s="207" t="s">
        <v>630</v>
      </c>
      <c r="C212" s="208" t="s">
        <v>359</v>
      </c>
      <c r="D212" s="197">
        <v>177.36</v>
      </c>
      <c r="E212" s="198">
        <f t="shared" si="3"/>
        <v>131.38</v>
      </c>
    </row>
    <row r="213" spans="1:5" ht="17.25" x14ac:dyDescent="0.2">
      <c r="A213" s="208" t="s">
        <v>631</v>
      </c>
      <c r="B213" s="207" t="s">
        <v>632</v>
      </c>
      <c r="C213" s="208" t="s">
        <v>301</v>
      </c>
      <c r="D213" s="197">
        <v>6.96</v>
      </c>
      <c r="E213" s="198">
        <f t="shared" si="3"/>
        <v>5.16</v>
      </c>
    </row>
    <row r="214" spans="1:5" ht="17.25" x14ac:dyDescent="0.2">
      <c r="A214" s="208" t="s">
        <v>633</v>
      </c>
      <c r="B214" s="207" t="s">
        <v>634</v>
      </c>
      <c r="C214" s="208" t="s">
        <v>301</v>
      </c>
      <c r="D214" s="197">
        <v>11.44</v>
      </c>
      <c r="E214" s="198">
        <f t="shared" si="3"/>
        <v>8.4700000000000006</v>
      </c>
    </row>
    <row r="215" spans="1:5" ht="30" x14ac:dyDescent="0.2">
      <c r="A215" s="208" t="s">
        <v>635</v>
      </c>
      <c r="B215" s="207" t="s">
        <v>636</v>
      </c>
      <c r="C215" s="208" t="s">
        <v>359</v>
      </c>
      <c r="D215" s="197">
        <v>380.25</v>
      </c>
      <c r="E215" s="198">
        <f t="shared" si="3"/>
        <v>281.67</v>
      </c>
    </row>
    <row r="216" spans="1:5" ht="30" x14ac:dyDescent="0.2">
      <c r="A216" s="208" t="s">
        <v>637</v>
      </c>
      <c r="B216" s="207" t="s">
        <v>638</v>
      </c>
      <c r="C216" s="208" t="s">
        <v>359</v>
      </c>
      <c r="D216" s="197">
        <v>1118.8699999999999</v>
      </c>
      <c r="E216" s="198">
        <f t="shared" si="3"/>
        <v>828.79</v>
      </c>
    </row>
    <row r="217" spans="1:5" ht="30" x14ac:dyDescent="0.2">
      <c r="A217" s="208" t="s">
        <v>639</v>
      </c>
      <c r="B217" s="207" t="s">
        <v>640</v>
      </c>
      <c r="C217" s="208" t="s">
        <v>359</v>
      </c>
      <c r="D217" s="197">
        <v>2151.37</v>
      </c>
      <c r="E217" s="198">
        <f t="shared" si="3"/>
        <v>1593.61</v>
      </c>
    </row>
    <row r="218" spans="1:5" ht="17.25" x14ac:dyDescent="0.2">
      <c r="A218" s="208" t="s">
        <v>641</v>
      </c>
      <c r="B218" s="207" t="s">
        <v>642</v>
      </c>
      <c r="C218" s="208" t="s">
        <v>301</v>
      </c>
      <c r="D218" s="197">
        <v>174.17</v>
      </c>
      <c r="E218" s="198">
        <f t="shared" si="3"/>
        <v>129.01</v>
      </c>
    </row>
    <row r="219" spans="1:5" ht="17.25" x14ac:dyDescent="0.2">
      <c r="A219" s="208" t="s">
        <v>643</v>
      </c>
      <c r="B219" s="207" t="s">
        <v>644</v>
      </c>
      <c r="C219" s="208" t="s">
        <v>301</v>
      </c>
      <c r="D219" s="197">
        <v>201.73</v>
      </c>
      <c r="E219" s="198">
        <f t="shared" si="3"/>
        <v>149.43</v>
      </c>
    </row>
    <row r="220" spans="1:5" ht="17.25" x14ac:dyDescent="0.2">
      <c r="A220" s="208" t="s">
        <v>645</v>
      </c>
      <c r="B220" s="207" t="s">
        <v>646</v>
      </c>
      <c r="C220" s="208" t="s">
        <v>301</v>
      </c>
      <c r="D220" s="197">
        <v>214.65</v>
      </c>
      <c r="E220" s="198">
        <f t="shared" si="3"/>
        <v>159</v>
      </c>
    </row>
    <row r="221" spans="1:5" ht="30" x14ac:dyDescent="0.2">
      <c r="A221" s="208" t="s">
        <v>647</v>
      </c>
      <c r="B221" s="207" t="s">
        <v>648</v>
      </c>
      <c r="C221" s="208" t="s">
        <v>359</v>
      </c>
      <c r="D221" s="197">
        <v>179.91</v>
      </c>
      <c r="E221" s="198">
        <f t="shared" si="3"/>
        <v>133.27000000000001</v>
      </c>
    </row>
    <row r="222" spans="1:5" ht="30" x14ac:dyDescent="0.2">
      <c r="A222" s="208" t="s">
        <v>649</v>
      </c>
      <c r="B222" s="207" t="s">
        <v>650</v>
      </c>
      <c r="C222" s="208" t="s">
        <v>359</v>
      </c>
      <c r="D222" s="197">
        <v>279.12</v>
      </c>
      <c r="E222" s="198">
        <f t="shared" si="3"/>
        <v>206.76</v>
      </c>
    </row>
    <row r="223" spans="1:5" ht="30" x14ac:dyDescent="0.2">
      <c r="A223" s="208" t="s">
        <v>651</v>
      </c>
      <c r="B223" s="207" t="s">
        <v>652</v>
      </c>
      <c r="C223" s="208" t="s">
        <v>359</v>
      </c>
      <c r="D223" s="197">
        <v>249.56</v>
      </c>
      <c r="E223" s="198">
        <f t="shared" si="3"/>
        <v>184.86</v>
      </c>
    </row>
    <row r="224" spans="1:5" ht="30" x14ac:dyDescent="0.2">
      <c r="A224" s="208" t="s">
        <v>653</v>
      </c>
      <c r="B224" s="207" t="s">
        <v>654</v>
      </c>
      <c r="C224" s="208" t="s">
        <v>359</v>
      </c>
      <c r="D224" s="197">
        <v>289.18</v>
      </c>
      <c r="E224" s="198">
        <f t="shared" si="3"/>
        <v>214.21</v>
      </c>
    </row>
    <row r="225" spans="1:5" ht="30" x14ac:dyDescent="0.2">
      <c r="A225" s="208" t="s">
        <v>655</v>
      </c>
      <c r="B225" s="207" t="s">
        <v>656</v>
      </c>
      <c r="C225" s="208" t="s">
        <v>359</v>
      </c>
      <c r="D225" s="197">
        <v>170.32</v>
      </c>
      <c r="E225" s="198">
        <f t="shared" si="3"/>
        <v>126.16</v>
      </c>
    </row>
    <row r="226" spans="1:5" ht="30" x14ac:dyDescent="0.2">
      <c r="A226" s="208" t="s">
        <v>657</v>
      </c>
      <c r="B226" s="207" t="s">
        <v>658</v>
      </c>
      <c r="C226" s="208" t="s">
        <v>359</v>
      </c>
      <c r="D226" s="197">
        <v>238.62</v>
      </c>
      <c r="E226" s="198">
        <f t="shared" si="3"/>
        <v>176.76</v>
      </c>
    </row>
    <row r="227" spans="1:5" ht="30" x14ac:dyDescent="0.2">
      <c r="A227" s="208" t="s">
        <v>659</v>
      </c>
      <c r="B227" s="207" t="s">
        <v>660</v>
      </c>
      <c r="C227" s="208" t="s">
        <v>359</v>
      </c>
      <c r="D227" s="197">
        <v>115.87</v>
      </c>
      <c r="E227" s="198">
        <f t="shared" si="3"/>
        <v>85.83</v>
      </c>
    </row>
    <row r="228" spans="1:5" ht="30" x14ac:dyDescent="0.2">
      <c r="A228" s="208" t="s">
        <v>661</v>
      </c>
      <c r="B228" s="207" t="s">
        <v>662</v>
      </c>
      <c r="C228" s="208" t="s">
        <v>359</v>
      </c>
      <c r="D228" s="197">
        <v>158.99</v>
      </c>
      <c r="E228" s="198">
        <f t="shared" si="3"/>
        <v>117.77</v>
      </c>
    </row>
    <row r="229" spans="1:5" ht="30" x14ac:dyDescent="0.2">
      <c r="A229" s="208" t="s">
        <v>663</v>
      </c>
      <c r="B229" s="207" t="s">
        <v>664</v>
      </c>
      <c r="C229" s="208" t="s">
        <v>359</v>
      </c>
      <c r="D229" s="197">
        <v>1443.8</v>
      </c>
      <c r="E229" s="198">
        <f t="shared" si="3"/>
        <v>1069.48</v>
      </c>
    </row>
    <row r="230" spans="1:5" ht="30" x14ac:dyDescent="0.2">
      <c r="A230" s="208" t="s">
        <v>665</v>
      </c>
      <c r="B230" s="207" t="s">
        <v>666</v>
      </c>
      <c r="C230" s="208" t="s">
        <v>359</v>
      </c>
      <c r="D230" s="197">
        <v>1450.8</v>
      </c>
      <c r="E230" s="198">
        <f t="shared" si="3"/>
        <v>1074.67</v>
      </c>
    </row>
    <row r="231" spans="1:5" ht="30" x14ac:dyDescent="0.2">
      <c r="A231" s="208" t="s">
        <v>667</v>
      </c>
      <c r="B231" s="207" t="s">
        <v>668</v>
      </c>
      <c r="C231" s="208" t="s">
        <v>359</v>
      </c>
      <c r="D231" s="197">
        <v>1626.16</v>
      </c>
      <c r="E231" s="198">
        <f t="shared" si="3"/>
        <v>1204.56</v>
      </c>
    </row>
    <row r="232" spans="1:5" ht="30" x14ac:dyDescent="0.2">
      <c r="A232" s="208" t="s">
        <v>669</v>
      </c>
      <c r="B232" s="207" t="s">
        <v>670</v>
      </c>
      <c r="C232" s="208" t="s">
        <v>359</v>
      </c>
      <c r="D232" s="197">
        <v>1789.17</v>
      </c>
      <c r="E232" s="198">
        <f t="shared" si="3"/>
        <v>1325.31</v>
      </c>
    </row>
    <row r="233" spans="1:5" ht="30" x14ac:dyDescent="0.2">
      <c r="A233" s="208" t="s">
        <v>671</v>
      </c>
      <c r="B233" s="207" t="s">
        <v>672</v>
      </c>
      <c r="C233" s="208" t="s">
        <v>359</v>
      </c>
      <c r="D233" s="197">
        <v>1757.75</v>
      </c>
      <c r="E233" s="198">
        <f t="shared" si="3"/>
        <v>1302.04</v>
      </c>
    </row>
    <row r="234" spans="1:5" ht="30" x14ac:dyDescent="0.2">
      <c r="A234" s="208" t="s">
        <v>673</v>
      </c>
      <c r="B234" s="207" t="s">
        <v>674</v>
      </c>
      <c r="C234" s="208" t="s">
        <v>359</v>
      </c>
      <c r="D234" s="197">
        <v>1671.98</v>
      </c>
      <c r="E234" s="198">
        <f t="shared" si="3"/>
        <v>1238.5</v>
      </c>
    </row>
    <row r="235" spans="1:5" ht="30" x14ac:dyDescent="0.2">
      <c r="A235" s="208" t="s">
        <v>675</v>
      </c>
      <c r="B235" s="207" t="s">
        <v>676</v>
      </c>
      <c r="C235" s="208" t="s">
        <v>359</v>
      </c>
      <c r="D235" s="197">
        <v>1678.96</v>
      </c>
      <c r="E235" s="198">
        <f t="shared" si="3"/>
        <v>1243.67</v>
      </c>
    </row>
    <row r="236" spans="1:5" ht="30" x14ac:dyDescent="0.2">
      <c r="A236" s="208" t="s">
        <v>677</v>
      </c>
      <c r="B236" s="207" t="s">
        <v>678</v>
      </c>
      <c r="C236" s="208" t="s">
        <v>359</v>
      </c>
      <c r="D236" s="197">
        <v>1897.43</v>
      </c>
      <c r="E236" s="198">
        <f t="shared" si="3"/>
        <v>1405.5</v>
      </c>
    </row>
    <row r="237" spans="1:5" ht="30" x14ac:dyDescent="0.2">
      <c r="A237" s="208" t="s">
        <v>679</v>
      </c>
      <c r="B237" s="207" t="s">
        <v>680</v>
      </c>
      <c r="C237" s="208" t="s">
        <v>359</v>
      </c>
      <c r="D237" s="197">
        <v>2102.67</v>
      </c>
      <c r="E237" s="198">
        <f t="shared" si="3"/>
        <v>1557.53</v>
      </c>
    </row>
    <row r="238" spans="1:5" ht="30" x14ac:dyDescent="0.2">
      <c r="A238" s="208" t="s">
        <v>681</v>
      </c>
      <c r="B238" s="207" t="s">
        <v>682</v>
      </c>
      <c r="C238" s="208" t="s">
        <v>359</v>
      </c>
      <c r="D238" s="197">
        <v>2050.1999999999998</v>
      </c>
      <c r="E238" s="198">
        <f t="shared" si="3"/>
        <v>1518.67</v>
      </c>
    </row>
    <row r="239" spans="1:5" ht="30" x14ac:dyDescent="0.2">
      <c r="A239" s="208" t="s">
        <v>683</v>
      </c>
      <c r="B239" s="207" t="s">
        <v>684</v>
      </c>
      <c r="C239" s="208" t="s">
        <v>359</v>
      </c>
      <c r="D239" s="197">
        <v>1501.63</v>
      </c>
      <c r="E239" s="198">
        <f t="shared" si="3"/>
        <v>1112.32</v>
      </c>
    </row>
    <row r="240" spans="1:5" ht="30" x14ac:dyDescent="0.2">
      <c r="A240" s="208" t="s">
        <v>685</v>
      </c>
      <c r="B240" s="207" t="s">
        <v>686</v>
      </c>
      <c r="C240" s="208" t="s">
        <v>359</v>
      </c>
      <c r="D240" s="197">
        <v>1508.61</v>
      </c>
      <c r="E240" s="198">
        <f t="shared" si="3"/>
        <v>1117.49</v>
      </c>
    </row>
    <row r="241" spans="1:5" ht="30" x14ac:dyDescent="0.2">
      <c r="A241" s="208" t="s">
        <v>687</v>
      </c>
      <c r="B241" s="207" t="s">
        <v>688</v>
      </c>
      <c r="C241" s="208" t="s">
        <v>359</v>
      </c>
      <c r="D241" s="197">
        <v>1694.91</v>
      </c>
      <c r="E241" s="198">
        <f t="shared" si="3"/>
        <v>1255.49</v>
      </c>
    </row>
    <row r="242" spans="1:5" ht="30" x14ac:dyDescent="0.2">
      <c r="A242" s="208" t="s">
        <v>689</v>
      </c>
      <c r="B242" s="207" t="s">
        <v>690</v>
      </c>
      <c r="C242" s="208" t="s">
        <v>359</v>
      </c>
      <c r="D242" s="197">
        <v>1868.63</v>
      </c>
      <c r="E242" s="198">
        <f t="shared" si="3"/>
        <v>1384.17</v>
      </c>
    </row>
    <row r="243" spans="1:5" ht="30" x14ac:dyDescent="0.2">
      <c r="A243" s="208" t="s">
        <v>691</v>
      </c>
      <c r="B243" s="207" t="s">
        <v>692</v>
      </c>
      <c r="C243" s="208" t="s">
        <v>359</v>
      </c>
      <c r="D243" s="197">
        <v>1831.87</v>
      </c>
      <c r="E243" s="198">
        <f t="shared" si="3"/>
        <v>1356.94</v>
      </c>
    </row>
    <row r="244" spans="1:5" ht="30" x14ac:dyDescent="0.2">
      <c r="A244" s="208" t="s">
        <v>693</v>
      </c>
      <c r="B244" s="207" t="s">
        <v>694</v>
      </c>
      <c r="C244" s="208" t="s">
        <v>359</v>
      </c>
      <c r="D244" s="197">
        <v>1729.81</v>
      </c>
      <c r="E244" s="198">
        <f t="shared" si="3"/>
        <v>1281.3399999999999</v>
      </c>
    </row>
    <row r="245" spans="1:5" ht="30" x14ac:dyDescent="0.2">
      <c r="A245" s="208" t="s">
        <v>695</v>
      </c>
      <c r="B245" s="207" t="s">
        <v>696</v>
      </c>
      <c r="C245" s="208" t="s">
        <v>359</v>
      </c>
      <c r="D245" s="197">
        <v>1736.79</v>
      </c>
      <c r="E245" s="198">
        <f t="shared" si="3"/>
        <v>1286.51</v>
      </c>
    </row>
    <row r="246" spans="1:5" ht="30" x14ac:dyDescent="0.2">
      <c r="A246" s="208" t="s">
        <v>697</v>
      </c>
      <c r="B246" s="207" t="s">
        <v>698</v>
      </c>
      <c r="C246" s="208" t="s">
        <v>359</v>
      </c>
      <c r="D246" s="197">
        <v>1966.18</v>
      </c>
      <c r="E246" s="198">
        <f t="shared" si="3"/>
        <v>1456.43</v>
      </c>
    </row>
    <row r="247" spans="1:5" ht="30" x14ac:dyDescent="0.2">
      <c r="A247" s="208" t="s">
        <v>699</v>
      </c>
      <c r="B247" s="207" t="s">
        <v>700</v>
      </c>
      <c r="C247" s="208" t="s">
        <v>359</v>
      </c>
      <c r="D247" s="197">
        <v>2182.12</v>
      </c>
      <c r="E247" s="198">
        <f t="shared" si="3"/>
        <v>1616.39</v>
      </c>
    </row>
    <row r="248" spans="1:5" ht="30" x14ac:dyDescent="0.2">
      <c r="A248" s="208" t="s">
        <v>701</v>
      </c>
      <c r="B248" s="207" t="s">
        <v>702</v>
      </c>
      <c r="C248" s="208" t="s">
        <v>359</v>
      </c>
      <c r="D248" s="197">
        <v>2124.3200000000002</v>
      </c>
      <c r="E248" s="198">
        <f t="shared" si="3"/>
        <v>1573.57</v>
      </c>
    </row>
    <row r="249" spans="1:5" ht="30" x14ac:dyDescent="0.2">
      <c r="A249" s="208" t="s">
        <v>703</v>
      </c>
      <c r="B249" s="207" t="s">
        <v>704</v>
      </c>
      <c r="C249" s="208" t="s">
        <v>359</v>
      </c>
      <c r="D249" s="197">
        <v>1610.99</v>
      </c>
      <c r="E249" s="198">
        <f t="shared" si="3"/>
        <v>1193.33</v>
      </c>
    </row>
    <row r="250" spans="1:5" ht="30" x14ac:dyDescent="0.2">
      <c r="A250" s="208" t="s">
        <v>705</v>
      </c>
      <c r="B250" s="207" t="s">
        <v>706</v>
      </c>
      <c r="C250" s="208" t="s">
        <v>359</v>
      </c>
      <c r="D250" s="197">
        <v>1821.52</v>
      </c>
      <c r="E250" s="198">
        <f t="shared" si="3"/>
        <v>1349.27</v>
      </c>
    </row>
    <row r="251" spans="1:5" ht="30" x14ac:dyDescent="0.2">
      <c r="A251" s="208" t="s">
        <v>707</v>
      </c>
      <c r="B251" s="207" t="s">
        <v>708</v>
      </c>
      <c r="C251" s="208" t="s">
        <v>359</v>
      </c>
      <c r="D251" s="197">
        <v>1939.69</v>
      </c>
      <c r="E251" s="198">
        <f t="shared" si="3"/>
        <v>1436.81</v>
      </c>
    </row>
    <row r="252" spans="1:5" ht="30" x14ac:dyDescent="0.2">
      <c r="A252" s="208" t="s">
        <v>709</v>
      </c>
      <c r="B252" s="207" t="s">
        <v>710</v>
      </c>
      <c r="C252" s="208" t="s">
        <v>359</v>
      </c>
      <c r="D252" s="197">
        <v>2091.64</v>
      </c>
      <c r="E252" s="198">
        <f t="shared" si="3"/>
        <v>1549.36</v>
      </c>
    </row>
    <row r="253" spans="1:5" ht="17.25" x14ac:dyDescent="0.2">
      <c r="A253" s="208" t="s">
        <v>711</v>
      </c>
      <c r="B253" s="207" t="s">
        <v>712</v>
      </c>
      <c r="C253" s="208" t="s">
        <v>359</v>
      </c>
      <c r="D253" s="197">
        <v>20.64</v>
      </c>
      <c r="E253" s="198">
        <f t="shared" si="3"/>
        <v>15.29</v>
      </c>
    </row>
    <row r="254" spans="1:5" ht="30" x14ac:dyDescent="0.2">
      <c r="A254" s="208" t="s">
        <v>713</v>
      </c>
      <c r="B254" s="207" t="s">
        <v>714</v>
      </c>
      <c r="C254" s="208" t="s">
        <v>359</v>
      </c>
      <c r="D254" s="197">
        <v>108.56</v>
      </c>
      <c r="E254" s="198">
        <f t="shared" si="3"/>
        <v>80.41</v>
      </c>
    </row>
    <row r="255" spans="1:5" ht="17.25" x14ac:dyDescent="0.2">
      <c r="A255" s="208" t="s">
        <v>715</v>
      </c>
      <c r="B255" s="207" t="s">
        <v>716</v>
      </c>
      <c r="C255" s="208" t="s">
        <v>359</v>
      </c>
      <c r="D255" s="197">
        <v>18.850000000000001</v>
      </c>
      <c r="E255" s="198">
        <f t="shared" si="3"/>
        <v>13.96</v>
      </c>
    </row>
    <row r="256" spans="1:5" ht="17.25" x14ac:dyDescent="0.2">
      <c r="A256" s="208" t="s">
        <v>717</v>
      </c>
      <c r="B256" s="207" t="s">
        <v>718</v>
      </c>
      <c r="C256" s="208" t="s">
        <v>359</v>
      </c>
      <c r="D256" s="197">
        <v>97.41</v>
      </c>
      <c r="E256" s="198">
        <f t="shared" si="3"/>
        <v>72.16</v>
      </c>
    </row>
    <row r="257" spans="1:5" ht="17.25" x14ac:dyDescent="0.2">
      <c r="A257" s="208" t="s">
        <v>719</v>
      </c>
      <c r="B257" s="207" t="s">
        <v>720</v>
      </c>
      <c r="C257" s="208" t="s">
        <v>359</v>
      </c>
      <c r="D257" s="197">
        <v>18.850000000000001</v>
      </c>
      <c r="E257" s="198">
        <f t="shared" si="3"/>
        <v>13.96</v>
      </c>
    </row>
    <row r="258" spans="1:5" ht="17.25" x14ac:dyDescent="0.2">
      <c r="A258" s="208" t="s">
        <v>721</v>
      </c>
      <c r="B258" s="207" t="s">
        <v>722</v>
      </c>
      <c r="C258" s="208" t="s">
        <v>359</v>
      </c>
      <c r="D258" s="197">
        <v>97.41</v>
      </c>
      <c r="E258" s="198">
        <f t="shared" si="3"/>
        <v>72.16</v>
      </c>
    </row>
    <row r="259" spans="1:5" ht="17.25" x14ac:dyDescent="0.2">
      <c r="A259" s="208" t="s">
        <v>723</v>
      </c>
      <c r="B259" s="207" t="s">
        <v>724</v>
      </c>
      <c r="C259" s="208" t="s">
        <v>359</v>
      </c>
      <c r="D259" s="197">
        <v>130.05000000000001</v>
      </c>
      <c r="E259" s="198">
        <f t="shared" si="3"/>
        <v>96.33</v>
      </c>
    </row>
    <row r="260" spans="1:5" ht="17.25" x14ac:dyDescent="0.2">
      <c r="A260" s="208" t="s">
        <v>725</v>
      </c>
      <c r="B260" s="207" t="s">
        <v>726</v>
      </c>
      <c r="C260" s="208" t="s">
        <v>359</v>
      </c>
      <c r="D260" s="197">
        <v>26.74</v>
      </c>
      <c r="E260" s="198">
        <f t="shared" si="3"/>
        <v>19.809999999999999</v>
      </c>
    </row>
    <row r="261" spans="1:5" ht="17.25" x14ac:dyDescent="0.2">
      <c r="A261" s="208" t="s">
        <v>727</v>
      </c>
      <c r="B261" s="207" t="s">
        <v>728</v>
      </c>
      <c r="C261" s="208" t="s">
        <v>359</v>
      </c>
      <c r="D261" s="197">
        <v>410.24</v>
      </c>
      <c r="E261" s="198">
        <f t="shared" si="3"/>
        <v>303.88</v>
      </c>
    </row>
    <row r="262" spans="1:5" ht="17.25" x14ac:dyDescent="0.2">
      <c r="A262" s="208" t="s">
        <v>729</v>
      </c>
      <c r="B262" s="207" t="s">
        <v>730</v>
      </c>
      <c r="C262" s="208" t="s">
        <v>359</v>
      </c>
      <c r="D262" s="197">
        <v>41.08</v>
      </c>
      <c r="E262" s="198">
        <f t="shared" si="3"/>
        <v>30.43</v>
      </c>
    </row>
    <row r="263" spans="1:5" ht="17.25" x14ac:dyDescent="0.2">
      <c r="A263" s="208" t="s">
        <v>731</v>
      </c>
      <c r="B263" s="207" t="s">
        <v>732</v>
      </c>
      <c r="C263" s="208" t="s">
        <v>359</v>
      </c>
      <c r="D263" s="197">
        <v>111.53</v>
      </c>
      <c r="E263" s="198">
        <f t="shared" si="3"/>
        <v>82.61</v>
      </c>
    </row>
    <row r="264" spans="1:5" ht="17.25" x14ac:dyDescent="0.2">
      <c r="A264" s="208" t="s">
        <v>733</v>
      </c>
      <c r="B264" s="207" t="s">
        <v>734</v>
      </c>
      <c r="C264" s="208" t="s">
        <v>359</v>
      </c>
      <c r="D264" s="197">
        <v>22.09</v>
      </c>
      <c r="E264" s="198">
        <f t="shared" si="3"/>
        <v>16.36</v>
      </c>
    </row>
    <row r="265" spans="1:5" ht="17.25" x14ac:dyDescent="0.2">
      <c r="A265" s="208" t="s">
        <v>735</v>
      </c>
      <c r="B265" s="207" t="s">
        <v>736</v>
      </c>
      <c r="C265" s="208" t="s">
        <v>359</v>
      </c>
      <c r="D265" s="197">
        <v>344.58</v>
      </c>
      <c r="E265" s="198">
        <f t="shared" si="3"/>
        <v>255.24</v>
      </c>
    </row>
    <row r="266" spans="1:5" ht="17.25" x14ac:dyDescent="0.2">
      <c r="A266" s="208" t="s">
        <v>737</v>
      </c>
      <c r="B266" s="207" t="s">
        <v>738</v>
      </c>
      <c r="C266" s="208" t="s">
        <v>359</v>
      </c>
      <c r="D266" s="197">
        <v>41.08</v>
      </c>
      <c r="E266" s="198">
        <f t="shared" ref="E266:E329" si="4">ROUND(D266/(1+$E$7),2)</f>
        <v>30.43</v>
      </c>
    </row>
    <row r="267" spans="1:5" ht="17.25" x14ac:dyDescent="0.2">
      <c r="A267" s="208" t="s">
        <v>739</v>
      </c>
      <c r="B267" s="207" t="s">
        <v>740</v>
      </c>
      <c r="C267" s="208" t="s">
        <v>301</v>
      </c>
      <c r="D267" s="197">
        <v>495.94</v>
      </c>
      <c r="E267" s="198">
        <f t="shared" si="4"/>
        <v>367.36</v>
      </c>
    </row>
    <row r="268" spans="1:5" ht="17.25" x14ac:dyDescent="0.2">
      <c r="A268" s="208" t="s">
        <v>741</v>
      </c>
      <c r="B268" s="207" t="s">
        <v>742</v>
      </c>
      <c r="C268" s="208" t="s">
        <v>301</v>
      </c>
      <c r="D268" s="197">
        <v>694.76</v>
      </c>
      <c r="E268" s="198">
        <f t="shared" si="4"/>
        <v>514.64</v>
      </c>
    </row>
    <row r="269" spans="1:5" ht="17.25" x14ac:dyDescent="0.2">
      <c r="A269" s="208" t="s">
        <v>743</v>
      </c>
      <c r="B269" s="207" t="s">
        <v>744</v>
      </c>
      <c r="C269" s="208" t="s">
        <v>301</v>
      </c>
      <c r="D269" s="197">
        <v>1026.9100000000001</v>
      </c>
      <c r="E269" s="198">
        <f t="shared" si="4"/>
        <v>760.67</v>
      </c>
    </row>
    <row r="270" spans="1:5" ht="17.25" x14ac:dyDescent="0.2">
      <c r="A270" s="208" t="s">
        <v>745</v>
      </c>
      <c r="B270" s="207" t="s">
        <v>746</v>
      </c>
      <c r="C270" s="208" t="s">
        <v>359</v>
      </c>
      <c r="D270" s="197">
        <v>111.14</v>
      </c>
      <c r="E270" s="198">
        <f t="shared" si="4"/>
        <v>82.33</v>
      </c>
    </row>
    <row r="271" spans="1:5" ht="17.25" x14ac:dyDescent="0.2">
      <c r="A271" s="208" t="s">
        <v>747</v>
      </c>
      <c r="B271" s="207" t="s">
        <v>748</v>
      </c>
      <c r="C271" s="208" t="s">
        <v>359</v>
      </c>
      <c r="D271" s="197">
        <v>4.24</v>
      </c>
      <c r="E271" s="198">
        <f t="shared" si="4"/>
        <v>3.14</v>
      </c>
    </row>
    <row r="272" spans="1:5" ht="17.25" x14ac:dyDescent="0.2">
      <c r="A272" s="208" t="s">
        <v>749</v>
      </c>
      <c r="B272" s="207" t="s">
        <v>750</v>
      </c>
      <c r="C272" s="208" t="s">
        <v>301</v>
      </c>
      <c r="D272" s="197">
        <v>184.89</v>
      </c>
      <c r="E272" s="198">
        <f t="shared" si="4"/>
        <v>136.96</v>
      </c>
    </row>
    <row r="273" spans="1:5" ht="17.25" x14ac:dyDescent="0.2">
      <c r="A273" s="208" t="s">
        <v>751</v>
      </c>
      <c r="B273" s="207" t="s">
        <v>752</v>
      </c>
      <c r="C273" s="208" t="s">
        <v>301</v>
      </c>
      <c r="D273" s="197">
        <v>122.45</v>
      </c>
      <c r="E273" s="198">
        <f t="shared" si="4"/>
        <v>90.7</v>
      </c>
    </row>
    <row r="274" spans="1:5" ht="17.25" x14ac:dyDescent="0.2">
      <c r="A274" s="208" t="s">
        <v>753</v>
      </c>
      <c r="B274" s="207" t="s">
        <v>754</v>
      </c>
      <c r="C274" s="208" t="s">
        <v>301</v>
      </c>
      <c r="D274" s="197">
        <v>110.88</v>
      </c>
      <c r="E274" s="198">
        <f t="shared" si="4"/>
        <v>82.13</v>
      </c>
    </row>
    <row r="275" spans="1:5" ht="17.25" x14ac:dyDescent="0.2">
      <c r="A275" s="208" t="s">
        <v>755</v>
      </c>
      <c r="B275" s="207" t="s">
        <v>756</v>
      </c>
      <c r="C275" s="208" t="s">
        <v>359</v>
      </c>
      <c r="D275" s="197">
        <v>93.05</v>
      </c>
      <c r="E275" s="198">
        <f t="shared" si="4"/>
        <v>68.930000000000007</v>
      </c>
    </row>
    <row r="276" spans="1:5" ht="17.25" x14ac:dyDescent="0.2">
      <c r="A276" s="208" t="s">
        <v>757</v>
      </c>
      <c r="B276" s="207" t="s">
        <v>758</v>
      </c>
      <c r="C276" s="208" t="s">
        <v>359</v>
      </c>
      <c r="D276" s="197">
        <v>143.69999999999999</v>
      </c>
      <c r="E276" s="198">
        <f t="shared" si="4"/>
        <v>106.44</v>
      </c>
    </row>
    <row r="277" spans="1:5" ht="17.25" x14ac:dyDescent="0.2">
      <c r="A277" s="208" t="s">
        <v>759</v>
      </c>
      <c r="B277" s="207" t="s">
        <v>760</v>
      </c>
      <c r="C277" s="208" t="s">
        <v>359</v>
      </c>
      <c r="D277" s="197">
        <v>35.869999999999997</v>
      </c>
      <c r="E277" s="198">
        <f t="shared" si="4"/>
        <v>26.57</v>
      </c>
    </row>
    <row r="278" spans="1:5" ht="17.25" x14ac:dyDescent="0.2">
      <c r="A278" s="208" t="s">
        <v>761</v>
      </c>
      <c r="B278" s="207" t="s">
        <v>762</v>
      </c>
      <c r="C278" s="208" t="s">
        <v>359</v>
      </c>
      <c r="D278" s="197">
        <v>43.95</v>
      </c>
      <c r="E278" s="198">
        <f t="shared" si="4"/>
        <v>32.56</v>
      </c>
    </row>
    <row r="279" spans="1:5" ht="17.25" x14ac:dyDescent="0.2">
      <c r="A279" s="208" t="s">
        <v>763</v>
      </c>
      <c r="B279" s="207" t="s">
        <v>764</v>
      </c>
      <c r="C279" s="208" t="s">
        <v>301</v>
      </c>
      <c r="D279" s="197">
        <v>180.78</v>
      </c>
      <c r="E279" s="198">
        <f t="shared" si="4"/>
        <v>133.91</v>
      </c>
    </row>
    <row r="280" spans="1:5" ht="17.25" x14ac:dyDescent="0.2">
      <c r="A280" s="208" t="s">
        <v>765</v>
      </c>
      <c r="B280" s="207" t="s">
        <v>766</v>
      </c>
      <c r="C280" s="208" t="s">
        <v>301</v>
      </c>
      <c r="D280" s="197">
        <v>196.29</v>
      </c>
      <c r="E280" s="198">
        <f t="shared" si="4"/>
        <v>145.4</v>
      </c>
    </row>
    <row r="281" spans="1:5" ht="15" x14ac:dyDescent="0.2">
      <c r="A281" s="208" t="s">
        <v>767</v>
      </c>
      <c r="B281" s="207" t="s">
        <v>768</v>
      </c>
      <c r="C281" s="208" t="s">
        <v>769</v>
      </c>
      <c r="D281" s="197">
        <v>15.76</v>
      </c>
      <c r="E281" s="198">
        <f t="shared" si="4"/>
        <v>11.67</v>
      </c>
    </row>
    <row r="282" spans="1:5" ht="15" x14ac:dyDescent="0.2">
      <c r="A282" s="208" t="s">
        <v>770</v>
      </c>
      <c r="B282" s="207" t="s">
        <v>771</v>
      </c>
      <c r="C282" s="208" t="s">
        <v>769</v>
      </c>
      <c r="D282" s="197">
        <v>15.62</v>
      </c>
      <c r="E282" s="198">
        <f t="shared" si="4"/>
        <v>11.57</v>
      </c>
    </row>
    <row r="283" spans="1:5" ht="15" x14ac:dyDescent="0.2">
      <c r="A283" s="208" t="s">
        <v>772</v>
      </c>
      <c r="B283" s="207" t="s">
        <v>773</v>
      </c>
      <c r="C283" s="208" t="s">
        <v>769</v>
      </c>
      <c r="D283" s="197">
        <v>19.77</v>
      </c>
      <c r="E283" s="198">
        <f t="shared" si="4"/>
        <v>14.64</v>
      </c>
    </row>
    <row r="284" spans="1:5" ht="15" x14ac:dyDescent="0.2">
      <c r="A284" s="208" t="s">
        <v>774</v>
      </c>
      <c r="B284" s="207" t="s">
        <v>775</v>
      </c>
      <c r="C284" s="208" t="s">
        <v>769</v>
      </c>
      <c r="D284" s="197">
        <v>13.5</v>
      </c>
      <c r="E284" s="198">
        <f t="shared" si="4"/>
        <v>10</v>
      </c>
    </row>
    <row r="285" spans="1:5" ht="17.25" x14ac:dyDescent="0.2">
      <c r="A285" s="208" t="s">
        <v>776</v>
      </c>
      <c r="B285" s="207" t="s">
        <v>777</v>
      </c>
      <c r="C285" s="208" t="s">
        <v>359</v>
      </c>
      <c r="D285" s="197">
        <v>749.64</v>
      </c>
      <c r="E285" s="198">
        <f t="shared" si="4"/>
        <v>555.29</v>
      </c>
    </row>
    <row r="286" spans="1:5" ht="17.25" x14ac:dyDescent="0.2">
      <c r="A286" s="208" t="s">
        <v>778</v>
      </c>
      <c r="B286" s="207" t="s">
        <v>779</v>
      </c>
      <c r="C286" s="208" t="s">
        <v>359</v>
      </c>
      <c r="D286" s="197">
        <v>808.64</v>
      </c>
      <c r="E286" s="198">
        <f t="shared" si="4"/>
        <v>598.99</v>
      </c>
    </row>
    <row r="287" spans="1:5" ht="17.25" x14ac:dyDescent="0.2">
      <c r="A287" s="208" t="s">
        <v>780</v>
      </c>
      <c r="B287" s="207" t="s">
        <v>781</v>
      </c>
      <c r="C287" s="208" t="s">
        <v>359</v>
      </c>
      <c r="D287" s="197">
        <v>820.92</v>
      </c>
      <c r="E287" s="198">
        <f t="shared" si="4"/>
        <v>608.09</v>
      </c>
    </row>
    <row r="288" spans="1:5" ht="17.25" x14ac:dyDescent="0.2">
      <c r="A288" s="208" t="s">
        <v>782</v>
      </c>
      <c r="B288" s="207" t="s">
        <v>783</v>
      </c>
      <c r="C288" s="208" t="s">
        <v>359</v>
      </c>
      <c r="D288" s="197">
        <v>850.18</v>
      </c>
      <c r="E288" s="198">
        <f t="shared" si="4"/>
        <v>629.76</v>
      </c>
    </row>
    <row r="289" spans="1:5" ht="17.25" x14ac:dyDescent="0.2">
      <c r="A289" s="208" t="s">
        <v>784</v>
      </c>
      <c r="B289" s="207" t="s">
        <v>785</v>
      </c>
      <c r="C289" s="208" t="s">
        <v>359</v>
      </c>
      <c r="D289" s="197">
        <v>867.7</v>
      </c>
      <c r="E289" s="198">
        <f t="shared" si="4"/>
        <v>642.74</v>
      </c>
    </row>
    <row r="290" spans="1:5" ht="17.25" x14ac:dyDescent="0.2">
      <c r="A290" s="208" t="s">
        <v>786</v>
      </c>
      <c r="B290" s="207" t="s">
        <v>787</v>
      </c>
      <c r="C290" s="208" t="s">
        <v>359</v>
      </c>
      <c r="D290" s="197">
        <v>890.57</v>
      </c>
      <c r="E290" s="198">
        <f t="shared" si="4"/>
        <v>659.68</v>
      </c>
    </row>
    <row r="291" spans="1:5" ht="17.25" x14ac:dyDescent="0.2">
      <c r="A291" s="208" t="s">
        <v>788</v>
      </c>
      <c r="B291" s="207" t="s">
        <v>789</v>
      </c>
      <c r="C291" s="208" t="s">
        <v>359</v>
      </c>
      <c r="D291" s="197">
        <v>749.44</v>
      </c>
      <c r="E291" s="198">
        <f t="shared" si="4"/>
        <v>555.14</v>
      </c>
    </row>
    <row r="292" spans="1:5" ht="30" x14ac:dyDescent="0.2">
      <c r="A292" s="208" t="s">
        <v>790</v>
      </c>
      <c r="B292" s="207" t="s">
        <v>791</v>
      </c>
      <c r="C292" s="208" t="s">
        <v>359</v>
      </c>
      <c r="D292" s="197">
        <v>102.38</v>
      </c>
      <c r="E292" s="198">
        <f t="shared" si="4"/>
        <v>75.84</v>
      </c>
    </row>
    <row r="293" spans="1:5" ht="45" x14ac:dyDescent="0.2">
      <c r="A293" s="208" t="s">
        <v>792</v>
      </c>
      <c r="B293" s="207" t="s">
        <v>793</v>
      </c>
      <c r="C293" s="208" t="s">
        <v>794</v>
      </c>
      <c r="D293" s="197">
        <v>293.43</v>
      </c>
      <c r="E293" s="198">
        <f t="shared" si="4"/>
        <v>217.36</v>
      </c>
    </row>
    <row r="294" spans="1:5" ht="17.25" x14ac:dyDescent="0.2">
      <c r="A294" s="208" t="s">
        <v>795</v>
      </c>
      <c r="B294" s="207" t="s">
        <v>796</v>
      </c>
      <c r="C294" s="208" t="s">
        <v>359</v>
      </c>
      <c r="D294" s="197">
        <v>905.12</v>
      </c>
      <c r="E294" s="198">
        <f t="shared" si="4"/>
        <v>670.46</v>
      </c>
    </row>
    <row r="295" spans="1:5" ht="17.25" x14ac:dyDescent="0.2">
      <c r="A295" s="208" t="s">
        <v>797</v>
      </c>
      <c r="B295" s="207" t="s">
        <v>798</v>
      </c>
      <c r="C295" s="208" t="s">
        <v>359</v>
      </c>
      <c r="D295" s="197">
        <v>945.4</v>
      </c>
      <c r="E295" s="198">
        <f t="shared" si="4"/>
        <v>700.3</v>
      </c>
    </row>
    <row r="296" spans="1:5" ht="17.25" x14ac:dyDescent="0.2">
      <c r="A296" s="208" t="s">
        <v>799</v>
      </c>
      <c r="B296" s="207" t="s">
        <v>800</v>
      </c>
      <c r="C296" s="208" t="s">
        <v>359</v>
      </c>
      <c r="D296" s="197">
        <v>1078.29</v>
      </c>
      <c r="E296" s="198">
        <f t="shared" si="4"/>
        <v>798.73</v>
      </c>
    </row>
    <row r="297" spans="1:5" ht="17.25" x14ac:dyDescent="0.2">
      <c r="A297" s="208" t="s">
        <v>801</v>
      </c>
      <c r="B297" s="207" t="s">
        <v>802</v>
      </c>
      <c r="C297" s="208" t="s">
        <v>359</v>
      </c>
      <c r="D297" s="197">
        <v>1119.5899999999999</v>
      </c>
      <c r="E297" s="198">
        <f t="shared" si="4"/>
        <v>829.33</v>
      </c>
    </row>
    <row r="298" spans="1:5" ht="15" x14ac:dyDescent="0.2">
      <c r="A298" s="208" t="s">
        <v>803</v>
      </c>
      <c r="B298" s="207" t="s">
        <v>804</v>
      </c>
      <c r="C298" s="208" t="s">
        <v>213</v>
      </c>
      <c r="D298" s="197">
        <v>115.67</v>
      </c>
      <c r="E298" s="198">
        <f t="shared" si="4"/>
        <v>85.68</v>
      </c>
    </row>
    <row r="299" spans="1:5" ht="15" x14ac:dyDescent="0.2">
      <c r="A299" s="208" t="s">
        <v>805</v>
      </c>
      <c r="B299" s="207" t="s">
        <v>806</v>
      </c>
      <c r="C299" s="208" t="s">
        <v>213</v>
      </c>
      <c r="D299" s="197">
        <v>181.14</v>
      </c>
      <c r="E299" s="198">
        <f t="shared" si="4"/>
        <v>134.18</v>
      </c>
    </row>
    <row r="300" spans="1:5" ht="17.25" x14ac:dyDescent="0.2">
      <c r="A300" s="208" t="s">
        <v>807</v>
      </c>
      <c r="B300" s="207" t="s">
        <v>808</v>
      </c>
      <c r="C300" s="208" t="s">
        <v>359</v>
      </c>
      <c r="D300" s="197">
        <v>435.72</v>
      </c>
      <c r="E300" s="198">
        <f t="shared" si="4"/>
        <v>322.76</v>
      </c>
    </row>
    <row r="301" spans="1:5" ht="30" x14ac:dyDescent="0.2">
      <c r="A301" s="208" t="s">
        <v>809</v>
      </c>
      <c r="B301" s="207" t="s">
        <v>810</v>
      </c>
      <c r="C301" s="208" t="s">
        <v>359</v>
      </c>
      <c r="D301" s="197">
        <v>626.77</v>
      </c>
      <c r="E301" s="198">
        <f t="shared" si="4"/>
        <v>464.27</v>
      </c>
    </row>
    <row r="302" spans="1:5" ht="17.25" x14ac:dyDescent="0.2">
      <c r="A302" s="208" t="s">
        <v>811</v>
      </c>
      <c r="B302" s="207" t="s">
        <v>812</v>
      </c>
      <c r="C302" s="208" t="s">
        <v>359</v>
      </c>
      <c r="D302" s="197">
        <v>284.36</v>
      </c>
      <c r="E302" s="198">
        <f t="shared" si="4"/>
        <v>210.64</v>
      </c>
    </row>
    <row r="303" spans="1:5" ht="30" x14ac:dyDescent="0.2">
      <c r="A303" s="208" t="s">
        <v>813</v>
      </c>
      <c r="B303" s="207" t="s">
        <v>814</v>
      </c>
      <c r="C303" s="208" t="s">
        <v>359</v>
      </c>
      <c r="D303" s="197">
        <v>1354.57</v>
      </c>
      <c r="E303" s="198">
        <f t="shared" si="4"/>
        <v>1003.39</v>
      </c>
    </row>
    <row r="304" spans="1:5" ht="30" x14ac:dyDescent="0.2">
      <c r="A304" s="208" t="s">
        <v>815</v>
      </c>
      <c r="B304" s="207" t="s">
        <v>816</v>
      </c>
      <c r="C304" s="208" t="s">
        <v>359</v>
      </c>
      <c r="D304" s="197">
        <v>1056.19</v>
      </c>
      <c r="E304" s="198">
        <f t="shared" si="4"/>
        <v>782.36</v>
      </c>
    </row>
    <row r="305" spans="1:5" ht="45" x14ac:dyDescent="0.2">
      <c r="A305" s="208" t="s">
        <v>817</v>
      </c>
      <c r="B305" s="207" t="s">
        <v>818</v>
      </c>
      <c r="C305" s="208" t="s">
        <v>301</v>
      </c>
      <c r="D305" s="197">
        <v>682.95</v>
      </c>
      <c r="E305" s="198">
        <f t="shared" si="4"/>
        <v>505.89</v>
      </c>
    </row>
    <row r="306" spans="1:5" ht="17.25" x14ac:dyDescent="0.2">
      <c r="A306" s="208" t="s">
        <v>819</v>
      </c>
      <c r="B306" s="207" t="s">
        <v>820</v>
      </c>
      <c r="C306" s="208" t="s">
        <v>359</v>
      </c>
      <c r="D306" s="197">
        <v>268.49</v>
      </c>
      <c r="E306" s="198">
        <f t="shared" si="4"/>
        <v>198.88</v>
      </c>
    </row>
    <row r="307" spans="1:5" ht="17.25" x14ac:dyDescent="0.2">
      <c r="A307" s="208" t="s">
        <v>821</v>
      </c>
      <c r="B307" s="207" t="s">
        <v>822</v>
      </c>
      <c r="C307" s="208" t="s">
        <v>359</v>
      </c>
      <c r="D307" s="197">
        <v>1172.0999999999999</v>
      </c>
      <c r="E307" s="198">
        <f t="shared" si="4"/>
        <v>868.22</v>
      </c>
    </row>
    <row r="308" spans="1:5" ht="17.25" x14ac:dyDescent="0.2">
      <c r="A308" s="208" t="s">
        <v>823</v>
      </c>
      <c r="B308" s="207" t="s">
        <v>824</v>
      </c>
      <c r="C308" s="208" t="s">
        <v>359</v>
      </c>
      <c r="D308" s="197">
        <v>1110.1500000000001</v>
      </c>
      <c r="E308" s="198">
        <f t="shared" si="4"/>
        <v>822.33</v>
      </c>
    </row>
    <row r="309" spans="1:5" ht="17.25" x14ac:dyDescent="0.2">
      <c r="A309" s="208" t="s">
        <v>825</v>
      </c>
      <c r="B309" s="207" t="s">
        <v>826</v>
      </c>
      <c r="C309" s="208" t="s">
        <v>359</v>
      </c>
      <c r="D309" s="197">
        <v>1675.42</v>
      </c>
      <c r="E309" s="198">
        <f t="shared" si="4"/>
        <v>1241.05</v>
      </c>
    </row>
    <row r="310" spans="1:5" ht="17.25" x14ac:dyDescent="0.2">
      <c r="A310" s="208" t="s">
        <v>827</v>
      </c>
      <c r="B310" s="207" t="s">
        <v>828</v>
      </c>
      <c r="C310" s="208" t="s">
        <v>359</v>
      </c>
      <c r="D310" s="197">
        <v>604.91999999999996</v>
      </c>
      <c r="E310" s="198">
        <f t="shared" si="4"/>
        <v>448.09</v>
      </c>
    </row>
    <row r="311" spans="1:5" ht="17.25" x14ac:dyDescent="0.2">
      <c r="A311" s="208" t="s">
        <v>829</v>
      </c>
      <c r="B311" s="207" t="s">
        <v>830</v>
      </c>
      <c r="C311" s="208" t="s">
        <v>359</v>
      </c>
      <c r="D311" s="197">
        <v>1027.3699999999999</v>
      </c>
      <c r="E311" s="198">
        <f t="shared" si="4"/>
        <v>761.01</v>
      </c>
    </row>
    <row r="312" spans="1:5" ht="17.25" x14ac:dyDescent="0.2">
      <c r="A312" s="208" t="s">
        <v>831</v>
      </c>
      <c r="B312" s="207" t="s">
        <v>832</v>
      </c>
      <c r="C312" s="208" t="s">
        <v>359</v>
      </c>
      <c r="D312" s="197">
        <v>939.84</v>
      </c>
      <c r="E312" s="198">
        <f t="shared" si="4"/>
        <v>696.18</v>
      </c>
    </row>
    <row r="313" spans="1:5" ht="17.25" x14ac:dyDescent="0.2">
      <c r="A313" s="208" t="s">
        <v>833</v>
      </c>
      <c r="B313" s="207" t="s">
        <v>834</v>
      </c>
      <c r="C313" s="208" t="s">
        <v>301</v>
      </c>
      <c r="D313" s="197">
        <v>64.37</v>
      </c>
      <c r="E313" s="198">
        <f t="shared" si="4"/>
        <v>47.68</v>
      </c>
    </row>
    <row r="314" spans="1:5" ht="17.25" x14ac:dyDescent="0.2">
      <c r="A314" s="208" t="s">
        <v>835</v>
      </c>
      <c r="B314" s="207" t="s">
        <v>836</v>
      </c>
      <c r="C314" s="208" t="s">
        <v>359</v>
      </c>
      <c r="D314" s="197">
        <v>224.46</v>
      </c>
      <c r="E314" s="198">
        <f t="shared" si="4"/>
        <v>166.27</v>
      </c>
    </row>
    <row r="315" spans="1:5" ht="17.25" x14ac:dyDescent="0.2">
      <c r="A315" s="208" t="s">
        <v>837</v>
      </c>
      <c r="B315" s="207" t="s">
        <v>838</v>
      </c>
      <c r="C315" s="208" t="s">
        <v>359</v>
      </c>
      <c r="D315" s="197">
        <v>242.5</v>
      </c>
      <c r="E315" s="198">
        <f t="shared" si="4"/>
        <v>179.63</v>
      </c>
    </row>
    <row r="316" spans="1:5" ht="17.25" x14ac:dyDescent="0.2">
      <c r="A316" s="208" t="s">
        <v>839</v>
      </c>
      <c r="B316" s="207" t="s">
        <v>840</v>
      </c>
      <c r="C316" s="208" t="s">
        <v>359</v>
      </c>
      <c r="D316" s="197">
        <v>238.49</v>
      </c>
      <c r="E316" s="198">
        <f t="shared" si="4"/>
        <v>176.66</v>
      </c>
    </row>
    <row r="317" spans="1:5" ht="17.25" x14ac:dyDescent="0.2">
      <c r="A317" s="208" t="s">
        <v>841</v>
      </c>
      <c r="B317" s="207" t="s">
        <v>842</v>
      </c>
      <c r="C317" s="208" t="s">
        <v>359</v>
      </c>
      <c r="D317" s="197">
        <v>263</v>
      </c>
      <c r="E317" s="198">
        <f t="shared" si="4"/>
        <v>194.81</v>
      </c>
    </row>
    <row r="318" spans="1:5" ht="17.25" x14ac:dyDescent="0.2">
      <c r="A318" s="208" t="s">
        <v>843</v>
      </c>
      <c r="B318" s="207" t="s">
        <v>844</v>
      </c>
      <c r="C318" s="208" t="s">
        <v>359</v>
      </c>
      <c r="D318" s="197">
        <v>193.06</v>
      </c>
      <c r="E318" s="198">
        <f t="shared" si="4"/>
        <v>143.01</v>
      </c>
    </row>
    <row r="319" spans="1:5" ht="17.25" x14ac:dyDescent="0.2">
      <c r="A319" s="208" t="s">
        <v>845</v>
      </c>
      <c r="B319" s="207" t="s">
        <v>846</v>
      </c>
      <c r="C319" s="208" t="s">
        <v>359</v>
      </c>
      <c r="D319" s="197">
        <v>294.91000000000003</v>
      </c>
      <c r="E319" s="198">
        <f t="shared" si="4"/>
        <v>218.45</v>
      </c>
    </row>
    <row r="320" spans="1:5" ht="30" x14ac:dyDescent="0.2">
      <c r="A320" s="208" t="s">
        <v>847</v>
      </c>
      <c r="B320" s="207" t="s">
        <v>848</v>
      </c>
      <c r="C320" s="208" t="s">
        <v>359</v>
      </c>
      <c r="D320" s="197">
        <v>52.63</v>
      </c>
      <c r="E320" s="198">
        <f t="shared" si="4"/>
        <v>38.99</v>
      </c>
    </row>
    <row r="321" spans="1:5" ht="30" x14ac:dyDescent="0.2">
      <c r="A321" s="208" t="s">
        <v>849</v>
      </c>
      <c r="B321" s="207" t="s">
        <v>850</v>
      </c>
      <c r="C321" s="208" t="s">
        <v>301</v>
      </c>
      <c r="D321" s="197">
        <v>26.31</v>
      </c>
      <c r="E321" s="198">
        <f t="shared" si="4"/>
        <v>19.489999999999998</v>
      </c>
    </row>
    <row r="322" spans="1:5" ht="17.25" x14ac:dyDescent="0.2">
      <c r="A322" s="208" t="s">
        <v>851</v>
      </c>
      <c r="B322" s="207" t="s">
        <v>852</v>
      </c>
      <c r="C322" s="208" t="s">
        <v>359</v>
      </c>
      <c r="D322" s="197">
        <v>117.13</v>
      </c>
      <c r="E322" s="198">
        <f t="shared" si="4"/>
        <v>86.76</v>
      </c>
    </row>
    <row r="323" spans="1:5" ht="17.25" x14ac:dyDescent="0.2">
      <c r="A323" s="208" t="s">
        <v>853</v>
      </c>
      <c r="B323" s="207" t="s">
        <v>854</v>
      </c>
      <c r="C323" s="208" t="s">
        <v>359</v>
      </c>
      <c r="D323" s="197">
        <v>172.8</v>
      </c>
      <c r="E323" s="198">
        <f t="shared" si="4"/>
        <v>128</v>
      </c>
    </row>
    <row r="324" spans="1:5" ht="17.25" x14ac:dyDescent="0.2">
      <c r="A324" s="208" t="s">
        <v>855</v>
      </c>
      <c r="B324" s="207" t="s">
        <v>856</v>
      </c>
      <c r="C324" s="208" t="s">
        <v>359</v>
      </c>
      <c r="D324" s="197">
        <v>305.55</v>
      </c>
      <c r="E324" s="198">
        <f t="shared" si="4"/>
        <v>226.33</v>
      </c>
    </row>
    <row r="325" spans="1:5" ht="17.25" x14ac:dyDescent="0.2">
      <c r="A325" s="208" t="s">
        <v>857</v>
      </c>
      <c r="B325" s="207" t="s">
        <v>858</v>
      </c>
      <c r="C325" s="208" t="s">
        <v>359</v>
      </c>
      <c r="D325" s="197">
        <v>38.1</v>
      </c>
      <c r="E325" s="198">
        <f t="shared" si="4"/>
        <v>28.22</v>
      </c>
    </row>
    <row r="326" spans="1:5" ht="17.25" x14ac:dyDescent="0.2">
      <c r="A326" s="208" t="s">
        <v>859</v>
      </c>
      <c r="B326" s="207" t="s">
        <v>860</v>
      </c>
      <c r="C326" s="208" t="s">
        <v>359</v>
      </c>
      <c r="D326" s="197">
        <v>50.81</v>
      </c>
      <c r="E326" s="198">
        <f t="shared" si="4"/>
        <v>37.64</v>
      </c>
    </row>
    <row r="327" spans="1:5" ht="30" x14ac:dyDescent="0.2">
      <c r="A327" s="208" t="s">
        <v>861</v>
      </c>
      <c r="B327" s="207" t="s">
        <v>862</v>
      </c>
      <c r="C327" s="208" t="s">
        <v>359</v>
      </c>
      <c r="D327" s="197">
        <v>203.51</v>
      </c>
      <c r="E327" s="198">
        <f t="shared" si="4"/>
        <v>150.75</v>
      </c>
    </row>
    <row r="328" spans="1:5" ht="30" x14ac:dyDescent="0.2">
      <c r="A328" s="208" t="s">
        <v>863</v>
      </c>
      <c r="B328" s="207" t="s">
        <v>864</v>
      </c>
      <c r="C328" s="208" t="s">
        <v>359</v>
      </c>
      <c r="D328" s="197">
        <v>205.15</v>
      </c>
      <c r="E328" s="198">
        <f t="shared" si="4"/>
        <v>151.96</v>
      </c>
    </row>
    <row r="329" spans="1:5" ht="30" x14ac:dyDescent="0.2">
      <c r="A329" s="208" t="s">
        <v>865</v>
      </c>
      <c r="B329" s="207" t="s">
        <v>866</v>
      </c>
      <c r="C329" s="208" t="s">
        <v>301</v>
      </c>
      <c r="D329" s="197">
        <v>6.9</v>
      </c>
      <c r="E329" s="198">
        <f t="shared" si="4"/>
        <v>5.1100000000000003</v>
      </c>
    </row>
    <row r="330" spans="1:5" ht="30" x14ac:dyDescent="0.2">
      <c r="A330" s="208" t="s">
        <v>867</v>
      </c>
      <c r="B330" s="207" t="s">
        <v>868</v>
      </c>
      <c r="C330" s="208" t="s">
        <v>301</v>
      </c>
      <c r="D330" s="197">
        <v>8.69</v>
      </c>
      <c r="E330" s="198">
        <f t="shared" ref="E330:E393" si="5">ROUND(D330/(1+$E$7),2)</f>
        <v>6.44</v>
      </c>
    </row>
    <row r="331" spans="1:5" ht="30" x14ac:dyDescent="0.2">
      <c r="A331" s="208" t="s">
        <v>869</v>
      </c>
      <c r="B331" s="207" t="s">
        <v>870</v>
      </c>
      <c r="C331" s="208" t="s">
        <v>301</v>
      </c>
      <c r="D331" s="197">
        <v>8.9</v>
      </c>
      <c r="E331" s="198">
        <f t="shared" si="5"/>
        <v>6.59</v>
      </c>
    </row>
    <row r="332" spans="1:5" ht="30" x14ac:dyDescent="0.2">
      <c r="A332" s="208" t="s">
        <v>871</v>
      </c>
      <c r="B332" s="207" t="s">
        <v>872</v>
      </c>
      <c r="C332" s="208" t="s">
        <v>301</v>
      </c>
      <c r="D332" s="197">
        <v>9.66</v>
      </c>
      <c r="E332" s="198">
        <f t="shared" si="5"/>
        <v>7.16</v>
      </c>
    </row>
    <row r="333" spans="1:5" ht="30" x14ac:dyDescent="0.2">
      <c r="A333" s="208" t="s">
        <v>873</v>
      </c>
      <c r="B333" s="207" t="s">
        <v>874</v>
      </c>
      <c r="C333" s="208" t="s">
        <v>301</v>
      </c>
      <c r="D333" s="197">
        <v>11.4</v>
      </c>
      <c r="E333" s="198">
        <f t="shared" si="5"/>
        <v>8.44</v>
      </c>
    </row>
    <row r="334" spans="1:5" ht="30" x14ac:dyDescent="0.2">
      <c r="A334" s="208" t="s">
        <v>875</v>
      </c>
      <c r="B334" s="207" t="s">
        <v>876</v>
      </c>
      <c r="C334" s="208" t="s">
        <v>301</v>
      </c>
      <c r="D334" s="197">
        <v>12.45</v>
      </c>
      <c r="E334" s="198">
        <f t="shared" si="5"/>
        <v>9.2200000000000006</v>
      </c>
    </row>
    <row r="335" spans="1:5" ht="30" x14ac:dyDescent="0.2">
      <c r="A335" s="208" t="s">
        <v>877</v>
      </c>
      <c r="B335" s="207" t="s">
        <v>878</v>
      </c>
      <c r="C335" s="208" t="s">
        <v>301</v>
      </c>
      <c r="D335" s="197">
        <v>15.93</v>
      </c>
      <c r="E335" s="198">
        <f t="shared" si="5"/>
        <v>11.8</v>
      </c>
    </row>
    <row r="336" spans="1:5" ht="30" x14ac:dyDescent="0.2">
      <c r="A336" s="208" t="s">
        <v>879</v>
      </c>
      <c r="B336" s="207" t="s">
        <v>880</v>
      </c>
      <c r="C336" s="208" t="s">
        <v>301</v>
      </c>
      <c r="D336" s="197">
        <v>19.43</v>
      </c>
      <c r="E336" s="198">
        <f t="shared" si="5"/>
        <v>14.39</v>
      </c>
    </row>
    <row r="337" spans="1:5" ht="30" x14ac:dyDescent="0.2">
      <c r="A337" s="208" t="s">
        <v>881</v>
      </c>
      <c r="B337" s="207" t="s">
        <v>882</v>
      </c>
      <c r="C337" s="208" t="s">
        <v>301</v>
      </c>
      <c r="D337" s="197">
        <v>23.29</v>
      </c>
      <c r="E337" s="198">
        <f t="shared" si="5"/>
        <v>17.25</v>
      </c>
    </row>
    <row r="338" spans="1:5" ht="30" x14ac:dyDescent="0.2">
      <c r="A338" s="208" t="s">
        <v>883</v>
      </c>
      <c r="B338" s="207" t="s">
        <v>884</v>
      </c>
      <c r="C338" s="208" t="s">
        <v>301</v>
      </c>
      <c r="D338" s="197">
        <v>16.41</v>
      </c>
      <c r="E338" s="198">
        <f t="shared" si="5"/>
        <v>12.16</v>
      </c>
    </row>
    <row r="339" spans="1:5" ht="30" x14ac:dyDescent="0.2">
      <c r="A339" s="208" t="s">
        <v>885</v>
      </c>
      <c r="B339" s="207" t="s">
        <v>886</v>
      </c>
      <c r="C339" s="208" t="s">
        <v>301</v>
      </c>
      <c r="D339" s="197">
        <v>26.75</v>
      </c>
      <c r="E339" s="198">
        <f t="shared" si="5"/>
        <v>19.809999999999999</v>
      </c>
    </row>
    <row r="340" spans="1:5" ht="17.25" x14ac:dyDescent="0.2">
      <c r="A340" s="208" t="s">
        <v>887</v>
      </c>
      <c r="B340" s="207" t="s">
        <v>888</v>
      </c>
      <c r="C340" s="208" t="s">
        <v>301</v>
      </c>
      <c r="D340" s="197">
        <v>76.86</v>
      </c>
      <c r="E340" s="198">
        <f t="shared" si="5"/>
        <v>56.93</v>
      </c>
    </row>
    <row r="341" spans="1:5" ht="15" x14ac:dyDescent="0.2">
      <c r="A341" s="208" t="s">
        <v>889</v>
      </c>
      <c r="B341" s="207" t="s">
        <v>890</v>
      </c>
      <c r="C341" s="208" t="s">
        <v>769</v>
      </c>
      <c r="D341" s="197">
        <v>68.92</v>
      </c>
      <c r="E341" s="198">
        <f t="shared" si="5"/>
        <v>51.05</v>
      </c>
    </row>
    <row r="342" spans="1:5" ht="15" x14ac:dyDescent="0.2">
      <c r="A342" s="208" t="s">
        <v>891</v>
      </c>
      <c r="B342" s="207" t="s">
        <v>892</v>
      </c>
      <c r="C342" s="208" t="s">
        <v>213</v>
      </c>
      <c r="D342" s="197">
        <v>85.61</v>
      </c>
      <c r="E342" s="198">
        <f t="shared" si="5"/>
        <v>63.41</v>
      </c>
    </row>
    <row r="343" spans="1:5" ht="15" x14ac:dyDescent="0.2">
      <c r="A343" s="208" t="s">
        <v>893</v>
      </c>
      <c r="B343" s="207" t="s">
        <v>894</v>
      </c>
      <c r="C343" s="208" t="s">
        <v>213</v>
      </c>
      <c r="D343" s="197">
        <v>103.24</v>
      </c>
      <c r="E343" s="198">
        <f t="shared" si="5"/>
        <v>76.47</v>
      </c>
    </row>
    <row r="344" spans="1:5" ht="15" x14ac:dyDescent="0.2">
      <c r="A344" s="208" t="s">
        <v>895</v>
      </c>
      <c r="B344" s="207" t="s">
        <v>896</v>
      </c>
      <c r="C344" s="208" t="s">
        <v>213</v>
      </c>
      <c r="D344" s="197">
        <v>86.33</v>
      </c>
      <c r="E344" s="198">
        <f t="shared" si="5"/>
        <v>63.95</v>
      </c>
    </row>
    <row r="345" spans="1:5" ht="15" x14ac:dyDescent="0.2">
      <c r="A345" s="208" t="s">
        <v>897</v>
      </c>
      <c r="B345" s="207" t="s">
        <v>898</v>
      </c>
      <c r="C345" s="208" t="s">
        <v>213</v>
      </c>
      <c r="D345" s="197">
        <v>120.03</v>
      </c>
      <c r="E345" s="198">
        <f t="shared" si="5"/>
        <v>88.91</v>
      </c>
    </row>
    <row r="346" spans="1:5" ht="15" x14ac:dyDescent="0.2">
      <c r="A346" s="208" t="s">
        <v>899</v>
      </c>
      <c r="B346" s="207" t="s">
        <v>900</v>
      </c>
      <c r="C346" s="208" t="s">
        <v>213</v>
      </c>
      <c r="D346" s="197">
        <v>29.12</v>
      </c>
      <c r="E346" s="198">
        <f t="shared" si="5"/>
        <v>21.57</v>
      </c>
    </row>
    <row r="347" spans="1:5" ht="15" x14ac:dyDescent="0.2">
      <c r="A347" s="208" t="s">
        <v>901</v>
      </c>
      <c r="B347" s="207" t="s">
        <v>902</v>
      </c>
      <c r="C347" s="208" t="s">
        <v>213</v>
      </c>
      <c r="D347" s="197">
        <v>116.01</v>
      </c>
      <c r="E347" s="198">
        <f t="shared" si="5"/>
        <v>85.93</v>
      </c>
    </row>
    <row r="348" spans="1:5" ht="15" x14ac:dyDescent="0.2">
      <c r="A348" s="208" t="s">
        <v>903</v>
      </c>
      <c r="B348" s="207" t="s">
        <v>904</v>
      </c>
      <c r="C348" s="208" t="s">
        <v>213</v>
      </c>
      <c r="D348" s="197">
        <v>138.44</v>
      </c>
      <c r="E348" s="198">
        <f t="shared" si="5"/>
        <v>102.55</v>
      </c>
    </row>
    <row r="349" spans="1:5" ht="15" x14ac:dyDescent="0.2">
      <c r="A349" s="208" t="s">
        <v>905</v>
      </c>
      <c r="B349" s="207" t="s">
        <v>906</v>
      </c>
      <c r="C349" s="208" t="s">
        <v>213</v>
      </c>
      <c r="D349" s="197">
        <v>228.54</v>
      </c>
      <c r="E349" s="198">
        <f t="shared" si="5"/>
        <v>169.29</v>
      </c>
    </row>
    <row r="350" spans="1:5" ht="15" x14ac:dyDescent="0.2">
      <c r="A350" s="208" t="s">
        <v>907</v>
      </c>
      <c r="B350" s="207" t="s">
        <v>908</v>
      </c>
      <c r="C350" s="208" t="s">
        <v>213</v>
      </c>
      <c r="D350" s="197">
        <v>443.21</v>
      </c>
      <c r="E350" s="198">
        <f t="shared" si="5"/>
        <v>328.3</v>
      </c>
    </row>
    <row r="351" spans="1:5" ht="30" x14ac:dyDescent="0.2">
      <c r="A351" s="208" t="s">
        <v>909</v>
      </c>
      <c r="B351" s="207" t="s">
        <v>910</v>
      </c>
      <c r="C351" s="208" t="s">
        <v>213</v>
      </c>
      <c r="D351" s="197">
        <v>366.95</v>
      </c>
      <c r="E351" s="198">
        <f t="shared" si="5"/>
        <v>271.81</v>
      </c>
    </row>
    <row r="352" spans="1:5" ht="30" x14ac:dyDescent="0.2">
      <c r="A352" s="208" t="s">
        <v>911</v>
      </c>
      <c r="B352" s="207" t="s">
        <v>912</v>
      </c>
      <c r="C352" s="208" t="s">
        <v>213</v>
      </c>
      <c r="D352" s="197">
        <v>67.150000000000006</v>
      </c>
      <c r="E352" s="198">
        <f t="shared" si="5"/>
        <v>49.74</v>
      </c>
    </row>
    <row r="353" spans="1:5" ht="30" x14ac:dyDescent="0.2">
      <c r="A353" s="208" t="s">
        <v>913</v>
      </c>
      <c r="B353" s="207" t="s">
        <v>914</v>
      </c>
      <c r="C353" s="208" t="s">
        <v>213</v>
      </c>
      <c r="D353" s="197">
        <v>182.82</v>
      </c>
      <c r="E353" s="198">
        <f t="shared" si="5"/>
        <v>135.41999999999999</v>
      </c>
    </row>
    <row r="354" spans="1:5" ht="30" x14ac:dyDescent="0.2">
      <c r="A354" s="208" t="s">
        <v>915</v>
      </c>
      <c r="B354" s="207" t="s">
        <v>916</v>
      </c>
      <c r="C354" s="208" t="s">
        <v>213</v>
      </c>
      <c r="D354" s="197">
        <v>261.85000000000002</v>
      </c>
      <c r="E354" s="198">
        <f t="shared" si="5"/>
        <v>193.96</v>
      </c>
    </row>
    <row r="355" spans="1:5" ht="30" x14ac:dyDescent="0.2">
      <c r="A355" s="208" t="s">
        <v>917</v>
      </c>
      <c r="B355" s="207" t="s">
        <v>918</v>
      </c>
      <c r="C355" s="208" t="s">
        <v>213</v>
      </c>
      <c r="D355" s="197">
        <v>286.82</v>
      </c>
      <c r="E355" s="198">
        <f t="shared" si="5"/>
        <v>212.46</v>
      </c>
    </row>
    <row r="356" spans="1:5" ht="15" x14ac:dyDescent="0.2">
      <c r="A356" s="208" t="s">
        <v>919</v>
      </c>
      <c r="B356" s="207" t="s">
        <v>920</v>
      </c>
      <c r="C356" s="208" t="s">
        <v>213</v>
      </c>
      <c r="D356" s="197">
        <v>58.8</v>
      </c>
      <c r="E356" s="198">
        <f t="shared" si="5"/>
        <v>43.56</v>
      </c>
    </row>
    <row r="357" spans="1:5" ht="15" x14ac:dyDescent="0.2">
      <c r="A357" s="208" t="s">
        <v>921</v>
      </c>
      <c r="B357" s="207" t="s">
        <v>922</v>
      </c>
      <c r="C357" s="208" t="s">
        <v>213</v>
      </c>
      <c r="D357" s="197">
        <v>71.88</v>
      </c>
      <c r="E357" s="198">
        <f t="shared" si="5"/>
        <v>53.24</v>
      </c>
    </row>
    <row r="358" spans="1:5" ht="15" x14ac:dyDescent="0.2">
      <c r="A358" s="208" t="s">
        <v>923</v>
      </c>
      <c r="B358" s="207" t="s">
        <v>924</v>
      </c>
      <c r="C358" s="208" t="s">
        <v>213</v>
      </c>
      <c r="D358" s="197">
        <v>113.56</v>
      </c>
      <c r="E358" s="198">
        <f t="shared" si="5"/>
        <v>84.12</v>
      </c>
    </row>
    <row r="359" spans="1:5" ht="15" x14ac:dyDescent="0.2">
      <c r="A359" s="208" t="s">
        <v>925</v>
      </c>
      <c r="B359" s="207" t="s">
        <v>926</v>
      </c>
      <c r="C359" s="208" t="s">
        <v>213</v>
      </c>
      <c r="D359" s="197">
        <v>28.02</v>
      </c>
      <c r="E359" s="198">
        <f t="shared" si="5"/>
        <v>20.76</v>
      </c>
    </row>
    <row r="360" spans="1:5" ht="15" x14ac:dyDescent="0.2">
      <c r="A360" s="208" t="s">
        <v>927</v>
      </c>
      <c r="B360" s="207" t="s">
        <v>928</v>
      </c>
      <c r="C360" s="208" t="s">
        <v>213</v>
      </c>
      <c r="D360" s="197">
        <v>45.86</v>
      </c>
      <c r="E360" s="198">
        <f t="shared" si="5"/>
        <v>33.97</v>
      </c>
    </row>
    <row r="361" spans="1:5" ht="15" x14ac:dyDescent="0.2">
      <c r="A361" s="208" t="s">
        <v>929</v>
      </c>
      <c r="B361" s="207" t="s">
        <v>930</v>
      </c>
      <c r="C361" s="208" t="s">
        <v>213</v>
      </c>
      <c r="D361" s="197">
        <v>53.25</v>
      </c>
      <c r="E361" s="198">
        <f t="shared" si="5"/>
        <v>39.44</v>
      </c>
    </row>
    <row r="362" spans="1:5" ht="15" x14ac:dyDescent="0.2">
      <c r="A362" s="208" t="s">
        <v>931</v>
      </c>
      <c r="B362" s="207" t="s">
        <v>932</v>
      </c>
      <c r="C362" s="208" t="s">
        <v>213</v>
      </c>
      <c r="D362" s="197">
        <v>85.98</v>
      </c>
      <c r="E362" s="198">
        <f t="shared" si="5"/>
        <v>63.69</v>
      </c>
    </row>
    <row r="363" spans="1:5" ht="15" x14ac:dyDescent="0.2">
      <c r="A363" s="208" t="s">
        <v>933</v>
      </c>
      <c r="B363" s="207" t="s">
        <v>934</v>
      </c>
      <c r="C363" s="208" t="s">
        <v>213</v>
      </c>
      <c r="D363" s="197">
        <v>295.95999999999998</v>
      </c>
      <c r="E363" s="198">
        <f t="shared" si="5"/>
        <v>219.23</v>
      </c>
    </row>
    <row r="364" spans="1:5" ht="15" x14ac:dyDescent="0.2">
      <c r="A364" s="208" t="s">
        <v>935</v>
      </c>
      <c r="B364" s="207" t="s">
        <v>936</v>
      </c>
      <c r="C364" s="208" t="s">
        <v>213</v>
      </c>
      <c r="D364" s="197">
        <v>312.86</v>
      </c>
      <c r="E364" s="198">
        <f t="shared" si="5"/>
        <v>231.75</v>
      </c>
    </row>
    <row r="365" spans="1:5" ht="15" x14ac:dyDescent="0.2">
      <c r="A365" s="208" t="s">
        <v>937</v>
      </c>
      <c r="B365" s="207" t="s">
        <v>938</v>
      </c>
      <c r="C365" s="208" t="s">
        <v>213</v>
      </c>
      <c r="D365" s="197">
        <v>379.64</v>
      </c>
      <c r="E365" s="198">
        <f t="shared" si="5"/>
        <v>281.20999999999998</v>
      </c>
    </row>
    <row r="366" spans="1:5" ht="15" x14ac:dyDescent="0.2">
      <c r="A366" s="208" t="s">
        <v>939</v>
      </c>
      <c r="B366" s="207" t="s">
        <v>940</v>
      </c>
      <c r="C366" s="208" t="s">
        <v>213</v>
      </c>
      <c r="D366" s="197">
        <v>391.69</v>
      </c>
      <c r="E366" s="198">
        <f t="shared" si="5"/>
        <v>290.14</v>
      </c>
    </row>
    <row r="367" spans="1:5" ht="15" x14ac:dyDescent="0.2">
      <c r="A367" s="208" t="s">
        <v>941</v>
      </c>
      <c r="B367" s="207" t="s">
        <v>942</v>
      </c>
      <c r="C367" s="208" t="s">
        <v>213</v>
      </c>
      <c r="D367" s="197">
        <v>410.23</v>
      </c>
      <c r="E367" s="198">
        <f t="shared" si="5"/>
        <v>303.87</v>
      </c>
    </row>
    <row r="368" spans="1:5" ht="15" x14ac:dyDescent="0.2">
      <c r="A368" s="208" t="s">
        <v>943</v>
      </c>
      <c r="B368" s="207" t="s">
        <v>944</v>
      </c>
      <c r="C368" s="208" t="s">
        <v>213</v>
      </c>
      <c r="D368" s="197">
        <v>504.08</v>
      </c>
      <c r="E368" s="198">
        <f t="shared" si="5"/>
        <v>373.39</v>
      </c>
    </row>
    <row r="369" spans="1:5" ht="15" x14ac:dyDescent="0.2">
      <c r="A369" s="208" t="s">
        <v>945</v>
      </c>
      <c r="B369" s="207" t="s">
        <v>946</v>
      </c>
      <c r="C369" s="208" t="s">
        <v>213</v>
      </c>
      <c r="D369" s="197">
        <v>397.9</v>
      </c>
      <c r="E369" s="198">
        <f t="shared" si="5"/>
        <v>294.74</v>
      </c>
    </row>
    <row r="370" spans="1:5" ht="15" x14ac:dyDescent="0.2">
      <c r="A370" s="208" t="s">
        <v>947</v>
      </c>
      <c r="B370" s="207" t="s">
        <v>948</v>
      </c>
      <c r="C370" s="208" t="s">
        <v>213</v>
      </c>
      <c r="D370" s="197">
        <v>472.01</v>
      </c>
      <c r="E370" s="198">
        <f t="shared" si="5"/>
        <v>349.64</v>
      </c>
    </row>
    <row r="371" spans="1:5" ht="15" x14ac:dyDescent="0.2">
      <c r="A371" s="208" t="s">
        <v>949</v>
      </c>
      <c r="B371" s="207" t="s">
        <v>950</v>
      </c>
      <c r="C371" s="208" t="s">
        <v>213</v>
      </c>
      <c r="D371" s="197">
        <v>516.01</v>
      </c>
      <c r="E371" s="198">
        <f t="shared" si="5"/>
        <v>382.23</v>
      </c>
    </row>
    <row r="372" spans="1:5" ht="15" x14ac:dyDescent="0.2">
      <c r="A372" s="208" t="s">
        <v>951</v>
      </c>
      <c r="B372" s="207" t="s">
        <v>952</v>
      </c>
      <c r="C372" s="208" t="s">
        <v>213</v>
      </c>
      <c r="D372" s="197">
        <v>546.88</v>
      </c>
      <c r="E372" s="198">
        <f t="shared" si="5"/>
        <v>405.1</v>
      </c>
    </row>
    <row r="373" spans="1:5" ht="15" x14ac:dyDescent="0.2">
      <c r="A373" s="208" t="s">
        <v>953</v>
      </c>
      <c r="B373" s="207" t="s">
        <v>954</v>
      </c>
      <c r="C373" s="208" t="s">
        <v>213</v>
      </c>
      <c r="D373" s="197">
        <v>685.64</v>
      </c>
      <c r="E373" s="198">
        <f t="shared" si="5"/>
        <v>507.88</v>
      </c>
    </row>
    <row r="374" spans="1:5" ht="15" x14ac:dyDescent="0.2">
      <c r="A374" s="208" t="s">
        <v>955</v>
      </c>
      <c r="B374" s="207" t="s">
        <v>956</v>
      </c>
      <c r="C374" s="208" t="s">
        <v>213</v>
      </c>
      <c r="D374" s="197">
        <v>728.22</v>
      </c>
      <c r="E374" s="198">
        <f t="shared" si="5"/>
        <v>539.41999999999996</v>
      </c>
    </row>
    <row r="375" spans="1:5" ht="15" x14ac:dyDescent="0.2">
      <c r="A375" s="208" t="s">
        <v>957</v>
      </c>
      <c r="B375" s="207" t="s">
        <v>958</v>
      </c>
      <c r="C375" s="208" t="s">
        <v>213</v>
      </c>
      <c r="D375" s="197">
        <v>811.65</v>
      </c>
      <c r="E375" s="198">
        <f t="shared" si="5"/>
        <v>601.22</v>
      </c>
    </row>
    <row r="376" spans="1:5" ht="15" x14ac:dyDescent="0.2">
      <c r="A376" s="208" t="s">
        <v>959</v>
      </c>
      <c r="B376" s="207" t="s">
        <v>960</v>
      </c>
      <c r="C376" s="208" t="s">
        <v>213</v>
      </c>
      <c r="D376" s="197">
        <v>967.19</v>
      </c>
      <c r="E376" s="198">
        <f t="shared" si="5"/>
        <v>716.44</v>
      </c>
    </row>
    <row r="377" spans="1:5" ht="15" x14ac:dyDescent="0.2">
      <c r="A377" s="208" t="s">
        <v>961</v>
      </c>
      <c r="B377" s="207" t="s">
        <v>962</v>
      </c>
      <c r="C377" s="208" t="s">
        <v>213</v>
      </c>
      <c r="D377" s="197">
        <v>877.12</v>
      </c>
      <c r="E377" s="198">
        <f t="shared" si="5"/>
        <v>649.72</v>
      </c>
    </row>
    <row r="378" spans="1:5" ht="15" x14ac:dyDescent="0.2">
      <c r="A378" s="208" t="s">
        <v>963</v>
      </c>
      <c r="B378" s="207" t="s">
        <v>964</v>
      </c>
      <c r="C378" s="208" t="s">
        <v>213</v>
      </c>
      <c r="D378" s="197">
        <v>954</v>
      </c>
      <c r="E378" s="198">
        <f t="shared" si="5"/>
        <v>706.67</v>
      </c>
    </row>
    <row r="379" spans="1:5" ht="15" x14ac:dyDescent="0.2">
      <c r="A379" s="208" t="s">
        <v>965</v>
      </c>
      <c r="B379" s="207" t="s">
        <v>966</v>
      </c>
      <c r="C379" s="208" t="s">
        <v>213</v>
      </c>
      <c r="D379" s="197">
        <v>1073.8800000000001</v>
      </c>
      <c r="E379" s="198">
        <f t="shared" si="5"/>
        <v>795.47</v>
      </c>
    </row>
    <row r="380" spans="1:5" ht="15" x14ac:dyDescent="0.2">
      <c r="A380" s="208" t="s">
        <v>967</v>
      </c>
      <c r="B380" s="207" t="s">
        <v>968</v>
      </c>
      <c r="C380" s="208" t="s">
        <v>213</v>
      </c>
      <c r="D380" s="197">
        <v>1145.49</v>
      </c>
      <c r="E380" s="198">
        <f t="shared" si="5"/>
        <v>848.51</v>
      </c>
    </row>
    <row r="381" spans="1:5" ht="15" x14ac:dyDescent="0.2">
      <c r="A381" s="208" t="s">
        <v>969</v>
      </c>
      <c r="B381" s="207" t="s">
        <v>970</v>
      </c>
      <c r="C381" s="208" t="s">
        <v>213</v>
      </c>
      <c r="D381" s="197">
        <v>1431.59</v>
      </c>
      <c r="E381" s="198">
        <f t="shared" si="5"/>
        <v>1060.44</v>
      </c>
    </row>
    <row r="382" spans="1:5" ht="15" x14ac:dyDescent="0.2">
      <c r="A382" s="208" t="s">
        <v>971</v>
      </c>
      <c r="B382" s="207" t="s">
        <v>972</v>
      </c>
      <c r="C382" s="208" t="s">
        <v>213</v>
      </c>
      <c r="D382" s="197">
        <v>1510.15</v>
      </c>
      <c r="E382" s="198">
        <f t="shared" si="5"/>
        <v>1118.6300000000001</v>
      </c>
    </row>
    <row r="383" spans="1:5" ht="15" x14ac:dyDescent="0.2">
      <c r="A383" s="208" t="s">
        <v>973</v>
      </c>
      <c r="B383" s="207" t="s">
        <v>974</v>
      </c>
      <c r="C383" s="208" t="s">
        <v>213</v>
      </c>
      <c r="D383" s="197">
        <v>1705.8</v>
      </c>
      <c r="E383" s="198">
        <f t="shared" si="5"/>
        <v>1263.56</v>
      </c>
    </row>
    <row r="384" spans="1:5" ht="15" x14ac:dyDescent="0.2">
      <c r="A384" s="208" t="s">
        <v>975</v>
      </c>
      <c r="B384" s="207" t="s">
        <v>976</v>
      </c>
      <c r="C384" s="208" t="s">
        <v>213</v>
      </c>
      <c r="D384" s="197">
        <v>2123.36</v>
      </c>
      <c r="E384" s="198">
        <f t="shared" si="5"/>
        <v>1572.86</v>
      </c>
    </row>
    <row r="385" spans="1:5" ht="15" x14ac:dyDescent="0.2">
      <c r="A385" s="208" t="s">
        <v>977</v>
      </c>
      <c r="B385" s="207" t="s">
        <v>978</v>
      </c>
      <c r="C385" s="208" t="s">
        <v>213</v>
      </c>
      <c r="D385" s="197">
        <v>2221.64</v>
      </c>
      <c r="E385" s="198">
        <f t="shared" si="5"/>
        <v>1645.66</v>
      </c>
    </row>
    <row r="386" spans="1:5" ht="15" x14ac:dyDescent="0.2">
      <c r="A386" s="208" t="s">
        <v>979</v>
      </c>
      <c r="B386" s="207" t="s">
        <v>980</v>
      </c>
      <c r="C386" s="208" t="s">
        <v>213</v>
      </c>
      <c r="D386" s="197">
        <v>2337.16</v>
      </c>
      <c r="E386" s="198">
        <f t="shared" si="5"/>
        <v>1731.23</v>
      </c>
    </row>
    <row r="387" spans="1:5" ht="15" x14ac:dyDescent="0.2">
      <c r="A387" s="208" t="s">
        <v>981</v>
      </c>
      <c r="B387" s="207" t="s">
        <v>982</v>
      </c>
      <c r="C387" s="208" t="s">
        <v>213</v>
      </c>
      <c r="D387" s="197">
        <v>2553.1999999999998</v>
      </c>
      <c r="E387" s="198">
        <f t="shared" si="5"/>
        <v>1891.26</v>
      </c>
    </row>
    <row r="388" spans="1:5" ht="15" x14ac:dyDescent="0.2">
      <c r="A388" s="208" t="s">
        <v>983</v>
      </c>
      <c r="B388" s="207" t="s">
        <v>984</v>
      </c>
      <c r="C388" s="208" t="s">
        <v>213</v>
      </c>
      <c r="D388" s="197">
        <v>2646.41</v>
      </c>
      <c r="E388" s="198">
        <f t="shared" si="5"/>
        <v>1960.3</v>
      </c>
    </row>
    <row r="389" spans="1:5" ht="15" x14ac:dyDescent="0.2">
      <c r="A389" s="208" t="s">
        <v>985</v>
      </c>
      <c r="B389" s="207" t="s">
        <v>986</v>
      </c>
      <c r="C389" s="208" t="s">
        <v>213</v>
      </c>
      <c r="D389" s="197">
        <v>163.34</v>
      </c>
      <c r="E389" s="198">
        <f t="shared" si="5"/>
        <v>120.99</v>
      </c>
    </row>
    <row r="390" spans="1:5" ht="15" x14ac:dyDescent="0.2">
      <c r="A390" s="208" t="s">
        <v>987</v>
      </c>
      <c r="B390" s="207" t="s">
        <v>988</v>
      </c>
      <c r="C390" s="208" t="s">
        <v>213</v>
      </c>
      <c r="D390" s="197">
        <v>269.77</v>
      </c>
      <c r="E390" s="198">
        <f t="shared" si="5"/>
        <v>199.83</v>
      </c>
    </row>
    <row r="391" spans="1:5" ht="15" x14ac:dyDescent="0.2">
      <c r="A391" s="208" t="s">
        <v>989</v>
      </c>
      <c r="B391" s="207" t="s">
        <v>990</v>
      </c>
      <c r="C391" s="208" t="s">
        <v>213</v>
      </c>
      <c r="D391" s="197">
        <v>88.95</v>
      </c>
      <c r="E391" s="198">
        <f t="shared" si="5"/>
        <v>65.89</v>
      </c>
    </row>
    <row r="392" spans="1:5" ht="15" x14ac:dyDescent="0.2">
      <c r="A392" s="208" t="s">
        <v>991</v>
      </c>
      <c r="B392" s="207" t="s">
        <v>992</v>
      </c>
      <c r="C392" s="208" t="s">
        <v>213</v>
      </c>
      <c r="D392" s="197">
        <v>138.56</v>
      </c>
      <c r="E392" s="198">
        <f t="shared" si="5"/>
        <v>102.64</v>
      </c>
    </row>
    <row r="393" spans="1:5" ht="15" x14ac:dyDescent="0.2">
      <c r="A393" s="208" t="s">
        <v>993</v>
      </c>
      <c r="B393" s="207" t="s">
        <v>994</v>
      </c>
      <c r="C393" s="208" t="s">
        <v>213</v>
      </c>
      <c r="D393" s="197">
        <v>231.03</v>
      </c>
      <c r="E393" s="198">
        <f t="shared" si="5"/>
        <v>171.13</v>
      </c>
    </row>
    <row r="394" spans="1:5" ht="15" x14ac:dyDescent="0.2">
      <c r="A394" s="208" t="s">
        <v>995</v>
      </c>
      <c r="B394" s="207" t="s">
        <v>996</v>
      </c>
      <c r="C394" s="208" t="s">
        <v>213</v>
      </c>
      <c r="D394" s="197">
        <v>92.73</v>
      </c>
      <c r="E394" s="198">
        <f t="shared" ref="E394:E457" si="6">ROUND(D394/(1+$E$7),2)</f>
        <v>68.69</v>
      </c>
    </row>
    <row r="395" spans="1:5" ht="17.25" x14ac:dyDescent="0.2">
      <c r="A395" s="208" t="s">
        <v>997</v>
      </c>
      <c r="B395" s="207" t="s">
        <v>998</v>
      </c>
      <c r="C395" s="208" t="s">
        <v>359</v>
      </c>
      <c r="D395" s="197">
        <v>1134.3800000000001</v>
      </c>
      <c r="E395" s="198">
        <f t="shared" si="6"/>
        <v>840.28</v>
      </c>
    </row>
    <row r="396" spans="1:5" ht="17.25" x14ac:dyDescent="0.2">
      <c r="A396" s="208" t="s">
        <v>999</v>
      </c>
      <c r="B396" s="207" t="s">
        <v>1000</v>
      </c>
      <c r="C396" s="208" t="s">
        <v>359</v>
      </c>
      <c r="D396" s="197">
        <v>1411.78</v>
      </c>
      <c r="E396" s="198">
        <f t="shared" si="6"/>
        <v>1045.76</v>
      </c>
    </row>
    <row r="397" spans="1:5" ht="15" x14ac:dyDescent="0.2">
      <c r="A397" s="208" t="s">
        <v>1001</v>
      </c>
      <c r="B397" s="207" t="s">
        <v>1002</v>
      </c>
      <c r="C397" s="208" t="s">
        <v>226</v>
      </c>
      <c r="D397" s="197">
        <v>742.24</v>
      </c>
      <c r="E397" s="198">
        <f t="shared" si="6"/>
        <v>549.80999999999995</v>
      </c>
    </row>
    <row r="398" spans="1:5" ht="30" x14ac:dyDescent="0.2">
      <c r="A398" s="208" t="s">
        <v>1003</v>
      </c>
      <c r="B398" s="207" t="s">
        <v>1004</v>
      </c>
      <c r="C398" s="208" t="s">
        <v>226</v>
      </c>
      <c r="D398" s="197">
        <v>348.92</v>
      </c>
      <c r="E398" s="198">
        <f t="shared" si="6"/>
        <v>258.45999999999998</v>
      </c>
    </row>
    <row r="399" spans="1:5" ht="15" x14ac:dyDescent="0.2">
      <c r="A399" s="208" t="s">
        <v>1005</v>
      </c>
      <c r="B399" s="207" t="s">
        <v>1006</v>
      </c>
      <c r="C399" s="208" t="s">
        <v>226</v>
      </c>
      <c r="D399" s="197">
        <v>635.86</v>
      </c>
      <c r="E399" s="198">
        <f t="shared" si="6"/>
        <v>471.01</v>
      </c>
    </row>
    <row r="400" spans="1:5" ht="15" x14ac:dyDescent="0.2">
      <c r="A400" s="208" t="s">
        <v>1007</v>
      </c>
      <c r="B400" s="207" t="s">
        <v>1008</v>
      </c>
      <c r="C400" s="208" t="s">
        <v>769</v>
      </c>
      <c r="D400" s="197">
        <v>96.75</v>
      </c>
      <c r="E400" s="198">
        <f t="shared" si="6"/>
        <v>71.67</v>
      </c>
    </row>
    <row r="401" spans="1:5" ht="15" x14ac:dyDescent="0.2">
      <c r="A401" s="208" t="s">
        <v>1009</v>
      </c>
      <c r="B401" s="207" t="s">
        <v>1010</v>
      </c>
      <c r="C401" s="208" t="s">
        <v>769</v>
      </c>
      <c r="D401" s="197">
        <v>99.66</v>
      </c>
      <c r="E401" s="198">
        <f t="shared" si="6"/>
        <v>73.819999999999993</v>
      </c>
    </row>
    <row r="402" spans="1:5" ht="15" x14ac:dyDescent="0.2">
      <c r="A402" s="208" t="s">
        <v>1011</v>
      </c>
      <c r="B402" s="207" t="s">
        <v>1012</v>
      </c>
      <c r="C402" s="208" t="s">
        <v>769</v>
      </c>
      <c r="D402" s="197">
        <v>65.760000000000005</v>
      </c>
      <c r="E402" s="198">
        <f t="shared" si="6"/>
        <v>48.71</v>
      </c>
    </row>
    <row r="403" spans="1:5" ht="15" x14ac:dyDescent="0.2">
      <c r="A403" s="208" t="s">
        <v>1013</v>
      </c>
      <c r="B403" s="207" t="s">
        <v>1014</v>
      </c>
      <c r="C403" s="208" t="s">
        <v>769</v>
      </c>
      <c r="D403" s="197">
        <v>68.010000000000005</v>
      </c>
      <c r="E403" s="198">
        <f t="shared" si="6"/>
        <v>50.38</v>
      </c>
    </row>
    <row r="404" spans="1:5" ht="15" x14ac:dyDescent="0.2">
      <c r="A404" s="208" t="s">
        <v>1015</v>
      </c>
      <c r="B404" s="207" t="s">
        <v>1016</v>
      </c>
      <c r="C404" s="208" t="s">
        <v>213</v>
      </c>
      <c r="D404" s="197">
        <v>94.87</v>
      </c>
      <c r="E404" s="198">
        <f t="shared" si="6"/>
        <v>70.27</v>
      </c>
    </row>
    <row r="405" spans="1:5" ht="15" x14ac:dyDescent="0.2">
      <c r="A405" s="208" t="s">
        <v>1017</v>
      </c>
      <c r="B405" s="207" t="s">
        <v>1018</v>
      </c>
      <c r="C405" s="208" t="s">
        <v>213</v>
      </c>
      <c r="D405" s="197">
        <v>146.59</v>
      </c>
      <c r="E405" s="198">
        <f t="shared" si="6"/>
        <v>108.59</v>
      </c>
    </row>
    <row r="406" spans="1:5" ht="15" x14ac:dyDescent="0.2">
      <c r="A406" s="208" t="s">
        <v>1019</v>
      </c>
      <c r="B406" s="207" t="s">
        <v>1020</v>
      </c>
      <c r="C406" s="208" t="s">
        <v>213</v>
      </c>
      <c r="D406" s="197">
        <v>54.04</v>
      </c>
      <c r="E406" s="198">
        <f t="shared" si="6"/>
        <v>40.03</v>
      </c>
    </row>
    <row r="407" spans="1:5" ht="30" x14ac:dyDescent="0.2">
      <c r="A407" s="208" t="s">
        <v>1021</v>
      </c>
      <c r="B407" s="207" t="s">
        <v>1022</v>
      </c>
      <c r="C407" s="208" t="s">
        <v>301</v>
      </c>
      <c r="D407" s="197">
        <v>335.48</v>
      </c>
      <c r="E407" s="198">
        <f t="shared" si="6"/>
        <v>248.5</v>
      </c>
    </row>
    <row r="408" spans="1:5" ht="30" x14ac:dyDescent="0.2">
      <c r="A408" s="208" t="s">
        <v>1023</v>
      </c>
      <c r="B408" s="207" t="s">
        <v>1024</v>
      </c>
      <c r="C408" s="208" t="s">
        <v>359</v>
      </c>
      <c r="D408" s="197">
        <v>1174.4100000000001</v>
      </c>
      <c r="E408" s="198">
        <f t="shared" si="6"/>
        <v>869.93</v>
      </c>
    </row>
    <row r="409" spans="1:5" ht="45" x14ac:dyDescent="0.2">
      <c r="A409" s="208" t="s">
        <v>1025</v>
      </c>
      <c r="B409" s="207" t="s">
        <v>1026</v>
      </c>
      <c r="C409" s="208" t="s">
        <v>213</v>
      </c>
      <c r="D409" s="197">
        <v>82.56</v>
      </c>
      <c r="E409" s="198">
        <f t="shared" si="6"/>
        <v>61.16</v>
      </c>
    </row>
    <row r="410" spans="1:5" ht="45" x14ac:dyDescent="0.2">
      <c r="A410" s="208" t="s">
        <v>1027</v>
      </c>
      <c r="B410" s="207" t="s">
        <v>1028</v>
      </c>
      <c r="C410" s="208" t="s">
        <v>213</v>
      </c>
      <c r="D410" s="197">
        <v>88.27</v>
      </c>
      <c r="E410" s="198">
        <f t="shared" si="6"/>
        <v>65.39</v>
      </c>
    </row>
    <row r="411" spans="1:5" ht="45" x14ac:dyDescent="0.2">
      <c r="A411" s="208" t="s">
        <v>1029</v>
      </c>
      <c r="B411" s="207" t="s">
        <v>1030</v>
      </c>
      <c r="C411" s="208" t="s">
        <v>213</v>
      </c>
      <c r="D411" s="197">
        <v>86.88</v>
      </c>
      <c r="E411" s="198">
        <f t="shared" si="6"/>
        <v>64.36</v>
      </c>
    </row>
    <row r="412" spans="1:5" ht="45" x14ac:dyDescent="0.2">
      <c r="A412" s="208" t="s">
        <v>1031</v>
      </c>
      <c r="B412" s="207" t="s">
        <v>1032</v>
      </c>
      <c r="C412" s="208" t="s">
        <v>213</v>
      </c>
      <c r="D412" s="197">
        <v>83.07</v>
      </c>
      <c r="E412" s="198">
        <f t="shared" si="6"/>
        <v>61.53</v>
      </c>
    </row>
    <row r="413" spans="1:5" ht="45" x14ac:dyDescent="0.2">
      <c r="A413" s="208" t="s">
        <v>1033</v>
      </c>
      <c r="B413" s="207" t="s">
        <v>1034</v>
      </c>
      <c r="C413" s="208" t="s">
        <v>213</v>
      </c>
      <c r="D413" s="197">
        <v>79.13</v>
      </c>
      <c r="E413" s="198">
        <f t="shared" si="6"/>
        <v>58.61</v>
      </c>
    </row>
    <row r="414" spans="1:5" ht="30" x14ac:dyDescent="0.2">
      <c r="A414" s="208" t="s">
        <v>1035</v>
      </c>
      <c r="B414" s="207" t="s">
        <v>1036</v>
      </c>
      <c r="C414" s="208" t="s">
        <v>213</v>
      </c>
      <c r="D414" s="197">
        <v>7925.13</v>
      </c>
      <c r="E414" s="198">
        <f t="shared" si="6"/>
        <v>5870.47</v>
      </c>
    </row>
    <row r="415" spans="1:5" ht="30" x14ac:dyDescent="0.2">
      <c r="A415" s="208" t="s">
        <v>1037</v>
      </c>
      <c r="B415" s="207" t="s">
        <v>1038</v>
      </c>
      <c r="C415" s="208" t="s">
        <v>213</v>
      </c>
      <c r="D415" s="197">
        <v>11223.83</v>
      </c>
      <c r="E415" s="198">
        <f t="shared" si="6"/>
        <v>8313.9500000000007</v>
      </c>
    </row>
    <row r="416" spans="1:5" ht="30" x14ac:dyDescent="0.2">
      <c r="A416" s="208" t="s">
        <v>1039</v>
      </c>
      <c r="B416" s="207" t="s">
        <v>1040</v>
      </c>
      <c r="C416" s="208" t="s">
        <v>213</v>
      </c>
      <c r="D416" s="197">
        <v>16541.64</v>
      </c>
      <c r="E416" s="198">
        <f t="shared" si="6"/>
        <v>12253.07</v>
      </c>
    </row>
    <row r="417" spans="1:5" ht="30" x14ac:dyDescent="0.2">
      <c r="A417" s="208" t="s">
        <v>1041</v>
      </c>
      <c r="B417" s="207" t="s">
        <v>1042</v>
      </c>
      <c r="C417" s="208" t="s">
        <v>213</v>
      </c>
      <c r="D417" s="197">
        <v>19087.05</v>
      </c>
      <c r="E417" s="198">
        <f t="shared" si="6"/>
        <v>14138.56</v>
      </c>
    </row>
    <row r="418" spans="1:5" ht="30" x14ac:dyDescent="0.2">
      <c r="A418" s="208" t="s">
        <v>1043</v>
      </c>
      <c r="B418" s="207" t="s">
        <v>1044</v>
      </c>
      <c r="C418" s="208" t="s">
        <v>213</v>
      </c>
      <c r="D418" s="197">
        <v>27182.54</v>
      </c>
      <c r="E418" s="198">
        <f t="shared" si="6"/>
        <v>20135.21</v>
      </c>
    </row>
    <row r="419" spans="1:5" ht="17.25" x14ac:dyDescent="0.2">
      <c r="A419" s="208" t="s">
        <v>1045</v>
      </c>
      <c r="B419" s="207" t="s">
        <v>712</v>
      </c>
      <c r="C419" s="208" t="s">
        <v>359</v>
      </c>
      <c r="D419" s="197">
        <v>20.64</v>
      </c>
      <c r="E419" s="198">
        <f t="shared" si="6"/>
        <v>15.29</v>
      </c>
    </row>
    <row r="420" spans="1:5" ht="17.25" x14ac:dyDescent="0.2">
      <c r="A420" s="208" t="s">
        <v>1046</v>
      </c>
      <c r="B420" s="207" t="s">
        <v>1047</v>
      </c>
      <c r="C420" s="208" t="s">
        <v>359</v>
      </c>
      <c r="D420" s="197">
        <v>86.55</v>
      </c>
      <c r="E420" s="198">
        <f t="shared" si="6"/>
        <v>64.11</v>
      </c>
    </row>
    <row r="421" spans="1:5" ht="17.25" x14ac:dyDescent="0.2">
      <c r="A421" s="208" t="s">
        <v>1048</v>
      </c>
      <c r="B421" s="207" t="s">
        <v>1049</v>
      </c>
      <c r="C421" s="208" t="s">
        <v>359</v>
      </c>
      <c r="D421" s="197">
        <v>77.67</v>
      </c>
      <c r="E421" s="198">
        <f t="shared" si="6"/>
        <v>57.53</v>
      </c>
    </row>
    <row r="422" spans="1:5" ht="17.25" x14ac:dyDescent="0.2">
      <c r="A422" s="208" t="s">
        <v>1050</v>
      </c>
      <c r="B422" s="207" t="s">
        <v>1051</v>
      </c>
      <c r="C422" s="208" t="s">
        <v>359</v>
      </c>
      <c r="D422" s="197">
        <v>140.69999999999999</v>
      </c>
      <c r="E422" s="198">
        <f t="shared" si="6"/>
        <v>104.22</v>
      </c>
    </row>
    <row r="423" spans="1:5" ht="17.25" x14ac:dyDescent="0.2">
      <c r="A423" s="208" t="s">
        <v>1052</v>
      </c>
      <c r="B423" s="207" t="s">
        <v>1053</v>
      </c>
      <c r="C423" s="208" t="s">
        <v>359</v>
      </c>
      <c r="D423" s="197">
        <v>108.56</v>
      </c>
      <c r="E423" s="198">
        <f t="shared" si="6"/>
        <v>80.41</v>
      </c>
    </row>
    <row r="424" spans="1:5" ht="17.25" x14ac:dyDescent="0.2">
      <c r="A424" s="208" t="s">
        <v>1054</v>
      </c>
      <c r="B424" s="207" t="s">
        <v>716</v>
      </c>
      <c r="C424" s="208" t="s">
        <v>359</v>
      </c>
      <c r="D424" s="197">
        <v>18.850000000000001</v>
      </c>
      <c r="E424" s="198">
        <f t="shared" si="6"/>
        <v>13.96</v>
      </c>
    </row>
    <row r="425" spans="1:5" ht="17.25" x14ac:dyDescent="0.2">
      <c r="A425" s="208" t="s">
        <v>1055</v>
      </c>
      <c r="B425" s="207" t="s">
        <v>718</v>
      </c>
      <c r="C425" s="208" t="s">
        <v>359</v>
      </c>
      <c r="D425" s="197">
        <v>97.41</v>
      </c>
      <c r="E425" s="198">
        <f t="shared" si="6"/>
        <v>72.16</v>
      </c>
    </row>
    <row r="426" spans="1:5" ht="17.25" x14ac:dyDescent="0.2">
      <c r="A426" s="208" t="s">
        <v>1056</v>
      </c>
      <c r="B426" s="207" t="s">
        <v>720</v>
      </c>
      <c r="C426" s="208" t="s">
        <v>359</v>
      </c>
      <c r="D426" s="197">
        <v>18.850000000000001</v>
      </c>
      <c r="E426" s="198">
        <f t="shared" si="6"/>
        <v>13.96</v>
      </c>
    </row>
    <row r="427" spans="1:5" ht="17.25" x14ac:dyDescent="0.2">
      <c r="A427" s="208" t="s">
        <v>1057</v>
      </c>
      <c r="B427" s="207" t="s">
        <v>722</v>
      </c>
      <c r="C427" s="208" t="s">
        <v>359</v>
      </c>
      <c r="D427" s="197">
        <v>97.41</v>
      </c>
      <c r="E427" s="198">
        <f t="shared" si="6"/>
        <v>72.16</v>
      </c>
    </row>
    <row r="428" spans="1:5" ht="17.25" x14ac:dyDescent="0.2">
      <c r="A428" s="208" t="s">
        <v>1058</v>
      </c>
      <c r="B428" s="207" t="s">
        <v>724</v>
      </c>
      <c r="C428" s="208" t="s">
        <v>359</v>
      </c>
      <c r="D428" s="197">
        <v>130.05000000000001</v>
      </c>
      <c r="E428" s="198">
        <f t="shared" si="6"/>
        <v>96.33</v>
      </c>
    </row>
    <row r="429" spans="1:5" ht="17.25" x14ac:dyDescent="0.2">
      <c r="A429" s="208" t="s">
        <v>1059</v>
      </c>
      <c r="B429" s="207" t="s">
        <v>726</v>
      </c>
      <c r="C429" s="208" t="s">
        <v>359</v>
      </c>
      <c r="D429" s="197">
        <v>26.74</v>
      </c>
      <c r="E429" s="198">
        <f t="shared" si="6"/>
        <v>19.809999999999999</v>
      </c>
    </row>
    <row r="430" spans="1:5" ht="17.25" x14ac:dyDescent="0.2">
      <c r="A430" s="208" t="s">
        <v>1060</v>
      </c>
      <c r="B430" s="207" t="s">
        <v>728</v>
      </c>
      <c r="C430" s="208" t="s">
        <v>359</v>
      </c>
      <c r="D430" s="197">
        <v>410.24</v>
      </c>
      <c r="E430" s="198">
        <f t="shared" si="6"/>
        <v>303.88</v>
      </c>
    </row>
    <row r="431" spans="1:5" ht="17.25" x14ac:dyDescent="0.2">
      <c r="A431" s="208" t="s">
        <v>1061</v>
      </c>
      <c r="B431" s="207" t="s">
        <v>730</v>
      </c>
      <c r="C431" s="208" t="s">
        <v>359</v>
      </c>
      <c r="D431" s="197">
        <v>41.08</v>
      </c>
      <c r="E431" s="198">
        <f t="shared" si="6"/>
        <v>30.43</v>
      </c>
    </row>
    <row r="432" spans="1:5" ht="17.25" x14ac:dyDescent="0.2">
      <c r="A432" s="208" t="s">
        <v>1062</v>
      </c>
      <c r="B432" s="207" t="s">
        <v>1063</v>
      </c>
      <c r="C432" s="208" t="s">
        <v>359</v>
      </c>
      <c r="D432" s="197">
        <v>111.53</v>
      </c>
      <c r="E432" s="198">
        <f t="shared" si="6"/>
        <v>82.61</v>
      </c>
    </row>
    <row r="433" spans="1:5" ht="17.25" x14ac:dyDescent="0.2">
      <c r="A433" s="208" t="s">
        <v>1064</v>
      </c>
      <c r="B433" s="207" t="s">
        <v>1065</v>
      </c>
      <c r="C433" s="208" t="s">
        <v>359</v>
      </c>
      <c r="D433" s="197">
        <v>22.09</v>
      </c>
      <c r="E433" s="198">
        <f t="shared" si="6"/>
        <v>16.36</v>
      </c>
    </row>
    <row r="434" spans="1:5" ht="17.25" x14ac:dyDescent="0.2">
      <c r="A434" s="208" t="s">
        <v>1066</v>
      </c>
      <c r="B434" s="207" t="s">
        <v>1067</v>
      </c>
      <c r="C434" s="208" t="s">
        <v>359</v>
      </c>
      <c r="D434" s="197">
        <v>344.58</v>
      </c>
      <c r="E434" s="198">
        <f t="shared" si="6"/>
        <v>255.24</v>
      </c>
    </row>
    <row r="435" spans="1:5" ht="17.25" x14ac:dyDescent="0.2">
      <c r="A435" s="208" t="s">
        <v>1068</v>
      </c>
      <c r="B435" s="207" t="s">
        <v>738</v>
      </c>
      <c r="C435" s="208" t="s">
        <v>359</v>
      </c>
      <c r="D435" s="197">
        <v>41.08</v>
      </c>
      <c r="E435" s="198">
        <f t="shared" si="6"/>
        <v>30.43</v>
      </c>
    </row>
    <row r="436" spans="1:5" ht="17.25" x14ac:dyDescent="0.2">
      <c r="A436" s="208" t="s">
        <v>1069</v>
      </c>
      <c r="B436" s="207" t="s">
        <v>740</v>
      </c>
      <c r="C436" s="208" t="s">
        <v>301</v>
      </c>
      <c r="D436" s="197">
        <v>495.94</v>
      </c>
      <c r="E436" s="198">
        <f t="shared" si="6"/>
        <v>367.36</v>
      </c>
    </row>
    <row r="437" spans="1:5" ht="17.25" x14ac:dyDescent="0.2">
      <c r="A437" s="208" t="s">
        <v>1070</v>
      </c>
      <c r="B437" s="207" t="s">
        <v>742</v>
      </c>
      <c r="C437" s="208" t="s">
        <v>301</v>
      </c>
      <c r="D437" s="197">
        <v>694.76</v>
      </c>
      <c r="E437" s="198">
        <f t="shared" si="6"/>
        <v>514.64</v>
      </c>
    </row>
    <row r="438" spans="1:5" ht="17.25" x14ac:dyDescent="0.2">
      <c r="A438" s="208" t="s">
        <v>1071</v>
      </c>
      <c r="B438" s="207" t="s">
        <v>744</v>
      </c>
      <c r="C438" s="208" t="s">
        <v>301</v>
      </c>
      <c r="D438" s="197">
        <v>1026.9100000000001</v>
      </c>
      <c r="E438" s="198">
        <f t="shared" si="6"/>
        <v>760.67</v>
      </c>
    </row>
    <row r="439" spans="1:5" ht="17.25" x14ac:dyDescent="0.2">
      <c r="A439" s="208" t="s">
        <v>1072</v>
      </c>
      <c r="B439" s="207" t="s">
        <v>746</v>
      </c>
      <c r="C439" s="208" t="s">
        <v>359</v>
      </c>
      <c r="D439" s="197">
        <v>111.14</v>
      </c>
      <c r="E439" s="198">
        <f t="shared" si="6"/>
        <v>82.33</v>
      </c>
    </row>
    <row r="440" spans="1:5" ht="17.25" x14ac:dyDescent="0.2">
      <c r="A440" s="208" t="s">
        <v>1073</v>
      </c>
      <c r="B440" s="207" t="s">
        <v>1074</v>
      </c>
      <c r="C440" s="208" t="s">
        <v>359</v>
      </c>
      <c r="D440" s="197">
        <v>707.96</v>
      </c>
      <c r="E440" s="198">
        <f t="shared" si="6"/>
        <v>524.41</v>
      </c>
    </row>
    <row r="441" spans="1:5" ht="30" x14ac:dyDescent="0.2">
      <c r="A441" s="208" t="s">
        <v>1075</v>
      </c>
      <c r="B441" s="207" t="s">
        <v>1076</v>
      </c>
      <c r="C441" s="208" t="s">
        <v>359</v>
      </c>
      <c r="D441" s="197">
        <v>279.58</v>
      </c>
      <c r="E441" s="198">
        <f t="shared" si="6"/>
        <v>207.1</v>
      </c>
    </row>
    <row r="442" spans="1:5" ht="30" x14ac:dyDescent="0.2">
      <c r="A442" s="208" t="s">
        <v>1077</v>
      </c>
      <c r="B442" s="207" t="s">
        <v>1078</v>
      </c>
      <c r="C442" s="208" t="s">
        <v>359</v>
      </c>
      <c r="D442" s="197">
        <v>307.77</v>
      </c>
      <c r="E442" s="198">
        <f t="shared" si="6"/>
        <v>227.98</v>
      </c>
    </row>
    <row r="443" spans="1:5" ht="30" x14ac:dyDescent="0.2">
      <c r="A443" s="208" t="s">
        <v>1079</v>
      </c>
      <c r="B443" s="207" t="s">
        <v>1080</v>
      </c>
      <c r="C443" s="208" t="s">
        <v>359</v>
      </c>
      <c r="D443" s="197">
        <v>335.96</v>
      </c>
      <c r="E443" s="198">
        <f t="shared" si="6"/>
        <v>248.86</v>
      </c>
    </row>
    <row r="444" spans="1:5" ht="17.25" x14ac:dyDescent="0.2">
      <c r="A444" s="208" t="s">
        <v>1081</v>
      </c>
      <c r="B444" s="207" t="s">
        <v>748</v>
      </c>
      <c r="C444" s="208" t="s">
        <v>359</v>
      </c>
      <c r="D444" s="197">
        <v>4.24</v>
      </c>
      <c r="E444" s="198">
        <f t="shared" si="6"/>
        <v>3.14</v>
      </c>
    </row>
    <row r="445" spans="1:5" ht="17.25" x14ac:dyDescent="0.2">
      <c r="A445" s="208" t="s">
        <v>1082</v>
      </c>
      <c r="B445" s="207" t="s">
        <v>750</v>
      </c>
      <c r="C445" s="208" t="s">
        <v>301</v>
      </c>
      <c r="D445" s="197">
        <v>184.89</v>
      </c>
      <c r="E445" s="198">
        <f t="shared" si="6"/>
        <v>136.96</v>
      </c>
    </row>
    <row r="446" spans="1:5" ht="17.25" x14ac:dyDescent="0.2">
      <c r="A446" s="208" t="s">
        <v>1083</v>
      </c>
      <c r="B446" s="207" t="s">
        <v>752</v>
      </c>
      <c r="C446" s="208" t="s">
        <v>301</v>
      </c>
      <c r="D446" s="197">
        <v>122.45</v>
      </c>
      <c r="E446" s="198">
        <f t="shared" si="6"/>
        <v>90.7</v>
      </c>
    </row>
    <row r="447" spans="1:5" ht="17.25" x14ac:dyDescent="0.2">
      <c r="A447" s="208" t="s">
        <v>1084</v>
      </c>
      <c r="B447" s="207" t="s">
        <v>754</v>
      </c>
      <c r="C447" s="208" t="s">
        <v>301</v>
      </c>
      <c r="D447" s="197">
        <v>110.88</v>
      </c>
      <c r="E447" s="198">
        <f t="shared" si="6"/>
        <v>82.13</v>
      </c>
    </row>
    <row r="448" spans="1:5" ht="17.25" x14ac:dyDescent="0.2">
      <c r="A448" s="208" t="s">
        <v>1085</v>
      </c>
      <c r="B448" s="207" t="s">
        <v>1086</v>
      </c>
      <c r="C448" s="208" t="s">
        <v>432</v>
      </c>
      <c r="D448" s="197">
        <v>5.62</v>
      </c>
      <c r="E448" s="198">
        <f t="shared" si="6"/>
        <v>4.16</v>
      </c>
    </row>
    <row r="449" spans="1:5" ht="15" x14ac:dyDescent="0.2">
      <c r="A449" s="208" t="s">
        <v>1087</v>
      </c>
      <c r="B449" s="207" t="s">
        <v>1088</v>
      </c>
      <c r="C449" s="208" t="s">
        <v>213</v>
      </c>
      <c r="D449" s="197">
        <v>184.12</v>
      </c>
      <c r="E449" s="198">
        <f t="shared" si="6"/>
        <v>136.38999999999999</v>
      </c>
    </row>
    <row r="450" spans="1:5" ht="15" x14ac:dyDescent="0.2">
      <c r="A450" s="208" t="s">
        <v>1089</v>
      </c>
      <c r="B450" s="207" t="s">
        <v>1090</v>
      </c>
      <c r="C450" s="208" t="s">
        <v>213</v>
      </c>
      <c r="D450" s="197">
        <v>203.96</v>
      </c>
      <c r="E450" s="198">
        <f t="shared" si="6"/>
        <v>151.08000000000001</v>
      </c>
    </row>
    <row r="451" spans="1:5" ht="15" x14ac:dyDescent="0.2">
      <c r="A451" s="208" t="s">
        <v>1091</v>
      </c>
      <c r="B451" s="207" t="s">
        <v>1092</v>
      </c>
      <c r="C451" s="208" t="s">
        <v>213</v>
      </c>
      <c r="D451" s="197">
        <v>233.73</v>
      </c>
      <c r="E451" s="198">
        <f t="shared" si="6"/>
        <v>173.13</v>
      </c>
    </row>
    <row r="452" spans="1:5" ht="15" x14ac:dyDescent="0.2">
      <c r="A452" s="208" t="s">
        <v>1093</v>
      </c>
      <c r="B452" s="207" t="s">
        <v>1094</v>
      </c>
      <c r="C452" s="208" t="s">
        <v>213</v>
      </c>
      <c r="D452" s="197">
        <v>254.99</v>
      </c>
      <c r="E452" s="198">
        <f t="shared" si="6"/>
        <v>188.88</v>
      </c>
    </row>
    <row r="453" spans="1:5" ht="15" x14ac:dyDescent="0.2">
      <c r="A453" s="208" t="s">
        <v>1095</v>
      </c>
      <c r="B453" s="207" t="s">
        <v>1096</v>
      </c>
      <c r="C453" s="208" t="s">
        <v>213</v>
      </c>
      <c r="D453" s="197">
        <v>308.91000000000003</v>
      </c>
      <c r="E453" s="198">
        <f t="shared" si="6"/>
        <v>228.82</v>
      </c>
    </row>
    <row r="454" spans="1:5" ht="15" x14ac:dyDescent="0.2">
      <c r="A454" s="208" t="s">
        <v>1097</v>
      </c>
      <c r="B454" s="207" t="s">
        <v>1098</v>
      </c>
      <c r="C454" s="208" t="s">
        <v>769</v>
      </c>
      <c r="D454" s="197">
        <v>27.74</v>
      </c>
      <c r="E454" s="198">
        <f t="shared" si="6"/>
        <v>20.55</v>
      </c>
    </row>
    <row r="455" spans="1:5" ht="15" x14ac:dyDescent="0.2">
      <c r="A455" s="208" t="s">
        <v>1099</v>
      </c>
      <c r="B455" s="207" t="s">
        <v>1100</v>
      </c>
      <c r="C455" s="208" t="s">
        <v>213</v>
      </c>
      <c r="D455" s="197">
        <v>110.77</v>
      </c>
      <c r="E455" s="198">
        <f t="shared" si="6"/>
        <v>82.05</v>
      </c>
    </row>
    <row r="456" spans="1:5" ht="15" x14ac:dyDescent="0.2">
      <c r="A456" s="208" t="s">
        <v>1101</v>
      </c>
      <c r="B456" s="207" t="s">
        <v>1102</v>
      </c>
      <c r="C456" s="208" t="s">
        <v>213</v>
      </c>
      <c r="D456" s="197">
        <v>191.03</v>
      </c>
      <c r="E456" s="198">
        <f t="shared" si="6"/>
        <v>141.5</v>
      </c>
    </row>
    <row r="457" spans="1:5" ht="15" x14ac:dyDescent="0.2">
      <c r="A457" s="208" t="s">
        <v>1103</v>
      </c>
      <c r="B457" s="207" t="s">
        <v>1104</v>
      </c>
      <c r="C457" s="208" t="s">
        <v>213</v>
      </c>
      <c r="D457" s="197">
        <v>902.26</v>
      </c>
      <c r="E457" s="198">
        <f t="shared" si="6"/>
        <v>668.34</v>
      </c>
    </row>
    <row r="458" spans="1:5" ht="15" x14ac:dyDescent="0.2">
      <c r="A458" s="208" t="s">
        <v>1105</v>
      </c>
      <c r="B458" s="207" t="s">
        <v>1106</v>
      </c>
      <c r="C458" s="208" t="s">
        <v>213</v>
      </c>
      <c r="D458" s="197">
        <v>1222.8900000000001</v>
      </c>
      <c r="E458" s="198">
        <f t="shared" ref="E458:E521" si="7">ROUND(D458/(1+$E$7),2)</f>
        <v>905.84</v>
      </c>
    </row>
    <row r="459" spans="1:5" ht="15" x14ac:dyDescent="0.2">
      <c r="A459" s="208" t="s">
        <v>1107</v>
      </c>
      <c r="B459" s="207" t="s">
        <v>1108</v>
      </c>
      <c r="C459" s="208" t="s">
        <v>213</v>
      </c>
      <c r="D459" s="197">
        <v>2759.01</v>
      </c>
      <c r="E459" s="198">
        <f t="shared" si="7"/>
        <v>2043.71</v>
      </c>
    </row>
    <row r="460" spans="1:5" ht="15" x14ac:dyDescent="0.2">
      <c r="A460" s="208" t="s">
        <v>1109</v>
      </c>
      <c r="B460" s="207" t="s">
        <v>1110</v>
      </c>
      <c r="C460" s="208" t="s">
        <v>226</v>
      </c>
      <c r="D460" s="197">
        <v>45388.77</v>
      </c>
      <c r="E460" s="198">
        <f t="shared" si="7"/>
        <v>33621.31</v>
      </c>
    </row>
    <row r="461" spans="1:5" ht="15" x14ac:dyDescent="0.2">
      <c r="A461" s="208" t="s">
        <v>1111</v>
      </c>
      <c r="B461" s="207" t="s">
        <v>1112</v>
      </c>
      <c r="C461" s="208" t="s">
        <v>226</v>
      </c>
      <c r="D461" s="197">
        <v>12603.76</v>
      </c>
      <c r="E461" s="198">
        <f t="shared" si="7"/>
        <v>9336.1200000000008</v>
      </c>
    </row>
    <row r="462" spans="1:5" ht="17.25" x14ac:dyDescent="0.2">
      <c r="A462" s="208" t="s">
        <v>1113</v>
      </c>
      <c r="B462" s="207" t="s">
        <v>760</v>
      </c>
      <c r="C462" s="208" t="s">
        <v>359</v>
      </c>
      <c r="D462" s="197">
        <v>35.869999999999997</v>
      </c>
      <c r="E462" s="198">
        <f t="shared" si="7"/>
        <v>26.57</v>
      </c>
    </row>
    <row r="463" spans="1:5" ht="17.25" x14ac:dyDescent="0.2">
      <c r="A463" s="208" t="s">
        <v>1114</v>
      </c>
      <c r="B463" s="207" t="s">
        <v>762</v>
      </c>
      <c r="C463" s="208" t="s">
        <v>359</v>
      </c>
      <c r="D463" s="197">
        <v>43.95</v>
      </c>
      <c r="E463" s="198">
        <f t="shared" si="7"/>
        <v>32.56</v>
      </c>
    </row>
    <row r="464" spans="1:5" ht="30" x14ac:dyDescent="0.2">
      <c r="A464" s="208" t="s">
        <v>1115</v>
      </c>
      <c r="B464" s="207" t="s">
        <v>1116</v>
      </c>
      <c r="C464" s="208" t="s">
        <v>301</v>
      </c>
      <c r="D464" s="197">
        <v>180.78</v>
      </c>
      <c r="E464" s="198">
        <f t="shared" si="7"/>
        <v>133.91</v>
      </c>
    </row>
    <row r="465" spans="1:5" ht="17.25" x14ac:dyDescent="0.2">
      <c r="A465" s="208" t="s">
        <v>1117</v>
      </c>
      <c r="B465" s="207" t="s">
        <v>1118</v>
      </c>
      <c r="C465" s="208" t="s">
        <v>301</v>
      </c>
      <c r="D465" s="197">
        <v>196.29</v>
      </c>
      <c r="E465" s="198">
        <f t="shared" si="7"/>
        <v>145.4</v>
      </c>
    </row>
    <row r="466" spans="1:5" ht="15" x14ac:dyDescent="0.2">
      <c r="A466" s="208" t="s">
        <v>1119</v>
      </c>
      <c r="B466" s="207" t="s">
        <v>768</v>
      </c>
      <c r="C466" s="208" t="s">
        <v>769</v>
      </c>
      <c r="D466" s="197">
        <v>15.76</v>
      </c>
      <c r="E466" s="198">
        <f t="shared" si="7"/>
        <v>11.67</v>
      </c>
    </row>
    <row r="467" spans="1:5" ht="15" x14ac:dyDescent="0.2">
      <c r="A467" s="208" t="s">
        <v>1120</v>
      </c>
      <c r="B467" s="207" t="s">
        <v>771</v>
      </c>
      <c r="C467" s="208" t="s">
        <v>769</v>
      </c>
      <c r="D467" s="197">
        <v>15.62</v>
      </c>
      <c r="E467" s="198">
        <f t="shared" si="7"/>
        <v>11.57</v>
      </c>
    </row>
    <row r="468" spans="1:5" ht="15" x14ac:dyDescent="0.2">
      <c r="A468" s="208" t="s">
        <v>1121</v>
      </c>
      <c r="B468" s="207" t="s">
        <v>773</v>
      </c>
      <c r="C468" s="208" t="s">
        <v>769</v>
      </c>
      <c r="D468" s="197">
        <v>19.77</v>
      </c>
      <c r="E468" s="198">
        <f t="shared" si="7"/>
        <v>14.64</v>
      </c>
    </row>
    <row r="469" spans="1:5" ht="15" x14ac:dyDescent="0.2">
      <c r="A469" s="208" t="s">
        <v>1122</v>
      </c>
      <c r="B469" s="207" t="s">
        <v>1123</v>
      </c>
      <c r="C469" s="208" t="s">
        <v>769</v>
      </c>
      <c r="D469" s="197">
        <v>34.15</v>
      </c>
      <c r="E469" s="198">
        <f t="shared" si="7"/>
        <v>25.3</v>
      </c>
    </row>
    <row r="470" spans="1:5" ht="15" x14ac:dyDescent="0.2">
      <c r="A470" s="208" t="s">
        <v>1124</v>
      </c>
      <c r="B470" s="207" t="s">
        <v>775</v>
      </c>
      <c r="C470" s="208" t="s">
        <v>769</v>
      </c>
      <c r="D470" s="197">
        <v>13.5</v>
      </c>
      <c r="E470" s="198">
        <f t="shared" si="7"/>
        <v>10</v>
      </c>
    </row>
    <row r="471" spans="1:5" ht="30" x14ac:dyDescent="0.2">
      <c r="A471" s="208" t="s">
        <v>1125</v>
      </c>
      <c r="B471" s="207" t="s">
        <v>1126</v>
      </c>
      <c r="C471" s="208" t="s">
        <v>769</v>
      </c>
      <c r="D471" s="197">
        <v>117.43</v>
      </c>
      <c r="E471" s="198">
        <f t="shared" si="7"/>
        <v>86.99</v>
      </c>
    </row>
    <row r="472" spans="1:5" ht="15" x14ac:dyDescent="0.2">
      <c r="A472" s="208" t="s">
        <v>1127</v>
      </c>
      <c r="B472" s="207" t="s">
        <v>1128</v>
      </c>
      <c r="C472" s="208" t="s">
        <v>226</v>
      </c>
      <c r="D472" s="197">
        <v>103.96</v>
      </c>
      <c r="E472" s="198">
        <f t="shared" si="7"/>
        <v>77.010000000000005</v>
      </c>
    </row>
    <row r="473" spans="1:5" ht="15" x14ac:dyDescent="0.2">
      <c r="A473" s="208" t="s">
        <v>1129</v>
      </c>
      <c r="B473" s="207" t="s">
        <v>1130</v>
      </c>
      <c r="C473" s="208" t="s">
        <v>226</v>
      </c>
      <c r="D473" s="197">
        <v>158.19999999999999</v>
      </c>
      <c r="E473" s="198">
        <f t="shared" si="7"/>
        <v>117.19</v>
      </c>
    </row>
    <row r="474" spans="1:5" ht="15" x14ac:dyDescent="0.2">
      <c r="A474" s="208" t="s">
        <v>1131</v>
      </c>
      <c r="B474" s="207" t="s">
        <v>1132</v>
      </c>
      <c r="C474" s="208" t="s">
        <v>226</v>
      </c>
      <c r="D474" s="197">
        <v>260.11</v>
      </c>
      <c r="E474" s="198">
        <f t="shared" si="7"/>
        <v>192.67</v>
      </c>
    </row>
    <row r="475" spans="1:5" ht="15" x14ac:dyDescent="0.2">
      <c r="A475" s="208" t="s">
        <v>1133</v>
      </c>
      <c r="B475" s="207" t="s">
        <v>1134</v>
      </c>
      <c r="C475" s="208" t="s">
        <v>226</v>
      </c>
      <c r="D475" s="197">
        <v>360.45</v>
      </c>
      <c r="E475" s="198">
        <f t="shared" si="7"/>
        <v>267</v>
      </c>
    </row>
    <row r="476" spans="1:5" ht="15" x14ac:dyDescent="0.2">
      <c r="A476" s="208" t="s">
        <v>1135</v>
      </c>
      <c r="B476" s="207" t="s">
        <v>1136</v>
      </c>
      <c r="C476" s="208" t="s">
        <v>213</v>
      </c>
      <c r="D476" s="197">
        <v>413.62</v>
      </c>
      <c r="E476" s="198">
        <f t="shared" si="7"/>
        <v>306.39</v>
      </c>
    </row>
    <row r="477" spans="1:5" ht="17.25" x14ac:dyDescent="0.2">
      <c r="A477" s="208" t="s">
        <v>1137</v>
      </c>
      <c r="B477" s="207" t="s">
        <v>777</v>
      </c>
      <c r="C477" s="208" t="s">
        <v>359</v>
      </c>
      <c r="D477" s="197">
        <v>749.64</v>
      </c>
      <c r="E477" s="198">
        <f t="shared" si="7"/>
        <v>555.29</v>
      </c>
    </row>
    <row r="478" spans="1:5" ht="17.25" x14ac:dyDescent="0.2">
      <c r="A478" s="208" t="s">
        <v>1138</v>
      </c>
      <c r="B478" s="207" t="s">
        <v>779</v>
      </c>
      <c r="C478" s="208" t="s">
        <v>359</v>
      </c>
      <c r="D478" s="197">
        <v>808.64</v>
      </c>
      <c r="E478" s="198">
        <f t="shared" si="7"/>
        <v>598.99</v>
      </c>
    </row>
    <row r="479" spans="1:5" ht="17.25" x14ac:dyDescent="0.2">
      <c r="A479" s="208" t="s">
        <v>1139</v>
      </c>
      <c r="B479" s="207" t="s">
        <v>781</v>
      </c>
      <c r="C479" s="208" t="s">
        <v>359</v>
      </c>
      <c r="D479" s="197">
        <v>820.92</v>
      </c>
      <c r="E479" s="198">
        <f t="shared" si="7"/>
        <v>608.09</v>
      </c>
    </row>
    <row r="480" spans="1:5" ht="17.25" x14ac:dyDescent="0.2">
      <c r="A480" s="208" t="s">
        <v>1140</v>
      </c>
      <c r="B480" s="207" t="s">
        <v>783</v>
      </c>
      <c r="C480" s="208" t="s">
        <v>359</v>
      </c>
      <c r="D480" s="197">
        <v>850.18</v>
      </c>
      <c r="E480" s="198">
        <f t="shared" si="7"/>
        <v>629.76</v>
      </c>
    </row>
    <row r="481" spans="1:5" ht="17.25" x14ac:dyDescent="0.2">
      <c r="A481" s="208" t="s">
        <v>1141</v>
      </c>
      <c r="B481" s="207" t="s">
        <v>785</v>
      </c>
      <c r="C481" s="208" t="s">
        <v>359</v>
      </c>
      <c r="D481" s="197">
        <v>867.7</v>
      </c>
      <c r="E481" s="198">
        <f t="shared" si="7"/>
        <v>642.74</v>
      </c>
    </row>
    <row r="482" spans="1:5" ht="17.25" x14ac:dyDescent="0.2">
      <c r="A482" s="208" t="s">
        <v>1142</v>
      </c>
      <c r="B482" s="207" t="s">
        <v>787</v>
      </c>
      <c r="C482" s="208" t="s">
        <v>359</v>
      </c>
      <c r="D482" s="197">
        <v>890.57</v>
      </c>
      <c r="E482" s="198">
        <f t="shared" si="7"/>
        <v>659.68</v>
      </c>
    </row>
    <row r="483" spans="1:5" ht="17.25" x14ac:dyDescent="0.2">
      <c r="A483" s="208" t="s">
        <v>1143</v>
      </c>
      <c r="B483" s="207" t="s">
        <v>796</v>
      </c>
      <c r="C483" s="208" t="s">
        <v>359</v>
      </c>
      <c r="D483" s="197">
        <v>905.12</v>
      </c>
      <c r="E483" s="198">
        <f t="shared" si="7"/>
        <v>670.46</v>
      </c>
    </row>
    <row r="484" spans="1:5" ht="17.25" x14ac:dyDescent="0.2">
      <c r="A484" s="208" t="s">
        <v>1144</v>
      </c>
      <c r="B484" s="207" t="s">
        <v>789</v>
      </c>
      <c r="C484" s="208" t="s">
        <v>359</v>
      </c>
      <c r="D484" s="197">
        <v>749.44</v>
      </c>
      <c r="E484" s="198">
        <f t="shared" si="7"/>
        <v>555.14</v>
      </c>
    </row>
    <row r="485" spans="1:5" ht="17.25" x14ac:dyDescent="0.2">
      <c r="A485" s="208" t="s">
        <v>1145</v>
      </c>
      <c r="B485" s="207" t="s">
        <v>1146</v>
      </c>
      <c r="C485" s="208" t="s">
        <v>359</v>
      </c>
      <c r="D485" s="197">
        <v>2623.7</v>
      </c>
      <c r="E485" s="198">
        <f t="shared" si="7"/>
        <v>1943.48</v>
      </c>
    </row>
    <row r="486" spans="1:5" ht="17.25" x14ac:dyDescent="0.2">
      <c r="A486" s="208" t="s">
        <v>1147</v>
      </c>
      <c r="B486" s="207" t="s">
        <v>1148</v>
      </c>
      <c r="C486" s="208" t="s">
        <v>359</v>
      </c>
      <c r="D486" s="197">
        <v>102.38</v>
      </c>
      <c r="E486" s="198">
        <f t="shared" si="7"/>
        <v>75.84</v>
      </c>
    </row>
    <row r="487" spans="1:5" ht="15" x14ac:dyDescent="0.2">
      <c r="A487" s="208" t="s">
        <v>1149</v>
      </c>
      <c r="B487" s="207" t="s">
        <v>1150</v>
      </c>
      <c r="C487" s="208" t="s">
        <v>769</v>
      </c>
      <c r="D487" s="197">
        <v>4.9800000000000004</v>
      </c>
      <c r="E487" s="198">
        <f t="shared" si="7"/>
        <v>3.69</v>
      </c>
    </row>
    <row r="488" spans="1:5" ht="17.25" x14ac:dyDescent="0.2">
      <c r="A488" s="208" t="s">
        <v>1151</v>
      </c>
      <c r="B488" s="207" t="s">
        <v>798</v>
      </c>
      <c r="C488" s="208" t="s">
        <v>359</v>
      </c>
      <c r="D488" s="197">
        <v>945.4</v>
      </c>
      <c r="E488" s="198">
        <f t="shared" si="7"/>
        <v>700.3</v>
      </c>
    </row>
    <row r="489" spans="1:5" ht="17.25" x14ac:dyDescent="0.2">
      <c r="A489" s="208" t="s">
        <v>1152</v>
      </c>
      <c r="B489" s="207" t="s">
        <v>800</v>
      </c>
      <c r="C489" s="208" t="s">
        <v>359</v>
      </c>
      <c r="D489" s="197">
        <v>1078.29</v>
      </c>
      <c r="E489" s="198">
        <f t="shared" si="7"/>
        <v>798.73</v>
      </c>
    </row>
    <row r="490" spans="1:5" ht="17.25" x14ac:dyDescent="0.2">
      <c r="A490" s="208" t="s">
        <v>1153</v>
      </c>
      <c r="B490" s="207" t="s">
        <v>1154</v>
      </c>
      <c r="C490" s="208" t="s">
        <v>359</v>
      </c>
      <c r="D490" s="197">
        <v>1119.5899999999999</v>
      </c>
      <c r="E490" s="198">
        <f t="shared" si="7"/>
        <v>829.33</v>
      </c>
    </row>
    <row r="491" spans="1:5" ht="15" x14ac:dyDescent="0.2">
      <c r="A491" s="208" t="s">
        <v>1155</v>
      </c>
      <c r="B491" s="207" t="s">
        <v>1156</v>
      </c>
      <c r="C491" s="208" t="s">
        <v>213</v>
      </c>
      <c r="D491" s="197">
        <v>352.49</v>
      </c>
      <c r="E491" s="198">
        <f t="shared" si="7"/>
        <v>261.10000000000002</v>
      </c>
    </row>
    <row r="492" spans="1:5" ht="15" x14ac:dyDescent="0.2">
      <c r="A492" s="208" t="s">
        <v>1157</v>
      </c>
      <c r="B492" s="207" t="s">
        <v>1158</v>
      </c>
      <c r="C492" s="208" t="s">
        <v>213</v>
      </c>
      <c r="D492" s="197">
        <v>720.33</v>
      </c>
      <c r="E492" s="198">
        <f t="shared" si="7"/>
        <v>533.58000000000004</v>
      </c>
    </row>
    <row r="493" spans="1:5" ht="15" x14ac:dyDescent="0.2">
      <c r="A493" s="208" t="s">
        <v>1159</v>
      </c>
      <c r="B493" s="207" t="s">
        <v>1160</v>
      </c>
      <c r="C493" s="208" t="s">
        <v>213</v>
      </c>
      <c r="D493" s="197">
        <v>1121.5</v>
      </c>
      <c r="E493" s="198">
        <f t="shared" si="7"/>
        <v>830.74</v>
      </c>
    </row>
    <row r="494" spans="1:5" ht="15" x14ac:dyDescent="0.2">
      <c r="A494" s="208" t="s">
        <v>1161</v>
      </c>
      <c r="B494" s="207" t="s">
        <v>1162</v>
      </c>
      <c r="C494" s="208" t="s">
        <v>213</v>
      </c>
      <c r="D494" s="197">
        <v>1674.55</v>
      </c>
      <c r="E494" s="198">
        <f t="shared" si="7"/>
        <v>1240.4100000000001</v>
      </c>
    </row>
    <row r="495" spans="1:5" ht="30" x14ac:dyDescent="0.2">
      <c r="A495" s="208" t="s">
        <v>1163</v>
      </c>
      <c r="B495" s="207" t="s">
        <v>1164</v>
      </c>
      <c r="C495" s="208" t="s">
        <v>213</v>
      </c>
      <c r="D495" s="197">
        <v>18.940000000000001</v>
      </c>
      <c r="E495" s="198">
        <f t="shared" si="7"/>
        <v>14.03</v>
      </c>
    </row>
    <row r="496" spans="1:5" ht="30" x14ac:dyDescent="0.2">
      <c r="A496" s="208" t="s">
        <v>1165</v>
      </c>
      <c r="B496" s="207" t="s">
        <v>1166</v>
      </c>
      <c r="C496" s="208" t="s">
        <v>213</v>
      </c>
      <c r="D496" s="197">
        <v>29.52</v>
      </c>
      <c r="E496" s="198">
        <f t="shared" si="7"/>
        <v>21.87</v>
      </c>
    </row>
    <row r="497" spans="1:5" ht="17.25" x14ac:dyDescent="0.2">
      <c r="A497" s="208" t="s">
        <v>1167</v>
      </c>
      <c r="B497" s="207" t="s">
        <v>808</v>
      </c>
      <c r="C497" s="208" t="s">
        <v>359</v>
      </c>
      <c r="D497" s="197">
        <v>435.72</v>
      </c>
      <c r="E497" s="198">
        <f t="shared" si="7"/>
        <v>322.76</v>
      </c>
    </row>
    <row r="498" spans="1:5" ht="30" x14ac:dyDescent="0.2">
      <c r="A498" s="208" t="s">
        <v>1168</v>
      </c>
      <c r="B498" s="207" t="s">
        <v>810</v>
      </c>
      <c r="C498" s="208" t="s">
        <v>359</v>
      </c>
      <c r="D498" s="197">
        <v>626.77</v>
      </c>
      <c r="E498" s="198">
        <f t="shared" si="7"/>
        <v>464.27</v>
      </c>
    </row>
    <row r="499" spans="1:5" ht="17.25" x14ac:dyDescent="0.2">
      <c r="A499" s="208" t="s">
        <v>1169</v>
      </c>
      <c r="B499" s="207" t="s">
        <v>812</v>
      </c>
      <c r="C499" s="208" t="s">
        <v>359</v>
      </c>
      <c r="D499" s="197">
        <v>284.36</v>
      </c>
      <c r="E499" s="198">
        <f t="shared" si="7"/>
        <v>210.64</v>
      </c>
    </row>
    <row r="500" spans="1:5" ht="30" x14ac:dyDescent="0.2">
      <c r="A500" s="208" t="s">
        <v>1170</v>
      </c>
      <c r="B500" s="207" t="s">
        <v>1171</v>
      </c>
      <c r="C500" s="208" t="s">
        <v>359</v>
      </c>
      <c r="D500" s="197">
        <v>970.69</v>
      </c>
      <c r="E500" s="198">
        <f t="shared" si="7"/>
        <v>719.03</v>
      </c>
    </row>
    <row r="501" spans="1:5" ht="17.25" x14ac:dyDescent="0.2">
      <c r="A501" s="208" t="s">
        <v>1172</v>
      </c>
      <c r="B501" s="207" t="s">
        <v>822</v>
      </c>
      <c r="C501" s="208" t="s">
        <v>359</v>
      </c>
      <c r="D501" s="197">
        <v>1172.0999999999999</v>
      </c>
      <c r="E501" s="198">
        <f t="shared" si="7"/>
        <v>868.22</v>
      </c>
    </row>
    <row r="502" spans="1:5" ht="17.25" x14ac:dyDescent="0.2">
      <c r="A502" s="208" t="s">
        <v>1173</v>
      </c>
      <c r="B502" s="207" t="s">
        <v>824</v>
      </c>
      <c r="C502" s="208" t="s">
        <v>359</v>
      </c>
      <c r="D502" s="197">
        <v>1110.1500000000001</v>
      </c>
      <c r="E502" s="198">
        <f t="shared" si="7"/>
        <v>822.33</v>
      </c>
    </row>
    <row r="503" spans="1:5" ht="17.25" x14ac:dyDescent="0.2">
      <c r="A503" s="208" t="s">
        <v>1174</v>
      </c>
      <c r="B503" s="207" t="s">
        <v>826</v>
      </c>
      <c r="C503" s="208" t="s">
        <v>359</v>
      </c>
      <c r="D503" s="197">
        <v>1675.42</v>
      </c>
      <c r="E503" s="198">
        <f t="shared" si="7"/>
        <v>1241.05</v>
      </c>
    </row>
    <row r="504" spans="1:5" ht="17.25" x14ac:dyDescent="0.2">
      <c r="A504" s="208" t="s">
        <v>1175</v>
      </c>
      <c r="B504" s="207" t="s">
        <v>828</v>
      </c>
      <c r="C504" s="208" t="s">
        <v>359</v>
      </c>
      <c r="D504" s="197">
        <v>604.91999999999996</v>
      </c>
      <c r="E504" s="198">
        <f t="shared" si="7"/>
        <v>448.09</v>
      </c>
    </row>
    <row r="505" spans="1:5" ht="17.25" x14ac:dyDescent="0.2">
      <c r="A505" s="208" t="s">
        <v>1176</v>
      </c>
      <c r="B505" s="207" t="s">
        <v>830</v>
      </c>
      <c r="C505" s="208" t="s">
        <v>359</v>
      </c>
      <c r="D505" s="197">
        <v>1027.3699999999999</v>
      </c>
      <c r="E505" s="198">
        <f t="shared" si="7"/>
        <v>761.01</v>
      </c>
    </row>
    <row r="506" spans="1:5" ht="17.25" x14ac:dyDescent="0.2">
      <c r="A506" s="208" t="s">
        <v>1177</v>
      </c>
      <c r="B506" s="207" t="s">
        <v>832</v>
      </c>
      <c r="C506" s="208" t="s">
        <v>359</v>
      </c>
      <c r="D506" s="197">
        <v>939.84</v>
      </c>
      <c r="E506" s="198">
        <f t="shared" si="7"/>
        <v>696.18</v>
      </c>
    </row>
    <row r="507" spans="1:5" ht="17.25" x14ac:dyDescent="0.2">
      <c r="A507" s="208" t="s">
        <v>1178</v>
      </c>
      <c r="B507" s="207" t="s">
        <v>834</v>
      </c>
      <c r="C507" s="208" t="s">
        <v>301</v>
      </c>
      <c r="D507" s="197">
        <v>64.37</v>
      </c>
      <c r="E507" s="198">
        <f t="shared" si="7"/>
        <v>47.68</v>
      </c>
    </row>
    <row r="508" spans="1:5" ht="15" x14ac:dyDescent="0.2">
      <c r="A508" s="208" t="s">
        <v>1179</v>
      </c>
      <c r="B508" s="207" t="s">
        <v>890</v>
      </c>
      <c r="C508" s="208" t="s">
        <v>769</v>
      </c>
      <c r="D508" s="197">
        <v>68.92</v>
      </c>
      <c r="E508" s="198">
        <f t="shared" si="7"/>
        <v>51.05</v>
      </c>
    </row>
    <row r="509" spans="1:5" ht="30" x14ac:dyDescent="0.2">
      <c r="A509" s="208" t="s">
        <v>1180</v>
      </c>
      <c r="B509" s="207" t="s">
        <v>1181</v>
      </c>
      <c r="C509" s="208" t="s">
        <v>213</v>
      </c>
      <c r="D509" s="197">
        <v>43.17</v>
      </c>
      <c r="E509" s="198">
        <f t="shared" si="7"/>
        <v>31.98</v>
      </c>
    </row>
    <row r="510" spans="1:5" ht="30" x14ac:dyDescent="0.2">
      <c r="A510" s="208" t="s">
        <v>1182</v>
      </c>
      <c r="B510" s="207" t="s">
        <v>1183</v>
      </c>
      <c r="C510" s="208" t="s">
        <v>213</v>
      </c>
      <c r="D510" s="197">
        <v>57.57</v>
      </c>
      <c r="E510" s="198">
        <f t="shared" si="7"/>
        <v>42.64</v>
      </c>
    </row>
    <row r="511" spans="1:5" ht="15" x14ac:dyDescent="0.2">
      <c r="A511" s="208" t="s">
        <v>1184</v>
      </c>
      <c r="B511" s="207" t="s">
        <v>1185</v>
      </c>
      <c r="C511" s="208" t="s">
        <v>213</v>
      </c>
      <c r="D511" s="197">
        <v>37.06</v>
      </c>
      <c r="E511" s="198">
        <f t="shared" si="7"/>
        <v>27.45</v>
      </c>
    </row>
    <row r="512" spans="1:5" ht="15" x14ac:dyDescent="0.2">
      <c r="A512" s="208" t="s">
        <v>1186</v>
      </c>
      <c r="B512" s="207" t="s">
        <v>1187</v>
      </c>
      <c r="C512" s="208" t="s">
        <v>213</v>
      </c>
      <c r="D512" s="197">
        <v>60.9</v>
      </c>
      <c r="E512" s="198">
        <f t="shared" si="7"/>
        <v>45.11</v>
      </c>
    </row>
    <row r="513" spans="1:5" ht="30" x14ac:dyDescent="0.2">
      <c r="A513" s="208" t="s">
        <v>1188</v>
      </c>
      <c r="B513" s="207" t="s">
        <v>1189</v>
      </c>
      <c r="C513" s="208" t="s">
        <v>213</v>
      </c>
      <c r="D513" s="197">
        <v>52.18</v>
      </c>
      <c r="E513" s="198">
        <f t="shared" si="7"/>
        <v>38.65</v>
      </c>
    </row>
    <row r="514" spans="1:5" ht="30" x14ac:dyDescent="0.2">
      <c r="A514" s="208" t="s">
        <v>1190</v>
      </c>
      <c r="B514" s="207" t="s">
        <v>1191</v>
      </c>
      <c r="C514" s="208" t="s">
        <v>213</v>
      </c>
      <c r="D514" s="197">
        <v>62.1</v>
      </c>
      <c r="E514" s="198">
        <f t="shared" si="7"/>
        <v>46</v>
      </c>
    </row>
    <row r="515" spans="1:5" ht="15" x14ac:dyDescent="0.2">
      <c r="A515" s="208" t="s">
        <v>1192</v>
      </c>
      <c r="B515" s="207" t="s">
        <v>1193</v>
      </c>
      <c r="C515" s="208" t="s">
        <v>213</v>
      </c>
      <c r="D515" s="197">
        <v>49.27</v>
      </c>
      <c r="E515" s="198">
        <f t="shared" si="7"/>
        <v>36.5</v>
      </c>
    </row>
    <row r="516" spans="1:5" ht="15" x14ac:dyDescent="0.2">
      <c r="A516" s="208" t="s">
        <v>1194</v>
      </c>
      <c r="B516" s="207" t="s">
        <v>1195</v>
      </c>
      <c r="C516" s="208" t="s">
        <v>213</v>
      </c>
      <c r="D516" s="197">
        <v>59.13</v>
      </c>
      <c r="E516" s="198">
        <f t="shared" si="7"/>
        <v>43.8</v>
      </c>
    </row>
    <row r="517" spans="1:5" ht="15" x14ac:dyDescent="0.2">
      <c r="A517" s="208" t="s">
        <v>1196</v>
      </c>
      <c r="B517" s="207" t="s">
        <v>1197</v>
      </c>
      <c r="C517" s="208" t="s">
        <v>213</v>
      </c>
      <c r="D517" s="197">
        <v>29.12</v>
      </c>
      <c r="E517" s="198">
        <f t="shared" si="7"/>
        <v>21.57</v>
      </c>
    </row>
    <row r="518" spans="1:5" ht="15" x14ac:dyDescent="0.2">
      <c r="A518" s="208" t="s">
        <v>1198</v>
      </c>
      <c r="B518" s="207" t="s">
        <v>902</v>
      </c>
      <c r="C518" s="208" t="s">
        <v>213</v>
      </c>
      <c r="D518" s="197">
        <v>116.01</v>
      </c>
      <c r="E518" s="198">
        <f t="shared" si="7"/>
        <v>85.93</v>
      </c>
    </row>
    <row r="519" spans="1:5" ht="45" x14ac:dyDescent="0.2">
      <c r="A519" s="208" t="s">
        <v>1199</v>
      </c>
      <c r="B519" s="207" t="s">
        <v>1200</v>
      </c>
      <c r="C519" s="208" t="s">
        <v>301</v>
      </c>
      <c r="D519" s="197">
        <v>1105.21</v>
      </c>
      <c r="E519" s="198">
        <f t="shared" si="7"/>
        <v>818.67</v>
      </c>
    </row>
    <row r="520" spans="1:5" ht="45" x14ac:dyDescent="0.2">
      <c r="A520" s="208" t="s">
        <v>1201</v>
      </c>
      <c r="B520" s="207" t="s">
        <v>1202</v>
      </c>
      <c r="C520" s="208" t="s">
        <v>301</v>
      </c>
      <c r="D520" s="197">
        <v>571.27</v>
      </c>
      <c r="E520" s="198">
        <f t="shared" si="7"/>
        <v>423.16</v>
      </c>
    </row>
    <row r="521" spans="1:5" ht="30" x14ac:dyDescent="0.2">
      <c r="A521" s="208" t="s">
        <v>1203</v>
      </c>
      <c r="B521" s="207" t="s">
        <v>1204</v>
      </c>
      <c r="C521" s="208" t="s">
        <v>301</v>
      </c>
      <c r="D521" s="197">
        <v>1527.35</v>
      </c>
      <c r="E521" s="198">
        <f t="shared" si="7"/>
        <v>1131.3699999999999</v>
      </c>
    </row>
    <row r="522" spans="1:5" ht="17.25" x14ac:dyDescent="0.2">
      <c r="A522" s="208" t="s">
        <v>1205</v>
      </c>
      <c r="B522" s="207" t="s">
        <v>1206</v>
      </c>
      <c r="C522" s="208" t="s">
        <v>359</v>
      </c>
      <c r="D522" s="197">
        <v>108.56</v>
      </c>
      <c r="E522" s="198">
        <f t="shared" ref="E522:E585" si="8">ROUND(D522/(1+$E$7),2)</f>
        <v>80.41</v>
      </c>
    </row>
    <row r="523" spans="1:5" ht="17.25" x14ac:dyDescent="0.2">
      <c r="A523" s="208" t="s">
        <v>1207</v>
      </c>
      <c r="B523" s="207" t="s">
        <v>716</v>
      </c>
      <c r="C523" s="208" t="s">
        <v>359</v>
      </c>
      <c r="D523" s="197">
        <v>18.850000000000001</v>
      </c>
      <c r="E523" s="198">
        <f t="shared" si="8"/>
        <v>13.96</v>
      </c>
    </row>
    <row r="524" spans="1:5" ht="17.25" x14ac:dyDescent="0.2">
      <c r="A524" s="208" t="s">
        <v>1208</v>
      </c>
      <c r="B524" s="207" t="s">
        <v>1209</v>
      </c>
      <c r="C524" s="208" t="s">
        <v>359</v>
      </c>
      <c r="D524" s="197">
        <v>97.41</v>
      </c>
      <c r="E524" s="198">
        <f t="shared" si="8"/>
        <v>72.16</v>
      </c>
    </row>
    <row r="525" spans="1:5" ht="15" x14ac:dyDescent="0.2">
      <c r="A525" s="208" t="s">
        <v>1210</v>
      </c>
      <c r="B525" s="207" t="s">
        <v>1211</v>
      </c>
      <c r="C525" s="208" t="s">
        <v>213</v>
      </c>
      <c r="D525" s="197">
        <v>184.12</v>
      </c>
      <c r="E525" s="198">
        <f t="shared" si="8"/>
        <v>136.38999999999999</v>
      </c>
    </row>
    <row r="526" spans="1:5" ht="15" x14ac:dyDescent="0.2">
      <c r="A526" s="208" t="s">
        <v>1212</v>
      </c>
      <c r="B526" s="207" t="s">
        <v>1213</v>
      </c>
      <c r="C526" s="208" t="s">
        <v>213</v>
      </c>
      <c r="D526" s="197">
        <v>203.96</v>
      </c>
      <c r="E526" s="198">
        <f t="shared" si="8"/>
        <v>151.08000000000001</v>
      </c>
    </row>
    <row r="527" spans="1:5" ht="15" x14ac:dyDescent="0.2">
      <c r="A527" s="208" t="s">
        <v>1214</v>
      </c>
      <c r="B527" s="207" t="s">
        <v>1215</v>
      </c>
      <c r="C527" s="208" t="s">
        <v>213</v>
      </c>
      <c r="D527" s="197">
        <v>233.73</v>
      </c>
      <c r="E527" s="198">
        <f t="shared" si="8"/>
        <v>173.13</v>
      </c>
    </row>
    <row r="528" spans="1:5" ht="15" x14ac:dyDescent="0.2">
      <c r="A528" s="208" t="s">
        <v>1216</v>
      </c>
      <c r="B528" s="207" t="s">
        <v>1217</v>
      </c>
      <c r="C528" s="208" t="s">
        <v>213</v>
      </c>
      <c r="D528" s="197">
        <v>254.99</v>
      </c>
      <c r="E528" s="198">
        <f t="shared" si="8"/>
        <v>188.88</v>
      </c>
    </row>
    <row r="529" spans="1:5" ht="15" x14ac:dyDescent="0.2">
      <c r="A529" s="208" t="s">
        <v>1218</v>
      </c>
      <c r="B529" s="207" t="s">
        <v>1219</v>
      </c>
      <c r="C529" s="208" t="s">
        <v>213</v>
      </c>
      <c r="D529" s="197">
        <v>308.91000000000003</v>
      </c>
      <c r="E529" s="198">
        <f t="shared" si="8"/>
        <v>228.82</v>
      </c>
    </row>
    <row r="530" spans="1:5" ht="15" x14ac:dyDescent="0.2">
      <c r="A530" s="208" t="s">
        <v>1220</v>
      </c>
      <c r="B530" s="207" t="s">
        <v>1221</v>
      </c>
      <c r="C530" s="208" t="s">
        <v>226</v>
      </c>
      <c r="D530" s="197">
        <v>12603.76</v>
      </c>
      <c r="E530" s="198">
        <f t="shared" si="8"/>
        <v>9336.1200000000008</v>
      </c>
    </row>
    <row r="531" spans="1:5" ht="15" x14ac:dyDescent="0.2">
      <c r="A531" s="208" t="s">
        <v>1222</v>
      </c>
      <c r="B531" s="207" t="s">
        <v>1223</v>
      </c>
      <c r="C531" s="208" t="s">
        <v>226</v>
      </c>
      <c r="D531" s="197">
        <v>173886.7</v>
      </c>
      <c r="E531" s="198">
        <f t="shared" si="8"/>
        <v>128804.96</v>
      </c>
    </row>
    <row r="532" spans="1:5" ht="15" x14ac:dyDescent="0.2">
      <c r="A532" s="208" t="s">
        <v>1224</v>
      </c>
      <c r="B532" s="207" t="s">
        <v>1225</v>
      </c>
      <c r="C532" s="208" t="s">
        <v>769</v>
      </c>
      <c r="D532" s="197">
        <v>28.62</v>
      </c>
      <c r="E532" s="198">
        <f t="shared" si="8"/>
        <v>21.2</v>
      </c>
    </row>
    <row r="533" spans="1:5" ht="30" x14ac:dyDescent="0.2">
      <c r="A533" s="208" t="s">
        <v>1226</v>
      </c>
      <c r="B533" s="207" t="s">
        <v>1227</v>
      </c>
      <c r="C533" s="208" t="s">
        <v>769</v>
      </c>
      <c r="D533" s="197">
        <v>30.09</v>
      </c>
      <c r="E533" s="198">
        <f t="shared" si="8"/>
        <v>22.29</v>
      </c>
    </row>
    <row r="534" spans="1:5" ht="15" x14ac:dyDescent="0.2">
      <c r="A534" s="208" t="s">
        <v>1228</v>
      </c>
      <c r="B534" s="207" t="s">
        <v>1229</v>
      </c>
      <c r="C534" s="208" t="s">
        <v>213</v>
      </c>
      <c r="D534" s="197">
        <v>110.77</v>
      </c>
      <c r="E534" s="198">
        <f t="shared" si="8"/>
        <v>82.05</v>
      </c>
    </row>
    <row r="535" spans="1:5" ht="17.25" x14ac:dyDescent="0.2">
      <c r="A535" s="208" t="s">
        <v>1230</v>
      </c>
      <c r="B535" s="207" t="s">
        <v>1231</v>
      </c>
      <c r="C535" s="208" t="s">
        <v>359</v>
      </c>
      <c r="D535" s="197">
        <v>1731.14</v>
      </c>
      <c r="E535" s="198">
        <f t="shared" si="8"/>
        <v>1282.33</v>
      </c>
    </row>
    <row r="536" spans="1:5" ht="17.25" x14ac:dyDescent="0.2">
      <c r="A536" s="208" t="s">
        <v>1232</v>
      </c>
      <c r="B536" s="207" t="s">
        <v>1233</v>
      </c>
      <c r="C536" s="208" t="s">
        <v>359</v>
      </c>
      <c r="D536" s="197">
        <v>99.57</v>
      </c>
      <c r="E536" s="198">
        <f t="shared" si="8"/>
        <v>73.760000000000005</v>
      </c>
    </row>
    <row r="537" spans="1:5" ht="17.25" x14ac:dyDescent="0.2">
      <c r="A537" s="208" t="s">
        <v>1234</v>
      </c>
      <c r="B537" s="207" t="s">
        <v>1235</v>
      </c>
      <c r="C537" s="208" t="s">
        <v>359</v>
      </c>
      <c r="D537" s="197">
        <v>93.05</v>
      </c>
      <c r="E537" s="198">
        <f t="shared" si="8"/>
        <v>68.930000000000007</v>
      </c>
    </row>
    <row r="538" spans="1:5" ht="17.25" x14ac:dyDescent="0.2">
      <c r="A538" s="208" t="s">
        <v>1236</v>
      </c>
      <c r="B538" s="207" t="s">
        <v>1237</v>
      </c>
      <c r="C538" s="208" t="s">
        <v>359</v>
      </c>
      <c r="D538" s="197">
        <v>114.12</v>
      </c>
      <c r="E538" s="198">
        <f t="shared" si="8"/>
        <v>84.53</v>
      </c>
    </row>
    <row r="539" spans="1:5" ht="17.25" x14ac:dyDescent="0.2">
      <c r="A539" s="208" t="s">
        <v>1238</v>
      </c>
      <c r="B539" s="207" t="s">
        <v>760</v>
      </c>
      <c r="C539" s="208" t="s">
        <v>359</v>
      </c>
      <c r="D539" s="197">
        <v>35.869999999999997</v>
      </c>
      <c r="E539" s="198">
        <f t="shared" si="8"/>
        <v>26.57</v>
      </c>
    </row>
    <row r="540" spans="1:5" ht="17.25" x14ac:dyDescent="0.2">
      <c r="A540" s="208" t="s">
        <v>1239</v>
      </c>
      <c r="B540" s="207" t="s">
        <v>762</v>
      </c>
      <c r="C540" s="208" t="s">
        <v>359</v>
      </c>
      <c r="D540" s="197">
        <v>43.95</v>
      </c>
      <c r="E540" s="198">
        <f t="shared" si="8"/>
        <v>32.56</v>
      </c>
    </row>
    <row r="541" spans="1:5" ht="17.25" x14ac:dyDescent="0.2">
      <c r="A541" s="208" t="s">
        <v>1240</v>
      </c>
      <c r="B541" s="207" t="s">
        <v>1241</v>
      </c>
      <c r="C541" s="208" t="s">
        <v>301</v>
      </c>
      <c r="D541" s="197">
        <v>180.78</v>
      </c>
      <c r="E541" s="198">
        <f t="shared" si="8"/>
        <v>133.91</v>
      </c>
    </row>
    <row r="542" spans="1:5" ht="17.25" x14ac:dyDescent="0.2">
      <c r="A542" s="208" t="s">
        <v>1242</v>
      </c>
      <c r="B542" s="207" t="s">
        <v>1243</v>
      </c>
      <c r="C542" s="208" t="s">
        <v>301</v>
      </c>
      <c r="D542" s="197">
        <v>196.29</v>
      </c>
      <c r="E542" s="198">
        <f t="shared" si="8"/>
        <v>145.4</v>
      </c>
    </row>
    <row r="543" spans="1:5" ht="17.25" x14ac:dyDescent="0.2">
      <c r="A543" s="208" t="s">
        <v>1244</v>
      </c>
      <c r="B543" s="207" t="s">
        <v>1245</v>
      </c>
      <c r="C543" s="208" t="s">
        <v>301</v>
      </c>
      <c r="D543" s="197">
        <v>217.5</v>
      </c>
      <c r="E543" s="198">
        <f t="shared" si="8"/>
        <v>161.11000000000001</v>
      </c>
    </row>
    <row r="544" spans="1:5" ht="17.25" x14ac:dyDescent="0.2">
      <c r="A544" s="208" t="s">
        <v>1246</v>
      </c>
      <c r="B544" s="207" t="s">
        <v>1247</v>
      </c>
      <c r="C544" s="208" t="s">
        <v>301</v>
      </c>
      <c r="D544" s="197">
        <v>149.32</v>
      </c>
      <c r="E544" s="198">
        <f t="shared" si="8"/>
        <v>110.61</v>
      </c>
    </row>
    <row r="545" spans="1:5" ht="17.25" x14ac:dyDescent="0.2">
      <c r="A545" s="208" t="s">
        <v>1248</v>
      </c>
      <c r="B545" s="207" t="s">
        <v>1249</v>
      </c>
      <c r="C545" s="208" t="s">
        <v>301</v>
      </c>
      <c r="D545" s="197">
        <v>223.83</v>
      </c>
      <c r="E545" s="198">
        <f t="shared" si="8"/>
        <v>165.8</v>
      </c>
    </row>
    <row r="546" spans="1:5" ht="17.25" x14ac:dyDescent="0.2">
      <c r="A546" s="208" t="s">
        <v>1250</v>
      </c>
      <c r="B546" s="207" t="s">
        <v>1251</v>
      </c>
      <c r="C546" s="208" t="s">
        <v>301</v>
      </c>
      <c r="D546" s="197">
        <v>232.36</v>
      </c>
      <c r="E546" s="198">
        <f t="shared" si="8"/>
        <v>172.12</v>
      </c>
    </row>
    <row r="547" spans="1:5" ht="15" x14ac:dyDescent="0.2">
      <c r="A547" s="208" t="s">
        <v>1252</v>
      </c>
      <c r="B547" s="207" t="s">
        <v>768</v>
      </c>
      <c r="C547" s="208" t="s">
        <v>769</v>
      </c>
      <c r="D547" s="197">
        <v>15.76</v>
      </c>
      <c r="E547" s="198">
        <f t="shared" si="8"/>
        <v>11.67</v>
      </c>
    </row>
    <row r="548" spans="1:5" ht="15" x14ac:dyDescent="0.2">
      <c r="A548" s="208" t="s">
        <v>1253</v>
      </c>
      <c r="B548" s="207" t="s">
        <v>771</v>
      </c>
      <c r="C548" s="208" t="s">
        <v>769</v>
      </c>
      <c r="D548" s="197">
        <v>15.62</v>
      </c>
      <c r="E548" s="198">
        <f t="shared" si="8"/>
        <v>11.57</v>
      </c>
    </row>
    <row r="549" spans="1:5" ht="15" x14ac:dyDescent="0.2">
      <c r="A549" s="208" t="s">
        <v>1254</v>
      </c>
      <c r="B549" s="207" t="s">
        <v>773</v>
      </c>
      <c r="C549" s="208" t="s">
        <v>769</v>
      </c>
      <c r="D549" s="197">
        <v>19.77</v>
      </c>
      <c r="E549" s="198">
        <f t="shared" si="8"/>
        <v>14.64</v>
      </c>
    </row>
    <row r="550" spans="1:5" ht="15" x14ac:dyDescent="0.2">
      <c r="A550" s="208" t="s">
        <v>1255</v>
      </c>
      <c r="B550" s="207" t="s">
        <v>1123</v>
      </c>
      <c r="C550" s="208" t="s">
        <v>769</v>
      </c>
      <c r="D550" s="197">
        <v>34.15</v>
      </c>
      <c r="E550" s="198">
        <f t="shared" si="8"/>
        <v>25.3</v>
      </c>
    </row>
    <row r="551" spans="1:5" ht="15" x14ac:dyDescent="0.2">
      <c r="A551" s="208" t="s">
        <v>1256</v>
      </c>
      <c r="B551" s="207" t="s">
        <v>775</v>
      </c>
      <c r="C551" s="208" t="s">
        <v>769</v>
      </c>
      <c r="D551" s="197">
        <v>13.5</v>
      </c>
      <c r="E551" s="198">
        <f t="shared" si="8"/>
        <v>10</v>
      </c>
    </row>
    <row r="552" spans="1:5" ht="15" x14ac:dyDescent="0.2">
      <c r="A552" s="208" t="s">
        <v>1257</v>
      </c>
      <c r="B552" s="207" t="s">
        <v>1258</v>
      </c>
      <c r="C552" s="208" t="s">
        <v>769</v>
      </c>
      <c r="D552" s="197">
        <v>60.73</v>
      </c>
      <c r="E552" s="198">
        <f t="shared" si="8"/>
        <v>44.99</v>
      </c>
    </row>
    <row r="553" spans="1:5" ht="15" x14ac:dyDescent="0.2">
      <c r="A553" s="208" t="s">
        <v>1259</v>
      </c>
      <c r="B553" s="207" t="s">
        <v>1260</v>
      </c>
      <c r="C553" s="208" t="s">
        <v>226</v>
      </c>
      <c r="D553" s="197">
        <v>566.51</v>
      </c>
      <c r="E553" s="198">
        <f t="shared" si="8"/>
        <v>419.64</v>
      </c>
    </row>
    <row r="554" spans="1:5" ht="15" x14ac:dyDescent="0.2">
      <c r="A554" s="208" t="s">
        <v>1261</v>
      </c>
      <c r="B554" s="207" t="s">
        <v>1262</v>
      </c>
      <c r="C554" s="208" t="s">
        <v>226</v>
      </c>
      <c r="D554" s="197">
        <v>835.63</v>
      </c>
      <c r="E554" s="198">
        <f t="shared" si="8"/>
        <v>618.99</v>
      </c>
    </row>
    <row r="555" spans="1:5" ht="15" x14ac:dyDescent="0.2">
      <c r="A555" s="208" t="s">
        <v>1263</v>
      </c>
      <c r="B555" s="207" t="s">
        <v>1264</v>
      </c>
      <c r="C555" s="208" t="s">
        <v>226</v>
      </c>
      <c r="D555" s="197">
        <v>1630.52</v>
      </c>
      <c r="E555" s="198">
        <f t="shared" si="8"/>
        <v>1207.79</v>
      </c>
    </row>
    <row r="556" spans="1:5" ht="15" x14ac:dyDescent="0.2">
      <c r="A556" s="208" t="s">
        <v>1265</v>
      </c>
      <c r="B556" s="207" t="s">
        <v>1266</v>
      </c>
      <c r="C556" s="208" t="s">
        <v>226</v>
      </c>
      <c r="D556" s="197">
        <v>2809.67</v>
      </c>
      <c r="E556" s="198">
        <f t="shared" si="8"/>
        <v>2081.2399999999998</v>
      </c>
    </row>
    <row r="557" spans="1:5" ht="15" x14ac:dyDescent="0.2">
      <c r="A557" s="208" t="s">
        <v>1267</v>
      </c>
      <c r="B557" s="207" t="s">
        <v>1268</v>
      </c>
      <c r="C557" s="208" t="s">
        <v>226</v>
      </c>
      <c r="D557" s="197">
        <v>103.96</v>
      </c>
      <c r="E557" s="198">
        <f t="shared" si="8"/>
        <v>77.010000000000005</v>
      </c>
    </row>
    <row r="558" spans="1:5" ht="15" x14ac:dyDescent="0.2">
      <c r="A558" s="208" t="s">
        <v>1269</v>
      </c>
      <c r="B558" s="207" t="s">
        <v>1270</v>
      </c>
      <c r="C558" s="208" t="s">
        <v>226</v>
      </c>
      <c r="D558" s="197">
        <v>158.19999999999999</v>
      </c>
      <c r="E558" s="198">
        <f t="shared" si="8"/>
        <v>117.19</v>
      </c>
    </row>
    <row r="559" spans="1:5" ht="15" x14ac:dyDescent="0.2">
      <c r="A559" s="208" t="s">
        <v>1271</v>
      </c>
      <c r="B559" s="207" t="s">
        <v>1134</v>
      </c>
      <c r="C559" s="208" t="s">
        <v>226</v>
      </c>
      <c r="D559" s="197">
        <v>360.45</v>
      </c>
      <c r="E559" s="198">
        <f t="shared" si="8"/>
        <v>267</v>
      </c>
    </row>
    <row r="560" spans="1:5" ht="30" x14ac:dyDescent="0.2">
      <c r="A560" s="208" t="s">
        <v>1272</v>
      </c>
      <c r="B560" s="207" t="s">
        <v>1273</v>
      </c>
      <c r="C560" s="208" t="s">
        <v>226</v>
      </c>
      <c r="D560" s="197">
        <v>774.07</v>
      </c>
      <c r="E560" s="198">
        <f t="shared" si="8"/>
        <v>573.39</v>
      </c>
    </row>
    <row r="561" spans="1:5" ht="30" x14ac:dyDescent="0.2">
      <c r="A561" s="208" t="s">
        <v>1274</v>
      </c>
      <c r="B561" s="207" t="s">
        <v>1275</v>
      </c>
      <c r="C561" s="208" t="s">
        <v>226</v>
      </c>
      <c r="D561" s="197">
        <v>2063.06</v>
      </c>
      <c r="E561" s="198">
        <f t="shared" si="8"/>
        <v>1528.19</v>
      </c>
    </row>
    <row r="562" spans="1:5" ht="17.25" x14ac:dyDescent="0.2">
      <c r="A562" s="208" t="s">
        <v>1276</v>
      </c>
      <c r="B562" s="207" t="s">
        <v>1277</v>
      </c>
      <c r="C562" s="208" t="s">
        <v>1278</v>
      </c>
      <c r="D562" s="197">
        <v>82.54</v>
      </c>
      <c r="E562" s="198">
        <f t="shared" si="8"/>
        <v>61.14</v>
      </c>
    </row>
    <row r="563" spans="1:5" ht="17.25" x14ac:dyDescent="0.2">
      <c r="A563" s="208" t="s">
        <v>1279</v>
      </c>
      <c r="B563" s="207" t="s">
        <v>1280</v>
      </c>
      <c r="C563" s="208" t="s">
        <v>1281</v>
      </c>
      <c r="D563" s="197">
        <v>15.08</v>
      </c>
      <c r="E563" s="198">
        <f t="shared" si="8"/>
        <v>11.17</v>
      </c>
    </row>
    <row r="564" spans="1:5" ht="17.25" x14ac:dyDescent="0.2">
      <c r="A564" s="208" t="s">
        <v>1282</v>
      </c>
      <c r="B564" s="207" t="s">
        <v>1283</v>
      </c>
      <c r="C564" s="208" t="s">
        <v>359</v>
      </c>
      <c r="D564" s="197">
        <v>749.64</v>
      </c>
      <c r="E564" s="198">
        <f t="shared" si="8"/>
        <v>555.29</v>
      </c>
    </row>
    <row r="565" spans="1:5" ht="17.25" x14ac:dyDescent="0.2">
      <c r="A565" s="208" t="s">
        <v>1284</v>
      </c>
      <c r="B565" s="207" t="s">
        <v>1285</v>
      </c>
      <c r="C565" s="208" t="s">
        <v>359</v>
      </c>
      <c r="D565" s="197">
        <v>808.64</v>
      </c>
      <c r="E565" s="198">
        <f t="shared" si="8"/>
        <v>598.99</v>
      </c>
    </row>
    <row r="566" spans="1:5" ht="17.25" x14ac:dyDescent="0.2">
      <c r="A566" s="208" t="s">
        <v>1286</v>
      </c>
      <c r="B566" s="207" t="s">
        <v>1287</v>
      </c>
      <c r="C566" s="208" t="s">
        <v>359</v>
      </c>
      <c r="D566" s="197">
        <v>820.92</v>
      </c>
      <c r="E566" s="198">
        <f t="shared" si="8"/>
        <v>608.09</v>
      </c>
    </row>
    <row r="567" spans="1:5" ht="17.25" x14ac:dyDescent="0.2">
      <c r="A567" s="208" t="s">
        <v>1288</v>
      </c>
      <c r="B567" s="207" t="s">
        <v>783</v>
      </c>
      <c r="C567" s="208" t="s">
        <v>359</v>
      </c>
      <c r="D567" s="197">
        <v>850.18</v>
      </c>
      <c r="E567" s="198">
        <f t="shared" si="8"/>
        <v>629.76</v>
      </c>
    </row>
    <row r="568" spans="1:5" ht="17.25" x14ac:dyDescent="0.2">
      <c r="A568" s="208" t="s">
        <v>1289</v>
      </c>
      <c r="B568" s="207" t="s">
        <v>785</v>
      </c>
      <c r="C568" s="208" t="s">
        <v>359</v>
      </c>
      <c r="D568" s="197">
        <v>867.7</v>
      </c>
      <c r="E568" s="198">
        <f t="shared" si="8"/>
        <v>642.74</v>
      </c>
    </row>
    <row r="569" spans="1:5" ht="17.25" x14ac:dyDescent="0.2">
      <c r="A569" s="208" t="s">
        <v>1290</v>
      </c>
      <c r="B569" s="207" t="s">
        <v>1291</v>
      </c>
      <c r="C569" s="208" t="s">
        <v>359</v>
      </c>
      <c r="D569" s="197">
        <v>890.57</v>
      </c>
      <c r="E569" s="198">
        <f t="shared" si="8"/>
        <v>659.68</v>
      </c>
    </row>
    <row r="570" spans="1:5" ht="17.25" x14ac:dyDescent="0.2">
      <c r="A570" s="208" t="s">
        <v>1292</v>
      </c>
      <c r="B570" s="207" t="s">
        <v>789</v>
      </c>
      <c r="C570" s="208" t="s">
        <v>359</v>
      </c>
      <c r="D570" s="197">
        <v>749.44</v>
      </c>
      <c r="E570" s="198">
        <f t="shared" si="8"/>
        <v>555.14</v>
      </c>
    </row>
    <row r="571" spans="1:5" ht="17.25" x14ac:dyDescent="0.2">
      <c r="A571" s="208" t="s">
        <v>1293</v>
      </c>
      <c r="B571" s="207" t="s">
        <v>1294</v>
      </c>
      <c r="C571" s="208" t="s">
        <v>359</v>
      </c>
      <c r="D571" s="197">
        <v>102.38</v>
      </c>
      <c r="E571" s="198">
        <f t="shared" si="8"/>
        <v>75.84</v>
      </c>
    </row>
    <row r="572" spans="1:5" ht="17.25" x14ac:dyDescent="0.2">
      <c r="A572" s="208" t="s">
        <v>1295</v>
      </c>
      <c r="B572" s="207" t="s">
        <v>796</v>
      </c>
      <c r="C572" s="208" t="s">
        <v>359</v>
      </c>
      <c r="D572" s="197">
        <v>905.12</v>
      </c>
      <c r="E572" s="198">
        <f t="shared" si="8"/>
        <v>670.46</v>
      </c>
    </row>
    <row r="573" spans="1:5" ht="17.25" x14ac:dyDescent="0.2">
      <c r="A573" s="208" t="s">
        <v>1296</v>
      </c>
      <c r="B573" s="207" t="s">
        <v>798</v>
      </c>
      <c r="C573" s="208" t="s">
        <v>359</v>
      </c>
      <c r="D573" s="197">
        <v>945.4</v>
      </c>
      <c r="E573" s="198">
        <f t="shared" si="8"/>
        <v>700.3</v>
      </c>
    </row>
    <row r="574" spans="1:5" ht="17.25" x14ac:dyDescent="0.2">
      <c r="A574" s="208" t="s">
        <v>1297</v>
      </c>
      <c r="B574" s="207" t="s">
        <v>800</v>
      </c>
      <c r="C574" s="208" t="s">
        <v>359</v>
      </c>
      <c r="D574" s="197">
        <v>1078.29</v>
      </c>
      <c r="E574" s="198">
        <f t="shared" si="8"/>
        <v>798.73</v>
      </c>
    </row>
    <row r="575" spans="1:5" ht="17.25" x14ac:dyDescent="0.2">
      <c r="A575" s="208" t="s">
        <v>1298</v>
      </c>
      <c r="B575" s="207" t="s">
        <v>1154</v>
      </c>
      <c r="C575" s="208" t="s">
        <v>359</v>
      </c>
      <c r="D575" s="197">
        <v>1119.5899999999999</v>
      </c>
      <c r="E575" s="198">
        <f t="shared" si="8"/>
        <v>829.33</v>
      </c>
    </row>
    <row r="576" spans="1:5" ht="30" x14ac:dyDescent="0.2">
      <c r="A576" s="208" t="s">
        <v>1299</v>
      </c>
      <c r="B576" s="207" t="s">
        <v>1300</v>
      </c>
      <c r="C576" s="208" t="s">
        <v>213</v>
      </c>
      <c r="D576" s="197">
        <v>265.52999999999997</v>
      </c>
      <c r="E576" s="198">
        <f t="shared" si="8"/>
        <v>196.69</v>
      </c>
    </row>
    <row r="577" spans="1:5" ht="30" x14ac:dyDescent="0.2">
      <c r="A577" s="208" t="s">
        <v>1301</v>
      </c>
      <c r="B577" s="207" t="s">
        <v>1302</v>
      </c>
      <c r="C577" s="208" t="s">
        <v>213</v>
      </c>
      <c r="D577" s="197">
        <v>402.52</v>
      </c>
      <c r="E577" s="198">
        <f t="shared" si="8"/>
        <v>298.16000000000003</v>
      </c>
    </row>
    <row r="578" spans="1:5" ht="30" x14ac:dyDescent="0.2">
      <c r="A578" s="208" t="s">
        <v>1303</v>
      </c>
      <c r="B578" s="207" t="s">
        <v>1304</v>
      </c>
      <c r="C578" s="208" t="s">
        <v>213</v>
      </c>
      <c r="D578" s="197">
        <v>539.22</v>
      </c>
      <c r="E578" s="198">
        <f t="shared" si="8"/>
        <v>399.42</v>
      </c>
    </row>
    <row r="579" spans="1:5" ht="15" x14ac:dyDescent="0.2">
      <c r="A579" s="208" t="s">
        <v>1305</v>
      </c>
      <c r="B579" s="207" t="s">
        <v>1306</v>
      </c>
      <c r="C579" s="208" t="s">
        <v>213</v>
      </c>
      <c r="D579" s="197">
        <v>261.66000000000003</v>
      </c>
      <c r="E579" s="198">
        <f t="shared" si="8"/>
        <v>193.82</v>
      </c>
    </row>
    <row r="580" spans="1:5" ht="15" x14ac:dyDescent="0.2">
      <c r="A580" s="208" t="s">
        <v>1307</v>
      </c>
      <c r="B580" s="207" t="s">
        <v>1308</v>
      </c>
      <c r="C580" s="208" t="s">
        <v>213</v>
      </c>
      <c r="D580" s="197">
        <v>239.98</v>
      </c>
      <c r="E580" s="198">
        <f t="shared" si="8"/>
        <v>177.76</v>
      </c>
    </row>
    <row r="581" spans="1:5" ht="30" x14ac:dyDescent="0.2">
      <c r="A581" s="208" t="s">
        <v>1309</v>
      </c>
      <c r="B581" s="207" t="s">
        <v>1310</v>
      </c>
      <c r="C581" s="208" t="s">
        <v>213</v>
      </c>
      <c r="D581" s="197">
        <v>2334.15</v>
      </c>
      <c r="E581" s="198">
        <f t="shared" si="8"/>
        <v>1729</v>
      </c>
    </row>
    <row r="582" spans="1:5" ht="30" x14ac:dyDescent="0.2">
      <c r="A582" s="208" t="s">
        <v>1311</v>
      </c>
      <c r="B582" s="207" t="s">
        <v>1312</v>
      </c>
      <c r="C582" s="208" t="s">
        <v>213</v>
      </c>
      <c r="D582" s="197">
        <v>2536.08</v>
      </c>
      <c r="E582" s="198">
        <f t="shared" si="8"/>
        <v>1878.58</v>
      </c>
    </row>
    <row r="583" spans="1:5" ht="30" x14ac:dyDescent="0.2">
      <c r="A583" s="208" t="s">
        <v>1313</v>
      </c>
      <c r="B583" s="207" t="s">
        <v>1314</v>
      </c>
      <c r="C583" s="208" t="s">
        <v>226</v>
      </c>
      <c r="D583" s="197">
        <v>753.41</v>
      </c>
      <c r="E583" s="198">
        <f t="shared" si="8"/>
        <v>558.08000000000004</v>
      </c>
    </row>
    <row r="584" spans="1:5" ht="30" x14ac:dyDescent="0.2">
      <c r="A584" s="208" t="s">
        <v>1315</v>
      </c>
      <c r="B584" s="207" t="s">
        <v>1316</v>
      </c>
      <c r="C584" s="208" t="s">
        <v>226</v>
      </c>
      <c r="D584" s="197">
        <v>154.88999999999999</v>
      </c>
      <c r="E584" s="198">
        <f t="shared" si="8"/>
        <v>114.73</v>
      </c>
    </row>
    <row r="585" spans="1:5" ht="30" x14ac:dyDescent="0.2">
      <c r="A585" s="208" t="s">
        <v>1317</v>
      </c>
      <c r="B585" s="207" t="s">
        <v>1318</v>
      </c>
      <c r="C585" s="208" t="s">
        <v>213</v>
      </c>
      <c r="D585" s="197">
        <v>4536.25</v>
      </c>
      <c r="E585" s="198">
        <f t="shared" si="8"/>
        <v>3360.19</v>
      </c>
    </row>
    <row r="586" spans="1:5" ht="30" x14ac:dyDescent="0.2">
      <c r="A586" s="208" t="s">
        <v>1319</v>
      </c>
      <c r="B586" s="207" t="s">
        <v>1320</v>
      </c>
      <c r="C586" s="208" t="s">
        <v>213</v>
      </c>
      <c r="D586" s="197">
        <v>1638.63</v>
      </c>
      <c r="E586" s="198">
        <f t="shared" ref="E586:E649" si="9">ROUND(D586/(1+$E$7),2)</f>
        <v>1213.8</v>
      </c>
    </row>
    <row r="587" spans="1:5" ht="30" x14ac:dyDescent="0.2">
      <c r="A587" s="208" t="s">
        <v>1321</v>
      </c>
      <c r="B587" s="207" t="s">
        <v>1322</v>
      </c>
      <c r="C587" s="208" t="s">
        <v>213</v>
      </c>
      <c r="D587" s="197">
        <v>220.48</v>
      </c>
      <c r="E587" s="198">
        <f t="shared" si="9"/>
        <v>163.32</v>
      </c>
    </row>
    <row r="588" spans="1:5" ht="30" x14ac:dyDescent="0.2">
      <c r="A588" s="208" t="s">
        <v>1323</v>
      </c>
      <c r="B588" s="207" t="s">
        <v>1324</v>
      </c>
      <c r="C588" s="208" t="s">
        <v>213</v>
      </c>
      <c r="D588" s="197">
        <v>1327.18</v>
      </c>
      <c r="E588" s="198">
        <f t="shared" si="9"/>
        <v>983.1</v>
      </c>
    </row>
    <row r="589" spans="1:5" ht="15" x14ac:dyDescent="0.2">
      <c r="A589" s="208" t="s">
        <v>1325</v>
      </c>
      <c r="B589" s="207" t="s">
        <v>1326</v>
      </c>
      <c r="C589" s="208" t="s">
        <v>213</v>
      </c>
      <c r="D589" s="197">
        <v>1342.62</v>
      </c>
      <c r="E589" s="198">
        <f t="shared" si="9"/>
        <v>994.53</v>
      </c>
    </row>
    <row r="590" spans="1:5" ht="30" x14ac:dyDescent="0.2">
      <c r="A590" s="208" t="s">
        <v>1327</v>
      </c>
      <c r="B590" s="207" t="s">
        <v>1328</v>
      </c>
      <c r="C590" s="208" t="s">
        <v>213</v>
      </c>
      <c r="D590" s="197">
        <v>1758.13</v>
      </c>
      <c r="E590" s="198">
        <f t="shared" si="9"/>
        <v>1302.32</v>
      </c>
    </row>
    <row r="591" spans="1:5" ht="15" x14ac:dyDescent="0.2">
      <c r="A591" s="208" t="s">
        <v>1329</v>
      </c>
      <c r="B591" s="207" t="s">
        <v>1330</v>
      </c>
      <c r="C591" s="208" t="s">
        <v>213</v>
      </c>
      <c r="D591" s="197">
        <v>867.03</v>
      </c>
      <c r="E591" s="198">
        <f t="shared" si="9"/>
        <v>642.24</v>
      </c>
    </row>
    <row r="592" spans="1:5" ht="30" x14ac:dyDescent="0.2">
      <c r="A592" s="208" t="s">
        <v>1331</v>
      </c>
      <c r="B592" s="207" t="s">
        <v>1332</v>
      </c>
      <c r="C592" s="208" t="s">
        <v>213</v>
      </c>
      <c r="D592" s="197">
        <v>689.66</v>
      </c>
      <c r="E592" s="198">
        <f t="shared" si="9"/>
        <v>510.86</v>
      </c>
    </row>
    <row r="593" spans="1:5" ht="15" x14ac:dyDescent="0.2">
      <c r="A593" s="208" t="s">
        <v>1333</v>
      </c>
      <c r="B593" s="207" t="s">
        <v>1197</v>
      </c>
      <c r="C593" s="208" t="s">
        <v>213</v>
      </c>
      <c r="D593" s="197">
        <v>29.12</v>
      </c>
      <c r="E593" s="198">
        <f t="shared" si="9"/>
        <v>21.57</v>
      </c>
    </row>
    <row r="594" spans="1:5" ht="15" x14ac:dyDescent="0.2">
      <c r="A594" s="208" t="s">
        <v>1334</v>
      </c>
      <c r="B594" s="207" t="s">
        <v>902</v>
      </c>
      <c r="C594" s="208" t="s">
        <v>213</v>
      </c>
      <c r="D594" s="197">
        <v>116.01</v>
      </c>
      <c r="E594" s="198">
        <f t="shared" si="9"/>
        <v>85.93</v>
      </c>
    </row>
    <row r="595" spans="1:5" ht="15" x14ac:dyDescent="0.2">
      <c r="A595" s="208" t="s">
        <v>1335</v>
      </c>
      <c r="B595" s="207" t="s">
        <v>1336</v>
      </c>
      <c r="C595" s="208" t="s">
        <v>213</v>
      </c>
      <c r="D595" s="197">
        <v>138.44</v>
      </c>
      <c r="E595" s="198">
        <f t="shared" si="9"/>
        <v>102.55</v>
      </c>
    </row>
    <row r="596" spans="1:5" ht="15" x14ac:dyDescent="0.2">
      <c r="A596" s="208" t="s">
        <v>1337</v>
      </c>
      <c r="B596" s="207" t="s">
        <v>1338</v>
      </c>
      <c r="C596" s="208" t="s">
        <v>213</v>
      </c>
      <c r="D596" s="197">
        <v>228.54</v>
      </c>
      <c r="E596" s="198">
        <f t="shared" si="9"/>
        <v>169.29</v>
      </c>
    </row>
    <row r="597" spans="1:5" ht="15" x14ac:dyDescent="0.2">
      <c r="A597" s="208" t="s">
        <v>1339</v>
      </c>
      <c r="B597" s="207" t="s">
        <v>1340</v>
      </c>
      <c r="C597" s="208" t="s">
        <v>226</v>
      </c>
      <c r="D597" s="197">
        <v>11558.12</v>
      </c>
      <c r="E597" s="198">
        <f t="shared" si="9"/>
        <v>8561.57</v>
      </c>
    </row>
    <row r="598" spans="1:5" ht="15" x14ac:dyDescent="0.2">
      <c r="A598" s="208" t="s">
        <v>1341</v>
      </c>
      <c r="B598" s="207" t="s">
        <v>1342</v>
      </c>
      <c r="C598" s="208" t="s">
        <v>226</v>
      </c>
      <c r="D598" s="197">
        <v>12877.03</v>
      </c>
      <c r="E598" s="198">
        <f t="shared" si="9"/>
        <v>9538.5400000000009</v>
      </c>
    </row>
    <row r="599" spans="1:5" ht="17.25" x14ac:dyDescent="0.2">
      <c r="A599" s="208" t="s">
        <v>1343</v>
      </c>
      <c r="B599" s="207" t="s">
        <v>748</v>
      </c>
      <c r="C599" s="208" t="s">
        <v>359</v>
      </c>
      <c r="D599" s="197">
        <v>4.24</v>
      </c>
      <c r="E599" s="198">
        <f t="shared" si="9"/>
        <v>3.14</v>
      </c>
    </row>
    <row r="600" spans="1:5" ht="30" x14ac:dyDescent="0.2">
      <c r="A600" s="208" t="s">
        <v>1344</v>
      </c>
      <c r="B600" s="207" t="s">
        <v>1345</v>
      </c>
      <c r="C600" s="208" t="s">
        <v>301</v>
      </c>
      <c r="D600" s="197">
        <v>184.89</v>
      </c>
      <c r="E600" s="198">
        <f t="shared" si="9"/>
        <v>136.96</v>
      </c>
    </row>
    <row r="601" spans="1:5" ht="17.25" x14ac:dyDescent="0.2">
      <c r="A601" s="208" t="s">
        <v>1346</v>
      </c>
      <c r="B601" s="207" t="s">
        <v>1347</v>
      </c>
      <c r="C601" s="208" t="s">
        <v>301</v>
      </c>
      <c r="D601" s="197">
        <v>495.94</v>
      </c>
      <c r="E601" s="198">
        <f t="shared" si="9"/>
        <v>367.36</v>
      </c>
    </row>
    <row r="602" spans="1:5" ht="17.25" x14ac:dyDescent="0.2">
      <c r="A602" s="208" t="s">
        <v>1348</v>
      </c>
      <c r="B602" s="207" t="s">
        <v>742</v>
      </c>
      <c r="C602" s="208" t="s">
        <v>301</v>
      </c>
      <c r="D602" s="197">
        <v>694.76</v>
      </c>
      <c r="E602" s="198">
        <f t="shared" si="9"/>
        <v>514.64</v>
      </c>
    </row>
    <row r="603" spans="1:5" ht="17.25" x14ac:dyDescent="0.2">
      <c r="A603" s="208" t="s">
        <v>1349</v>
      </c>
      <c r="B603" s="207" t="s">
        <v>808</v>
      </c>
      <c r="C603" s="208" t="s">
        <v>359</v>
      </c>
      <c r="D603" s="197">
        <v>435.72</v>
      </c>
      <c r="E603" s="198">
        <f t="shared" si="9"/>
        <v>322.76</v>
      </c>
    </row>
    <row r="604" spans="1:5" ht="30" x14ac:dyDescent="0.2">
      <c r="A604" s="208" t="s">
        <v>1350</v>
      </c>
      <c r="B604" s="207" t="s">
        <v>810</v>
      </c>
      <c r="C604" s="208" t="s">
        <v>359</v>
      </c>
      <c r="D604" s="197">
        <v>626.77</v>
      </c>
      <c r="E604" s="198">
        <f t="shared" si="9"/>
        <v>464.27</v>
      </c>
    </row>
    <row r="605" spans="1:5" ht="17.25" x14ac:dyDescent="0.2">
      <c r="A605" s="208" t="s">
        <v>1351</v>
      </c>
      <c r="B605" s="207" t="s">
        <v>812</v>
      </c>
      <c r="C605" s="208" t="s">
        <v>359</v>
      </c>
      <c r="D605" s="197">
        <v>284.36</v>
      </c>
      <c r="E605" s="198">
        <f t="shared" si="9"/>
        <v>210.64</v>
      </c>
    </row>
    <row r="606" spans="1:5" ht="30" x14ac:dyDescent="0.2">
      <c r="A606" s="208" t="s">
        <v>1352</v>
      </c>
      <c r="B606" s="207" t="s">
        <v>1353</v>
      </c>
      <c r="C606" s="208" t="s">
        <v>301</v>
      </c>
      <c r="D606" s="197">
        <v>685.18</v>
      </c>
      <c r="E606" s="198">
        <f t="shared" si="9"/>
        <v>507.54</v>
      </c>
    </row>
    <row r="607" spans="1:5" ht="30" x14ac:dyDescent="0.2">
      <c r="A607" s="208" t="s">
        <v>1354</v>
      </c>
      <c r="B607" s="207" t="s">
        <v>1355</v>
      </c>
      <c r="C607" s="208" t="s">
        <v>301</v>
      </c>
      <c r="D607" s="197">
        <v>155.79</v>
      </c>
      <c r="E607" s="198">
        <f t="shared" si="9"/>
        <v>115.4</v>
      </c>
    </row>
    <row r="608" spans="1:5" ht="17.25" x14ac:dyDescent="0.2">
      <c r="A608" s="208" t="s">
        <v>1356</v>
      </c>
      <c r="B608" s="207" t="s">
        <v>1357</v>
      </c>
      <c r="C608" s="208" t="s">
        <v>1278</v>
      </c>
      <c r="D608" s="197">
        <v>47.77</v>
      </c>
      <c r="E608" s="198">
        <f t="shared" si="9"/>
        <v>35.39</v>
      </c>
    </row>
    <row r="609" spans="1:5" ht="17.25" x14ac:dyDescent="0.2">
      <c r="A609" s="208" t="s">
        <v>1358</v>
      </c>
      <c r="B609" s="207" t="s">
        <v>371</v>
      </c>
      <c r="C609" s="208" t="s">
        <v>359</v>
      </c>
      <c r="D609" s="197">
        <v>367.76</v>
      </c>
      <c r="E609" s="198">
        <f t="shared" si="9"/>
        <v>272.41000000000003</v>
      </c>
    </row>
    <row r="610" spans="1:5" ht="17.25" x14ac:dyDescent="0.2">
      <c r="A610" s="208" t="s">
        <v>1359</v>
      </c>
      <c r="B610" s="207" t="s">
        <v>369</v>
      </c>
      <c r="C610" s="208" t="s">
        <v>359</v>
      </c>
      <c r="D610" s="197">
        <v>685.78</v>
      </c>
      <c r="E610" s="198">
        <f t="shared" si="9"/>
        <v>507.99</v>
      </c>
    </row>
    <row r="611" spans="1:5" ht="15" x14ac:dyDescent="0.2">
      <c r="A611" s="208" t="s">
        <v>1360</v>
      </c>
      <c r="B611" s="207" t="s">
        <v>1361</v>
      </c>
      <c r="C611" s="208" t="s">
        <v>1362</v>
      </c>
      <c r="D611" s="197">
        <v>3.15</v>
      </c>
      <c r="E611" s="198">
        <f t="shared" si="9"/>
        <v>2.33</v>
      </c>
    </row>
    <row r="612" spans="1:5" ht="30" x14ac:dyDescent="0.2">
      <c r="A612" s="208" t="s">
        <v>1363</v>
      </c>
      <c r="B612" s="207" t="s">
        <v>1364</v>
      </c>
      <c r="C612" s="208" t="s">
        <v>301</v>
      </c>
      <c r="D612" s="197">
        <v>26.12</v>
      </c>
      <c r="E612" s="198">
        <f t="shared" si="9"/>
        <v>19.350000000000001</v>
      </c>
    </row>
    <row r="613" spans="1:5" ht="30" x14ac:dyDescent="0.2">
      <c r="A613" s="208" t="s">
        <v>1365</v>
      </c>
      <c r="B613" s="207" t="s">
        <v>1366</v>
      </c>
      <c r="C613" s="208" t="s">
        <v>301</v>
      </c>
      <c r="D613" s="197">
        <v>17.12</v>
      </c>
      <c r="E613" s="198">
        <f t="shared" si="9"/>
        <v>12.68</v>
      </c>
    </row>
    <row r="614" spans="1:5" ht="15" x14ac:dyDescent="0.2">
      <c r="A614" s="208" t="s">
        <v>1367</v>
      </c>
      <c r="B614" s="207" t="s">
        <v>1368</v>
      </c>
      <c r="C614" s="208" t="s">
        <v>213</v>
      </c>
      <c r="D614" s="197">
        <v>81.459999999999994</v>
      </c>
      <c r="E614" s="198">
        <f t="shared" si="9"/>
        <v>60.34</v>
      </c>
    </row>
    <row r="615" spans="1:5" ht="17.25" x14ac:dyDescent="0.2">
      <c r="A615" s="208" t="s">
        <v>1369</v>
      </c>
      <c r="B615" s="207" t="s">
        <v>1370</v>
      </c>
      <c r="C615" s="208" t="s">
        <v>301</v>
      </c>
      <c r="D615" s="197">
        <v>83.96</v>
      </c>
      <c r="E615" s="198">
        <f t="shared" si="9"/>
        <v>62.19</v>
      </c>
    </row>
    <row r="616" spans="1:5" ht="17.25" x14ac:dyDescent="0.2">
      <c r="A616" s="208" t="s">
        <v>1371</v>
      </c>
      <c r="B616" s="207" t="s">
        <v>1372</v>
      </c>
      <c r="C616" s="208" t="s">
        <v>301</v>
      </c>
      <c r="D616" s="197">
        <v>8.93</v>
      </c>
      <c r="E616" s="198">
        <f t="shared" si="9"/>
        <v>6.61</v>
      </c>
    </row>
    <row r="617" spans="1:5" ht="17.25" x14ac:dyDescent="0.2">
      <c r="A617" s="208" t="s">
        <v>1373</v>
      </c>
      <c r="B617" s="207" t="s">
        <v>1374</v>
      </c>
      <c r="C617" s="208" t="s">
        <v>301</v>
      </c>
      <c r="D617" s="197">
        <v>13.99</v>
      </c>
      <c r="E617" s="198">
        <f t="shared" si="9"/>
        <v>10.36</v>
      </c>
    </row>
    <row r="618" spans="1:5" ht="17.25" x14ac:dyDescent="0.2">
      <c r="A618" s="208" t="s">
        <v>1375</v>
      </c>
      <c r="B618" s="207" t="s">
        <v>1376</v>
      </c>
      <c r="C618" s="208" t="s">
        <v>301</v>
      </c>
      <c r="D618" s="197">
        <v>10.71</v>
      </c>
      <c r="E618" s="198">
        <f t="shared" si="9"/>
        <v>7.93</v>
      </c>
    </row>
    <row r="619" spans="1:5" ht="15" x14ac:dyDescent="0.2">
      <c r="A619" s="208" t="s">
        <v>1377</v>
      </c>
      <c r="B619" s="207" t="s">
        <v>1378</v>
      </c>
      <c r="C619" s="208" t="s">
        <v>213</v>
      </c>
      <c r="D619" s="197">
        <v>10.97</v>
      </c>
      <c r="E619" s="198">
        <f t="shared" si="9"/>
        <v>8.1300000000000008</v>
      </c>
    </row>
    <row r="620" spans="1:5" ht="17.25" x14ac:dyDescent="0.2">
      <c r="A620" s="208" t="s">
        <v>1379</v>
      </c>
      <c r="B620" s="207" t="s">
        <v>1380</v>
      </c>
      <c r="C620" s="208" t="s">
        <v>301</v>
      </c>
      <c r="D620" s="197">
        <v>14.95</v>
      </c>
      <c r="E620" s="198">
        <f t="shared" si="9"/>
        <v>11.07</v>
      </c>
    </row>
    <row r="621" spans="1:5" ht="17.25" x14ac:dyDescent="0.2">
      <c r="A621" s="208" t="s">
        <v>1381</v>
      </c>
      <c r="B621" s="207" t="s">
        <v>760</v>
      </c>
      <c r="C621" s="208" t="s">
        <v>359</v>
      </c>
      <c r="D621" s="197">
        <v>35.869999999999997</v>
      </c>
      <c r="E621" s="198">
        <f t="shared" si="9"/>
        <v>26.57</v>
      </c>
    </row>
    <row r="622" spans="1:5" ht="17.25" x14ac:dyDescent="0.2">
      <c r="A622" s="208" t="s">
        <v>1382</v>
      </c>
      <c r="B622" s="207" t="s">
        <v>762</v>
      </c>
      <c r="C622" s="208" t="s">
        <v>359</v>
      </c>
      <c r="D622" s="197">
        <v>43.95</v>
      </c>
      <c r="E622" s="198">
        <f t="shared" si="9"/>
        <v>32.56</v>
      </c>
    </row>
    <row r="623" spans="1:5" ht="30" x14ac:dyDescent="0.2">
      <c r="A623" s="208" t="s">
        <v>1383</v>
      </c>
      <c r="B623" s="207" t="s">
        <v>1384</v>
      </c>
      <c r="C623" s="208" t="s">
        <v>301</v>
      </c>
      <c r="D623" s="197">
        <v>100.18</v>
      </c>
      <c r="E623" s="198">
        <f t="shared" si="9"/>
        <v>74.209999999999994</v>
      </c>
    </row>
    <row r="624" spans="1:5" ht="30" x14ac:dyDescent="0.2">
      <c r="A624" s="208" t="s">
        <v>1385</v>
      </c>
      <c r="B624" s="207" t="s">
        <v>1386</v>
      </c>
      <c r="C624" s="208" t="s">
        <v>301</v>
      </c>
      <c r="D624" s="197">
        <v>85.5</v>
      </c>
      <c r="E624" s="198">
        <f t="shared" si="9"/>
        <v>63.33</v>
      </c>
    </row>
    <row r="625" spans="1:5" ht="15" x14ac:dyDescent="0.2">
      <c r="A625" s="208" t="s">
        <v>1387</v>
      </c>
      <c r="B625" s="207" t="s">
        <v>1388</v>
      </c>
      <c r="C625" s="208" t="s">
        <v>226</v>
      </c>
      <c r="D625" s="197">
        <v>98.44</v>
      </c>
      <c r="E625" s="198">
        <f t="shared" si="9"/>
        <v>72.92</v>
      </c>
    </row>
    <row r="626" spans="1:5" ht="15" x14ac:dyDescent="0.2">
      <c r="A626" s="208" t="s">
        <v>1389</v>
      </c>
      <c r="B626" s="207" t="s">
        <v>1390</v>
      </c>
      <c r="C626" s="208" t="s">
        <v>226</v>
      </c>
      <c r="D626" s="197">
        <v>39.159999999999997</v>
      </c>
      <c r="E626" s="198">
        <f t="shared" si="9"/>
        <v>29.01</v>
      </c>
    </row>
    <row r="627" spans="1:5" ht="15" x14ac:dyDescent="0.2">
      <c r="A627" s="208" t="s">
        <v>1391</v>
      </c>
      <c r="B627" s="207" t="s">
        <v>1392</v>
      </c>
      <c r="C627" s="208" t="s">
        <v>226</v>
      </c>
      <c r="D627" s="197">
        <v>32.81</v>
      </c>
      <c r="E627" s="198">
        <f t="shared" si="9"/>
        <v>24.3</v>
      </c>
    </row>
    <row r="628" spans="1:5" ht="30" x14ac:dyDescent="0.2">
      <c r="A628" s="208" t="s">
        <v>1393</v>
      </c>
      <c r="B628" s="207" t="s">
        <v>1394</v>
      </c>
      <c r="C628" s="208" t="s">
        <v>226</v>
      </c>
      <c r="D628" s="197">
        <v>17.5</v>
      </c>
      <c r="E628" s="198">
        <f t="shared" si="9"/>
        <v>12.96</v>
      </c>
    </row>
    <row r="629" spans="1:5" ht="30" x14ac:dyDescent="0.2">
      <c r="A629" s="208" t="s">
        <v>1395</v>
      </c>
      <c r="B629" s="207" t="s">
        <v>1396</v>
      </c>
      <c r="C629" s="208" t="s">
        <v>226</v>
      </c>
      <c r="D629" s="197">
        <v>53.2</v>
      </c>
      <c r="E629" s="198">
        <f t="shared" si="9"/>
        <v>39.409999999999997</v>
      </c>
    </row>
    <row r="630" spans="1:5" ht="30" x14ac:dyDescent="0.2">
      <c r="A630" s="208" t="s">
        <v>1397</v>
      </c>
      <c r="B630" s="207" t="s">
        <v>1398</v>
      </c>
      <c r="C630" s="208" t="s">
        <v>226</v>
      </c>
      <c r="D630" s="197">
        <v>84.01</v>
      </c>
      <c r="E630" s="198">
        <f t="shared" si="9"/>
        <v>62.23</v>
      </c>
    </row>
    <row r="631" spans="1:5" ht="30" x14ac:dyDescent="0.2">
      <c r="A631" s="208" t="s">
        <v>1399</v>
      </c>
      <c r="B631" s="207" t="s">
        <v>1400</v>
      </c>
      <c r="C631" s="208" t="s">
        <v>226</v>
      </c>
      <c r="D631" s="197">
        <v>8.27</v>
      </c>
      <c r="E631" s="198">
        <f t="shared" si="9"/>
        <v>6.13</v>
      </c>
    </row>
    <row r="632" spans="1:5" ht="30" x14ac:dyDescent="0.2">
      <c r="A632" s="208" t="s">
        <v>1401</v>
      </c>
      <c r="B632" s="207" t="s">
        <v>1402</v>
      </c>
      <c r="C632" s="208" t="s">
        <v>226</v>
      </c>
      <c r="D632" s="197">
        <v>13.3</v>
      </c>
      <c r="E632" s="198">
        <f t="shared" si="9"/>
        <v>9.85</v>
      </c>
    </row>
    <row r="633" spans="1:5" ht="30" x14ac:dyDescent="0.2">
      <c r="A633" s="208" t="s">
        <v>1403</v>
      </c>
      <c r="B633" s="207" t="s">
        <v>1404</v>
      </c>
      <c r="C633" s="208" t="s">
        <v>226</v>
      </c>
      <c r="D633" s="197">
        <v>212.82</v>
      </c>
      <c r="E633" s="198">
        <f t="shared" si="9"/>
        <v>157.63999999999999</v>
      </c>
    </row>
    <row r="634" spans="1:5" ht="30" x14ac:dyDescent="0.2">
      <c r="A634" s="208" t="s">
        <v>1405</v>
      </c>
      <c r="B634" s="207" t="s">
        <v>1406</v>
      </c>
      <c r="C634" s="208" t="s">
        <v>226</v>
      </c>
      <c r="D634" s="197">
        <v>214.39</v>
      </c>
      <c r="E634" s="198">
        <f t="shared" si="9"/>
        <v>158.81</v>
      </c>
    </row>
    <row r="635" spans="1:5" ht="17.25" x14ac:dyDescent="0.2">
      <c r="A635" s="208" t="s">
        <v>1407</v>
      </c>
      <c r="B635" s="207" t="s">
        <v>1408</v>
      </c>
      <c r="C635" s="208" t="s">
        <v>301</v>
      </c>
      <c r="D635" s="197">
        <v>180.78</v>
      </c>
      <c r="E635" s="198">
        <f t="shared" si="9"/>
        <v>133.91</v>
      </c>
    </row>
    <row r="636" spans="1:5" ht="17.25" x14ac:dyDescent="0.2">
      <c r="A636" s="208" t="s">
        <v>1409</v>
      </c>
      <c r="B636" s="207" t="s">
        <v>1243</v>
      </c>
      <c r="C636" s="208" t="s">
        <v>301</v>
      </c>
      <c r="D636" s="197">
        <v>196.29</v>
      </c>
      <c r="E636" s="198">
        <f t="shared" si="9"/>
        <v>145.4</v>
      </c>
    </row>
    <row r="637" spans="1:5" ht="17.25" x14ac:dyDescent="0.2">
      <c r="A637" s="208" t="s">
        <v>1410</v>
      </c>
      <c r="B637" s="207" t="s">
        <v>1411</v>
      </c>
      <c r="C637" s="208" t="s">
        <v>301</v>
      </c>
      <c r="D637" s="197">
        <v>149.32</v>
      </c>
      <c r="E637" s="198">
        <f t="shared" si="9"/>
        <v>110.61</v>
      </c>
    </row>
    <row r="638" spans="1:5" ht="15" x14ac:dyDescent="0.2">
      <c r="A638" s="208" t="s">
        <v>1412</v>
      </c>
      <c r="B638" s="207" t="s">
        <v>768</v>
      </c>
      <c r="C638" s="208" t="s">
        <v>769</v>
      </c>
      <c r="D638" s="197">
        <v>15.76</v>
      </c>
      <c r="E638" s="198">
        <f t="shared" si="9"/>
        <v>11.67</v>
      </c>
    </row>
    <row r="639" spans="1:5" ht="30" x14ac:dyDescent="0.2">
      <c r="A639" s="208" t="s">
        <v>1413</v>
      </c>
      <c r="B639" s="207" t="s">
        <v>1414</v>
      </c>
      <c r="C639" s="208" t="s">
        <v>769</v>
      </c>
      <c r="D639" s="197">
        <v>15.62</v>
      </c>
      <c r="E639" s="198">
        <f t="shared" si="9"/>
        <v>11.57</v>
      </c>
    </row>
    <row r="640" spans="1:5" ht="15" x14ac:dyDescent="0.2">
      <c r="A640" s="208" t="s">
        <v>1415</v>
      </c>
      <c r="B640" s="207" t="s">
        <v>773</v>
      </c>
      <c r="C640" s="208" t="s">
        <v>769</v>
      </c>
      <c r="D640" s="197">
        <v>19.77</v>
      </c>
      <c r="E640" s="198">
        <f t="shared" si="9"/>
        <v>14.64</v>
      </c>
    </row>
    <row r="641" spans="1:5" ht="15" x14ac:dyDescent="0.2">
      <c r="A641" s="208" t="s">
        <v>1416</v>
      </c>
      <c r="B641" s="207" t="s">
        <v>1123</v>
      </c>
      <c r="C641" s="208" t="s">
        <v>769</v>
      </c>
      <c r="D641" s="197">
        <v>34.15</v>
      </c>
      <c r="E641" s="198">
        <f t="shared" si="9"/>
        <v>25.3</v>
      </c>
    </row>
    <row r="642" spans="1:5" ht="15" x14ac:dyDescent="0.2">
      <c r="A642" s="208" t="s">
        <v>1417</v>
      </c>
      <c r="B642" s="207" t="s">
        <v>775</v>
      </c>
      <c r="C642" s="208" t="s">
        <v>769</v>
      </c>
      <c r="D642" s="197">
        <v>13.5</v>
      </c>
      <c r="E642" s="198">
        <f t="shared" si="9"/>
        <v>10</v>
      </c>
    </row>
    <row r="643" spans="1:5" ht="15" x14ac:dyDescent="0.2">
      <c r="A643" s="208" t="s">
        <v>1418</v>
      </c>
      <c r="B643" s="207" t="s">
        <v>1419</v>
      </c>
      <c r="C643" s="208" t="s">
        <v>769</v>
      </c>
      <c r="D643" s="197">
        <v>35.89</v>
      </c>
      <c r="E643" s="198">
        <f t="shared" si="9"/>
        <v>26.59</v>
      </c>
    </row>
    <row r="644" spans="1:5" ht="15" x14ac:dyDescent="0.2">
      <c r="A644" s="208" t="s">
        <v>1420</v>
      </c>
      <c r="B644" s="207" t="s">
        <v>1421</v>
      </c>
      <c r="C644" s="208" t="s">
        <v>769</v>
      </c>
      <c r="D644" s="197">
        <v>16.600000000000001</v>
      </c>
      <c r="E644" s="198">
        <f t="shared" si="9"/>
        <v>12.3</v>
      </c>
    </row>
    <row r="645" spans="1:5" ht="15" x14ac:dyDescent="0.2">
      <c r="A645" s="208" t="s">
        <v>1422</v>
      </c>
      <c r="B645" s="207" t="s">
        <v>1423</v>
      </c>
      <c r="C645" s="208" t="s">
        <v>769</v>
      </c>
      <c r="D645" s="197">
        <v>60.73</v>
      </c>
      <c r="E645" s="198">
        <f t="shared" si="9"/>
        <v>44.99</v>
      </c>
    </row>
    <row r="646" spans="1:5" ht="30" x14ac:dyDescent="0.2">
      <c r="A646" s="208" t="s">
        <v>1424</v>
      </c>
      <c r="B646" s="207" t="s">
        <v>1425</v>
      </c>
      <c r="C646" s="208" t="s">
        <v>226</v>
      </c>
      <c r="D646" s="197">
        <v>34.97</v>
      </c>
      <c r="E646" s="198">
        <f t="shared" si="9"/>
        <v>25.9</v>
      </c>
    </row>
    <row r="647" spans="1:5" ht="30" x14ac:dyDescent="0.2">
      <c r="A647" s="208" t="s">
        <v>1426</v>
      </c>
      <c r="B647" s="207" t="s">
        <v>1427</v>
      </c>
      <c r="C647" s="208" t="s">
        <v>226</v>
      </c>
      <c r="D647" s="197">
        <v>44.48</v>
      </c>
      <c r="E647" s="198">
        <f t="shared" si="9"/>
        <v>32.950000000000003</v>
      </c>
    </row>
    <row r="648" spans="1:5" ht="30" x14ac:dyDescent="0.2">
      <c r="A648" s="208" t="s">
        <v>1428</v>
      </c>
      <c r="B648" s="207" t="s">
        <v>1429</v>
      </c>
      <c r="C648" s="208" t="s">
        <v>226</v>
      </c>
      <c r="D648" s="197">
        <v>60.37</v>
      </c>
      <c r="E648" s="198">
        <f t="shared" si="9"/>
        <v>44.72</v>
      </c>
    </row>
    <row r="649" spans="1:5" ht="30" x14ac:dyDescent="0.2">
      <c r="A649" s="208" t="s">
        <v>1430</v>
      </c>
      <c r="B649" s="207" t="s">
        <v>1431</v>
      </c>
      <c r="C649" s="208" t="s">
        <v>226</v>
      </c>
      <c r="D649" s="197">
        <v>94.12</v>
      </c>
      <c r="E649" s="198">
        <f t="shared" si="9"/>
        <v>69.72</v>
      </c>
    </row>
    <row r="650" spans="1:5" ht="15" x14ac:dyDescent="0.2">
      <c r="A650" s="208" t="s">
        <v>1432</v>
      </c>
      <c r="B650" s="207" t="s">
        <v>1433</v>
      </c>
      <c r="C650" s="208" t="s">
        <v>226</v>
      </c>
      <c r="D650" s="197">
        <v>22.73</v>
      </c>
      <c r="E650" s="198">
        <f t="shared" ref="E650:E713" si="10">ROUND(D650/(1+$E$7),2)</f>
        <v>16.84</v>
      </c>
    </row>
    <row r="651" spans="1:5" ht="15" x14ac:dyDescent="0.2">
      <c r="A651" s="208" t="s">
        <v>1434</v>
      </c>
      <c r="B651" s="207" t="s">
        <v>1435</v>
      </c>
      <c r="C651" s="208" t="s">
        <v>226</v>
      </c>
      <c r="D651" s="197">
        <v>31</v>
      </c>
      <c r="E651" s="198">
        <f t="shared" si="10"/>
        <v>22.96</v>
      </c>
    </row>
    <row r="652" spans="1:5" ht="15" x14ac:dyDescent="0.2">
      <c r="A652" s="208" t="s">
        <v>1436</v>
      </c>
      <c r="B652" s="207" t="s">
        <v>1437</v>
      </c>
      <c r="C652" s="208" t="s">
        <v>226</v>
      </c>
      <c r="D652" s="197">
        <v>42.96</v>
      </c>
      <c r="E652" s="198">
        <f t="shared" si="10"/>
        <v>31.82</v>
      </c>
    </row>
    <row r="653" spans="1:5" ht="15" x14ac:dyDescent="0.2">
      <c r="A653" s="208" t="s">
        <v>1438</v>
      </c>
      <c r="B653" s="207" t="s">
        <v>1439</v>
      </c>
      <c r="C653" s="208" t="s">
        <v>226</v>
      </c>
      <c r="D653" s="197">
        <v>55.76</v>
      </c>
      <c r="E653" s="198">
        <f t="shared" si="10"/>
        <v>41.3</v>
      </c>
    </row>
    <row r="654" spans="1:5" ht="15" x14ac:dyDescent="0.2">
      <c r="A654" s="208" t="s">
        <v>1440</v>
      </c>
      <c r="B654" s="207" t="s">
        <v>1441</v>
      </c>
      <c r="C654" s="208" t="s">
        <v>769</v>
      </c>
      <c r="D654" s="197">
        <v>152.29</v>
      </c>
      <c r="E654" s="198">
        <f t="shared" si="10"/>
        <v>112.81</v>
      </c>
    </row>
    <row r="655" spans="1:5" ht="15" x14ac:dyDescent="0.2">
      <c r="A655" s="208" t="s">
        <v>1442</v>
      </c>
      <c r="B655" s="207" t="s">
        <v>1443</v>
      </c>
      <c r="C655" s="208" t="s">
        <v>226</v>
      </c>
      <c r="D655" s="197">
        <v>868.58</v>
      </c>
      <c r="E655" s="198">
        <f t="shared" si="10"/>
        <v>643.39</v>
      </c>
    </row>
    <row r="656" spans="1:5" ht="15" x14ac:dyDescent="0.2">
      <c r="A656" s="208" t="s">
        <v>1444</v>
      </c>
      <c r="B656" s="207" t="s">
        <v>1445</v>
      </c>
      <c r="C656" s="208" t="s">
        <v>226</v>
      </c>
      <c r="D656" s="197">
        <v>566.51</v>
      </c>
      <c r="E656" s="198">
        <f t="shared" si="10"/>
        <v>419.64</v>
      </c>
    </row>
    <row r="657" spans="1:5" ht="15" x14ac:dyDescent="0.2">
      <c r="A657" s="208" t="s">
        <v>1446</v>
      </c>
      <c r="B657" s="207" t="s">
        <v>1262</v>
      </c>
      <c r="C657" s="208" t="s">
        <v>226</v>
      </c>
      <c r="D657" s="197">
        <v>835.63</v>
      </c>
      <c r="E657" s="198">
        <f t="shared" si="10"/>
        <v>618.99</v>
      </c>
    </row>
    <row r="658" spans="1:5" ht="15" x14ac:dyDescent="0.2">
      <c r="A658" s="208" t="s">
        <v>1447</v>
      </c>
      <c r="B658" s="207" t="s">
        <v>1264</v>
      </c>
      <c r="C658" s="208" t="s">
        <v>226</v>
      </c>
      <c r="D658" s="197">
        <v>1630.52</v>
      </c>
      <c r="E658" s="198">
        <f t="shared" si="10"/>
        <v>1207.79</v>
      </c>
    </row>
    <row r="659" spans="1:5" ht="15" x14ac:dyDescent="0.2">
      <c r="A659" s="208" t="s">
        <v>1448</v>
      </c>
      <c r="B659" s="207" t="s">
        <v>1266</v>
      </c>
      <c r="C659" s="208" t="s">
        <v>226</v>
      </c>
      <c r="D659" s="197">
        <v>2809.67</v>
      </c>
      <c r="E659" s="198">
        <f t="shared" si="10"/>
        <v>2081.2399999999998</v>
      </c>
    </row>
    <row r="660" spans="1:5" ht="15" x14ac:dyDescent="0.2">
      <c r="A660" s="208" t="s">
        <v>1449</v>
      </c>
      <c r="B660" s="207" t="s">
        <v>1450</v>
      </c>
      <c r="C660" s="208" t="s">
        <v>226</v>
      </c>
      <c r="D660" s="197">
        <v>3675.42</v>
      </c>
      <c r="E660" s="198">
        <f t="shared" si="10"/>
        <v>2722.53</v>
      </c>
    </row>
    <row r="661" spans="1:5" ht="15" x14ac:dyDescent="0.2">
      <c r="A661" s="208" t="s">
        <v>1451</v>
      </c>
      <c r="B661" s="207" t="s">
        <v>1268</v>
      </c>
      <c r="C661" s="208" t="s">
        <v>226</v>
      </c>
      <c r="D661" s="197">
        <v>103.96</v>
      </c>
      <c r="E661" s="198">
        <f t="shared" si="10"/>
        <v>77.010000000000005</v>
      </c>
    </row>
    <row r="662" spans="1:5" ht="15" x14ac:dyDescent="0.2">
      <c r="A662" s="208" t="s">
        <v>1452</v>
      </c>
      <c r="B662" s="207" t="s">
        <v>1270</v>
      </c>
      <c r="C662" s="208" t="s">
        <v>226</v>
      </c>
      <c r="D662" s="197">
        <v>158.19999999999999</v>
      </c>
      <c r="E662" s="198">
        <f t="shared" si="10"/>
        <v>117.19</v>
      </c>
    </row>
    <row r="663" spans="1:5" ht="15" x14ac:dyDescent="0.2">
      <c r="A663" s="208" t="s">
        <v>1453</v>
      </c>
      <c r="B663" s="207" t="s">
        <v>1134</v>
      </c>
      <c r="C663" s="208" t="s">
        <v>226</v>
      </c>
      <c r="D663" s="197">
        <v>360.45</v>
      </c>
      <c r="E663" s="198">
        <f t="shared" si="10"/>
        <v>267</v>
      </c>
    </row>
    <row r="664" spans="1:5" ht="30" x14ac:dyDescent="0.2">
      <c r="A664" s="208" t="s">
        <v>1454</v>
      </c>
      <c r="B664" s="207" t="s">
        <v>1273</v>
      </c>
      <c r="C664" s="208" t="s">
        <v>226</v>
      </c>
      <c r="D664" s="197">
        <v>774.07</v>
      </c>
      <c r="E664" s="198">
        <f t="shared" si="10"/>
        <v>573.39</v>
      </c>
    </row>
    <row r="665" spans="1:5" ht="30" x14ac:dyDescent="0.2">
      <c r="A665" s="208" t="s">
        <v>1455</v>
      </c>
      <c r="B665" s="207" t="s">
        <v>1456</v>
      </c>
      <c r="C665" s="208" t="s">
        <v>226</v>
      </c>
      <c r="D665" s="197">
        <v>2063.06</v>
      </c>
      <c r="E665" s="198">
        <f t="shared" si="10"/>
        <v>1528.19</v>
      </c>
    </row>
    <row r="666" spans="1:5" ht="30" x14ac:dyDescent="0.2">
      <c r="A666" s="208" t="s">
        <v>1457</v>
      </c>
      <c r="B666" s="207" t="s">
        <v>1458</v>
      </c>
      <c r="C666" s="208" t="s">
        <v>226</v>
      </c>
      <c r="D666" s="197">
        <v>2605.77</v>
      </c>
      <c r="E666" s="198">
        <f t="shared" si="10"/>
        <v>1930.2</v>
      </c>
    </row>
    <row r="667" spans="1:5" ht="30" x14ac:dyDescent="0.2">
      <c r="A667" s="208" t="s">
        <v>1459</v>
      </c>
      <c r="B667" s="207" t="s">
        <v>1460</v>
      </c>
      <c r="C667" s="208" t="s">
        <v>226</v>
      </c>
      <c r="D667" s="197">
        <v>3462.22</v>
      </c>
      <c r="E667" s="198">
        <f t="shared" si="10"/>
        <v>2564.61</v>
      </c>
    </row>
    <row r="668" spans="1:5" ht="17.25" x14ac:dyDescent="0.2">
      <c r="A668" s="208" t="s">
        <v>1461</v>
      </c>
      <c r="B668" s="207" t="s">
        <v>1462</v>
      </c>
      <c r="C668" s="208" t="s">
        <v>1278</v>
      </c>
      <c r="D668" s="197">
        <v>138.03</v>
      </c>
      <c r="E668" s="198">
        <f t="shared" si="10"/>
        <v>102.24</v>
      </c>
    </row>
    <row r="669" spans="1:5" ht="17.25" x14ac:dyDescent="0.2">
      <c r="A669" s="208" t="s">
        <v>1463</v>
      </c>
      <c r="B669" s="207" t="s">
        <v>1283</v>
      </c>
      <c r="C669" s="208" t="s">
        <v>359</v>
      </c>
      <c r="D669" s="197">
        <v>749.64</v>
      </c>
      <c r="E669" s="198">
        <f t="shared" si="10"/>
        <v>555.29</v>
      </c>
    </row>
    <row r="670" spans="1:5" ht="17.25" x14ac:dyDescent="0.2">
      <c r="A670" s="208" t="s">
        <v>1464</v>
      </c>
      <c r="B670" s="207" t="s">
        <v>1285</v>
      </c>
      <c r="C670" s="208" t="s">
        <v>359</v>
      </c>
      <c r="D670" s="197">
        <v>808.64</v>
      </c>
      <c r="E670" s="198">
        <f t="shared" si="10"/>
        <v>598.99</v>
      </c>
    </row>
    <row r="671" spans="1:5" ht="17.25" x14ac:dyDescent="0.2">
      <c r="A671" s="208" t="s">
        <v>1465</v>
      </c>
      <c r="B671" s="207" t="s">
        <v>1287</v>
      </c>
      <c r="C671" s="208" t="s">
        <v>359</v>
      </c>
      <c r="D671" s="197">
        <v>820.92</v>
      </c>
      <c r="E671" s="198">
        <f t="shared" si="10"/>
        <v>608.09</v>
      </c>
    </row>
    <row r="672" spans="1:5" ht="17.25" x14ac:dyDescent="0.2">
      <c r="A672" s="208" t="s">
        <v>1466</v>
      </c>
      <c r="B672" s="207" t="s">
        <v>1467</v>
      </c>
      <c r="C672" s="208" t="s">
        <v>359</v>
      </c>
      <c r="D672" s="197">
        <v>850.18</v>
      </c>
      <c r="E672" s="198">
        <f t="shared" si="10"/>
        <v>629.76</v>
      </c>
    </row>
    <row r="673" spans="1:5" ht="17.25" x14ac:dyDescent="0.2">
      <c r="A673" s="208" t="s">
        <v>1468</v>
      </c>
      <c r="B673" s="207" t="s">
        <v>1469</v>
      </c>
      <c r="C673" s="208" t="s">
        <v>359</v>
      </c>
      <c r="D673" s="197">
        <v>867.7</v>
      </c>
      <c r="E673" s="198">
        <f t="shared" si="10"/>
        <v>642.74</v>
      </c>
    </row>
    <row r="674" spans="1:5" ht="17.25" x14ac:dyDescent="0.2">
      <c r="A674" s="208" t="s">
        <v>1470</v>
      </c>
      <c r="B674" s="207" t="s">
        <v>1291</v>
      </c>
      <c r="C674" s="208" t="s">
        <v>359</v>
      </c>
      <c r="D674" s="197">
        <v>890.57</v>
      </c>
      <c r="E674" s="198">
        <f t="shared" si="10"/>
        <v>659.68</v>
      </c>
    </row>
    <row r="675" spans="1:5" ht="17.25" x14ac:dyDescent="0.2">
      <c r="A675" s="208" t="s">
        <v>1471</v>
      </c>
      <c r="B675" s="207" t="s">
        <v>789</v>
      </c>
      <c r="C675" s="208" t="s">
        <v>359</v>
      </c>
      <c r="D675" s="197">
        <v>749.44</v>
      </c>
      <c r="E675" s="198">
        <f t="shared" si="10"/>
        <v>555.14</v>
      </c>
    </row>
    <row r="676" spans="1:5" ht="17.25" x14ac:dyDescent="0.2">
      <c r="A676" s="208" t="s">
        <v>1472</v>
      </c>
      <c r="B676" s="207" t="s">
        <v>1473</v>
      </c>
      <c r="C676" s="208" t="s">
        <v>359</v>
      </c>
      <c r="D676" s="197">
        <v>2623.7</v>
      </c>
      <c r="E676" s="198">
        <f t="shared" si="10"/>
        <v>1943.48</v>
      </c>
    </row>
    <row r="677" spans="1:5" ht="17.25" x14ac:dyDescent="0.2">
      <c r="A677" s="208" t="s">
        <v>1474</v>
      </c>
      <c r="B677" s="207" t="s">
        <v>1475</v>
      </c>
      <c r="C677" s="208" t="s">
        <v>359</v>
      </c>
      <c r="D677" s="197">
        <v>102.38</v>
      </c>
      <c r="E677" s="198">
        <f t="shared" si="10"/>
        <v>75.84</v>
      </c>
    </row>
    <row r="678" spans="1:5" ht="17.25" x14ac:dyDescent="0.2">
      <c r="A678" s="208" t="s">
        <v>1476</v>
      </c>
      <c r="B678" s="207" t="s">
        <v>1477</v>
      </c>
      <c r="C678" s="208" t="s">
        <v>1278</v>
      </c>
      <c r="D678" s="197">
        <v>22.31</v>
      </c>
      <c r="E678" s="198">
        <f t="shared" si="10"/>
        <v>16.53</v>
      </c>
    </row>
    <row r="679" spans="1:5" ht="17.25" x14ac:dyDescent="0.2">
      <c r="A679" s="208" t="s">
        <v>1478</v>
      </c>
      <c r="B679" s="207" t="s">
        <v>1479</v>
      </c>
      <c r="C679" s="208" t="s">
        <v>359</v>
      </c>
      <c r="D679" s="197">
        <v>1332.12</v>
      </c>
      <c r="E679" s="198">
        <f t="shared" si="10"/>
        <v>986.76</v>
      </c>
    </row>
    <row r="680" spans="1:5" ht="17.25" x14ac:dyDescent="0.2">
      <c r="A680" s="208" t="s">
        <v>1480</v>
      </c>
      <c r="B680" s="207" t="s">
        <v>1481</v>
      </c>
      <c r="C680" s="208" t="s">
        <v>359</v>
      </c>
      <c r="D680" s="197">
        <v>905.12</v>
      </c>
      <c r="E680" s="198">
        <f t="shared" si="10"/>
        <v>670.46</v>
      </c>
    </row>
    <row r="681" spans="1:5" ht="17.25" x14ac:dyDescent="0.2">
      <c r="A681" s="208" t="s">
        <v>1482</v>
      </c>
      <c r="B681" s="207" t="s">
        <v>1483</v>
      </c>
      <c r="C681" s="208" t="s">
        <v>359</v>
      </c>
      <c r="D681" s="197">
        <v>945.4</v>
      </c>
      <c r="E681" s="198">
        <f t="shared" si="10"/>
        <v>700.3</v>
      </c>
    </row>
    <row r="682" spans="1:5" ht="17.25" x14ac:dyDescent="0.2">
      <c r="A682" s="208" t="s">
        <v>1484</v>
      </c>
      <c r="B682" s="207" t="s">
        <v>800</v>
      </c>
      <c r="C682" s="208" t="s">
        <v>359</v>
      </c>
      <c r="D682" s="197">
        <v>1078.29</v>
      </c>
      <c r="E682" s="198">
        <f t="shared" si="10"/>
        <v>798.73</v>
      </c>
    </row>
    <row r="683" spans="1:5" ht="17.25" x14ac:dyDescent="0.2">
      <c r="A683" s="208" t="s">
        <v>1485</v>
      </c>
      <c r="B683" s="207" t="s">
        <v>1154</v>
      </c>
      <c r="C683" s="208" t="s">
        <v>359</v>
      </c>
      <c r="D683" s="197">
        <v>1119.5899999999999</v>
      </c>
      <c r="E683" s="198">
        <f t="shared" si="10"/>
        <v>829.33</v>
      </c>
    </row>
    <row r="684" spans="1:5" ht="15" x14ac:dyDescent="0.2">
      <c r="A684" s="208" t="s">
        <v>1486</v>
      </c>
      <c r="B684" s="207" t="s">
        <v>1487</v>
      </c>
      <c r="C684" s="208" t="s">
        <v>213</v>
      </c>
      <c r="D684" s="197">
        <v>348.3</v>
      </c>
      <c r="E684" s="198">
        <f t="shared" si="10"/>
        <v>258</v>
      </c>
    </row>
    <row r="685" spans="1:5" ht="15" x14ac:dyDescent="0.2">
      <c r="A685" s="208" t="s">
        <v>1488</v>
      </c>
      <c r="B685" s="207" t="s">
        <v>1489</v>
      </c>
      <c r="C685" s="208" t="s">
        <v>213</v>
      </c>
      <c r="D685" s="197">
        <v>452.59</v>
      </c>
      <c r="E685" s="198">
        <f t="shared" si="10"/>
        <v>335.25</v>
      </c>
    </row>
    <row r="686" spans="1:5" ht="15" x14ac:dyDescent="0.2">
      <c r="A686" s="208" t="s">
        <v>1490</v>
      </c>
      <c r="B686" s="207" t="s">
        <v>1491</v>
      </c>
      <c r="C686" s="208" t="s">
        <v>213</v>
      </c>
      <c r="D686" s="197">
        <v>621.99</v>
      </c>
      <c r="E686" s="198">
        <f t="shared" si="10"/>
        <v>460.73</v>
      </c>
    </row>
    <row r="687" spans="1:5" ht="15" x14ac:dyDescent="0.2">
      <c r="A687" s="208" t="s">
        <v>1492</v>
      </c>
      <c r="B687" s="207" t="s">
        <v>1493</v>
      </c>
      <c r="C687" s="208" t="s">
        <v>213</v>
      </c>
      <c r="D687" s="197">
        <v>442.09</v>
      </c>
      <c r="E687" s="198">
        <f t="shared" si="10"/>
        <v>327.47000000000003</v>
      </c>
    </row>
    <row r="688" spans="1:5" ht="15" x14ac:dyDescent="0.2">
      <c r="A688" s="208" t="s">
        <v>1494</v>
      </c>
      <c r="B688" s="207" t="s">
        <v>1495</v>
      </c>
      <c r="C688" s="208" t="s">
        <v>213</v>
      </c>
      <c r="D688" s="197">
        <v>1309.47</v>
      </c>
      <c r="E688" s="198">
        <f t="shared" si="10"/>
        <v>969.98</v>
      </c>
    </row>
    <row r="689" spans="1:5" ht="17.25" x14ac:dyDescent="0.2">
      <c r="A689" s="208" t="s">
        <v>1496</v>
      </c>
      <c r="B689" s="207" t="s">
        <v>1497</v>
      </c>
      <c r="C689" s="208" t="s">
        <v>359</v>
      </c>
      <c r="D689" s="197">
        <v>2769.13</v>
      </c>
      <c r="E689" s="198">
        <f t="shared" si="10"/>
        <v>2051.21</v>
      </c>
    </row>
    <row r="690" spans="1:5" ht="15" x14ac:dyDescent="0.2">
      <c r="A690" s="208" t="s">
        <v>1498</v>
      </c>
      <c r="B690" s="207" t="s">
        <v>1499</v>
      </c>
      <c r="C690" s="208" t="s">
        <v>769</v>
      </c>
      <c r="D690" s="197">
        <v>289.27999999999997</v>
      </c>
      <c r="E690" s="198">
        <f t="shared" si="10"/>
        <v>214.28</v>
      </c>
    </row>
    <row r="691" spans="1:5" ht="15" x14ac:dyDescent="0.2">
      <c r="A691" s="208" t="s">
        <v>1500</v>
      </c>
      <c r="B691" s="207" t="s">
        <v>1501</v>
      </c>
      <c r="C691" s="208" t="s">
        <v>769</v>
      </c>
      <c r="D691" s="197">
        <v>4.9800000000000004</v>
      </c>
      <c r="E691" s="198">
        <f t="shared" si="10"/>
        <v>3.69</v>
      </c>
    </row>
    <row r="692" spans="1:5" ht="17.25" x14ac:dyDescent="0.2">
      <c r="A692" s="208" t="s">
        <v>1502</v>
      </c>
      <c r="B692" s="207" t="s">
        <v>1503</v>
      </c>
      <c r="C692" s="208" t="s">
        <v>1278</v>
      </c>
      <c r="D692" s="197">
        <v>10.18</v>
      </c>
      <c r="E692" s="198">
        <f t="shared" si="10"/>
        <v>7.54</v>
      </c>
    </row>
    <row r="693" spans="1:5" ht="17.25" x14ac:dyDescent="0.2">
      <c r="A693" s="208" t="s">
        <v>1504</v>
      </c>
      <c r="B693" s="207" t="s">
        <v>1505</v>
      </c>
      <c r="C693" s="208" t="s">
        <v>359</v>
      </c>
      <c r="D693" s="197">
        <v>3027.45</v>
      </c>
      <c r="E693" s="198">
        <f t="shared" si="10"/>
        <v>2242.56</v>
      </c>
    </row>
    <row r="694" spans="1:5" ht="17.25" x14ac:dyDescent="0.2">
      <c r="A694" s="208" t="s">
        <v>1506</v>
      </c>
      <c r="B694" s="207" t="s">
        <v>1507</v>
      </c>
      <c r="C694" s="208" t="s">
        <v>301</v>
      </c>
      <c r="D694" s="197">
        <v>64.37</v>
      </c>
      <c r="E694" s="198">
        <f t="shared" si="10"/>
        <v>47.68</v>
      </c>
    </row>
    <row r="695" spans="1:5" ht="15" x14ac:dyDescent="0.2">
      <c r="A695" s="208" t="s">
        <v>1508</v>
      </c>
      <c r="B695" s="207" t="s">
        <v>1509</v>
      </c>
      <c r="C695" s="208" t="s">
        <v>213</v>
      </c>
      <c r="D695" s="197">
        <v>53.47</v>
      </c>
      <c r="E695" s="198">
        <f t="shared" si="10"/>
        <v>39.61</v>
      </c>
    </row>
    <row r="696" spans="1:5" ht="15" x14ac:dyDescent="0.2">
      <c r="A696" s="208" t="s">
        <v>1510</v>
      </c>
      <c r="B696" s="207" t="s">
        <v>1197</v>
      </c>
      <c r="C696" s="208" t="s">
        <v>213</v>
      </c>
      <c r="D696" s="197">
        <v>29.12</v>
      </c>
      <c r="E696" s="198">
        <f t="shared" si="10"/>
        <v>21.57</v>
      </c>
    </row>
    <row r="697" spans="1:5" ht="15" x14ac:dyDescent="0.2">
      <c r="A697" s="208" t="s">
        <v>1511</v>
      </c>
      <c r="B697" s="207" t="s">
        <v>902</v>
      </c>
      <c r="C697" s="208" t="s">
        <v>213</v>
      </c>
      <c r="D697" s="197">
        <v>116.01</v>
      </c>
      <c r="E697" s="198">
        <f t="shared" si="10"/>
        <v>85.93</v>
      </c>
    </row>
    <row r="698" spans="1:5" ht="15" x14ac:dyDescent="0.2">
      <c r="A698" s="208" t="s">
        <v>1512</v>
      </c>
      <c r="B698" s="207" t="s">
        <v>904</v>
      </c>
      <c r="C698" s="208" t="s">
        <v>213</v>
      </c>
      <c r="D698" s="197">
        <v>138.44</v>
      </c>
      <c r="E698" s="198">
        <f t="shared" si="10"/>
        <v>102.55</v>
      </c>
    </row>
    <row r="699" spans="1:5" ht="15" x14ac:dyDescent="0.2">
      <c r="A699" s="208" t="s">
        <v>1513</v>
      </c>
      <c r="B699" s="207" t="s">
        <v>906</v>
      </c>
      <c r="C699" s="208" t="s">
        <v>213</v>
      </c>
      <c r="D699" s="197">
        <v>228.54</v>
      </c>
      <c r="E699" s="198">
        <f t="shared" si="10"/>
        <v>169.29</v>
      </c>
    </row>
    <row r="700" spans="1:5" ht="15" x14ac:dyDescent="0.2">
      <c r="A700" s="208" t="s">
        <v>1514</v>
      </c>
      <c r="B700" s="207" t="s">
        <v>1515</v>
      </c>
      <c r="C700" s="208" t="s">
        <v>769</v>
      </c>
      <c r="D700" s="197">
        <v>20.55</v>
      </c>
      <c r="E700" s="198">
        <f t="shared" si="10"/>
        <v>15.22</v>
      </c>
    </row>
    <row r="701" spans="1:5" ht="15" x14ac:dyDescent="0.2">
      <c r="A701" s="208" t="s">
        <v>1516</v>
      </c>
      <c r="B701" s="207" t="s">
        <v>1517</v>
      </c>
      <c r="C701" s="208" t="s">
        <v>769</v>
      </c>
      <c r="D701" s="197">
        <v>12.18</v>
      </c>
      <c r="E701" s="198">
        <f t="shared" si="10"/>
        <v>9.02</v>
      </c>
    </row>
    <row r="702" spans="1:5" ht="15" x14ac:dyDescent="0.2">
      <c r="A702" s="208" t="s">
        <v>1518</v>
      </c>
      <c r="B702" s="207" t="s">
        <v>1519</v>
      </c>
      <c r="C702" s="208" t="s">
        <v>769</v>
      </c>
      <c r="D702" s="197">
        <v>9.93</v>
      </c>
      <c r="E702" s="198">
        <f t="shared" si="10"/>
        <v>7.36</v>
      </c>
    </row>
    <row r="703" spans="1:5" ht="15" x14ac:dyDescent="0.2">
      <c r="A703" s="208" t="s">
        <v>1520</v>
      </c>
      <c r="B703" s="207" t="s">
        <v>1521</v>
      </c>
      <c r="C703" s="208" t="s">
        <v>769</v>
      </c>
      <c r="D703" s="197">
        <v>9.1199999999999992</v>
      </c>
      <c r="E703" s="198">
        <f t="shared" si="10"/>
        <v>6.76</v>
      </c>
    </row>
    <row r="704" spans="1:5" ht="30" x14ac:dyDescent="0.2">
      <c r="A704" s="208" t="s">
        <v>1522</v>
      </c>
      <c r="B704" s="207" t="s">
        <v>1523</v>
      </c>
      <c r="C704" s="208" t="s">
        <v>301</v>
      </c>
      <c r="D704" s="197">
        <v>20.399999999999999</v>
      </c>
      <c r="E704" s="198">
        <f t="shared" si="10"/>
        <v>15.11</v>
      </c>
    </row>
    <row r="705" spans="1:5" ht="17.25" x14ac:dyDescent="0.2">
      <c r="A705" s="208" t="s">
        <v>1524</v>
      </c>
      <c r="B705" s="207" t="s">
        <v>1525</v>
      </c>
      <c r="C705" s="208" t="s">
        <v>301</v>
      </c>
      <c r="D705" s="197">
        <v>92.07</v>
      </c>
      <c r="E705" s="198">
        <f t="shared" si="10"/>
        <v>68.2</v>
      </c>
    </row>
    <row r="706" spans="1:5" ht="17.25" x14ac:dyDescent="0.2">
      <c r="A706" s="208" t="s">
        <v>1526</v>
      </c>
      <c r="B706" s="207" t="s">
        <v>1527</v>
      </c>
      <c r="C706" s="208" t="s">
        <v>301</v>
      </c>
      <c r="D706" s="197">
        <v>78.13</v>
      </c>
      <c r="E706" s="198">
        <f t="shared" si="10"/>
        <v>57.87</v>
      </c>
    </row>
    <row r="707" spans="1:5" ht="17.25" x14ac:dyDescent="0.2">
      <c r="A707" s="208" t="s">
        <v>1528</v>
      </c>
      <c r="B707" s="207" t="s">
        <v>1529</v>
      </c>
      <c r="C707" s="208" t="s">
        <v>301</v>
      </c>
      <c r="D707" s="197">
        <v>46.21</v>
      </c>
      <c r="E707" s="198">
        <f t="shared" si="10"/>
        <v>34.229999999999997</v>
      </c>
    </row>
    <row r="708" spans="1:5" ht="45" x14ac:dyDescent="0.2">
      <c r="A708" s="208" t="s">
        <v>1530</v>
      </c>
      <c r="B708" s="207" t="s">
        <v>1531</v>
      </c>
      <c r="C708" s="208" t="s">
        <v>301</v>
      </c>
      <c r="D708" s="197">
        <v>64.31</v>
      </c>
      <c r="E708" s="198">
        <f t="shared" si="10"/>
        <v>47.64</v>
      </c>
    </row>
    <row r="709" spans="1:5" ht="30" x14ac:dyDescent="0.2">
      <c r="A709" s="208" t="s">
        <v>1532</v>
      </c>
      <c r="B709" s="207" t="s">
        <v>1533</v>
      </c>
      <c r="C709" s="208" t="s">
        <v>301</v>
      </c>
      <c r="D709" s="197">
        <v>26.36</v>
      </c>
      <c r="E709" s="198">
        <f t="shared" si="10"/>
        <v>19.53</v>
      </c>
    </row>
    <row r="710" spans="1:5" ht="17.25" x14ac:dyDescent="0.2">
      <c r="A710" s="208" t="s">
        <v>1534</v>
      </c>
      <c r="B710" s="207" t="s">
        <v>1049</v>
      </c>
      <c r="C710" s="208" t="s">
        <v>359</v>
      </c>
      <c r="D710" s="197">
        <v>77.67</v>
      </c>
      <c r="E710" s="198">
        <f t="shared" si="10"/>
        <v>57.53</v>
      </c>
    </row>
    <row r="711" spans="1:5" ht="30" x14ac:dyDescent="0.2">
      <c r="A711" s="208" t="s">
        <v>1535</v>
      </c>
      <c r="B711" s="207" t="s">
        <v>1536</v>
      </c>
      <c r="C711" s="208" t="s">
        <v>213</v>
      </c>
      <c r="D711" s="197">
        <v>7.15</v>
      </c>
      <c r="E711" s="198">
        <f t="shared" si="10"/>
        <v>5.3</v>
      </c>
    </row>
    <row r="712" spans="1:5" ht="30" x14ac:dyDescent="0.2">
      <c r="A712" s="208" t="s">
        <v>1537</v>
      </c>
      <c r="B712" s="207" t="s">
        <v>1538</v>
      </c>
      <c r="C712" s="208" t="s">
        <v>301</v>
      </c>
      <c r="D712" s="197">
        <v>82.18</v>
      </c>
      <c r="E712" s="198">
        <f t="shared" si="10"/>
        <v>60.87</v>
      </c>
    </row>
    <row r="713" spans="1:5" ht="17.25" x14ac:dyDescent="0.2">
      <c r="A713" s="208" t="s">
        <v>1539</v>
      </c>
      <c r="B713" s="207" t="s">
        <v>1540</v>
      </c>
      <c r="C713" s="208" t="s">
        <v>301</v>
      </c>
      <c r="D713" s="197">
        <v>112.71</v>
      </c>
      <c r="E713" s="198">
        <f t="shared" si="10"/>
        <v>83.49</v>
      </c>
    </row>
    <row r="714" spans="1:5" ht="30" x14ac:dyDescent="0.2">
      <c r="A714" s="208" t="s">
        <v>1541</v>
      </c>
      <c r="B714" s="207" t="s">
        <v>1542</v>
      </c>
      <c r="C714" s="208" t="s">
        <v>301</v>
      </c>
      <c r="D714" s="197">
        <v>1201.45</v>
      </c>
      <c r="E714" s="198">
        <f t="shared" ref="E714:E777" si="11">ROUND(D714/(1+$E$7),2)</f>
        <v>889.96</v>
      </c>
    </row>
    <row r="715" spans="1:5" ht="30" x14ac:dyDescent="0.2">
      <c r="A715" s="208" t="s">
        <v>1543</v>
      </c>
      <c r="B715" s="207" t="s">
        <v>1544</v>
      </c>
      <c r="C715" s="208" t="s">
        <v>301</v>
      </c>
      <c r="D715" s="197">
        <v>1538.96</v>
      </c>
      <c r="E715" s="198">
        <f t="shared" si="11"/>
        <v>1139.97</v>
      </c>
    </row>
    <row r="716" spans="1:5" ht="30" x14ac:dyDescent="0.2">
      <c r="A716" s="208" t="s">
        <v>1545</v>
      </c>
      <c r="B716" s="207" t="s">
        <v>1546</v>
      </c>
      <c r="C716" s="208" t="s">
        <v>301</v>
      </c>
      <c r="D716" s="197">
        <v>1481.73</v>
      </c>
      <c r="E716" s="198">
        <f t="shared" si="11"/>
        <v>1097.58</v>
      </c>
    </row>
    <row r="717" spans="1:5" ht="30" x14ac:dyDescent="0.2">
      <c r="A717" s="208" t="s">
        <v>1547</v>
      </c>
      <c r="B717" s="207" t="s">
        <v>1548</v>
      </c>
      <c r="C717" s="208" t="s">
        <v>301</v>
      </c>
      <c r="D717" s="197">
        <v>1819.25</v>
      </c>
      <c r="E717" s="198">
        <f t="shared" si="11"/>
        <v>1347.59</v>
      </c>
    </row>
    <row r="718" spans="1:5" ht="30" x14ac:dyDescent="0.2">
      <c r="A718" s="208" t="s">
        <v>1549</v>
      </c>
      <c r="B718" s="207" t="s">
        <v>1550</v>
      </c>
      <c r="C718" s="208" t="s">
        <v>226</v>
      </c>
      <c r="D718" s="197">
        <v>145866.39000000001</v>
      </c>
      <c r="E718" s="198">
        <f t="shared" si="11"/>
        <v>108049.18</v>
      </c>
    </row>
    <row r="719" spans="1:5" ht="30" x14ac:dyDescent="0.2">
      <c r="A719" s="208" t="s">
        <v>1551</v>
      </c>
      <c r="B719" s="207" t="s">
        <v>1552</v>
      </c>
      <c r="C719" s="208" t="s">
        <v>226</v>
      </c>
      <c r="D719" s="197">
        <v>175769.93</v>
      </c>
      <c r="E719" s="198">
        <f t="shared" si="11"/>
        <v>130199.95</v>
      </c>
    </row>
    <row r="720" spans="1:5" ht="30" x14ac:dyDescent="0.2">
      <c r="A720" s="208" t="s">
        <v>1553</v>
      </c>
      <c r="B720" s="207" t="s">
        <v>1554</v>
      </c>
      <c r="C720" s="208" t="s">
        <v>226</v>
      </c>
      <c r="D720" s="197">
        <v>87280.38</v>
      </c>
      <c r="E720" s="198">
        <f t="shared" si="11"/>
        <v>64652.13</v>
      </c>
    </row>
    <row r="721" spans="1:5" ht="30" x14ac:dyDescent="0.2">
      <c r="A721" s="208" t="s">
        <v>1555</v>
      </c>
      <c r="B721" s="207" t="s">
        <v>1556</v>
      </c>
      <c r="C721" s="208" t="s">
        <v>226</v>
      </c>
      <c r="D721" s="197">
        <v>88312.17</v>
      </c>
      <c r="E721" s="198">
        <f t="shared" si="11"/>
        <v>65416.42</v>
      </c>
    </row>
    <row r="722" spans="1:5" ht="30" x14ac:dyDescent="0.2">
      <c r="A722" s="208" t="s">
        <v>1557</v>
      </c>
      <c r="B722" s="207" t="s">
        <v>1558</v>
      </c>
      <c r="C722" s="208" t="s">
        <v>226</v>
      </c>
      <c r="D722" s="197">
        <v>146291.57999999999</v>
      </c>
      <c r="E722" s="198">
        <f t="shared" si="11"/>
        <v>108364.13</v>
      </c>
    </row>
    <row r="723" spans="1:5" ht="17.25" x14ac:dyDescent="0.2">
      <c r="A723" s="208" t="s">
        <v>1559</v>
      </c>
      <c r="B723" s="207" t="s">
        <v>1560</v>
      </c>
      <c r="C723" s="208" t="s">
        <v>301</v>
      </c>
      <c r="D723" s="197">
        <v>50.52</v>
      </c>
      <c r="E723" s="198">
        <f t="shared" si="11"/>
        <v>37.42</v>
      </c>
    </row>
    <row r="724" spans="1:5" ht="17.25" x14ac:dyDescent="0.2">
      <c r="A724" s="208" t="s">
        <v>1561</v>
      </c>
      <c r="B724" s="207" t="s">
        <v>1562</v>
      </c>
      <c r="C724" s="208" t="s">
        <v>301</v>
      </c>
      <c r="D724" s="197">
        <v>95.04</v>
      </c>
      <c r="E724" s="198">
        <f t="shared" si="11"/>
        <v>70.400000000000006</v>
      </c>
    </row>
    <row r="725" spans="1:5" ht="17.25" x14ac:dyDescent="0.2">
      <c r="A725" s="208" t="s">
        <v>1563</v>
      </c>
      <c r="B725" s="207" t="s">
        <v>1564</v>
      </c>
      <c r="C725" s="208" t="s">
        <v>301</v>
      </c>
      <c r="D725" s="197">
        <v>119.01</v>
      </c>
      <c r="E725" s="198">
        <f t="shared" si="11"/>
        <v>88.16</v>
      </c>
    </row>
    <row r="726" spans="1:5" ht="30" x14ac:dyDescent="0.2">
      <c r="A726" s="208" t="s">
        <v>1565</v>
      </c>
      <c r="B726" s="207" t="s">
        <v>1566</v>
      </c>
      <c r="C726" s="208" t="s">
        <v>301</v>
      </c>
      <c r="D726" s="197">
        <v>293.23</v>
      </c>
      <c r="E726" s="198">
        <f t="shared" si="11"/>
        <v>217.21</v>
      </c>
    </row>
    <row r="727" spans="1:5" ht="17.25" x14ac:dyDescent="0.2">
      <c r="A727" s="208" t="s">
        <v>1567</v>
      </c>
      <c r="B727" s="207" t="s">
        <v>1568</v>
      </c>
      <c r="C727" s="208" t="s">
        <v>301</v>
      </c>
      <c r="D727" s="197">
        <v>37.56</v>
      </c>
      <c r="E727" s="198">
        <f t="shared" si="11"/>
        <v>27.82</v>
      </c>
    </row>
    <row r="728" spans="1:5" ht="17.25" x14ac:dyDescent="0.2">
      <c r="A728" s="208" t="s">
        <v>1569</v>
      </c>
      <c r="B728" s="207" t="s">
        <v>1570</v>
      </c>
      <c r="C728" s="208" t="s">
        <v>301</v>
      </c>
      <c r="D728" s="197">
        <v>35.42</v>
      </c>
      <c r="E728" s="198">
        <f t="shared" si="11"/>
        <v>26.24</v>
      </c>
    </row>
    <row r="729" spans="1:5" ht="30" x14ac:dyDescent="0.2">
      <c r="A729" s="208" t="s">
        <v>1571</v>
      </c>
      <c r="B729" s="207" t="s">
        <v>1572</v>
      </c>
      <c r="C729" s="208" t="s">
        <v>226</v>
      </c>
      <c r="D729" s="197">
        <v>59.72</v>
      </c>
      <c r="E729" s="198">
        <f t="shared" si="11"/>
        <v>44.24</v>
      </c>
    </row>
    <row r="730" spans="1:5" ht="30" x14ac:dyDescent="0.2">
      <c r="A730" s="208" t="s">
        <v>1573</v>
      </c>
      <c r="B730" s="207" t="s">
        <v>1574</v>
      </c>
      <c r="C730" s="208" t="s">
        <v>226</v>
      </c>
      <c r="D730" s="197">
        <v>32.880000000000003</v>
      </c>
      <c r="E730" s="198">
        <f t="shared" si="11"/>
        <v>24.36</v>
      </c>
    </row>
    <row r="731" spans="1:5" ht="30" x14ac:dyDescent="0.2">
      <c r="A731" s="208" t="s">
        <v>1575</v>
      </c>
      <c r="B731" s="207" t="s">
        <v>1576</v>
      </c>
      <c r="C731" s="208" t="s">
        <v>226</v>
      </c>
      <c r="D731" s="197">
        <v>42.18</v>
      </c>
      <c r="E731" s="198">
        <f t="shared" si="11"/>
        <v>31.24</v>
      </c>
    </row>
    <row r="732" spans="1:5" ht="30" x14ac:dyDescent="0.2">
      <c r="A732" s="208" t="s">
        <v>1577</v>
      </c>
      <c r="B732" s="207" t="s">
        <v>1578</v>
      </c>
      <c r="C732" s="208" t="s">
        <v>226</v>
      </c>
      <c r="D732" s="197">
        <v>55.38</v>
      </c>
      <c r="E732" s="198">
        <f t="shared" si="11"/>
        <v>41.02</v>
      </c>
    </row>
    <row r="733" spans="1:5" ht="30" x14ac:dyDescent="0.2">
      <c r="A733" s="208" t="s">
        <v>1579</v>
      </c>
      <c r="B733" s="207" t="s">
        <v>1580</v>
      </c>
      <c r="C733" s="208" t="s">
        <v>226</v>
      </c>
      <c r="D733" s="197">
        <v>217.97</v>
      </c>
      <c r="E733" s="198">
        <f t="shared" si="11"/>
        <v>161.46</v>
      </c>
    </row>
    <row r="734" spans="1:5" ht="30" x14ac:dyDescent="0.2">
      <c r="A734" s="208" t="s">
        <v>1581</v>
      </c>
      <c r="B734" s="207" t="s">
        <v>1582</v>
      </c>
      <c r="C734" s="208" t="s">
        <v>226</v>
      </c>
      <c r="D734" s="197">
        <v>277.27</v>
      </c>
      <c r="E734" s="198">
        <f t="shared" si="11"/>
        <v>205.39</v>
      </c>
    </row>
    <row r="735" spans="1:5" ht="30" x14ac:dyDescent="0.2">
      <c r="A735" s="208" t="s">
        <v>1583</v>
      </c>
      <c r="B735" s="207" t="s">
        <v>1584</v>
      </c>
      <c r="C735" s="208" t="s">
        <v>1585</v>
      </c>
      <c r="D735" s="197">
        <v>13284</v>
      </c>
      <c r="E735" s="198">
        <f t="shared" si="11"/>
        <v>9840</v>
      </c>
    </row>
    <row r="736" spans="1:5" ht="45" x14ac:dyDescent="0.2">
      <c r="A736" s="208" t="s">
        <v>1586</v>
      </c>
      <c r="B736" s="207" t="s">
        <v>1587</v>
      </c>
      <c r="C736" s="208" t="s">
        <v>1585</v>
      </c>
      <c r="D736" s="197">
        <v>10686.83</v>
      </c>
      <c r="E736" s="198">
        <f t="shared" si="11"/>
        <v>7916.17</v>
      </c>
    </row>
    <row r="737" spans="1:5" ht="45" x14ac:dyDescent="0.2">
      <c r="A737" s="208" t="s">
        <v>1588</v>
      </c>
      <c r="B737" s="207" t="s">
        <v>1589</v>
      </c>
      <c r="C737" s="208" t="s">
        <v>1585</v>
      </c>
      <c r="D737" s="197">
        <v>19519.54</v>
      </c>
      <c r="E737" s="198">
        <f t="shared" si="11"/>
        <v>14458.92</v>
      </c>
    </row>
    <row r="738" spans="1:5" ht="30" x14ac:dyDescent="0.2">
      <c r="A738" s="208" t="s">
        <v>1590</v>
      </c>
      <c r="B738" s="207" t="s">
        <v>1591</v>
      </c>
      <c r="C738" s="208" t="s">
        <v>1585</v>
      </c>
      <c r="D738" s="197">
        <v>9301.5</v>
      </c>
      <c r="E738" s="198">
        <f t="shared" si="11"/>
        <v>6890</v>
      </c>
    </row>
    <row r="739" spans="1:5" ht="30" x14ac:dyDescent="0.2">
      <c r="A739" s="208" t="s">
        <v>1592</v>
      </c>
      <c r="B739" s="207" t="s">
        <v>1593</v>
      </c>
      <c r="C739" s="208" t="s">
        <v>213</v>
      </c>
      <c r="D739" s="197">
        <v>310.86</v>
      </c>
      <c r="E739" s="198">
        <f t="shared" si="11"/>
        <v>230.27</v>
      </c>
    </row>
    <row r="740" spans="1:5" ht="15" x14ac:dyDescent="0.2">
      <c r="A740" s="208" t="s">
        <v>1594</v>
      </c>
      <c r="B740" s="207" t="s">
        <v>1595</v>
      </c>
      <c r="C740" s="208" t="s">
        <v>213</v>
      </c>
      <c r="D740" s="197">
        <v>47.19</v>
      </c>
      <c r="E740" s="198">
        <f t="shared" si="11"/>
        <v>34.96</v>
      </c>
    </row>
    <row r="741" spans="1:5" ht="15" x14ac:dyDescent="0.2">
      <c r="A741" s="208" t="s">
        <v>1596</v>
      </c>
      <c r="B741" s="207" t="s">
        <v>1597</v>
      </c>
      <c r="C741" s="208" t="s">
        <v>213</v>
      </c>
      <c r="D741" s="197">
        <v>18.899999999999999</v>
      </c>
      <c r="E741" s="198">
        <f t="shared" si="11"/>
        <v>14</v>
      </c>
    </row>
    <row r="742" spans="1:5" ht="15" x14ac:dyDescent="0.2">
      <c r="A742" s="208" t="s">
        <v>1598</v>
      </c>
      <c r="B742" s="207" t="s">
        <v>1599</v>
      </c>
      <c r="C742" s="208" t="s">
        <v>769</v>
      </c>
      <c r="D742" s="197">
        <v>40.159999999999997</v>
      </c>
      <c r="E742" s="198">
        <f t="shared" si="11"/>
        <v>29.75</v>
      </c>
    </row>
    <row r="743" spans="1:5" ht="15" x14ac:dyDescent="0.2">
      <c r="A743" s="208" t="s">
        <v>1600</v>
      </c>
      <c r="B743" s="207" t="s">
        <v>1601</v>
      </c>
      <c r="C743" s="208" t="s">
        <v>213</v>
      </c>
      <c r="D743" s="197">
        <v>165.16</v>
      </c>
      <c r="E743" s="198">
        <f t="shared" si="11"/>
        <v>122.34</v>
      </c>
    </row>
    <row r="744" spans="1:5" ht="30" x14ac:dyDescent="0.2">
      <c r="A744" s="208" t="s">
        <v>1602</v>
      </c>
      <c r="B744" s="207" t="s">
        <v>1603</v>
      </c>
      <c r="C744" s="208" t="s">
        <v>213</v>
      </c>
      <c r="D744" s="197">
        <v>256.41000000000003</v>
      </c>
      <c r="E744" s="198">
        <f t="shared" si="11"/>
        <v>189.93</v>
      </c>
    </row>
    <row r="745" spans="1:5" ht="30" x14ac:dyDescent="0.2">
      <c r="A745" s="208" t="s">
        <v>1604</v>
      </c>
      <c r="B745" s="207" t="s">
        <v>1605</v>
      </c>
      <c r="C745" s="208" t="s">
        <v>213</v>
      </c>
      <c r="D745" s="197">
        <v>371.89</v>
      </c>
      <c r="E745" s="198">
        <f t="shared" si="11"/>
        <v>275.47000000000003</v>
      </c>
    </row>
    <row r="746" spans="1:5" ht="30" x14ac:dyDescent="0.2">
      <c r="A746" s="208" t="s">
        <v>1606</v>
      </c>
      <c r="B746" s="207" t="s">
        <v>1607</v>
      </c>
      <c r="C746" s="208" t="s">
        <v>213</v>
      </c>
      <c r="D746" s="197">
        <v>321.22000000000003</v>
      </c>
      <c r="E746" s="198">
        <f t="shared" si="11"/>
        <v>237.94</v>
      </c>
    </row>
    <row r="747" spans="1:5" ht="30" x14ac:dyDescent="0.2">
      <c r="A747" s="208" t="s">
        <v>1608</v>
      </c>
      <c r="B747" s="207" t="s">
        <v>1609</v>
      </c>
      <c r="C747" s="208" t="s">
        <v>213</v>
      </c>
      <c r="D747" s="197">
        <v>402.03</v>
      </c>
      <c r="E747" s="198">
        <f t="shared" si="11"/>
        <v>297.8</v>
      </c>
    </row>
    <row r="748" spans="1:5" ht="30" x14ac:dyDescent="0.2">
      <c r="A748" s="208" t="s">
        <v>1610</v>
      </c>
      <c r="B748" s="207" t="s">
        <v>1611</v>
      </c>
      <c r="C748" s="208" t="s">
        <v>213</v>
      </c>
      <c r="D748" s="197">
        <v>792.88</v>
      </c>
      <c r="E748" s="198">
        <f t="shared" si="11"/>
        <v>587.32000000000005</v>
      </c>
    </row>
    <row r="749" spans="1:5" ht="30" x14ac:dyDescent="0.2">
      <c r="A749" s="208" t="s">
        <v>1612</v>
      </c>
      <c r="B749" s="207" t="s">
        <v>1613</v>
      </c>
      <c r="C749" s="208" t="s">
        <v>213</v>
      </c>
      <c r="D749" s="197">
        <v>318.58999999999997</v>
      </c>
      <c r="E749" s="198">
        <f t="shared" si="11"/>
        <v>235.99</v>
      </c>
    </row>
    <row r="750" spans="1:5" ht="30" x14ac:dyDescent="0.2">
      <c r="A750" s="208" t="s">
        <v>1614</v>
      </c>
      <c r="B750" s="207" t="s">
        <v>1615</v>
      </c>
      <c r="C750" s="208" t="s">
        <v>213</v>
      </c>
      <c r="D750" s="197">
        <v>621.6</v>
      </c>
      <c r="E750" s="198">
        <f t="shared" si="11"/>
        <v>460.44</v>
      </c>
    </row>
    <row r="751" spans="1:5" ht="15" x14ac:dyDescent="0.2">
      <c r="A751" s="208" t="s">
        <v>1616</v>
      </c>
      <c r="B751" s="207" t="s">
        <v>1617</v>
      </c>
      <c r="C751" s="208" t="s">
        <v>213</v>
      </c>
      <c r="D751" s="197">
        <v>167.1</v>
      </c>
      <c r="E751" s="198">
        <f t="shared" si="11"/>
        <v>123.78</v>
      </c>
    </row>
    <row r="752" spans="1:5" ht="30" x14ac:dyDescent="0.2">
      <c r="A752" s="208" t="s">
        <v>1618</v>
      </c>
      <c r="B752" s="207" t="s">
        <v>1619</v>
      </c>
      <c r="C752" s="208" t="s">
        <v>301</v>
      </c>
      <c r="D752" s="197">
        <v>375.55</v>
      </c>
      <c r="E752" s="198">
        <f t="shared" si="11"/>
        <v>278.19</v>
      </c>
    </row>
    <row r="753" spans="1:5" ht="17.25" x14ac:dyDescent="0.2">
      <c r="A753" s="208" t="s">
        <v>1620</v>
      </c>
      <c r="B753" s="207" t="s">
        <v>1621</v>
      </c>
      <c r="C753" s="208" t="s">
        <v>1622</v>
      </c>
      <c r="D753" s="197">
        <v>76.69</v>
      </c>
      <c r="E753" s="198">
        <f t="shared" si="11"/>
        <v>56.81</v>
      </c>
    </row>
    <row r="754" spans="1:5" ht="30" x14ac:dyDescent="0.2">
      <c r="A754" s="208" t="s">
        <v>1623</v>
      </c>
      <c r="B754" s="207" t="s">
        <v>1624</v>
      </c>
      <c r="C754" s="208" t="s">
        <v>226</v>
      </c>
      <c r="D754" s="197">
        <v>35.39</v>
      </c>
      <c r="E754" s="198">
        <f t="shared" si="11"/>
        <v>26.21</v>
      </c>
    </row>
    <row r="755" spans="1:5" ht="30" x14ac:dyDescent="0.2">
      <c r="A755" s="208" t="s">
        <v>1625</v>
      </c>
      <c r="B755" s="207" t="s">
        <v>1626</v>
      </c>
      <c r="C755" s="208" t="s">
        <v>226</v>
      </c>
      <c r="D755" s="197">
        <v>36.090000000000003</v>
      </c>
      <c r="E755" s="198">
        <f t="shared" si="11"/>
        <v>26.73</v>
      </c>
    </row>
    <row r="756" spans="1:5" ht="17.25" x14ac:dyDescent="0.2">
      <c r="A756" s="208" t="s">
        <v>1627</v>
      </c>
      <c r="B756" s="207" t="s">
        <v>1628</v>
      </c>
      <c r="C756" s="208" t="s">
        <v>301</v>
      </c>
      <c r="D756" s="197">
        <v>15.78</v>
      </c>
      <c r="E756" s="198">
        <f t="shared" si="11"/>
        <v>11.69</v>
      </c>
    </row>
    <row r="757" spans="1:5" ht="17.25" x14ac:dyDescent="0.2">
      <c r="A757" s="208" t="s">
        <v>1629</v>
      </c>
      <c r="B757" s="207" t="s">
        <v>1630</v>
      </c>
      <c r="C757" s="208" t="s">
        <v>301</v>
      </c>
      <c r="D757" s="197">
        <v>19.100000000000001</v>
      </c>
      <c r="E757" s="198">
        <f t="shared" si="11"/>
        <v>14.15</v>
      </c>
    </row>
    <row r="758" spans="1:5" ht="17.25" x14ac:dyDescent="0.2">
      <c r="A758" s="208" t="s">
        <v>1631</v>
      </c>
      <c r="B758" s="207" t="s">
        <v>1632</v>
      </c>
      <c r="C758" s="208" t="s">
        <v>301</v>
      </c>
      <c r="D758" s="197">
        <v>12.59</v>
      </c>
      <c r="E758" s="198">
        <f t="shared" si="11"/>
        <v>9.33</v>
      </c>
    </row>
    <row r="759" spans="1:5" ht="17.25" x14ac:dyDescent="0.2">
      <c r="A759" s="208" t="s">
        <v>1633</v>
      </c>
      <c r="B759" s="207" t="s">
        <v>1634</v>
      </c>
      <c r="C759" s="208" t="s">
        <v>301</v>
      </c>
      <c r="D759" s="197">
        <v>15.49</v>
      </c>
      <c r="E759" s="198">
        <f t="shared" si="11"/>
        <v>11.47</v>
      </c>
    </row>
    <row r="760" spans="1:5" ht="17.25" x14ac:dyDescent="0.2">
      <c r="A760" s="208" t="s">
        <v>1635</v>
      </c>
      <c r="B760" s="207" t="s">
        <v>1636</v>
      </c>
      <c r="C760" s="208" t="s">
        <v>301</v>
      </c>
      <c r="D760" s="197">
        <v>2.08</v>
      </c>
      <c r="E760" s="198">
        <f t="shared" si="11"/>
        <v>1.54</v>
      </c>
    </row>
    <row r="761" spans="1:5" ht="17.25" x14ac:dyDescent="0.2">
      <c r="A761" s="208" t="s">
        <v>1637</v>
      </c>
      <c r="B761" s="207" t="s">
        <v>1638</v>
      </c>
      <c r="C761" s="208" t="s">
        <v>301</v>
      </c>
      <c r="D761" s="197">
        <v>4.58</v>
      </c>
      <c r="E761" s="198">
        <f t="shared" si="11"/>
        <v>3.39</v>
      </c>
    </row>
    <row r="762" spans="1:5" ht="17.25" x14ac:dyDescent="0.2">
      <c r="A762" s="208" t="s">
        <v>1639</v>
      </c>
      <c r="B762" s="207" t="s">
        <v>1640</v>
      </c>
      <c r="C762" s="208" t="s">
        <v>301</v>
      </c>
      <c r="D762" s="197">
        <v>18.52</v>
      </c>
      <c r="E762" s="198">
        <f t="shared" si="11"/>
        <v>13.72</v>
      </c>
    </row>
    <row r="763" spans="1:5" ht="17.25" x14ac:dyDescent="0.2">
      <c r="A763" s="208" t="s">
        <v>1641</v>
      </c>
      <c r="B763" s="207" t="s">
        <v>1642</v>
      </c>
      <c r="C763" s="208" t="s">
        <v>301</v>
      </c>
      <c r="D763" s="197">
        <v>0.48</v>
      </c>
      <c r="E763" s="198">
        <f t="shared" si="11"/>
        <v>0.36</v>
      </c>
    </row>
    <row r="764" spans="1:5" ht="17.25" x14ac:dyDescent="0.2">
      <c r="A764" s="208" t="s">
        <v>1643</v>
      </c>
      <c r="B764" s="207" t="s">
        <v>1644</v>
      </c>
      <c r="C764" s="208" t="s">
        <v>301</v>
      </c>
      <c r="D764" s="197">
        <v>36.5</v>
      </c>
      <c r="E764" s="198">
        <f t="shared" si="11"/>
        <v>27.04</v>
      </c>
    </row>
    <row r="765" spans="1:5" ht="15" x14ac:dyDescent="0.2">
      <c r="A765" s="208" t="s">
        <v>1645</v>
      </c>
      <c r="B765" s="207" t="s">
        <v>1646</v>
      </c>
      <c r="C765" s="208" t="s">
        <v>294</v>
      </c>
      <c r="D765" s="197">
        <v>6706.06</v>
      </c>
      <c r="E765" s="198">
        <f t="shared" si="11"/>
        <v>4967.45</v>
      </c>
    </row>
    <row r="766" spans="1:5" ht="15" x14ac:dyDescent="0.2">
      <c r="A766" s="208" t="s">
        <v>1647</v>
      </c>
      <c r="B766" s="207" t="s">
        <v>1648</v>
      </c>
      <c r="C766" s="208" t="s">
        <v>294</v>
      </c>
      <c r="D766" s="197">
        <v>2511.83</v>
      </c>
      <c r="E766" s="198">
        <f t="shared" si="11"/>
        <v>1860.61</v>
      </c>
    </row>
    <row r="767" spans="1:5" ht="15" x14ac:dyDescent="0.2">
      <c r="A767" s="208" t="s">
        <v>1649</v>
      </c>
      <c r="B767" s="207" t="s">
        <v>1650</v>
      </c>
      <c r="C767" s="208" t="s">
        <v>294</v>
      </c>
      <c r="D767" s="197">
        <v>11977.85</v>
      </c>
      <c r="E767" s="198">
        <f t="shared" si="11"/>
        <v>8872.48</v>
      </c>
    </row>
    <row r="768" spans="1:5" ht="15" x14ac:dyDescent="0.2">
      <c r="A768" s="208" t="s">
        <v>1651</v>
      </c>
      <c r="B768" s="207" t="s">
        <v>1652</v>
      </c>
      <c r="C768" s="208" t="s">
        <v>226</v>
      </c>
      <c r="D768" s="197">
        <v>29.4</v>
      </c>
      <c r="E768" s="198">
        <f t="shared" si="11"/>
        <v>21.78</v>
      </c>
    </row>
    <row r="769" spans="1:5" ht="15" x14ac:dyDescent="0.2">
      <c r="A769" s="208" t="s">
        <v>1653</v>
      </c>
      <c r="B769" s="207" t="s">
        <v>1654</v>
      </c>
      <c r="C769" s="208" t="s">
        <v>226</v>
      </c>
      <c r="D769" s="197">
        <v>82.86</v>
      </c>
      <c r="E769" s="198">
        <f t="shared" si="11"/>
        <v>61.38</v>
      </c>
    </row>
    <row r="770" spans="1:5" ht="17.25" x14ac:dyDescent="0.2">
      <c r="A770" s="208" t="s">
        <v>1655</v>
      </c>
      <c r="B770" s="207" t="s">
        <v>1656</v>
      </c>
      <c r="C770" s="208" t="s">
        <v>301</v>
      </c>
      <c r="D770" s="197">
        <v>13.95</v>
      </c>
      <c r="E770" s="198">
        <f t="shared" si="11"/>
        <v>10.33</v>
      </c>
    </row>
    <row r="771" spans="1:5" ht="30" x14ac:dyDescent="0.2">
      <c r="A771" s="208" t="s">
        <v>1657</v>
      </c>
      <c r="B771" s="207" t="s">
        <v>1658</v>
      </c>
      <c r="C771" s="208" t="s">
        <v>294</v>
      </c>
      <c r="D771" s="197">
        <v>24341.75</v>
      </c>
      <c r="E771" s="198">
        <f t="shared" si="11"/>
        <v>18030.93</v>
      </c>
    </row>
    <row r="772" spans="1:5" ht="45" x14ac:dyDescent="0.2">
      <c r="A772" s="208" t="s">
        <v>1659</v>
      </c>
      <c r="B772" s="207" t="s">
        <v>1660</v>
      </c>
      <c r="C772" s="208" t="s">
        <v>1661</v>
      </c>
      <c r="D772" s="197">
        <v>864.25</v>
      </c>
      <c r="E772" s="198">
        <f t="shared" si="11"/>
        <v>640.19000000000005</v>
      </c>
    </row>
    <row r="773" spans="1:5" ht="30" x14ac:dyDescent="0.2">
      <c r="A773" s="208" t="s">
        <v>1662</v>
      </c>
      <c r="B773" s="207" t="s">
        <v>1663</v>
      </c>
      <c r="C773" s="208" t="s">
        <v>294</v>
      </c>
      <c r="D773" s="197">
        <v>33148.199999999997</v>
      </c>
      <c r="E773" s="198">
        <f t="shared" si="11"/>
        <v>24554.22</v>
      </c>
    </row>
    <row r="774" spans="1:5" ht="30" x14ac:dyDescent="0.2">
      <c r="A774" s="208" t="s">
        <v>1664</v>
      </c>
      <c r="B774" s="207" t="s">
        <v>1665</v>
      </c>
      <c r="C774" s="208" t="s">
        <v>294</v>
      </c>
      <c r="D774" s="197">
        <v>31822.14</v>
      </c>
      <c r="E774" s="198">
        <f t="shared" si="11"/>
        <v>23571.96</v>
      </c>
    </row>
    <row r="775" spans="1:5" ht="45" x14ac:dyDescent="0.2">
      <c r="A775" s="208" t="s">
        <v>1666</v>
      </c>
      <c r="B775" s="207" t="s">
        <v>1667</v>
      </c>
      <c r="C775" s="208" t="s">
        <v>1661</v>
      </c>
      <c r="D775" s="197">
        <v>866.43</v>
      </c>
      <c r="E775" s="198">
        <f t="shared" si="11"/>
        <v>641.79999999999995</v>
      </c>
    </row>
    <row r="776" spans="1:5" ht="15" x14ac:dyDescent="0.2">
      <c r="A776" s="208" t="s">
        <v>1668</v>
      </c>
      <c r="B776" s="207" t="s">
        <v>1669</v>
      </c>
      <c r="C776" s="208" t="s">
        <v>213</v>
      </c>
      <c r="D776" s="197">
        <v>14.76</v>
      </c>
      <c r="E776" s="198">
        <f t="shared" si="11"/>
        <v>10.93</v>
      </c>
    </row>
    <row r="777" spans="1:5" ht="45" x14ac:dyDescent="0.2">
      <c r="A777" s="208" t="s">
        <v>1670</v>
      </c>
      <c r="B777" s="207" t="s">
        <v>1671</v>
      </c>
      <c r="C777" s="208" t="s">
        <v>301</v>
      </c>
      <c r="D777" s="197">
        <v>200.55</v>
      </c>
      <c r="E777" s="198">
        <f t="shared" si="11"/>
        <v>148.56</v>
      </c>
    </row>
    <row r="778" spans="1:5" ht="30" x14ac:dyDescent="0.2">
      <c r="A778" s="208" t="s">
        <v>1672</v>
      </c>
      <c r="B778" s="207" t="s">
        <v>1673</v>
      </c>
      <c r="C778" s="208" t="s">
        <v>226</v>
      </c>
      <c r="D778" s="197">
        <v>2873.71</v>
      </c>
      <c r="E778" s="198">
        <f t="shared" ref="E778:E841" si="12">ROUND(D778/(1+$E$7),2)</f>
        <v>2128.67</v>
      </c>
    </row>
    <row r="779" spans="1:5" ht="17.25" x14ac:dyDescent="0.2">
      <c r="A779" s="208" t="s">
        <v>1674</v>
      </c>
      <c r="B779" s="207" t="s">
        <v>1675</v>
      </c>
      <c r="C779" s="208" t="s">
        <v>1622</v>
      </c>
      <c r="D779" s="197">
        <v>6.82</v>
      </c>
      <c r="E779" s="198">
        <f t="shared" si="12"/>
        <v>5.05</v>
      </c>
    </row>
    <row r="780" spans="1:5" ht="17.25" x14ac:dyDescent="0.2">
      <c r="A780" s="208" t="s">
        <v>1676</v>
      </c>
      <c r="B780" s="207" t="s">
        <v>1677</v>
      </c>
      <c r="C780" s="208" t="s">
        <v>1622</v>
      </c>
      <c r="D780" s="197">
        <v>6.82</v>
      </c>
      <c r="E780" s="198">
        <f t="shared" si="12"/>
        <v>5.05</v>
      </c>
    </row>
    <row r="781" spans="1:5" ht="17.25" x14ac:dyDescent="0.2">
      <c r="A781" s="208" t="s">
        <v>1678</v>
      </c>
      <c r="B781" s="207" t="s">
        <v>1679</v>
      </c>
      <c r="C781" s="208" t="s">
        <v>1622</v>
      </c>
      <c r="D781" s="197">
        <v>12.39</v>
      </c>
      <c r="E781" s="198">
        <f t="shared" si="12"/>
        <v>9.18</v>
      </c>
    </row>
    <row r="782" spans="1:5" ht="17.25" x14ac:dyDescent="0.2">
      <c r="A782" s="208" t="s">
        <v>1680</v>
      </c>
      <c r="B782" s="207" t="s">
        <v>1681</v>
      </c>
      <c r="C782" s="208" t="s">
        <v>1622</v>
      </c>
      <c r="D782" s="197">
        <v>3.03</v>
      </c>
      <c r="E782" s="198">
        <f t="shared" si="12"/>
        <v>2.2400000000000002</v>
      </c>
    </row>
    <row r="783" spans="1:5" ht="17.25" x14ac:dyDescent="0.2">
      <c r="A783" s="208" t="s">
        <v>1682</v>
      </c>
      <c r="B783" s="207" t="s">
        <v>1683</v>
      </c>
      <c r="C783" s="208" t="s">
        <v>1622</v>
      </c>
      <c r="D783" s="197">
        <v>3.41</v>
      </c>
      <c r="E783" s="198">
        <f t="shared" si="12"/>
        <v>2.5299999999999998</v>
      </c>
    </row>
    <row r="784" spans="1:5" ht="17.25" x14ac:dyDescent="0.2">
      <c r="A784" s="208" t="s">
        <v>1684</v>
      </c>
      <c r="B784" s="207" t="s">
        <v>1685</v>
      </c>
      <c r="C784" s="208" t="s">
        <v>1622</v>
      </c>
      <c r="D784" s="197">
        <v>3.41</v>
      </c>
      <c r="E784" s="198">
        <f t="shared" si="12"/>
        <v>2.5299999999999998</v>
      </c>
    </row>
    <row r="785" spans="1:5" ht="17.25" x14ac:dyDescent="0.2">
      <c r="A785" s="208" t="s">
        <v>1686</v>
      </c>
      <c r="B785" s="207" t="s">
        <v>1687</v>
      </c>
      <c r="C785" s="208" t="s">
        <v>1622</v>
      </c>
      <c r="D785" s="197">
        <v>0.65</v>
      </c>
      <c r="E785" s="198">
        <f t="shared" si="12"/>
        <v>0.48</v>
      </c>
    </row>
    <row r="786" spans="1:5" ht="17.25" x14ac:dyDescent="0.2">
      <c r="A786" s="208" t="s">
        <v>1688</v>
      </c>
      <c r="B786" s="207" t="s">
        <v>1689</v>
      </c>
      <c r="C786" s="208" t="s">
        <v>1622</v>
      </c>
      <c r="D786" s="197">
        <v>0.32</v>
      </c>
      <c r="E786" s="198">
        <f t="shared" si="12"/>
        <v>0.24</v>
      </c>
    </row>
    <row r="787" spans="1:5" ht="17.25" x14ac:dyDescent="0.2">
      <c r="A787" s="208" t="s">
        <v>1690</v>
      </c>
      <c r="B787" s="207" t="s">
        <v>1691</v>
      </c>
      <c r="C787" s="208" t="s">
        <v>1622</v>
      </c>
      <c r="D787" s="197">
        <v>0.17</v>
      </c>
      <c r="E787" s="198">
        <f t="shared" si="12"/>
        <v>0.13</v>
      </c>
    </row>
    <row r="788" spans="1:5" ht="17.25" x14ac:dyDescent="0.2">
      <c r="A788" s="208" t="s">
        <v>1692</v>
      </c>
      <c r="B788" s="207" t="s">
        <v>1693</v>
      </c>
      <c r="C788" s="208" t="s">
        <v>1622</v>
      </c>
      <c r="D788" s="197">
        <v>2.72</v>
      </c>
      <c r="E788" s="198">
        <f t="shared" si="12"/>
        <v>2.0099999999999998</v>
      </c>
    </row>
    <row r="789" spans="1:5" ht="17.25" x14ac:dyDescent="0.2">
      <c r="A789" s="208" t="s">
        <v>1694</v>
      </c>
      <c r="B789" s="207" t="s">
        <v>1695</v>
      </c>
      <c r="C789" s="208" t="s">
        <v>1622</v>
      </c>
      <c r="D789" s="197">
        <v>2.13</v>
      </c>
      <c r="E789" s="198">
        <f t="shared" si="12"/>
        <v>1.58</v>
      </c>
    </row>
    <row r="790" spans="1:5" ht="17.25" x14ac:dyDescent="0.2">
      <c r="A790" s="208" t="s">
        <v>1696</v>
      </c>
      <c r="B790" s="207" t="s">
        <v>1697</v>
      </c>
      <c r="C790" s="208" t="s">
        <v>1622</v>
      </c>
      <c r="D790" s="197">
        <v>2.2799999999999998</v>
      </c>
      <c r="E790" s="198">
        <f t="shared" si="12"/>
        <v>1.69</v>
      </c>
    </row>
    <row r="791" spans="1:5" ht="17.25" x14ac:dyDescent="0.2">
      <c r="A791" s="208" t="s">
        <v>1698</v>
      </c>
      <c r="B791" s="207" t="s">
        <v>1699</v>
      </c>
      <c r="C791" s="208" t="s">
        <v>1622</v>
      </c>
      <c r="D791" s="197">
        <v>1.99</v>
      </c>
      <c r="E791" s="198">
        <f t="shared" si="12"/>
        <v>1.47</v>
      </c>
    </row>
    <row r="792" spans="1:5" ht="15" x14ac:dyDescent="0.2">
      <c r="A792" s="208" t="s">
        <v>1700</v>
      </c>
      <c r="B792" s="207" t="s">
        <v>1701</v>
      </c>
      <c r="C792" s="208" t="s">
        <v>1702</v>
      </c>
      <c r="D792" s="197">
        <v>473.67</v>
      </c>
      <c r="E792" s="198">
        <f t="shared" si="12"/>
        <v>350.87</v>
      </c>
    </row>
    <row r="793" spans="1:5" ht="15" x14ac:dyDescent="0.2">
      <c r="A793" s="208" t="s">
        <v>1703</v>
      </c>
      <c r="B793" s="207" t="s">
        <v>1704</v>
      </c>
      <c r="C793" s="208" t="s">
        <v>1702</v>
      </c>
      <c r="D793" s="197">
        <v>473.67</v>
      </c>
      <c r="E793" s="198">
        <f t="shared" si="12"/>
        <v>350.87</v>
      </c>
    </row>
    <row r="794" spans="1:5" ht="15" x14ac:dyDescent="0.2">
      <c r="A794" s="208" t="s">
        <v>1705</v>
      </c>
      <c r="B794" s="207" t="s">
        <v>1706</v>
      </c>
      <c r="C794" s="208" t="s">
        <v>1702</v>
      </c>
      <c r="D794" s="197">
        <v>542.95000000000005</v>
      </c>
      <c r="E794" s="198">
        <f t="shared" si="12"/>
        <v>402.19</v>
      </c>
    </row>
    <row r="795" spans="1:5" ht="15" x14ac:dyDescent="0.2">
      <c r="A795" s="208" t="s">
        <v>1707</v>
      </c>
      <c r="B795" s="207" t="s">
        <v>1708</v>
      </c>
      <c r="C795" s="208" t="s">
        <v>1702</v>
      </c>
      <c r="D795" s="197">
        <v>269.33999999999997</v>
      </c>
      <c r="E795" s="198">
        <f t="shared" si="12"/>
        <v>199.51</v>
      </c>
    </row>
    <row r="796" spans="1:5" ht="15" x14ac:dyDescent="0.2">
      <c r="A796" s="208" t="s">
        <v>1709</v>
      </c>
      <c r="B796" s="207" t="s">
        <v>1710</v>
      </c>
      <c r="C796" s="208" t="s">
        <v>1702</v>
      </c>
      <c r="D796" s="197">
        <v>368.9</v>
      </c>
      <c r="E796" s="198">
        <f t="shared" si="12"/>
        <v>273.26</v>
      </c>
    </row>
    <row r="797" spans="1:5" ht="15" x14ac:dyDescent="0.2">
      <c r="A797" s="208" t="s">
        <v>1711</v>
      </c>
      <c r="B797" s="207" t="s">
        <v>1712</v>
      </c>
      <c r="C797" s="208" t="s">
        <v>1702</v>
      </c>
      <c r="D797" s="197">
        <v>258.49</v>
      </c>
      <c r="E797" s="198">
        <f t="shared" si="12"/>
        <v>191.47</v>
      </c>
    </row>
    <row r="798" spans="1:5" ht="15" x14ac:dyDescent="0.2">
      <c r="A798" s="208" t="s">
        <v>1713</v>
      </c>
      <c r="B798" s="207" t="s">
        <v>1714</v>
      </c>
      <c r="C798" s="208" t="s">
        <v>1702</v>
      </c>
      <c r="D798" s="197">
        <v>743.51</v>
      </c>
      <c r="E798" s="198">
        <f t="shared" si="12"/>
        <v>550.75</v>
      </c>
    </row>
    <row r="799" spans="1:5" ht="15" x14ac:dyDescent="0.2">
      <c r="A799" s="208" t="s">
        <v>1715</v>
      </c>
      <c r="B799" s="207" t="s">
        <v>1716</v>
      </c>
      <c r="C799" s="208" t="s">
        <v>226</v>
      </c>
      <c r="D799" s="197">
        <v>10107.31</v>
      </c>
      <c r="E799" s="198">
        <f t="shared" si="12"/>
        <v>7486.9</v>
      </c>
    </row>
    <row r="800" spans="1:5" ht="15" x14ac:dyDescent="0.2">
      <c r="A800" s="208" t="s">
        <v>1717</v>
      </c>
      <c r="B800" s="207" t="s">
        <v>1718</v>
      </c>
      <c r="C800" s="208" t="s">
        <v>226</v>
      </c>
      <c r="D800" s="197">
        <v>6880.68</v>
      </c>
      <c r="E800" s="198">
        <f t="shared" si="12"/>
        <v>5096.8</v>
      </c>
    </row>
    <row r="801" spans="1:5" ht="45" x14ac:dyDescent="0.2">
      <c r="A801" s="208" t="s">
        <v>1719</v>
      </c>
      <c r="B801" s="207" t="s">
        <v>1720</v>
      </c>
      <c r="C801" s="208" t="s">
        <v>226</v>
      </c>
      <c r="D801" s="197">
        <v>20679.59</v>
      </c>
      <c r="E801" s="198">
        <f t="shared" si="12"/>
        <v>15318.21</v>
      </c>
    </row>
    <row r="802" spans="1:5" ht="30" x14ac:dyDescent="0.2">
      <c r="A802" s="208" t="s">
        <v>1721</v>
      </c>
      <c r="B802" s="207" t="s">
        <v>1722</v>
      </c>
      <c r="C802" s="208" t="s">
        <v>226</v>
      </c>
      <c r="D802" s="197">
        <v>875.13</v>
      </c>
      <c r="E802" s="198">
        <f t="shared" si="12"/>
        <v>648.24</v>
      </c>
    </row>
    <row r="803" spans="1:5" ht="45" x14ac:dyDescent="0.2">
      <c r="A803" s="208" t="s">
        <v>1723</v>
      </c>
      <c r="B803" s="207" t="s">
        <v>1724</v>
      </c>
      <c r="C803" s="208" t="s">
        <v>1725</v>
      </c>
      <c r="D803" s="197">
        <v>338.18</v>
      </c>
      <c r="E803" s="198">
        <f t="shared" si="12"/>
        <v>250.5</v>
      </c>
    </row>
    <row r="804" spans="1:5" ht="30" x14ac:dyDescent="0.2">
      <c r="A804" s="208" t="s">
        <v>1726</v>
      </c>
      <c r="B804" s="207" t="s">
        <v>1727</v>
      </c>
      <c r="C804" s="208" t="s">
        <v>1725</v>
      </c>
      <c r="D804" s="197">
        <v>1182.51</v>
      </c>
      <c r="E804" s="198">
        <f t="shared" si="12"/>
        <v>875.93</v>
      </c>
    </row>
    <row r="805" spans="1:5" ht="15" x14ac:dyDescent="0.2">
      <c r="A805" s="208" t="s">
        <v>1728</v>
      </c>
      <c r="B805" s="207" t="s">
        <v>1729</v>
      </c>
      <c r="C805" s="208" t="s">
        <v>794</v>
      </c>
      <c r="D805" s="197">
        <v>109.44</v>
      </c>
      <c r="E805" s="198">
        <f t="shared" si="12"/>
        <v>81.069999999999993</v>
      </c>
    </row>
    <row r="806" spans="1:5" ht="15" x14ac:dyDescent="0.2">
      <c r="A806" s="208" t="s">
        <v>1730</v>
      </c>
      <c r="B806" s="207" t="s">
        <v>1731</v>
      </c>
      <c r="C806" s="208" t="s">
        <v>794</v>
      </c>
      <c r="D806" s="197">
        <v>145.91999999999999</v>
      </c>
      <c r="E806" s="198">
        <f t="shared" si="12"/>
        <v>108.09</v>
      </c>
    </row>
    <row r="807" spans="1:5" ht="15" x14ac:dyDescent="0.2">
      <c r="A807" s="208" t="s">
        <v>1732</v>
      </c>
      <c r="B807" s="207" t="s">
        <v>1733</v>
      </c>
      <c r="C807" s="208" t="s">
        <v>794</v>
      </c>
      <c r="D807" s="197">
        <v>251.94</v>
      </c>
      <c r="E807" s="198">
        <f t="shared" si="12"/>
        <v>186.62</v>
      </c>
    </row>
    <row r="808" spans="1:5" ht="15" x14ac:dyDescent="0.2">
      <c r="A808" s="208" t="s">
        <v>1734</v>
      </c>
      <c r="B808" s="207" t="s">
        <v>1735</v>
      </c>
      <c r="C808" s="208" t="s">
        <v>794</v>
      </c>
      <c r="D808" s="197">
        <v>93.44</v>
      </c>
      <c r="E808" s="198">
        <f t="shared" si="12"/>
        <v>69.209999999999994</v>
      </c>
    </row>
    <row r="809" spans="1:5" ht="15" x14ac:dyDescent="0.2">
      <c r="A809" s="208" t="s">
        <v>1736</v>
      </c>
      <c r="B809" s="207" t="s">
        <v>1737</v>
      </c>
      <c r="C809" s="208" t="s">
        <v>794</v>
      </c>
      <c r="D809" s="197">
        <v>111.81</v>
      </c>
      <c r="E809" s="198">
        <f t="shared" si="12"/>
        <v>82.82</v>
      </c>
    </row>
    <row r="810" spans="1:5" ht="15" x14ac:dyDescent="0.2">
      <c r="A810" s="208" t="s">
        <v>1738</v>
      </c>
      <c r="B810" s="207" t="s">
        <v>1739</v>
      </c>
      <c r="C810" s="208" t="s">
        <v>794</v>
      </c>
      <c r="D810" s="197">
        <v>191.04</v>
      </c>
      <c r="E810" s="198">
        <f t="shared" si="12"/>
        <v>141.51</v>
      </c>
    </row>
    <row r="811" spans="1:5" ht="15" x14ac:dyDescent="0.2">
      <c r="A811" s="208" t="s">
        <v>1740</v>
      </c>
      <c r="B811" s="207" t="s">
        <v>1741</v>
      </c>
      <c r="C811" s="208" t="s">
        <v>794</v>
      </c>
      <c r="D811" s="197">
        <v>223.6</v>
      </c>
      <c r="E811" s="198">
        <f t="shared" si="12"/>
        <v>165.63</v>
      </c>
    </row>
    <row r="812" spans="1:5" ht="15" x14ac:dyDescent="0.2">
      <c r="A812" s="208" t="s">
        <v>1742</v>
      </c>
      <c r="B812" s="207" t="s">
        <v>1743</v>
      </c>
      <c r="C812" s="208" t="s">
        <v>794</v>
      </c>
      <c r="D812" s="197">
        <v>243.69</v>
      </c>
      <c r="E812" s="198">
        <f t="shared" si="12"/>
        <v>180.51</v>
      </c>
    </row>
    <row r="813" spans="1:5" ht="15" x14ac:dyDescent="0.2">
      <c r="A813" s="208" t="s">
        <v>1744</v>
      </c>
      <c r="B813" s="207" t="s">
        <v>1745</v>
      </c>
      <c r="C813" s="208" t="s">
        <v>794</v>
      </c>
      <c r="D813" s="197">
        <v>300.8</v>
      </c>
      <c r="E813" s="198">
        <f t="shared" si="12"/>
        <v>222.81</v>
      </c>
    </row>
    <row r="814" spans="1:5" ht="15" x14ac:dyDescent="0.2">
      <c r="A814" s="208" t="s">
        <v>1746</v>
      </c>
      <c r="B814" s="207" t="s">
        <v>1747</v>
      </c>
      <c r="C814" s="208" t="s">
        <v>794</v>
      </c>
      <c r="D814" s="197">
        <v>40.15</v>
      </c>
      <c r="E814" s="198">
        <f t="shared" si="12"/>
        <v>29.74</v>
      </c>
    </row>
    <row r="815" spans="1:5" ht="15" x14ac:dyDescent="0.2">
      <c r="A815" s="208" t="s">
        <v>1748</v>
      </c>
      <c r="B815" s="207" t="s">
        <v>1749</v>
      </c>
      <c r="C815" s="208" t="s">
        <v>794</v>
      </c>
      <c r="D815" s="197">
        <v>39.92</v>
      </c>
      <c r="E815" s="198">
        <f t="shared" si="12"/>
        <v>29.57</v>
      </c>
    </row>
    <row r="816" spans="1:5" ht="15" x14ac:dyDescent="0.2">
      <c r="A816" s="208" t="s">
        <v>1750</v>
      </c>
      <c r="B816" s="207" t="s">
        <v>1751</v>
      </c>
      <c r="C816" s="208" t="s">
        <v>794</v>
      </c>
      <c r="D816" s="197">
        <v>72.849999999999994</v>
      </c>
      <c r="E816" s="198">
        <f t="shared" si="12"/>
        <v>53.96</v>
      </c>
    </row>
    <row r="817" spans="1:5" ht="15" x14ac:dyDescent="0.2">
      <c r="A817" s="208" t="s">
        <v>1752</v>
      </c>
      <c r="B817" s="207" t="s">
        <v>1753</v>
      </c>
      <c r="C817" s="208" t="s">
        <v>794</v>
      </c>
      <c r="D817" s="197">
        <v>41.91</v>
      </c>
      <c r="E817" s="198">
        <f t="shared" si="12"/>
        <v>31.04</v>
      </c>
    </row>
    <row r="818" spans="1:5" ht="15" x14ac:dyDescent="0.2">
      <c r="A818" s="208" t="s">
        <v>1754</v>
      </c>
      <c r="B818" s="207" t="s">
        <v>1755</v>
      </c>
      <c r="C818" s="208" t="s">
        <v>794</v>
      </c>
      <c r="D818" s="197">
        <v>89.93</v>
      </c>
      <c r="E818" s="198">
        <f t="shared" si="12"/>
        <v>66.61</v>
      </c>
    </row>
    <row r="819" spans="1:5" ht="15" x14ac:dyDescent="0.2">
      <c r="A819" s="208" t="s">
        <v>1756</v>
      </c>
      <c r="B819" s="207" t="s">
        <v>1757</v>
      </c>
      <c r="C819" s="208" t="s">
        <v>794</v>
      </c>
      <c r="D819" s="197">
        <v>404.81</v>
      </c>
      <c r="E819" s="198">
        <f t="shared" si="12"/>
        <v>299.86</v>
      </c>
    </row>
    <row r="820" spans="1:5" ht="15" x14ac:dyDescent="0.2">
      <c r="A820" s="208" t="s">
        <v>1758</v>
      </c>
      <c r="B820" s="207" t="s">
        <v>1759</v>
      </c>
      <c r="C820" s="208" t="s">
        <v>794</v>
      </c>
      <c r="D820" s="197">
        <v>337.34</v>
      </c>
      <c r="E820" s="198">
        <f t="shared" si="12"/>
        <v>249.88</v>
      </c>
    </row>
    <row r="821" spans="1:5" ht="15" x14ac:dyDescent="0.2">
      <c r="A821" s="208" t="s">
        <v>1760</v>
      </c>
      <c r="B821" s="207" t="s">
        <v>1761</v>
      </c>
      <c r="C821" s="208" t="s">
        <v>794</v>
      </c>
      <c r="D821" s="197">
        <v>69.05</v>
      </c>
      <c r="E821" s="198">
        <f t="shared" si="12"/>
        <v>51.15</v>
      </c>
    </row>
    <row r="822" spans="1:5" ht="15" x14ac:dyDescent="0.2">
      <c r="A822" s="208" t="s">
        <v>1762</v>
      </c>
      <c r="B822" s="207" t="s">
        <v>1763</v>
      </c>
      <c r="C822" s="208" t="s">
        <v>794</v>
      </c>
      <c r="D822" s="197">
        <v>85.18</v>
      </c>
      <c r="E822" s="198">
        <f t="shared" si="12"/>
        <v>63.1</v>
      </c>
    </row>
    <row r="823" spans="1:5" ht="15" x14ac:dyDescent="0.2">
      <c r="A823" s="208" t="s">
        <v>1764</v>
      </c>
      <c r="B823" s="207" t="s">
        <v>1765</v>
      </c>
      <c r="C823" s="208" t="s">
        <v>794</v>
      </c>
      <c r="D823" s="197">
        <v>98.37</v>
      </c>
      <c r="E823" s="198">
        <f t="shared" si="12"/>
        <v>72.87</v>
      </c>
    </row>
    <row r="824" spans="1:5" ht="15" x14ac:dyDescent="0.2">
      <c r="A824" s="208" t="s">
        <v>1766</v>
      </c>
      <c r="B824" s="207" t="s">
        <v>1767</v>
      </c>
      <c r="C824" s="208" t="s">
        <v>794</v>
      </c>
      <c r="D824" s="197">
        <v>40.72</v>
      </c>
      <c r="E824" s="198">
        <f t="shared" si="12"/>
        <v>30.16</v>
      </c>
    </row>
    <row r="825" spans="1:5" ht="15" x14ac:dyDescent="0.2">
      <c r="A825" s="208" t="s">
        <v>1768</v>
      </c>
      <c r="B825" s="207" t="s">
        <v>1769</v>
      </c>
      <c r="C825" s="208" t="s">
        <v>794</v>
      </c>
      <c r="D825" s="197">
        <v>86.45</v>
      </c>
      <c r="E825" s="198">
        <f t="shared" si="12"/>
        <v>64.040000000000006</v>
      </c>
    </row>
    <row r="826" spans="1:5" ht="15" x14ac:dyDescent="0.2">
      <c r="A826" s="208" t="s">
        <v>1770</v>
      </c>
      <c r="B826" s="207" t="s">
        <v>1771</v>
      </c>
      <c r="C826" s="208" t="s">
        <v>794</v>
      </c>
      <c r="D826" s="197">
        <v>115.27</v>
      </c>
      <c r="E826" s="198">
        <f t="shared" si="12"/>
        <v>85.39</v>
      </c>
    </row>
    <row r="827" spans="1:5" ht="15" x14ac:dyDescent="0.2">
      <c r="A827" s="208" t="s">
        <v>1772</v>
      </c>
      <c r="B827" s="207" t="s">
        <v>1773</v>
      </c>
      <c r="C827" s="208" t="s">
        <v>794</v>
      </c>
      <c r="D827" s="197">
        <v>152.71</v>
      </c>
      <c r="E827" s="198">
        <f t="shared" si="12"/>
        <v>113.12</v>
      </c>
    </row>
    <row r="828" spans="1:5" ht="15" x14ac:dyDescent="0.2">
      <c r="A828" s="208" t="s">
        <v>1774</v>
      </c>
      <c r="B828" s="207" t="s">
        <v>1775</v>
      </c>
      <c r="C828" s="208" t="s">
        <v>794</v>
      </c>
      <c r="D828" s="197">
        <v>223.6</v>
      </c>
      <c r="E828" s="198">
        <f t="shared" si="12"/>
        <v>165.63</v>
      </c>
    </row>
    <row r="829" spans="1:5" ht="15" x14ac:dyDescent="0.2">
      <c r="A829" s="208" t="s">
        <v>1776</v>
      </c>
      <c r="B829" s="207" t="s">
        <v>1777</v>
      </c>
      <c r="C829" s="208" t="s">
        <v>794</v>
      </c>
      <c r="D829" s="197">
        <v>239.45</v>
      </c>
      <c r="E829" s="198">
        <f t="shared" si="12"/>
        <v>177.37</v>
      </c>
    </row>
    <row r="830" spans="1:5" ht="15" x14ac:dyDescent="0.2">
      <c r="A830" s="208" t="s">
        <v>1778</v>
      </c>
      <c r="B830" s="207" t="s">
        <v>1779</v>
      </c>
      <c r="C830" s="208" t="s">
        <v>794</v>
      </c>
      <c r="D830" s="197">
        <v>298.32</v>
      </c>
      <c r="E830" s="198">
        <f t="shared" si="12"/>
        <v>220.98</v>
      </c>
    </row>
    <row r="831" spans="1:5" ht="15" x14ac:dyDescent="0.2">
      <c r="A831" s="208" t="s">
        <v>1780</v>
      </c>
      <c r="B831" s="207" t="s">
        <v>1781</v>
      </c>
      <c r="C831" s="208" t="s">
        <v>794</v>
      </c>
      <c r="D831" s="197">
        <v>70.650000000000006</v>
      </c>
      <c r="E831" s="198">
        <f t="shared" si="12"/>
        <v>52.33</v>
      </c>
    </row>
    <row r="832" spans="1:5" ht="15" x14ac:dyDescent="0.2">
      <c r="A832" s="208" t="s">
        <v>1782</v>
      </c>
      <c r="B832" s="207" t="s">
        <v>1783</v>
      </c>
      <c r="C832" s="208" t="s">
        <v>794</v>
      </c>
      <c r="D832" s="197">
        <v>223.6</v>
      </c>
      <c r="E832" s="198">
        <f t="shared" si="12"/>
        <v>165.63</v>
      </c>
    </row>
    <row r="833" spans="1:5" ht="15" x14ac:dyDescent="0.2">
      <c r="A833" s="208" t="s">
        <v>1784</v>
      </c>
      <c r="B833" s="207" t="s">
        <v>1785</v>
      </c>
      <c r="C833" s="208" t="s">
        <v>794</v>
      </c>
      <c r="D833" s="197">
        <v>236.15</v>
      </c>
      <c r="E833" s="198">
        <f t="shared" si="12"/>
        <v>174.93</v>
      </c>
    </row>
    <row r="834" spans="1:5" ht="15" x14ac:dyDescent="0.2">
      <c r="A834" s="208" t="s">
        <v>1786</v>
      </c>
      <c r="B834" s="207" t="s">
        <v>1787</v>
      </c>
      <c r="C834" s="208" t="s">
        <v>794</v>
      </c>
      <c r="D834" s="197">
        <v>248.69</v>
      </c>
      <c r="E834" s="198">
        <f t="shared" si="12"/>
        <v>184.21</v>
      </c>
    </row>
    <row r="835" spans="1:5" ht="15" x14ac:dyDescent="0.2">
      <c r="A835" s="208" t="s">
        <v>1788</v>
      </c>
      <c r="B835" s="207" t="s">
        <v>1789</v>
      </c>
      <c r="C835" s="208" t="s">
        <v>794</v>
      </c>
      <c r="D835" s="197">
        <v>86.59</v>
      </c>
      <c r="E835" s="198">
        <f t="shared" si="12"/>
        <v>64.14</v>
      </c>
    </row>
    <row r="836" spans="1:5" ht="15" x14ac:dyDescent="0.2">
      <c r="A836" s="208" t="s">
        <v>1790</v>
      </c>
      <c r="B836" s="207" t="s">
        <v>1791</v>
      </c>
      <c r="C836" s="208" t="s">
        <v>794</v>
      </c>
      <c r="D836" s="197">
        <v>31.64</v>
      </c>
      <c r="E836" s="198">
        <f t="shared" si="12"/>
        <v>23.44</v>
      </c>
    </row>
    <row r="837" spans="1:5" ht="15" x14ac:dyDescent="0.2">
      <c r="A837" s="208" t="s">
        <v>1792</v>
      </c>
      <c r="B837" s="207" t="s">
        <v>1793</v>
      </c>
      <c r="C837" s="208" t="s">
        <v>794</v>
      </c>
      <c r="D837" s="197">
        <v>45.74</v>
      </c>
      <c r="E837" s="198">
        <f t="shared" si="12"/>
        <v>33.880000000000003</v>
      </c>
    </row>
    <row r="838" spans="1:5" ht="15" x14ac:dyDescent="0.2">
      <c r="A838" s="208" t="s">
        <v>1794</v>
      </c>
      <c r="B838" s="207" t="s">
        <v>1795</v>
      </c>
      <c r="C838" s="208" t="s">
        <v>794</v>
      </c>
      <c r="D838" s="197">
        <v>55.84</v>
      </c>
      <c r="E838" s="198">
        <f t="shared" si="12"/>
        <v>41.36</v>
      </c>
    </row>
    <row r="839" spans="1:5" ht="15" x14ac:dyDescent="0.2">
      <c r="A839" s="208" t="s">
        <v>1796</v>
      </c>
      <c r="B839" s="207" t="s">
        <v>1797</v>
      </c>
      <c r="C839" s="208" t="s">
        <v>794</v>
      </c>
      <c r="D839" s="197">
        <v>70.08</v>
      </c>
      <c r="E839" s="198">
        <f t="shared" si="12"/>
        <v>51.91</v>
      </c>
    </row>
    <row r="840" spans="1:5" ht="15" x14ac:dyDescent="0.2">
      <c r="A840" s="208" t="s">
        <v>1798</v>
      </c>
      <c r="B840" s="207" t="s">
        <v>1799</v>
      </c>
      <c r="C840" s="208" t="s">
        <v>794</v>
      </c>
      <c r="D840" s="197">
        <v>93.44</v>
      </c>
      <c r="E840" s="198">
        <f t="shared" si="12"/>
        <v>69.209999999999994</v>
      </c>
    </row>
    <row r="841" spans="1:5" ht="15" x14ac:dyDescent="0.2">
      <c r="A841" s="208" t="s">
        <v>1800</v>
      </c>
      <c r="B841" s="207" t="s">
        <v>1801</v>
      </c>
      <c r="C841" s="208" t="s">
        <v>794</v>
      </c>
      <c r="D841" s="197">
        <v>162.94</v>
      </c>
      <c r="E841" s="198">
        <f t="shared" si="12"/>
        <v>120.7</v>
      </c>
    </row>
    <row r="842" spans="1:5" ht="15" x14ac:dyDescent="0.2">
      <c r="A842" s="208" t="s">
        <v>1802</v>
      </c>
      <c r="B842" s="207" t="s">
        <v>1803</v>
      </c>
      <c r="C842" s="208" t="s">
        <v>794</v>
      </c>
      <c r="D842" s="197">
        <v>90.52</v>
      </c>
      <c r="E842" s="198">
        <f t="shared" ref="E842:E905" si="13">ROUND(D842/(1+$E$7),2)</f>
        <v>67.05</v>
      </c>
    </row>
    <row r="843" spans="1:5" ht="15" x14ac:dyDescent="0.2">
      <c r="A843" s="208" t="s">
        <v>1804</v>
      </c>
      <c r="B843" s="207" t="s">
        <v>1805</v>
      </c>
      <c r="C843" s="208" t="s">
        <v>794</v>
      </c>
      <c r="D843" s="197">
        <v>170.86</v>
      </c>
      <c r="E843" s="198">
        <f t="shared" si="13"/>
        <v>126.56</v>
      </c>
    </row>
    <row r="844" spans="1:5" ht="15" x14ac:dyDescent="0.2">
      <c r="A844" s="208" t="s">
        <v>1806</v>
      </c>
      <c r="B844" s="207" t="s">
        <v>1807</v>
      </c>
      <c r="C844" s="208" t="s">
        <v>794</v>
      </c>
      <c r="D844" s="197">
        <v>197.55</v>
      </c>
      <c r="E844" s="198">
        <f t="shared" si="13"/>
        <v>146.33000000000001</v>
      </c>
    </row>
    <row r="845" spans="1:5" ht="15" x14ac:dyDescent="0.2">
      <c r="A845" s="208" t="s">
        <v>1808</v>
      </c>
      <c r="B845" s="207" t="s">
        <v>1809</v>
      </c>
      <c r="C845" s="208" t="s">
        <v>794</v>
      </c>
      <c r="D845" s="197">
        <v>111.28</v>
      </c>
      <c r="E845" s="198">
        <f t="shared" si="13"/>
        <v>82.43</v>
      </c>
    </row>
    <row r="846" spans="1:5" ht="15" x14ac:dyDescent="0.2">
      <c r="A846" s="208" t="s">
        <v>1810</v>
      </c>
      <c r="B846" s="207" t="s">
        <v>1811</v>
      </c>
      <c r="C846" s="208" t="s">
        <v>794</v>
      </c>
      <c r="D846" s="197">
        <v>187.91</v>
      </c>
      <c r="E846" s="198">
        <f t="shared" si="13"/>
        <v>139.19</v>
      </c>
    </row>
    <row r="847" spans="1:5" ht="15" x14ac:dyDescent="0.2">
      <c r="A847" s="208" t="s">
        <v>1812</v>
      </c>
      <c r="B847" s="207" t="s">
        <v>1813</v>
      </c>
      <c r="C847" s="208" t="s">
        <v>794</v>
      </c>
      <c r="D847" s="197">
        <v>107.84</v>
      </c>
      <c r="E847" s="198">
        <f t="shared" si="13"/>
        <v>79.88</v>
      </c>
    </row>
    <row r="848" spans="1:5" ht="15" x14ac:dyDescent="0.2">
      <c r="A848" s="208" t="s">
        <v>1814</v>
      </c>
      <c r="B848" s="207" t="s">
        <v>1815</v>
      </c>
      <c r="C848" s="208" t="s">
        <v>794</v>
      </c>
      <c r="D848" s="197">
        <v>196.17</v>
      </c>
      <c r="E848" s="198">
        <f t="shared" si="13"/>
        <v>145.31</v>
      </c>
    </row>
    <row r="849" spans="1:5" ht="15" x14ac:dyDescent="0.2">
      <c r="A849" s="208" t="s">
        <v>1816</v>
      </c>
      <c r="B849" s="207" t="s">
        <v>1817</v>
      </c>
      <c r="C849" s="208" t="s">
        <v>794</v>
      </c>
      <c r="D849" s="197">
        <v>239.49</v>
      </c>
      <c r="E849" s="198">
        <f t="shared" si="13"/>
        <v>177.4</v>
      </c>
    </row>
    <row r="850" spans="1:5" ht="15" x14ac:dyDescent="0.2">
      <c r="A850" s="208" t="s">
        <v>1818</v>
      </c>
      <c r="B850" s="207" t="s">
        <v>1819</v>
      </c>
      <c r="C850" s="208" t="s">
        <v>794</v>
      </c>
      <c r="D850" s="197">
        <v>192.99</v>
      </c>
      <c r="E850" s="198">
        <f t="shared" si="13"/>
        <v>142.96</v>
      </c>
    </row>
    <row r="851" spans="1:5" ht="15" x14ac:dyDescent="0.2">
      <c r="A851" s="208" t="s">
        <v>1820</v>
      </c>
      <c r="B851" s="207" t="s">
        <v>1821</v>
      </c>
      <c r="C851" s="208" t="s">
        <v>794</v>
      </c>
      <c r="D851" s="197">
        <v>223.6</v>
      </c>
      <c r="E851" s="198">
        <f t="shared" si="13"/>
        <v>165.63</v>
      </c>
    </row>
    <row r="852" spans="1:5" ht="15" x14ac:dyDescent="0.2">
      <c r="A852" s="208" t="s">
        <v>1822</v>
      </c>
      <c r="B852" s="207" t="s">
        <v>1823</v>
      </c>
      <c r="C852" s="208" t="s">
        <v>794</v>
      </c>
      <c r="D852" s="197">
        <v>61.7</v>
      </c>
      <c r="E852" s="198">
        <f t="shared" si="13"/>
        <v>45.7</v>
      </c>
    </row>
    <row r="853" spans="1:5" ht="15" x14ac:dyDescent="0.2">
      <c r="A853" s="208" t="s">
        <v>1824</v>
      </c>
      <c r="B853" s="207" t="s">
        <v>1825</v>
      </c>
      <c r="C853" s="208" t="s">
        <v>794</v>
      </c>
      <c r="D853" s="197">
        <v>82.27</v>
      </c>
      <c r="E853" s="198">
        <f t="shared" si="13"/>
        <v>60.94</v>
      </c>
    </row>
    <row r="854" spans="1:5" ht="15" x14ac:dyDescent="0.2">
      <c r="A854" s="208" t="s">
        <v>1826</v>
      </c>
      <c r="B854" s="207" t="s">
        <v>1827</v>
      </c>
      <c r="C854" s="208" t="s">
        <v>794</v>
      </c>
      <c r="D854" s="197">
        <v>125.33</v>
      </c>
      <c r="E854" s="198">
        <f t="shared" si="13"/>
        <v>92.84</v>
      </c>
    </row>
    <row r="855" spans="1:5" ht="15" x14ac:dyDescent="0.2">
      <c r="A855" s="208" t="s">
        <v>1828</v>
      </c>
      <c r="B855" s="207" t="s">
        <v>1829</v>
      </c>
      <c r="C855" s="208" t="s">
        <v>794</v>
      </c>
      <c r="D855" s="197">
        <v>63.56</v>
      </c>
      <c r="E855" s="198">
        <f t="shared" si="13"/>
        <v>47.08</v>
      </c>
    </row>
    <row r="856" spans="1:5" ht="15" x14ac:dyDescent="0.2">
      <c r="A856" s="208" t="s">
        <v>1830</v>
      </c>
      <c r="B856" s="207" t="s">
        <v>1831</v>
      </c>
      <c r="C856" s="208" t="s">
        <v>794</v>
      </c>
      <c r="D856" s="197">
        <v>53.87</v>
      </c>
      <c r="E856" s="198">
        <f t="shared" si="13"/>
        <v>39.9</v>
      </c>
    </row>
    <row r="857" spans="1:5" ht="15" x14ac:dyDescent="0.2">
      <c r="A857" s="208" t="s">
        <v>1832</v>
      </c>
      <c r="B857" s="207" t="s">
        <v>1833</v>
      </c>
      <c r="C857" s="208" t="s">
        <v>794</v>
      </c>
      <c r="D857" s="197">
        <v>7.47</v>
      </c>
      <c r="E857" s="198">
        <f t="shared" si="13"/>
        <v>5.53</v>
      </c>
    </row>
    <row r="858" spans="1:5" ht="15" x14ac:dyDescent="0.2">
      <c r="A858" s="208" t="s">
        <v>1834</v>
      </c>
      <c r="B858" s="207" t="s">
        <v>1835</v>
      </c>
      <c r="C858" s="208" t="s">
        <v>794</v>
      </c>
      <c r="D858" s="197">
        <v>52.38</v>
      </c>
      <c r="E858" s="198">
        <f t="shared" si="13"/>
        <v>38.799999999999997</v>
      </c>
    </row>
    <row r="859" spans="1:5" ht="15" x14ac:dyDescent="0.2">
      <c r="A859" s="208" t="s">
        <v>1836</v>
      </c>
      <c r="B859" s="207" t="s">
        <v>1837</v>
      </c>
      <c r="C859" s="208" t="s">
        <v>794</v>
      </c>
      <c r="D859" s="197">
        <v>102.11</v>
      </c>
      <c r="E859" s="198">
        <f t="shared" si="13"/>
        <v>75.64</v>
      </c>
    </row>
    <row r="860" spans="1:5" ht="15" x14ac:dyDescent="0.2">
      <c r="A860" s="208" t="s">
        <v>1838</v>
      </c>
      <c r="B860" s="207" t="s">
        <v>1839</v>
      </c>
      <c r="C860" s="208" t="s">
        <v>794</v>
      </c>
      <c r="D860" s="197">
        <v>51.66</v>
      </c>
      <c r="E860" s="198">
        <f t="shared" si="13"/>
        <v>38.270000000000003</v>
      </c>
    </row>
    <row r="861" spans="1:5" ht="15" x14ac:dyDescent="0.2">
      <c r="A861" s="208" t="s">
        <v>1840</v>
      </c>
      <c r="B861" s="207" t="s">
        <v>1841</v>
      </c>
      <c r="C861" s="208" t="s">
        <v>794</v>
      </c>
      <c r="D861" s="197">
        <v>3.83</v>
      </c>
      <c r="E861" s="198">
        <f t="shared" si="13"/>
        <v>2.84</v>
      </c>
    </row>
    <row r="862" spans="1:5" ht="15" x14ac:dyDescent="0.2">
      <c r="A862" s="208" t="s">
        <v>1842</v>
      </c>
      <c r="B862" s="207" t="s">
        <v>1843</v>
      </c>
      <c r="C862" s="208" t="s">
        <v>794</v>
      </c>
      <c r="D862" s="197">
        <v>10.58</v>
      </c>
      <c r="E862" s="198">
        <f t="shared" si="13"/>
        <v>7.84</v>
      </c>
    </row>
    <row r="863" spans="1:5" ht="15" x14ac:dyDescent="0.2">
      <c r="A863" s="208" t="s">
        <v>1844</v>
      </c>
      <c r="B863" s="207" t="s">
        <v>1845</v>
      </c>
      <c r="C863" s="208" t="s">
        <v>794</v>
      </c>
      <c r="D863" s="197">
        <v>60.3</v>
      </c>
      <c r="E863" s="198">
        <f t="shared" si="13"/>
        <v>44.67</v>
      </c>
    </row>
    <row r="864" spans="1:5" ht="15" x14ac:dyDescent="0.2">
      <c r="A864" s="208" t="s">
        <v>1846</v>
      </c>
      <c r="B864" s="207" t="s">
        <v>1847</v>
      </c>
      <c r="C864" s="208" t="s">
        <v>794</v>
      </c>
      <c r="D864" s="197">
        <v>41.74</v>
      </c>
      <c r="E864" s="198">
        <f t="shared" si="13"/>
        <v>30.92</v>
      </c>
    </row>
    <row r="865" spans="1:5" ht="15" x14ac:dyDescent="0.2">
      <c r="A865" s="208" t="s">
        <v>1848</v>
      </c>
      <c r="B865" s="207" t="s">
        <v>1849</v>
      </c>
      <c r="C865" s="208" t="s">
        <v>794</v>
      </c>
      <c r="D865" s="197">
        <v>12.4</v>
      </c>
      <c r="E865" s="198">
        <f t="shared" si="13"/>
        <v>9.19</v>
      </c>
    </row>
    <row r="866" spans="1:5" ht="15" x14ac:dyDescent="0.2">
      <c r="A866" s="208" t="s">
        <v>1850</v>
      </c>
      <c r="B866" s="207" t="s">
        <v>1851</v>
      </c>
      <c r="C866" s="208" t="s">
        <v>794</v>
      </c>
      <c r="D866" s="197">
        <v>75.53</v>
      </c>
      <c r="E866" s="198">
        <f t="shared" si="13"/>
        <v>55.95</v>
      </c>
    </row>
    <row r="867" spans="1:5" ht="15" x14ac:dyDescent="0.2">
      <c r="A867" s="208" t="s">
        <v>1852</v>
      </c>
      <c r="B867" s="207" t="s">
        <v>1853</v>
      </c>
      <c r="C867" s="208" t="s">
        <v>794</v>
      </c>
      <c r="D867" s="197">
        <v>110.55</v>
      </c>
      <c r="E867" s="198">
        <f t="shared" si="13"/>
        <v>81.89</v>
      </c>
    </row>
    <row r="868" spans="1:5" ht="15" x14ac:dyDescent="0.2">
      <c r="A868" s="209" t="s">
        <v>1854</v>
      </c>
      <c r="B868" s="210" t="s">
        <v>1855</v>
      </c>
      <c r="C868" s="209" t="s">
        <v>281</v>
      </c>
      <c r="D868" s="199">
        <v>1.24</v>
      </c>
      <c r="E868" s="200">
        <f t="shared" si="13"/>
        <v>0.92</v>
      </c>
    </row>
    <row r="869" spans="1:5" ht="15" x14ac:dyDescent="0.2">
      <c r="A869" s="209" t="s">
        <v>1856</v>
      </c>
      <c r="B869" s="210" t="s">
        <v>1857</v>
      </c>
      <c r="C869" s="209" t="s">
        <v>1858</v>
      </c>
      <c r="D869" s="199">
        <v>5973.05</v>
      </c>
      <c r="E869" s="200">
        <f t="shared" si="13"/>
        <v>4424.4799999999996</v>
      </c>
    </row>
    <row r="870" spans="1:5" ht="15" x14ac:dyDescent="0.2">
      <c r="A870" s="208" t="s">
        <v>1859</v>
      </c>
      <c r="B870" s="207" t="s">
        <v>1860</v>
      </c>
      <c r="C870" s="208" t="s">
        <v>794</v>
      </c>
      <c r="D870" s="197">
        <v>83.34</v>
      </c>
      <c r="E870" s="198">
        <f t="shared" si="13"/>
        <v>61.73</v>
      </c>
    </row>
    <row r="871" spans="1:5" ht="15" x14ac:dyDescent="0.2">
      <c r="A871" s="208" t="s">
        <v>1861</v>
      </c>
      <c r="B871" s="207" t="s">
        <v>1862</v>
      </c>
      <c r="C871" s="208" t="s">
        <v>794</v>
      </c>
      <c r="D871" s="197">
        <v>18.22</v>
      </c>
      <c r="E871" s="198">
        <f t="shared" si="13"/>
        <v>13.5</v>
      </c>
    </row>
    <row r="872" spans="1:5" ht="15" x14ac:dyDescent="0.2">
      <c r="A872" s="208" t="s">
        <v>1863</v>
      </c>
      <c r="B872" s="207" t="s">
        <v>1864</v>
      </c>
      <c r="C872" s="208" t="s">
        <v>794</v>
      </c>
      <c r="D872" s="197">
        <v>82.26</v>
      </c>
      <c r="E872" s="198">
        <f t="shared" si="13"/>
        <v>60.93</v>
      </c>
    </row>
    <row r="873" spans="1:5" ht="15" x14ac:dyDescent="0.2">
      <c r="A873" s="208" t="s">
        <v>1865</v>
      </c>
      <c r="B873" s="207" t="s">
        <v>1866</v>
      </c>
      <c r="C873" s="208" t="s">
        <v>794</v>
      </c>
      <c r="D873" s="197">
        <v>156.72999999999999</v>
      </c>
      <c r="E873" s="198">
        <f t="shared" si="13"/>
        <v>116.1</v>
      </c>
    </row>
    <row r="874" spans="1:5" ht="30" x14ac:dyDescent="0.2">
      <c r="A874" s="208" t="s">
        <v>1867</v>
      </c>
      <c r="B874" s="207" t="s">
        <v>1868</v>
      </c>
      <c r="C874" s="208" t="s">
        <v>794</v>
      </c>
      <c r="D874" s="197">
        <v>67.02</v>
      </c>
      <c r="E874" s="198">
        <f t="shared" si="13"/>
        <v>49.64</v>
      </c>
    </row>
    <row r="875" spans="1:5" ht="30" x14ac:dyDescent="0.2">
      <c r="A875" s="208" t="s">
        <v>1869</v>
      </c>
      <c r="B875" s="207" t="s">
        <v>1870</v>
      </c>
      <c r="C875" s="208" t="s">
        <v>794</v>
      </c>
      <c r="D875" s="197">
        <v>65.75</v>
      </c>
      <c r="E875" s="198">
        <f t="shared" si="13"/>
        <v>48.7</v>
      </c>
    </row>
    <row r="876" spans="1:5" ht="30" x14ac:dyDescent="0.2">
      <c r="A876" s="208" t="s">
        <v>1871</v>
      </c>
      <c r="B876" s="207" t="s">
        <v>1872</v>
      </c>
      <c r="C876" s="208" t="s">
        <v>794</v>
      </c>
      <c r="D876" s="197">
        <v>105.07</v>
      </c>
      <c r="E876" s="198">
        <f t="shared" si="13"/>
        <v>77.83</v>
      </c>
    </row>
    <row r="877" spans="1:5" ht="30" x14ac:dyDescent="0.2">
      <c r="A877" s="208" t="s">
        <v>1873</v>
      </c>
      <c r="B877" s="207" t="s">
        <v>1874</v>
      </c>
      <c r="C877" s="208" t="s">
        <v>794</v>
      </c>
      <c r="D877" s="197">
        <v>140.09</v>
      </c>
      <c r="E877" s="198">
        <f t="shared" si="13"/>
        <v>103.77</v>
      </c>
    </row>
    <row r="878" spans="1:5" ht="30" x14ac:dyDescent="0.2">
      <c r="A878" s="208" t="s">
        <v>1875</v>
      </c>
      <c r="B878" s="207" t="s">
        <v>1876</v>
      </c>
      <c r="C878" s="208" t="s">
        <v>281</v>
      </c>
      <c r="D878" s="197">
        <v>3.25</v>
      </c>
      <c r="E878" s="198">
        <f t="shared" si="13"/>
        <v>2.41</v>
      </c>
    </row>
    <row r="879" spans="1:5" ht="30" x14ac:dyDescent="0.2">
      <c r="A879" s="208" t="s">
        <v>1877</v>
      </c>
      <c r="B879" s="207" t="s">
        <v>1878</v>
      </c>
      <c r="C879" s="208" t="s">
        <v>1858</v>
      </c>
      <c r="D879" s="197">
        <v>18780.25</v>
      </c>
      <c r="E879" s="198">
        <f t="shared" si="13"/>
        <v>13911.3</v>
      </c>
    </row>
    <row r="880" spans="1:5" ht="30" x14ac:dyDescent="0.2">
      <c r="A880" s="208" t="s">
        <v>1879</v>
      </c>
      <c r="B880" s="207" t="s">
        <v>1880</v>
      </c>
      <c r="C880" s="208" t="s">
        <v>794</v>
      </c>
      <c r="D880" s="197">
        <v>46.86</v>
      </c>
      <c r="E880" s="198">
        <f t="shared" si="13"/>
        <v>34.71</v>
      </c>
    </row>
    <row r="881" spans="1:5" ht="30" x14ac:dyDescent="0.2">
      <c r="A881" s="208" t="s">
        <v>1881</v>
      </c>
      <c r="B881" s="207" t="s">
        <v>1882</v>
      </c>
      <c r="C881" s="208" t="s">
        <v>794</v>
      </c>
      <c r="D881" s="197">
        <v>21.39</v>
      </c>
      <c r="E881" s="198">
        <f t="shared" si="13"/>
        <v>15.84</v>
      </c>
    </row>
    <row r="882" spans="1:5" ht="30" x14ac:dyDescent="0.2">
      <c r="A882" s="208" t="s">
        <v>1883</v>
      </c>
      <c r="B882" s="207" t="s">
        <v>1884</v>
      </c>
      <c r="C882" s="208" t="s">
        <v>794</v>
      </c>
      <c r="D882" s="197">
        <v>138.69</v>
      </c>
      <c r="E882" s="198">
        <f t="shared" si="13"/>
        <v>102.73</v>
      </c>
    </row>
    <row r="883" spans="1:5" ht="30" x14ac:dyDescent="0.2">
      <c r="A883" s="208" t="s">
        <v>1885</v>
      </c>
      <c r="B883" s="207" t="s">
        <v>1886</v>
      </c>
      <c r="C883" s="208" t="s">
        <v>794</v>
      </c>
      <c r="D883" s="197">
        <v>173.71</v>
      </c>
      <c r="E883" s="198">
        <f t="shared" si="13"/>
        <v>128.66999999999999</v>
      </c>
    </row>
    <row r="884" spans="1:5" ht="30" x14ac:dyDescent="0.2">
      <c r="A884" s="208" t="s">
        <v>1887</v>
      </c>
      <c r="B884" s="207" t="s">
        <v>1888</v>
      </c>
      <c r="C884" s="208" t="s">
        <v>281</v>
      </c>
      <c r="D884" s="197">
        <v>1.1299999999999999</v>
      </c>
      <c r="E884" s="198">
        <f t="shared" si="13"/>
        <v>0.84</v>
      </c>
    </row>
    <row r="885" spans="1:5" ht="30" x14ac:dyDescent="0.2">
      <c r="A885" s="208" t="s">
        <v>1889</v>
      </c>
      <c r="B885" s="207" t="s">
        <v>1890</v>
      </c>
      <c r="C885" s="208" t="s">
        <v>1858</v>
      </c>
      <c r="D885" s="197">
        <v>9440.98</v>
      </c>
      <c r="E885" s="198">
        <f t="shared" si="13"/>
        <v>6993.32</v>
      </c>
    </row>
    <row r="886" spans="1:5" ht="30" x14ac:dyDescent="0.2">
      <c r="A886" s="208" t="s">
        <v>1891</v>
      </c>
      <c r="B886" s="207" t="s">
        <v>1892</v>
      </c>
      <c r="C886" s="208" t="s">
        <v>794</v>
      </c>
      <c r="D886" s="197">
        <v>42.64</v>
      </c>
      <c r="E886" s="198">
        <f t="shared" si="13"/>
        <v>31.59</v>
      </c>
    </row>
    <row r="887" spans="1:5" ht="30" x14ac:dyDescent="0.2">
      <c r="A887" s="208" t="s">
        <v>1893</v>
      </c>
      <c r="B887" s="207" t="s">
        <v>1894</v>
      </c>
      <c r="C887" s="208" t="s">
        <v>794</v>
      </c>
      <c r="D887" s="197">
        <v>15.66</v>
      </c>
      <c r="E887" s="198">
        <f t="shared" si="13"/>
        <v>11.6</v>
      </c>
    </row>
    <row r="888" spans="1:5" ht="30" x14ac:dyDescent="0.2">
      <c r="A888" s="208" t="s">
        <v>1895</v>
      </c>
      <c r="B888" s="207" t="s">
        <v>1896</v>
      </c>
      <c r="C888" s="208" t="s">
        <v>794</v>
      </c>
      <c r="D888" s="197">
        <v>77.66</v>
      </c>
      <c r="E888" s="198">
        <f t="shared" si="13"/>
        <v>57.53</v>
      </c>
    </row>
    <row r="889" spans="1:5" ht="30" x14ac:dyDescent="0.2">
      <c r="A889" s="208" t="s">
        <v>1897</v>
      </c>
      <c r="B889" s="207" t="s">
        <v>1898</v>
      </c>
      <c r="C889" s="208" t="s">
        <v>794</v>
      </c>
      <c r="D889" s="197">
        <v>112.68</v>
      </c>
      <c r="E889" s="198">
        <f t="shared" si="13"/>
        <v>83.47</v>
      </c>
    </row>
    <row r="890" spans="1:5" ht="15" x14ac:dyDescent="0.2">
      <c r="A890" s="208" t="s">
        <v>1899</v>
      </c>
      <c r="B890" s="207" t="s">
        <v>1900</v>
      </c>
      <c r="C890" s="208" t="s">
        <v>281</v>
      </c>
      <c r="D890" s="197">
        <v>1.17</v>
      </c>
      <c r="E890" s="198">
        <f t="shared" si="13"/>
        <v>0.87</v>
      </c>
    </row>
    <row r="891" spans="1:5" ht="15" x14ac:dyDescent="0.2">
      <c r="A891" s="208" t="s">
        <v>1901</v>
      </c>
      <c r="B891" s="207" t="s">
        <v>1902</v>
      </c>
      <c r="C891" s="208" t="s">
        <v>1858</v>
      </c>
      <c r="D891" s="197">
        <v>5412.61</v>
      </c>
      <c r="E891" s="198">
        <f t="shared" si="13"/>
        <v>4009.34</v>
      </c>
    </row>
    <row r="892" spans="1:5" ht="15" x14ac:dyDescent="0.2">
      <c r="A892" s="208" t="s">
        <v>1903</v>
      </c>
      <c r="B892" s="207" t="s">
        <v>1904</v>
      </c>
      <c r="C892" s="208" t="s">
        <v>794</v>
      </c>
      <c r="D892" s="197">
        <v>91.64</v>
      </c>
      <c r="E892" s="198">
        <f t="shared" si="13"/>
        <v>67.88</v>
      </c>
    </row>
    <row r="893" spans="1:5" ht="15" x14ac:dyDescent="0.2">
      <c r="A893" s="208" t="s">
        <v>1905</v>
      </c>
      <c r="B893" s="207" t="s">
        <v>1906</v>
      </c>
      <c r="C893" s="208" t="s">
        <v>794</v>
      </c>
      <c r="D893" s="197">
        <v>27.55</v>
      </c>
      <c r="E893" s="198">
        <f t="shared" si="13"/>
        <v>20.41</v>
      </c>
    </row>
    <row r="894" spans="1:5" ht="15" x14ac:dyDescent="0.2">
      <c r="A894" s="208" t="s">
        <v>1907</v>
      </c>
      <c r="B894" s="207" t="s">
        <v>1908</v>
      </c>
      <c r="C894" s="208" t="s">
        <v>794</v>
      </c>
      <c r="D894" s="197">
        <v>165.38</v>
      </c>
      <c r="E894" s="198">
        <f t="shared" si="13"/>
        <v>122.5</v>
      </c>
    </row>
    <row r="895" spans="1:5" ht="15" x14ac:dyDescent="0.2">
      <c r="A895" s="208" t="s">
        <v>1909</v>
      </c>
      <c r="B895" s="207" t="s">
        <v>1910</v>
      </c>
      <c r="C895" s="208" t="s">
        <v>794</v>
      </c>
      <c r="D895" s="197">
        <v>239.85</v>
      </c>
      <c r="E895" s="198">
        <f t="shared" si="13"/>
        <v>177.67</v>
      </c>
    </row>
    <row r="896" spans="1:5" ht="15" x14ac:dyDescent="0.2">
      <c r="A896" s="208" t="s">
        <v>1911</v>
      </c>
      <c r="B896" s="207" t="s">
        <v>1912</v>
      </c>
      <c r="C896" s="208" t="s">
        <v>794</v>
      </c>
      <c r="D896" s="197">
        <v>32.92</v>
      </c>
      <c r="E896" s="198">
        <f t="shared" si="13"/>
        <v>24.39</v>
      </c>
    </row>
    <row r="897" spans="1:5" ht="15" x14ac:dyDescent="0.2">
      <c r="A897" s="208" t="s">
        <v>1913</v>
      </c>
      <c r="B897" s="207" t="s">
        <v>1914</v>
      </c>
      <c r="C897" s="208" t="s">
        <v>794</v>
      </c>
      <c r="D897" s="197">
        <v>1.35</v>
      </c>
      <c r="E897" s="198">
        <f t="shared" si="13"/>
        <v>1</v>
      </c>
    </row>
    <row r="898" spans="1:5" ht="15" x14ac:dyDescent="0.2">
      <c r="A898" s="208" t="s">
        <v>1915</v>
      </c>
      <c r="B898" s="207" t="s">
        <v>1916</v>
      </c>
      <c r="C898" s="208" t="s">
        <v>794</v>
      </c>
      <c r="D898" s="197">
        <v>4.63</v>
      </c>
      <c r="E898" s="198">
        <f t="shared" si="13"/>
        <v>3.43</v>
      </c>
    </row>
    <row r="899" spans="1:5" ht="15" x14ac:dyDescent="0.2">
      <c r="A899" s="208" t="s">
        <v>1917</v>
      </c>
      <c r="B899" s="207" t="s">
        <v>1918</v>
      </c>
      <c r="C899" s="208" t="s">
        <v>794</v>
      </c>
      <c r="D899" s="197">
        <v>36.869999999999997</v>
      </c>
      <c r="E899" s="198">
        <f t="shared" si="13"/>
        <v>27.31</v>
      </c>
    </row>
    <row r="900" spans="1:5" ht="15" x14ac:dyDescent="0.2">
      <c r="A900" s="208" t="s">
        <v>1919</v>
      </c>
      <c r="B900" s="207" t="s">
        <v>1920</v>
      </c>
      <c r="C900" s="208" t="s">
        <v>794</v>
      </c>
      <c r="D900" s="197">
        <v>33.36</v>
      </c>
      <c r="E900" s="198">
        <f t="shared" si="13"/>
        <v>24.71</v>
      </c>
    </row>
    <row r="901" spans="1:5" ht="15" x14ac:dyDescent="0.2">
      <c r="A901" s="208" t="s">
        <v>1921</v>
      </c>
      <c r="B901" s="207" t="s">
        <v>1922</v>
      </c>
      <c r="C901" s="208" t="s">
        <v>794</v>
      </c>
      <c r="D901" s="197">
        <v>2.23</v>
      </c>
      <c r="E901" s="198">
        <f t="shared" si="13"/>
        <v>1.65</v>
      </c>
    </row>
    <row r="902" spans="1:5" ht="15" x14ac:dyDescent="0.2">
      <c r="A902" s="208" t="s">
        <v>1923</v>
      </c>
      <c r="B902" s="207" t="s">
        <v>1924</v>
      </c>
      <c r="C902" s="208" t="s">
        <v>794</v>
      </c>
      <c r="D902" s="197">
        <v>8.6</v>
      </c>
      <c r="E902" s="198">
        <f t="shared" si="13"/>
        <v>6.37</v>
      </c>
    </row>
    <row r="903" spans="1:5" ht="15" x14ac:dyDescent="0.2">
      <c r="A903" s="208" t="s">
        <v>1925</v>
      </c>
      <c r="B903" s="207" t="s">
        <v>1926</v>
      </c>
      <c r="C903" s="208" t="s">
        <v>794</v>
      </c>
      <c r="D903" s="197">
        <v>40.840000000000003</v>
      </c>
      <c r="E903" s="198">
        <f t="shared" si="13"/>
        <v>30.25</v>
      </c>
    </row>
    <row r="904" spans="1:5" ht="15" x14ac:dyDescent="0.2">
      <c r="A904" s="208" t="s">
        <v>1927</v>
      </c>
      <c r="B904" s="207" t="s">
        <v>1928</v>
      </c>
      <c r="C904" s="208" t="s">
        <v>794</v>
      </c>
      <c r="D904" s="197">
        <v>37.72</v>
      </c>
      <c r="E904" s="198">
        <f t="shared" si="13"/>
        <v>27.94</v>
      </c>
    </row>
    <row r="905" spans="1:5" ht="15" x14ac:dyDescent="0.2">
      <c r="A905" s="208" t="s">
        <v>1929</v>
      </c>
      <c r="B905" s="207" t="s">
        <v>1930</v>
      </c>
      <c r="C905" s="208" t="s">
        <v>794</v>
      </c>
      <c r="D905" s="197">
        <v>10.92</v>
      </c>
      <c r="E905" s="198">
        <f t="shared" si="13"/>
        <v>8.09</v>
      </c>
    </row>
    <row r="906" spans="1:5" ht="15" x14ac:dyDescent="0.2">
      <c r="A906" s="208" t="s">
        <v>1931</v>
      </c>
      <c r="B906" s="207" t="s">
        <v>1932</v>
      </c>
      <c r="C906" s="208" t="s">
        <v>794</v>
      </c>
      <c r="D906" s="197">
        <v>19.670000000000002</v>
      </c>
      <c r="E906" s="198">
        <f t="shared" ref="E906:E969" si="14">ROUND(D906/(1+$E$7),2)</f>
        <v>14.57</v>
      </c>
    </row>
    <row r="907" spans="1:5" ht="15" x14ac:dyDescent="0.2">
      <c r="A907" s="208" t="s">
        <v>1933</v>
      </c>
      <c r="B907" s="207" t="s">
        <v>1934</v>
      </c>
      <c r="C907" s="208" t="s">
        <v>794</v>
      </c>
      <c r="D907" s="197">
        <v>51.92</v>
      </c>
      <c r="E907" s="198">
        <f t="shared" si="14"/>
        <v>38.46</v>
      </c>
    </row>
    <row r="908" spans="1:5" ht="15" x14ac:dyDescent="0.2">
      <c r="A908" s="208" t="s">
        <v>1935</v>
      </c>
      <c r="B908" s="207" t="s">
        <v>1936</v>
      </c>
      <c r="C908" s="208" t="s">
        <v>794</v>
      </c>
      <c r="D908" s="197">
        <v>37.880000000000003</v>
      </c>
      <c r="E908" s="198">
        <f t="shared" si="14"/>
        <v>28.06</v>
      </c>
    </row>
    <row r="909" spans="1:5" ht="15" x14ac:dyDescent="0.2">
      <c r="A909" s="208" t="s">
        <v>1937</v>
      </c>
      <c r="B909" s="207" t="s">
        <v>1938</v>
      </c>
      <c r="C909" s="208" t="s">
        <v>794</v>
      </c>
      <c r="D909" s="197">
        <v>11.24</v>
      </c>
      <c r="E909" s="198">
        <f t="shared" si="14"/>
        <v>8.33</v>
      </c>
    </row>
    <row r="910" spans="1:5" ht="15" x14ac:dyDescent="0.2">
      <c r="A910" s="208" t="s">
        <v>1939</v>
      </c>
      <c r="B910" s="207" t="s">
        <v>1940</v>
      </c>
      <c r="C910" s="208" t="s">
        <v>794</v>
      </c>
      <c r="D910" s="197">
        <v>20.260000000000002</v>
      </c>
      <c r="E910" s="198">
        <f t="shared" si="14"/>
        <v>15.01</v>
      </c>
    </row>
    <row r="911" spans="1:5" ht="15" x14ac:dyDescent="0.2">
      <c r="A911" s="208" t="s">
        <v>1941</v>
      </c>
      <c r="B911" s="207" t="s">
        <v>1942</v>
      </c>
      <c r="C911" s="208" t="s">
        <v>794</v>
      </c>
      <c r="D911" s="197">
        <v>52.51</v>
      </c>
      <c r="E911" s="198">
        <f t="shared" si="14"/>
        <v>38.9</v>
      </c>
    </row>
    <row r="912" spans="1:5" ht="15" x14ac:dyDescent="0.2">
      <c r="A912" s="208" t="s">
        <v>1943</v>
      </c>
      <c r="B912" s="207" t="s">
        <v>1944</v>
      </c>
      <c r="C912" s="208" t="s">
        <v>794</v>
      </c>
      <c r="D912" s="197">
        <v>33.020000000000003</v>
      </c>
      <c r="E912" s="198">
        <f t="shared" si="14"/>
        <v>24.46</v>
      </c>
    </row>
    <row r="913" spans="1:5" ht="15" x14ac:dyDescent="0.2">
      <c r="A913" s="208" t="s">
        <v>1945</v>
      </c>
      <c r="B913" s="207" t="s">
        <v>1946</v>
      </c>
      <c r="C913" s="208" t="s">
        <v>794</v>
      </c>
      <c r="D913" s="197">
        <v>1.28</v>
      </c>
      <c r="E913" s="198">
        <f t="shared" si="14"/>
        <v>0.95</v>
      </c>
    </row>
    <row r="914" spans="1:5" ht="15" x14ac:dyDescent="0.2">
      <c r="A914" s="208" t="s">
        <v>1947</v>
      </c>
      <c r="B914" s="207" t="s">
        <v>1948</v>
      </c>
      <c r="C914" s="208" t="s">
        <v>794</v>
      </c>
      <c r="D914" s="197">
        <v>21.38</v>
      </c>
      <c r="E914" s="198">
        <f t="shared" si="14"/>
        <v>15.84</v>
      </c>
    </row>
    <row r="915" spans="1:5" ht="15" x14ac:dyDescent="0.2">
      <c r="A915" s="208" t="s">
        <v>1949</v>
      </c>
      <c r="B915" s="207" t="s">
        <v>1950</v>
      </c>
      <c r="C915" s="208" t="s">
        <v>794</v>
      </c>
      <c r="D915" s="197">
        <v>53.62</v>
      </c>
      <c r="E915" s="198">
        <f t="shared" si="14"/>
        <v>39.72</v>
      </c>
    </row>
    <row r="916" spans="1:5" ht="15" x14ac:dyDescent="0.2">
      <c r="A916" s="208" t="s">
        <v>1951</v>
      </c>
      <c r="B916" s="207" t="s">
        <v>1952</v>
      </c>
      <c r="C916" s="208" t="s">
        <v>794</v>
      </c>
      <c r="D916" s="197">
        <v>34.94</v>
      </c>
      <c r="E916" s="198">
        <f t="shared" si="14"/>
        <v>25.88</v>
      </c>
    </row>
    <row r="917" spans="1:5" ht="15" x14ac:dyDescent="0.2">
      <c r="A917" s="208" t="s">
        <v>1953</v>
      </c>
      <c r="B917" s="207" t="s">
        <v>1954</v>
      </c>
      <c r="C917" s="208" t="s">
        <v>794</v>
      </c>
      <c r="D917" s="197">
        <v>4.49</v>
      </c>
      <c r="E917" s="198">
        <f t="shared" si="14"/>
        <v>3.33</v>
      </c>
    </row>
    <row r="918" spans="1:5" ht="15" x14ac:dyDescent="0.2">
      <c r="A918" s="208" t="s">
        <v>1955</v>
      </c>
      <c r="B918" s="207" t="s">
        <v>1956</v>
      </c>
      <c r="C918" s="208" t="s">
        <v>794</v>
      </c>
      <c r="D918" s="197">
        <v>21.3</v>
      </c>
      <c r="E918" s="198">
        <f t="shared" si="14"/>
        <v>15.78</v>
      </c>
    </row>
    <row r="919" spans="1:5" ht="15" x14ac:dyDescent="0.2">
      <c r="A919" s="208" t="s">
        <v>1957</v>
      </c>
      <c r="B919" s="207" t="s">
        <v>1958</v>
      </c>
      <c r="C919" s="208" t="s">
        <v>794</v>
      </c>
      <c r="D919" s="197">
        <v>53.55</v>
      </c>
      <c r="E919" s="198">
        <f t="shared" si="14"/>
        <v>39.67</v>
      </c>
    </row>
    <row r="920" spans="1:5" ht="15" x14ac:dyDescent="0.2">
      <c r="A920" s="208" t="s">
        <v>1959</v>
      </c>
      <c r="B920" s="207" t="s">
        <v>1960</v>
      </c>
      <c r="C920" s="208" t="s">
        <v>794</v>
      </c>
      <c r="D920" s="197">
        <v>37.4</v>
      </c>
      <c r="E920" s="198">
        <f t="shared" si="14"/>
        <v>27.7</v>
      </c>
    </row>
    <row r="921" spans="1:5" ht="15" x14ac:dyDescent="0.2">
      <c r="A921" s="208" t="s">
        <v>1961</v>
      </c>
      <c r="B921" s="207" t="s">
        <v>1962</v>
      </c>
      <c r="C921" s="208" t="s">
        <v>794</v>
      </c>
      <c r="D921" s="197">
        <v>8.57</v>
      </c>
      <c r="E921" s="198">
        <f t="shared" si="14"/>
        <v>6.35</v>
      </c>
    </row>
    <row r="922" spans="1:5" ht="15" x14ac:dyDescent="0.2">
      <c r="A922" s="208" t="s">
        <v>1963</v>
      </c>
      <c r="B922" s="207" t="s">
        <v>1964</v>
      </c>
      <c r="C922" s="208" t="s">
        <v>794</v>
      </c>
      <c r="D922" s="197">
        <v>28.67</v>
      </c>
      <c r="E922" s="198">
        <f t="shared" si="14"/>
        <v>21.24</v>
      </c>
    </row>
    <row r="923" spans="1:5" ht="15" x14ac:dyDescent="0.2">
      <c r="A923" s="208" t="s">
        <v>1965</v>
      </c>
      <c r="B923" s="207" t="s">
        <v>1966</v>
      </c>
      <c r="C923" s="208" t="s">
        <v>794</v>
      </c>
      <c r="D923" s="197">
        <v>60.92</v>
      </c>
      <c r="E923" s="198">
        <f t="shared" si="14"/>
        <v>45.13</v>
      </c>
    </row>
    <row r="924" spans="1:5" ht="15" x14ac:dyDescent="0.2">
      <c r="A924" s="208" t="s">
        <v>1967</v>
      </c>
      <c r="B924" s="207" t="s">
        <v>1968</v>
      </c>
      <c r="C924" s="208" t="s">
        <v>794</v>
      </c>
      <c r="D924" s="197">
        <v>41.25</v>
      </c>
      <c r="E924" s="198">
        <f t="shared" si="14"/>
        <v>30.56</v>
      </c>
    </row>
    <row r="925" spans="1:5" ht="15" x14ac:dyDescent="0.2">
      <c r="A925" s="208" t="s">
        <v>1969</v>
      </c>
      <c r="B925" s="207" t="s">
        <v>1970</v>
      </c>
      <c r="C925" s="208" t="s">
        <v>794</v>
      </c>
      <c r="D925" s="197">
        <v>14.98</v>
      </c>
      <c r="E925" s="198">
        <f t="shared" si="14"/>
        <v>11.1</v>
      </c>
    </row>
    <row r="926" spans="1:5" ht="15" x14ac:dyDescent="0.2">
      <c r="A926" s="208" t="s">
        <v>1971</v>
      </c>
      <c r="B926" s="207" t="s">
        <v>1972</v>
      </c>
      <c r="C926" s="208" t="s">
        <v>794</v>
      </c>
      <c r="D926" s="197">
        <v>38.36</v>
      </c>
      <c r="E926" s="198">
        <f t="shared" si="14"/>
        <v>28.41</v>
      </c>
    </row>
    <row r="927" spans="1:5" ht="15" x14ac:dyDescent="0.2">
      <c r="A927" s="208" t="s">
        <v>1973</v>
      </c>
      <c r="B927" s="207" t="s">
        <v>1974</v>
      </c>
      <c r="C927" s="208" t="s">
        <v>794</v>
      </c>
      <c r="D927" s="197">
        <v>70.599999999999994</v>
      </c>
      <c r="E927" s="198">
        <f t="shared" si="14"/>
        <v>52.3</v>
      </c>
    </row>
    <row r="928" spans="1:5" ht="15" x14ac:dyDescent="0.2">
      <c r="A928" s="208" t="s">
        <v>1975</v>
      </c>
      <c r="B928" s="207" t="s">
        <v>1976</v>
      </c>
      <c r="C928" s="208" t="s">
        <v>794</v>
      </c>
      <c r="D928" s="197">
        <v>32.44</v>
      </c>
      <c r="E928" s="198">
        <f t="shared" si="14"/>
        <v>24.03</v>
      </c>
    </row>
    <row r="929" spans="1:5" ht="15" x14ac:dyDescent="0.2">
      <c r="A929" s="208" t="s">
        <v>1977</v>
      </c>
      <c r="B929" s="207" t="s">
        <v>1978</v>
      </c>
      <c r="C929" s="208" t="s">
        <v>794</v>
      </c>
      <c r="D929" s="197">
        <v>0.32</v>
      </c>
      <c r="E929" s="198">
        <f t="shared" si="14"/>
        <v>0.24</v>
      </c>
    </row>
    <row r="930" spans="1:5" ht="15" x14ac:dyDescent="0.2">
      <c r="A930" s="208" t="s">
        <v>1979</v>
      </c>
      <c r="B930" s="207" t="s">
        <v>1980</v>
      </c>
      <c r="C930" s="208" t="s">
        <v>794</v>
      </c>
      <c r="D930" s="197">
        <v>10.17</v>
      </c>
      <c r="E930" s="198">
        <f t="shared" si="14"/>
        <v>7.53</v>
      </c>
    </row>
    <row r="931" spans="1:5" ht="15" x14ac:dyDescent="0.2">
      <c r="A931" s="208" t="s">
        <v>1981</v>
      </c>
      <c r="B931" s="207" t="s">
        <v>1982</v>
      </c>
      <c r="C931" s="208" t="s">
        <v>794</v>
      </c>
      <c r="D931" s="197">
        <v>42.42</v>
      </c>
      <c r="E931" s="198">
        <f t="shared" si="14"/>
        <v>31.42</v>
      </c>
    </row>
    <row r="932" spans="1:5" ht="15" x14ac:dyDescent="0.2">
      <c r="A932" s="208" t="s">
        <v>1983</v>
      </c>
      <c r="B932" s="207" t="s">
        <v>1984</v>
      </c>
      <c r="C932" s="208" t="s">
        <v>794</v>
      </c>
      <c r="D932" s="197">
        <v>83.44</v>
      </c>
      <c r="E932" s="198">
        <f t="shared" si="14"/>
        <v>61.81</v>
      </c>
    </row>
    <row r="933" spans="1:5" ht="15" x14ac:dyDescent="0.2">
      <c r="A933" s="208" t="s">
        <v>1985</v>
      </c>
      <c r="B933" s="207" t="s">
        <v>1986</v>
      </c>
      <c r="C933" s="208" t="s">
        <v>794</v>
      </c>
      <c r="D933" s="197">
        <v>65.11</v>
      </c>
      <c r="E933" s="198">
        <f t="shared" si="14"/>
        <v>48.23</v>
      </c>
    </row>
    <row r="934" spans="1:5" ht="15" x14ac:dyDescent="0.2">
      <c r="A934" s="208" t="s">
        <v>1987</v>
      </c>
      <c r="B934" s="207" t="s">
        <v>1988</v>
      </c>
      <c r="C934" s="208" t="s">
        <v>794</v>
      </c>
      <c r="D934" s="197">
        <v>176.14</v>
      </c>
      <c r="E934" s="198">
        <f t="shared" si="14"/>
        <v>130.47</v>
      </c>
    </row>
    <row r="935" spans="1:5" ht="15" x14ac:dyDescent="0.2">
      <c r="A935" s="208" t="s">
        <v>1989</v>
      </c>
      <c r="B935" s="207" t="s">
        <v>1990</v>
      </c>
      <c r="C935" s="208" t="s">
        <v>794</v>
      </c>
      <c r="D935" s="197">
        <v>225.87</v>
      </c>
      <c r="E935" s="198">
        <f t="shared" si="14"/>
        <v>167.31</v>
      </c>
    </row>
    <row r="936" spans="1:5" ht="15" x14ac:dyDescent="0.2">
      <c r="A936" s="208" t="s">
        <v>1991</v>
      </c>
      <c r="B936" s="207" t="s">
        <v>1992</v>
      </c>
      <c r="C936" s="208" t="s">
        <v>794</v>
      </c>
      <c r="D936" s="197">
        <v>88</v>
      </c>
      <c r="E936" s="198">
        <f t="shared" si="14"/>
        <v>65.19</v>
      </c>
    </row>
    <row r="937" spans="1:5" ht="15" x14ac:dyDescent="0.2">
      <c r="A937" s="208" t="s">
        <v>1993</v>
      </c>
      <c r="B937" s="207" t="s">
        <v>1994</v>
      </c>
      <c r="C937" s="208" t="s">
        <v>794</v>
      </c>
      <c r="D937" s="197">
        <v>73.900000000000006</v>
      </c>
      <c r="E937" s="198">
        <f t="shared" si="14"/>
        <v>54.74</v>
      </c>
    </row>
    <row r="938" spans="1:5" ht="15" x14ac:dyDescent="0.2">
      <c r="A938" s="208" t="s">
        <v>1995</v>
      </c>
      <c r="B938" s="207" t="s">
        <v>1996</v>
      </c>
      <c r="C938" s="208" t="s">
        <v>794</v>
      </c>
      <c r="D938" s="197">
        <v>117.55</v>
      </c>
      <c r="E938" s="198">
        <f t="shared" si="14"/>
        <v>87.07</v>
      </c>
    </row>
    <row r="939" spans="1:5" ht="15" x14ac:dyDescent="0.2">
      <c r="A939" s="208" t="s">
        <v>1997</v>
      </c>
      <c r="B939" s="207" t="s">
        <v>1998</v>
      </c>
      <c r="C939" s="208" t="s">
        <v>794</v>
      </c>
      <c r="D939" s="197">
        <v>167.27</v>
      </c>
      <c r="E939" s="198">
        <f t="shared" si="14"/>
        <v>123.9</v>
      </c>
    </row>
    <row r="940" spans="1:5" ht="15" x14ac:dyDescent="0.2">
      <c r="A940" s="208" t="s">
        <v>1999</v>
      </c>
      <c r="B940" s="207" t="s">
        <v>2000</v>
      </c>
      <c r="C940" s="208" t="s">
        <v>794</v>
      </c>
      <c r="D940" s="197">
        <v>119.33</v>
      </c>
      <c r="E940" s="198">
        <f t="shared" si="14"/>
        <v>88.39</v>
      </c>
    </row>
    <row r="941" spans="1:5" ht="15" x14ac:dyDescent="0.2">
      <c r="A941" s="208" t="s">
        <v>2001</v>
      </c>
      <c r="B941" s="207" t="s">
        <v>2002</v>
      </c>
      <c r="C941" s="208" t="s">
        <v>794</v>
      </c>
      <c r="D941" s="197">
        <v>134.4</v>
      </c>
      <c r="E941" s="198">
        <f t="shared" si="14"/>
        <v>99.56</v>
      </c>
    </row>
    <row r="942" spans="1:5" ht="15" x14ac:dyDescent="0.2">
      <c r="A942" s="208" t="s">
        <v>2003</v>
      </c>
      <c r="B942" s="207" t="s">
        <v>2004</v>
      </c>
      <c r="C942" s="208" t="s">
        <v>794</v>
      </c>
      <c r="D942" s="197">
        <v>359.04</v>
      </c>
      <c r="E942" s="198">
        <f t="shared" si="14"/>
        <v>265.95999999999998</v>
      </c>
    </row>
    <row r="943" spans="1:5" ht="15" x14ac:dyDescent="0.2">
      <c r="A943" s="208" t="s">
        <v>2005</v>
      </c>
      <c r="B943" s="207" t="s">
        <v>2006</v>
      </c>
      <c r="C943" s="208" t="s">
        <v>794</v>
      </c>
      <c r="D943" s="197">
        <v>408.77</v>
      </c>
      <c r="E943" s="198">
        <f t="shared" si="14"/>
        <v>302.79000000000002</v>
      </c>
    </row>
    <row r="944" spans="1:5" ht="30" x14ac:dyDescent="0.2">
      <c r="A944" s="208" t="s">
        <v>2007</v>
      </c>
      <c r="B944" s="207" t="s">
        <v>2008</v>
      </c>
      <c r="C944" s="208" t="s">
        <v>794</v>
      </c>
      <c r="D944" s="197">
        <v>99.39</v>
      </c>
      <c r="E944" s="198">
        <f t="shared" si="14"/>
        <v>73.62</v>
      </c>
    </row>
    <row r="945" spans="1:5" ht="30" x14ac:dyDescent="0.2">
      <c r="A945" s="208" t="s">
        <v>2009</v>
      </c>
      <c r="B945" s="207" t="s">
        <v>2010</v>
      </c>
      <c r="C945" s="208" t="s">
        <v>794</v>
      </c>
      <c r="D945" s="197">
        <v>95.89</v>
      </c>
      <c r="E945" s="198">
        <f t="shared" si="14"/>
        <v>71.03</v>
      </c>
    </row>
    <row r="946" spans="1:5" ht="30" x14ac:dyDescent="0.2">
      <c r="A946" s="208" t="s">
        <v>2011</v>
      </c>
      <c r="B946" s="207" t="s">
        <v>2012</v>
      </c>
      <c r="C946" s="208" t="s">
        <v>794</v>
      </c>
      <c r="D946" s="197">
        <v>320.43</v>
      </c>
      <c r="E946" s="198">
        <f t="shared" si="14"/>
        <v>237.36</v>
      </c>
    </row>
    <row r="947" spans="1:5" ht="30" x14ac:dyDescent="0.2">
      <c r="A947" s="208" t="s">
        <v>2013</v>
      </c>
      <c r="B947" s="207" t="s">
        <v>2014</v>
      </c>
      <c r="C947" s="208" t="s">
        <v>794</v>
      </c>
      <c r="D947" s="197">
        <v>370.16</v>
      </c>
      <c r="E947" s="198">
        <f t="shared" si="14"/>
        <v>274.19</v>
      </c>
    </row>
    <row r="948" spans="1:5" ht="15" x14ac:dyDescent="0.2">
      <c r="A948" s="208" t="s">
        <v>2015</v>
      </c>
      <c r="B948" s="207" t="s">
        <v>2016</v>
      </c>
      <c r="C948" s="208" t="s">
        <v>794</v>
      </c>
      <c r="D948" s="197">
        <v>552.30999999999995</v>
      </c>
      <c r="E948" s="198">
        <f t="shared" si="14"/>
        <v>409.12</v>
      </c>
    </row>
    <row r="949" spans="1:5" ht="15" x14ac:dyDescent="0.2">
      <c r="A949" s="208" t="s">
        <v>2017</v>
      </c>
      <c r="B949" s="207" t="s">
        <v>2018</v>
      </c>
      <c r="C949" s="208" t="s">
        <v>794</v>
      </c>
      <c r="D949" s="197">
        <v>970.51</v>
      </c>
      <c r="E949" s="198">
        <f t="shared" si="14"/>
        <v>718.9</v>
      </c>
    </row>
    <row r="950" spans="1:5" ht="15" x14ac:dyDescent="0.2">
      <c r="A950" s="208" t="s">
        <v>2019</v>
      </c>
      <c r="B950" s="207" t="s">
        <v>2020</v>
      </c>
      <c r="C950" s="208" t="s">
        <v>794</v>
      </c>
      <c r="D950" s="197">
        <v>1579.96</v>
      </c>
      <c r="E950" s="198">
        <f t="shared" si="14"/>
        <v>1170.3399999999999</v>
      </c>
    </row>
    <row r="951" spans="1:5" ht="15" x14ac:dyDescent="0.2">
      <c r="A951" s="208" t="s">
        <v>2021</v>
      </c>
      <c r="B951" s="207" t="s">
        <v>2022</v>
      </c>
      <c r="C951" s="208" t="s">
        <v>794</v>
      </c>
      <c r="D951" s="197">
        <v>1629.69</v>
      </c>
      <c r="E951" s="198">
        <f t="shared" si="14"/>
        <v>1207.18</v>
      </c>
    </row>
    <row r="952" spans="1:5" ht="15" x14ac:dyDescent="0.2">
      <c r="A952" s="208" t="s">
        <v>2023</v>
      </c>
      <c r="B952" s="207" t="s">
        <v>2024</v>
      </c>
      <c r="C952" s="208" t="s">
        <v>794</v>
      </c>
      <c r="D952" s="197">
        <v>58.22</v>
      </c>
      <c r="E952" s="198">
        <f t="shared" si="14"/>
        <v>43.13</v>
      </c>
    </row>
    <row r="953" spans="1:5" ht="15" x14ac:dyDescent="0.2">
      <c r="A953" s="208" t="s">
        <v>2025</v>
      </c>
      <c r="B953" s="207" t="s">
        <v>2026</v>
      </c>
      <c r="C953" s="208" t="s">
        <v>794</v>
      </c>
      <c r="D953" s="197">
        <v>18.38</v>
      </c>
      <c r="E953" s="198">
        <f t="shared" si="14"/>
        <v>13.61</v>
      </c>
    </row>
    <row r="954" spans="1:5" ht="15" x14ac:dyDescent="0.2">
      <c r="A954" s="208" t="s">
        <v>2027</v>
      </c>
      <c r="B954" s="207" t="s">
        <v>2028</v>
      </c>
      <c r="C954" s="208" t="s">
        <v>794</v>
      </c>
      <c r="D954" s="197">
        <v>19.41</v>
      </c>
      <c r="E954" s="198">
        <f t="shared" si="14"/>
        <v>14.38</v>
      </c>
    </row>
    <row r="955" spans="1:5" ht="15" x14ac:dyDescent="0.2">
      <c r="A955" s="208" t="s">
        <v>2029</v>
      </c>
      <c r="B955" s="207" t="s">
        <v>2030</v>
      </c>
      <c r="C955" s="208" t="s">
        <v>794</v>
      </c>
      <c r="D955" s="197">
        <v>69.13</v>
      </c>
      <c r="E955" s="198">
        <f t="shared" si="14"/>
        <v>51.21</v>
      </c>
    </row>
    <row r="956" spans="1:5" ht="15" x14ac:dyDescent="0.2">
      <c r="A956" s="208" t="s">
        <v>2031</v>
      </c>
      <c r="B956" s="207" t="s">
        <v>2032</v>
      </c>
      <c r="C956" s="208" t="s">
        <v>794</v>
      </c>
      <c r="D956" s="197">
        <v>2.4</v>
      </c>
      <c r="E956" s="198">
        <f t="shared" si="14"/>
        <v>1.78</v>
      </c>
    </row>
    <row r="957" spans="1:5" ht="15" x14ac:dyDescent="0.2">
      <c r="A957" s="208" t="s">
        <v>2033</v>
      </c>
      <c r="B957" s="207" t="s">
        <v>2034</v>
      </c>
      <c r="C957" s="208" t="s">
        <v>794</v>
      </c>
      <c r="D957" s="197">
        <v>5.2</v>
      </c>
      <c r="E957" s="198">
        <f t="shared" si="14"/>
        <v>3.85</v>
      </c>
    </row>
    <row r="958" spans="1:5" ht="15" x14ac:dyDescent="0.2">
      <c r="A958" s="208" t="s">
        <v>2035</v>
      </c>
      <c r="B958" s="207" t="s">
        <v>2036</v>
      </c>
      <c r="C958" s="208" t="s">
        <v>794</v>
      </c>
      <c r="D958" s="197">
        <v>5.2</v>
      </c>
      <c r="E958" s="198">
        <f t="shared" si="14"/>
        <v>3.85</v>
      </c>
    </row>
    <row r="959" spans="1:5" ht="15" x14ac:dyDescent="0.2">
      <c r="A959" s="208" t="s">
        <v>2037</v>
      </c>
      <c r="B959" s="207" t="s">
        <v>2038</v>
      </c>
      <c r="C959" s="208" t="s">
        <v>794</v>
      </c>
      <c r="D959" s="197">
        <v>5.2</v>
      </c>
      <c r="E959" s="198">
        <f t="shared" si="14"/>
        <v>3.85</v>
      </c>
    </row>
    <row r="960" spans="1:5" ht="15" x14ac:dyDescent="0.2">
      <c r="A960" s="208" t="s">
        <v>2039</v>
      </c>
      <c r="B960" s="207" t="s">
        <v>2040</v>
      </c>
      <c r="C960" s="208" t="s">
        <v>794</v>
      </c>
      <c r="D960" s="197">
        <v>93.75</v>
      </c>
      <c r="E960" s="198">
        <f t="shared" si="14"/>
        <v>69.44</v>
      </c>
    </row>
    <row r="961" spans="1:5" ht="15" x14ac:dyDescent="0.2">
      <c r="A961" s="208" t="s">
        <v>2041</v>
      </c>
      <c r="B961" s="207" t="s">
        <v>2042</v>
      </c>
      <c r="C961" s="208" t="s">
        <v>794</v>
      </c>
      <c r="D961" s="197">
        <v>105.87</v>
      </c>
      <c r="E961" s="198">
        <f t="shared" si="14"/>
        <v>78.42</v>
      </c>
    </row>
    <row r="962" spans="1:5" ht="15" x14ac:dyDescent="0.2">
      <c r="A962" s="208" t="s">
        <v>2043</v>
      </c>
      <c r="B962" s="207" t="s">
        <v>2044</v>
      </c>
      <c r="C962" s="208" t="s">
        <v>794</v>
      </c>
      <c r="D962" s="197">
        <v>264.41000000000003</v>
      </c>
      <c r="E962" s="198">
        <f t="shared" si="14"/>
        <v>195.86</v>
      </c>
    </row>
    <row r="963" spans="1:5" ht="15" x14ac:dyDescent="0.2">
      <c r="A963" s="208" t="s">
        <v>2045</v>
      </c>
      <c r="B963" s="207" t="s">
        <v>2046</v>
      </c>
      <c r="C963" s="208" t="s">
        <v>794</v>
      </c>
      <c r="D963" s="197">
        <v>306.63</v>
      </c>
      <c r="E963" s="198">
        <f t="shared" si="14"/>
        <v>227.13</v>
      </c>
    </row>
    <row r="964" spans="1:5" ht="15" x14ac:dyDescent="0.2">
      <c r="A964" s="208" t="s">
        <v>2047</v>
      </c>
      <c r="B964" s="207" t="s">
        <v>2048</v>
      </c>
      <c r="C964" s="208" t="s">
        <v>281</v>
      </c>
      <c r="D964" s="197">
        <v>5.76</v>
      </c>
      <c r="E964" s="198">
        <f t="shared" si="14"/>
        <v>4.2699999999999996</v>
      </c>
    </row>
    <row r="965" spans="1:5" ht="15" x14ac:dyDescent="0.2">
      <c r="A965" s="208" t="s">
        <v>2049</v>
      </c>
      <c r="B965" s="207" t="s">
        <v>2050</v>
      </c>
      <c r="C965" s="208" t="s">
        <v>794</v>
      </c>
      <c r="D965" s="197">
        <v>98.85</v>
      </c>
      <c r="E965" s="198">
        <f t="shared" si="14"/>
        <v>73.22</v>
      </c>
    </row>
    <row r="966" spans="1:5" ht="15" x14ac:dyDescent="0.2">
      <c r="A966" s="208" t="s">
        <v>2051</v>
      </c>
      <c r="B966" s="207" t="s">
        <v>2052</v>
      </c>
      <c r="C966" s="208" t="s">
        <v>794</v>
      </c>
      <c r="D966" s="197">
        <v>116.34</v>
      </c>
      <c r="E966" s="198">
        <f t="shared" si="14"/>
        <v>86.18</v>
      </c>
    </row>
    <row r="967" spans="1:5" ht="15" x14ac:dyDescent="0.2">
      <c r="A967" s="208" t="s">
        <v>2053</v>
      </c>
      <c r="B967" s="207" t="s">
        <v>2054</v>
      </c>
      <c r="C967" s="208" t="s">
        <v>794</v>
      </c>
      <c r="D967" s="197">
        <v>282.33999999999997</v>
      </c>
      <c r="E967" s="198">
        <f t="shared" si="14"/>
        <v>209.14</v>
      </c>
    </row>
    <row r="968" spans="1:5" ht="15" x14ac:dyDescent="0.2">
      <c r="A968" s="208" t="s">
        <v>2055</v>
      </c>
      <c r="B968" s="207" t="s">
        <v>2056</v>
      </c>
      <c r="C968" s="208" t="s">
        <v>794</v>
      </c>
      <c r="D968" s="197">
        <v>324.56</v>
      </c>
      <c r="E968" s="198">
        <f t="shared" si="14"/>
        <v>240.41</v>
      </c>
    </row>
    <row r="969" spans="1:5" ht="15" x14ac:dyDescent="0.2">
      <c r="A969" s="208" t="s">
        <v>2057</v>
      </c>
      <c r="B969" s="207" t="s">
        <v>2058</v>
      </c>
      <c r="C969" s="208" t="s">
        <v>281</v>
      </c>
      <c r="D969" s="197">
        <v>6.1</v>
      </c>
      <c r="E969" s="198">
        <f t="shared" si="14"/>
        <v>4.5199999999999996</v>
      </c>
    </row>
    <row r="970" spans="1:5" ht="15" x14ac:dyDescent="0.2">
      <c r="A970" s="208" t="s">
        <v>2059</v>
      </c>
      <c r="B970" s="207" t="s">
        <v>2060</v>
      </c>
      <c r="C970" s="208" t="s">
        <v>794</v>
      </c>
      <c r="D970" s="197">
        <v>91.3</v>
      </c>
      <c r="E970" s="198">
        <f t="shared" ref="E970:E1033" si="15">ROUND(D970/(1+$E$7),2)</f>
        <v>67.63</v>
      </c>
    </row>
    <row r="971" spans="1:5" ht="15" x14ac:dyDescent="0.2">
      <c r="A971" s="208" t="s">
        <v>2061</v>
      </c>
      <c r="B971" s="207" t="s">
        <v>2062</v>
      </c>
      <c r="C971" s="208" t="s">
        <v>794</v>
      </c>
      <c r="D971" s="197">
        <v>95.66</v>
      </c>
      <c r="E971" s="198">
        <f t="shared" si="15"/>
        <v>70.86</v>
      </c>
    </row>
    <row r="972" spans="1:5" ht="15" x14ac:dyDescent="0.2">
      <c r="A972" s="208" t="s">
        <v>2063</v>
      </c>
      <c r="B972" s="207" t="s">
        <v>2064</v>
      </c>
      <c r="C972" s="208" t="s">
        <v>794</v>
      </c>
      <c r="D972" s="197">
        <v>247.15</v>
      </c>
      <c r="E972" s="198">
        <f t="shared" si="15"/>
        <v>183.07</v>
      </c>
    </row>
    <row r="973" spans="1:5" ht="15" x14ac:dyDescent="0.2">
      <c r="A973" s="208" t="s">
        <v>2065</v>
      </c>
      <c r="B973" s="207" t="s">
        <v>2066</v>
      </c>
      <c r="C973" s="208" t="s">
        <v>794</v>
      </c>
      <c r="D973" s="197">
        <v>289.38</v>
      </c>
      <c r="E973" s="198">
        <f t="shared" si="15"/>
        <v>214.36</v>
      </c>
    </row>
    <row r="974" spans="1:5" ht="15" x14ac:dyDescent="0.2">
      <c r="A974" s="208" t="s">
        <v>2067</v>
      </c>
      <c r="B974" s="207" t="s">
        <v>2068</v>
      </c>
      <c r="C974" s="208" t="s">
        <v>281</v>
      </c>
      <c r="D974" s="197">
        <v>5.44</v>
      </c>
      <c r="E974" s="198">
        <f t="shared" si="15"/>
        <v>4.03</v>
      </c>
    </row>
    <row r="975" spans="1:5" ht="15" x14ac:dyDescent="0.2">
      <c r="A975" s="208" t="s">
        <v>2069</v>
      </c>
      <c r="B975" s="207" t="s">
        <v>2070</v>
      </c>
      <c r="C975" s="208" t="s">
        <v>794</v>
      </c>
      <c r="D975" s="197">
        <v>95.35</v>
      </c>
      <c r="E975" s="198">
        <f t="shared" si="15"/>
        <v>70.63</v>
      </c>
    </row>
    <row r="976" spans="1:5" ht="15" x14ac:dyDescent="0.2">
      <c r="A976" s="208" t="s">
        <v>2071</v>
      </c>
      <c r="B976" s="207" t="s">
        <v>2072</v>
      </c>
      <c r="C976" s="208" t="s">
        <v>794</v>
      </c>
      <c r="D976" s="197">
        <v>103.56</v>
      </c>
      <c r="E976" s="198">
        <f t="shared" si="15"/>
        <v>76.709999999999994</v>
      </c>
    </row>
    <row r="977" spans="1:5" ht="15" x14ac:dyDescent="0.2">
      <c r="A977" s="208" t="s">
        <v>2073</v>
      </c>
      <c r="B977" s="207" t="s">
        <v>2074</v>
      </c>
      <c r="C977" s="208" t="s">
        <v>794</v>
      </c>
      <c r="D977" s="197">
        <v>311.81</v>
      </c>
      <c r="E977" s="198">
        <f t="shared" si="15"/>
        <v>230.97</v>
      </c>
    </row>
    <row r="978" spans="1:5" ht="15" x14ac:dyDescent="0.2">
      <c r="A978" s="208" t="s">
        <v>2075</v>
      </c>
      <c r="B978" s="207" t="s">
        <v>2076</v>
      </c>
      <c r="C978" s="208" t="s">
        <v>794</v>
      </c>
      <c r="D978" s="197">
        <v>354.03</v>
      </c>
      <c r="E978" s="198">
        <f t="shared" si="15"/>
        <v>262.24</v>
      </c>
    </row>
    <row r="979" spans="1:5" ht="15" x14ac:dyDescent="0.2">
      <c r="A979" s="208" t="s">
        <v>2077</v>
      </c>
      <c r="B979" s="207" t="s">
        <v>2078</v>
      </c>
      <c r="C979" s="208" t="s">
        <v>281</v>
      </c>
      <c r="D979" s="197">
        <v>6.66</v>
      </c>
      <c r="E979" s="198">
        <f t="shared" si="15"/>
        <v>4.93</v>
      </c>
    </row>
    <row r="980" spans="1:5" ht="15" x14ac:dyDescent="0.2">
      <c r="A980" s="208" t="s">
        <v>2079</v>
      </c>
      <c r="B980" s="207" t="s">
        <v>2080</v>
      </c>
      <c r="C980" s="208" t="s">
        <v>794</v>
      </c>
      <c r="D980" s="197">
        <v>67.510000000000005</v>
      </c>
      <c r="E980" s="198">
        <f t="shared" si="15"/>
        <v>50.01</v>
      </c>
    </row>
    <row r="981" spans="1:5" ht="15" x14ac:dyDescent="0.2">
      <c r="A981" s="208" t="s">
        <v>2081</v>
      </c>
      <c r="B981" s="207" t="s">
        <v>2082</v>
      </c>
      <c r="C981" s="208" t="s">
        <v>794</v>
      </c>
      <c r="D981" s="197">
        <v>49.28</v>
      </c>
      <c r="E981" s="198">
        <f t="shared" si="15"/>
        <v>36.5</v>
      </c>
    </row>
    <row r="982" spans="1:5" ht="15" x14ac:dyDescent="0.2">
      <c r="A982" s="208" t="s">
        <v>2083</v>
      </c>
      <c r="B982" s="207" t="s">
        <v>2084</v>
      </c>
      <c r="C982" s="208" t="s">
        <v>794</v>
      </c>
      <c r="D982" s="197">
        <v>257.52999999999997</v>
      </c>
      <c r="E982" s="198">
        <f t="shared" si="15"/>
        <v>190.76</v>
      </c>
    </row>
    <row r="983" spans="1:5" ht="15" x14ac:dyDescent="0.2">
      <c r="A983" s="208" t="s">
        <v>2085</v>
      </c>
      <c r="B983" s="207" t="s">
        <v>2086</v>
      </c>
      <c r="C983" s="208" t="s">
        <v>794</v>
      </c>
      <c r="D983" s="197">
        <v>299.76</v>
      </c>
      <c r="E983" s="198">
        <f t="shared" si="15"/>
        <v>222.04</v>
      </c>
    </row>
    <row r="984" spans="1:5" ht="15" x14ac:dyDescent="0.2">
      <c r="A984" s="208" t="s">
        <v>2087</v>
      </c>
      <c r="B984" s="207" t="s">
        <v>2088</v>
      </c>
      <c r="C984" s="208" t="s">
        <v>281</v>
      </c>
      <c r="D984" s="197">
        <v>5.64</v>
      </c>
      <c r="E984" s="198">
        <f t="shared" si="15"/>
        <v>4.18</v>
      </c>
    </row>
    <row r="985" spans="1:5" ht="15" x14ac:dyDescent="0.2">
      <c r="A985" s="208" t="s">
        <v>2089</v>
      </c>
      <c r="B985" s="207" t="s">
        <v>2090</v>
      </c>
      <c r="C985" s="208" t="s">
        <v>794</v>
      </c>
      <c r="D985" s="197">
        <v>161.5</v>
      </c>
      <c r="E985" s="198">
        <f t="shared" si="15"/>
        <v>119.63</v>
      </c>
    </row>
    <row r="986" spans="1:5" ht="15" x14ac:dyDescent="0.2">
      <c r="A986" s="208" t="s">
        <v>2091</v>
      </c>
      <c r="B986" s="207" t="s">
        <v>2092</v>
      </c>
      <c r="C986" s="208" t="s">
        <v>794</v>
      </c>
      <c r="D986" s="197">
        <v>192.86</v>
      </c>
      <c r="E986" s="198">
        <f t="shared" si="15"/>
        <v>142.86000000000001</v>
      </c>
    </row>
    <row r="987" spans="1:5" ht="15" x14ac:dyDescent="0.2">
      <c r="A987" s="208" t="s">
        <v>2093</v>
      </c>
      <c r="B987" s="207" t="s">
        <v>2094</v>
      </c>
      <c r="C987" s="208" t="s">
        <v>794</v>
      </c>
      <c r="D987" s="197">
        <v>547.62</v>
      </c>
      <c r="E987" s="198">
        <f t="shared" si="15"/>
        <v>405.64</v>
      </c>
    </row>
    <row r="988" spans="1:5" ht="15" x14ac:dyDescent="0.2">
      <c r="A988" s="208" t="s">
        <v>2095</v>
      </c>
      <c r="B988" s="207" t="s">
        <v>2096</v>
      </c>
      <c r="C988" s="208" t="s">
        <v>794</v>
      </c>
      <c r="D988" s="197">
        <v>602.32000000000005</v>
      </c>
      <c r="E988" s="198">
        <f t="shared" si="15"/>
        <v>446.16</v>
      </c>
    </row>
    <row r="989" spans="1:5" ht="15" x14ac:dyDescent="0.2">
      <c r="A989" s="208" t="s">
        <v>2097</v>
      </c>
      <c r="B989" s="207" t="s">
        <v>2098</v>
      </c>
      <c r="C989" s="208" t="s">
        <v>281</v>
      </c>
      <c r="D989" s="197">
        <v>11.32</v>
      </c>
      <c r="E989" s="198">
        <f t="shared" si="15"/>
        <v>8.39</v>
      </c>
    </row>
    <row r="990" spans="1:5" ht="15" x14ac:dyDescent="0.2">
      <c r="A990" s="208" t="s">
        <v>2099</v>
      </c>
      <c r="B990" s="207" t="s">
        <v>2100</v>
      </c>
      <c r="C990" s="208" t="s">
        <v>794</v>
      </c>
      <c r="D990" s="197">
        <v>121.89</v>
      </c>
      <c r="E990" s="198">
        <f t="shared" si="15"/>
        <v>90.29</v>
      </c>
    </row>
    <row r="991" spans="1:5" ht="15" x14ac:dyDescent="0.2">
      <c r="A991" s="208" t="s">
        <v>2101</v>
      </c>
      <c r="B991" s="207" t="s">
        <v>2102</v>
      </c>
      <c r="C991" s="208" t="s">
        <v>794</v>
      </c>
      <c r="D991" s="197">
        <v>155.28</v>
      </c>
      <c r="E991" s="198">
        <f t="shared" si="15"/>
        <v>115.02</v>
      </c>
    </row>
    <row r="992" spans="1:5" ht="15" x14ac:dyDescent="0.2">
      <c r="A992" s="208" t="s">
        <v>2103</v>
      </c>
      <c r="B992" s="207" t="s">
        <v>2104</v>
      </c>
      <c r="C992" s="208" t="s">
        <v>794</v>
      </c>
      <c r="D992" s="197">
        <v>390.38</v>
      </c>
      <c r="E992" s="198">
        <f t="shared" si="15"/>
        <v>289.17</v>
      </c>
    </row>
    <row r="993" spans="1:5" ht="15" x14ac:dyDescent="0.2">
      <c r="A993" s="208" t="s">
        <v>2105</v>
      </c>
      <c r="B993" s="207" t="s">
        <v>2106</v>
      </c>
      <c r="C993" s="208" t="s">
        <v>794</v>
      </c>
      <c r="D993" s="197">
        <v>432.6</v>
      </c>
      <c r="E993" s="198">
        <f t="shared" si="15"/>
        <v>320.44</v>
      </c>
    </row>
    <row r="994" spans="1:5" ht="15" x14ac:dyDescent="0.2">
      <c r="A994" s="208" t="s">
        <v>2107</v>
      </c>
      <c r="B994" s="207" t="s">
        <v>2108</v>
      </c>
      <c r="C994" s="208" t="s">
        <v>281</v>
      </c>
      <c r="D994" s="197">
        <v>8.1300000000000008</v>
      </c>
      <c r="E994" s="198">
        <f t="shared" si="15"/>
        <v>6.02</v>
      </c>
    </row>
    <row r="995" spans="1:5" ht="15" x14ac:dyDescent="0.2">
      <c r="A995" s="208" t="s">
        <v>2109</v>
      </c>
      <c r="B995" s="207" t="s">
        <v>2110</v>
      </c>
      <c r="C995" s="208" t="s">
        <v>794</v>
      </c>
      <c r="D995" s="197">
        <v>127.44</v>
      </c>
      <c r="E995" s="198">
        <f t="shared" si="15"/>
        <v>94.4</v>
      </c>
    </row>
    <row r="996" spans="1:5" ht="15" x14ac:dyDescent="0.2">
      <c r="A996" s="208" t="s">
        <v>2111</v>
      </c>
      <c r="B996" s="207" t="s">
        <v>2112</v>
      </c>
      <c r="C996" s="208" t="s">
        <v>794</v>
      </c>
      <c r="D996" s="197">
        <v>166.11</v>
      </c>
      <c r="E996" s="198">
        <f t="shared" si="15"/>
        <v>123.04</v>
      </c>
    </row>
    <row r="997" spans="1:5" ht="15" x14ac:dyDescent="0.2">
      <c r="A997" s="208" t="s">
        <v>2113</v>
      </c>
      <c r="B997" s="207" t="s">
        <v>2114</v>
      </c>
      <c r="C997" s="208" t="s">
        <v>794</v>
      </c>
      <c r="D997" s="197">
        <v>407.81</v>
      </c>
      <c r="E997" s="198">
        <f t="shared" si="15"/>
        <v>302.08</v>
      </c>
    </row>
    <row r="998" spans="1:5" ht="15" x14ac:dyDescent="0.2">
      <c r="A998" s="208" t="s">
        <v>2115</v>
      </c>
      <c r="B998" s="207" t="s">
        <v>2116</v>
      </c>
      <c r="C998" s="208" t="s">
        <v>794</v>
      </c>
      <c r="D998" s="197">
        <v>450.03</v>
      </c>
      <c r="E998" s="198">
        <f t="shared" si="15"/>
        <v>333.36</v>
      </c>
    </row>
    <row r="999" spans="1:5" ht="15" x14ac:dyDescent="0.2">
      <c r="A999" s="208" t="s">
        <v>2117</v>
      </c>
      <c r="B999" s="207" t="s">
        <v>2118</v>
      </c>
      <c r="C999" s="208" t="s">
        <v>281</v>
      </c>
      <c r="D999" s="197">
        <v>8.4600000000000009</v>
      </c>
      <c r="E999" s="198">
        <f t="shared" si="15"/>
        <v>6.27</v>
      </c>
    </row>
    <row r="1000" spans="1:5" ht="30" x14ac:dyDescent="0.2">
      <c r="A1000" s="208" t="s">
        <v>2119</v>
      </c>
      <c r="B1000" s="207" t="s">
        <v>2120</v>
      </c>
      <c r="C1000" s="208" t="s">
        <v>794</v>
      </c>
      <c r="D1000" s="197">
        <v>186.8</v>
      </c>
      <c r="E1000" s="198">
        <f t="shared" si="15"/>
        <v>138.37</v>
      </c>
    </row>
    <row r="1001" spans="1:5" ht="30" x14ac:dyDescent="0.2">
      <c r="A1001" s="208" t="s">
        <v>2121</v>
      </c>
      <c r="B1001" s="207" t="s">
        <v>2122</v>
      </c>
      <c r="C1001" s="208" t="s">
        <v>794</v>
      </c>
      <c r="D1001" s="197">
        <v>297.06</v>
      </c>
      <c r="E1001" s="198">
        <f t="shared" si="15"/>
        <v>220.04</v>
      </c>
    </row>
    <row r="1002" spans="1:5" ht="30" x14ac:dyDescent="0.2">
      <c r="A1002" s="208" t="s">
        <v>2123</v>
      </c>
      <c r="B1002" s="207" t="s">
        <v>2124</v>
      </c>
      <c r="C1002" s="208" t="s">
        <v>794</v>
      </c>
      <c r="D1002" s="197">
        <v>532.16</v>
      </c>
      <c r="E1002" s="198">
        <f t="shared" si="15"/>
        <v>394.19</v>
      </c>
    </row>
    <row r="1003" spans="1:5" ht="30" x14ac:dyDescent="0.2">
      <c r="A1003" s="208" t="s">
        <v>2125</v>
      </c>
      <c r="B1003" s="207" t="s">
        <v>2126</v>
      </c>
      <c r="C1003" s="208" t="s">
        <v>794</v>
      </c>
      <c r="D1003" s="197">
        <v>574.38</v>
      </c>
      <c r="E1003" s="198">
        <f t="shared" si="15"/>
        <v>425.47</v>
      </c>
    </row>
    <row r="1004" spans="1:5" ht="30" x14ac:dyDescent="0.2">
      <c r="A1004" s="208" t="s">
        <v>2127</v>
      </c>
      <c r="B1004" s="207" t="s">
        <v>2128</v>
      </c>
      <c r="C1004" s="208" t="s">
        <v>281</v>
      </c>
      <c r="D1004" s="197">
        <v>10.8</v>
      </c>
      <c r="E1004" s="198">
        <f t="shared" si="15"/>
        <v>8</v>
      </c>
    </row>
    <row r="1005" spans="1:5" ht="15" x14ac:dyDescent="0.2">
      <c r="A1005" s="208" t="s">
        <v>2129</v>
      </c>
      <c r="B1005" s="207" t="s">
        <v>2130</v>
      </c>
      <c r="C1005" s="208" t="s">
        <v>794</v>
      </c>
      <c r="D1005" s="197">
        <v>78.959999999999994</v>
      </c>
      <c r="E1005" s="198">
        <f t="shared" si="15"/>
        <v>58.49</v>
      </c>
    </row>
    <row r="1006" spans="1:5" ht="15" x14ac:dyDescent="0.2">
      <c r="A1006" s="208" t="s">
        <v>2131</v>
      </c>
      <c r="B1006" s="207" t="s">
        <v>2132</v>
      </c>
      <c r="C1006" s="208" t="s">
        <v>794</v>
      </c>
      <c r="D1006" s="197">
        <v>75.48</v>
      </c>
      <c r="E1006" s="198">
        <f t="shared" si="15"/>
        <v>55.91</v>
      </c>
    </row>
    <row r="1007" spans="1:5" ht="15" x14ac:dyDescent="0.2">
      <c r="A1007" s="208" t="s">
        <v>2133</v>
      </c>
      <c r="B1007" s="207" t="s">
        <v>2134</v>
      </c>
      <c r="C1007" s="208" t="s">
        <v>794</v>
      </c>
      <c r="D1007" s="197">
        <v>213.6</v>
      </c>
      <c r="E1007" s="198">
        <f t="shared" si="15"/>
        <v>158.22</v>
      </c>
    </row>
    <row r="1008" spans="1:5" ht="15" x14ac:dyDescent="0.2">
      <c r="A1008" s="208" t="s">
        <v>2135</v>
      </c>
      <c r="B1008" s="207" t="s">
        <v>2136</v>
      </c>
      <c r="C1008" s="208" t="s">
        <v>794</v>
      </c>
      <c r="D1008" s="197">
        <v>255.82</v>
      </c>
      <c r="E1008" s="198">
        <f t="shared" si="15"/>
        <v>189.5</v>
      </c>
    </row>
    <row r="1009" spans="1:5" ht="15" x14ac:dyDescent="0.2">
      <c r="A1009" s="208" t="s">
        <v>2137</v>
      </c>
      <c r="B1009" s="207" t="s">
        <v>2138</v>
      </c>
      <c r="C1009" s="208" t="s">
        <v>281</v>
      </c>
      <c r="D1009" s="197">
        <v>4.8099999999999996</v>
      </c>
      <c r="E1009" s="198">
        <f t="shared" si="15"/>
        <v>3.56</v>
      </c>
    </row>
    <row r="1010" spans="1:5" ht="15" x14ac:dyDescent="0.2">
      <c r="A1010" s="208" t="s">
        <v>2139</v>
      </c>
      <c r="B1010" s="207" t="s">
        <v>2140</v>
      </c>
      <c r="C1010" s="208" t="s">
        <v>794</v>
      </c>
      <c r="D1010" s="197">
        <v>92.91</v>
      </c>
      <c r="E1010" s="198">
        <f t="shared" si="15"/>
        <v>68.819999999999993</v>
      </c>
    </row>
    <row r="1011" spans="1:5" ht="15" x14ac:dyDescent="0.2">
      <c r="A1011" s="208" t="s">
        <v>2141</v>
      </c>
      <c r="B1011" s="207" t="s">
        <v>2142</v>
      </c>
      <c r="C1011" s="208" t="s">
        <v>794</v>
      </c>
      <c r="D1011" s="197">
        <v>104.15</v>
      </c>
      <c r="E1011" s="198">
        <f t="shared" si="15"/>
        <v>77.150000000000006</v>
      </c>
    </row>
    <row r="1012" spans="1:5" ht="15" x14ac:dyDescent="0.2">
      <c r="A1012" s="208" t="s">
        <v>2143</v>
      </c>
      <c r="B1012" s="207" t="s">
        <v>2144</v>
      </c>
      <c r="C1012" s="208" t="s">
        <v>794</v>
      </c>
      <c r="D1012" s="197">
        <v>268.7</v>
      </c>
      <c r="E1012" s="198">
        <f t="shared" si="15"/>
        <v>199.04</v>
      </c>
    </row>
    <row r="1013" spans="1:5" ht="15" x14ac:dyDescent="0.2">
      <c r="A1013" s="208" t="s">
        <v>2145</v>
      </c>
      <c r="B1013" s="207" t="s">
        <v>2146</v>
      </c>
      <c r="C1013" s="208" t="s">
        <v>794</v>
      </c>
      <c r="D1013" s="197">
        <v>310.92</v>
      </c>
      <c r="E1013" s="198">
        <f t="shared" si="15"/>
        <v>230.31</v>
      </c>
    </row>
    <row r="1014" spans="1:5" ht="15" x14ac:dyDescent="0.2">
      <c r="A1014" s="208" t="s">
        <v>2147</v>
      </c>
      <c r="B1014" s="207" t="s">
        <v>2148</v>
      </c>
      <c r="C1014" s="208" t="s">
        <v>281</v>
      </c>
      <c r="D1014" s="197">
        <v>5.85</v>
      </c>
      <c r="E1014" s="198">
        <f t="shared" si="15"/>
        <v>4.33</v>
      </c>
    </row>
    <row r="1015" spans="1:5" ht="15" x14ac:dyDescent="0.2">
      <c r="A1015" s="208" t="s">
        <v>2149</v>
      </c>
      <c r="B1015" s="207" t="s">
        <v>2150</v>
      </c>
      <c r="C1015" s="208" t="s">
        <v>794</v>
      </c>
      <c r="D1015" s="197">
        <v>97.25</v>
      </c>
      <c r="E1015" s="198">
        <f t="shared" si="15"/>
        <v>72.040000000000006</v>
      </c>
    </row>
    <row r="1016" spans="1:5" ht="15" x14ac:dyDescent="0.2">
      <c r="A1016" s="208" t="s">
        <v>2151</v>
      </c>
      <c r="B1016" s="207" t="s">
        <v>2152</v>
      </c>
      <c r="C1016" s="208" t="s">
        <v>794</v>
      </c>
      <c r="D1016" s="197">
        <v>113.05</v>
      </c>
      <c r="E1016" s="198">
        <f t="shared" si="15"/>
        <v>83.74</v>
      </c>
    </row>
    <row r="1017" spans="1:5" ht="15" x14ac:dyDescent="0.2">
      <c r="A1017" s="208" t="s">
        <v>2153</v>
      </c>
      <c r="B1017" s="207" t="s">
        <v>2154</v>
      </c>
      <c r="C1017" s="208" t="s">
        <v>794</v>
      </c>
      <c r="D1017" s="197">
        <v>312.5</v>
      </c>
      <c r="E1017" s="198">
        <f t="shared" si="15"/>
        <v>231.48</v>
      </c>
    </row>
    <row r="1018" spans="1:5" ht="15" x14ac:dyDescent="0.2">
      <c r="A1018" s="208" t="s">
        <v>2155</v>
      </c>
      <c r="B1018" s="207" t="s">
        <v>2156</v>
      </c>
      <c r="C1018" s="208" t="s">
        <v>794</v>
      </c>
      <c r="D1018" s="197">
        <v>354.73</v>
      </c>
      <c r="E1018" s="198">
        <f t="shared" si="15"/>
        <v>262.76</v>
      </c>
    </row>
    <row r="1019" spans="1:5" ht="15" x14ac:dyDescent="0.2">
      <c r="A1019" s="208" t="s">
        <v>2157</v>
      </c>
      <c r="B1019" s="207" t="s">
        <v>2158</v>
      </c>
      <c r="C1019" s="208" t="s">
        <v>281</v>
      </c>
      <c r="D1019" s="197">
        <v>6.67</v>
      </c>
      <c r="E1019" s="198">
        <f t="shared" si="15"/>
        <v>4.9400000000000004</v>
      </c>
    </row>
    <row r="1020" spans="1:5" ht="15" x14ac:dyDescent="0.2">
      <c r="A1020" s="208" t="s">
        <v>2159</v>
      </c>
      <c r="B1020" s="207" t="s">
        <v>2160</v>
      </c>
      <c r="C1020" s="208" t="s">
        <v>794</v>
      </c>
      <c r="D1020" s="197">
        <v>153.16999999999999</v>
      </c>
      <c r="E1020" s="198">
        <f t="shared" si="15"/>
        <v>113.46</v>
      </c>
    </row>
    <row r="1021" spans="1:5" ht="15" x14ac:dyDescent="0.2">
      <c r="A1021" s="208" t="s">
        <v>2161</v>
      </c>
      <c r="B1021" s="207" t="s">
        <v>2162</v>
      </c>
      <c r="C1021" s="208" t="s">
        <v>794</v>
      </c>
      <c r="D1021" s="197">
        <v>95.45</v>
      </c>
      <c r="E1021" s="198">
        <f t="shared" si="15"/>
        <v>70.7</v>
      </c>
    </row>
    <row r="1022" spans="1:5" ht="15" x14ac:dyDescent="0.2">
      <c r="A1022" s="208" t="s">
        <v>2163</v>
      </c>
      <c r="B1022" s="207" t="s">
        <v>2164</v>
      </c>
      <c r="C1022" s="208" t="s">
        <v>794</v>
      </c>
      <c r="D1022" s="197">
        <v>229.33</v>
      </c>
      <c r="E1022" s="198">
        <f t="shared" si="15"/>
        <v>169.87</v>
      </c>
    </row>
    <row r="1023" spans="1:5" ht="15" x14ac:dyDescent="0.2">
      <c r="A1023" s="208" t="s">
        <v>2165</v>
      </c>
      <c r="B1023" s="207" t="s">
        <v>2166</v>
      </c>
      <c r="C1023" s="208" t="s">
        <v>794</v>
      </c>
      <c r="D1023" s="197">
        <v>336.05</v>
      </c>
      <c r="E1023" s="198">
        <f t="shared" si="15"/>
        <v>248.93</v>
      </c>
    </row>
    <row r="1024" spans="1:5" ht="15" x14ac:dyDescent="0.2">
      <c r="A1024" s="208" t="s">
        <v>2167</v>
      </c>
      <c r="B1024" s="207" t="s">
        <v>2168</v>
      </c>
      <c r="C1024" s="208" t="s">
        <v>281</v>
      </c>
      <c r="D1024" s="197">
        <v>6.12</v>
      </c>
      <c r="E1024" s="198">
        <f t="shared" si="15"/>
        <v>4.53</v>
      </c>
    </row>
    <row r="1025" spans="1:5" ht="15" x14ac:dyDescent="0.2">
      <c r="A1025" s="208" t="s">
        <v>2169</v>
      </c>
      <c r="B1025" s="207" t="s">
        <v>2170</v>
      </c>
      <c r="C1025" s="208" t="s">
        <v>794</v>
      </c>
      <c r="D1025" s="197">
        <v>168.39</v>
      </c>
      <c r="E1025" s="198">
        <f t="shared" si="15"/>
        <v>124.73</v>
      </c>
    </row>
    <row r="1026" spans="1:5" ht="15" x14ac:dyDescent="0.2">
      <c r="A1026" s="208" t="s">
        <v>2171</v>
      </c>
      <c r="B1026" s="207" t="s">
        <v>2172</v>
      </c>
      <c r="C1026" s="208" t="s">
        <v>794</v>
      </c>
      <c r="D1026" s="197">
        <v>126.73</v>
      </c>
      <c r="E1026" s="198">
        <f t="shared" si="15"/>
        <v>93.87</v>
      </c>
    </row>
    <row r="1027" spans="1:5" ht="15" x14ac:dyDescent="0.2">
      <c r="A1027" s="208" t="s">
        <v>2173</v>
      </c>
      <c r="B1027" s="207" t="s">
        <v>2174</v>
      </c>
      <c r="C1027" s="208" t="s">
        <v>794</v>
      </c>
      <c r="D1027" s="197">
        <v>285.69</v>
      </c>
      <c r="E1027" s="198">
        <f t="shared" si="15"/>
        <v>211.62</v>
      </c>
    </row>
    <row r="1028" spans="1:5" ht="15" x14ac:dyDescent="0.2">
      <c r="A1028" s="208" t="s">
        <v>2175</v>
      </c>
      <c r="B1028" s="207" t="s">
        <v>2176</v>
      </c>
      <c r="C1028" s="208" t="s">
        <v>794</v>
      </c>
      <c r="D1028" s="197">
        <v>392.41</v>
      </c>
      <c r="E1028" s="198">
        <f t="shared" si="15"/>
        <v>290.67</v>
      </c>
    </row>
    <row r="1029" spans="1:5" ht="15" x14ac:dyDescent="0.2">
      <c r="A1029" s="208" t="s">
        <v>2177</v>
      </c>
      <c r="B1029" s="207" t="s">
        <v>2178</v>
      </c>
      <c r="C1029" s="208" t="s">
        <v>281</v>
      </c>
      <c r="D1029" s="197">
        <v>7.14</v>
      </c>
      <c r="E1029" s="198">
        <f t="shared" si="15"/>
        <v>5.29</v>
      </c>
    </row>
    <row r="1030" spans="1:5" ht="15" x14ac:dyDescent="0.2">
      <c r="A1030" s="208" t="s">
        <v>2179</v>
      </c>
      <c r="B1030" s="207" t="s">
        <v>2180</v>
      </c>
      <c r="C1030" s="208" t="s">
        <v>794</v>
      </c>
      <c r="D1030" s="197">
        <v>137.44</v>
      </c>
      <c r="E1030" s="198">
        <f t="shared" si="15"/>
        <v>101.81</v>
      </c>
    </row>
    <row r="1031" spans="1:5" ht="15" x14ac:dyDescent="0.2">
      <c r="A1031" s="208" t="s">
        <v>2181</v>
      </c>
      <c r="B1031" s="207" t="s">
        <v>2182</v>
      </c>
      <c r="C1031" s="208" t="s">
        <v>794</v>
      </c>
      <c r="D1031" s="197">
        <v>129.38</v>
      </c>
      <c r="E1031" s="198">
        <f t="shared" si="15"/>
        <v>95.84</v>
      </c>
    </row>
    <row r="1032" spans="1:5" ht="15" x14ac:dyDescent="0.2">
      <c r="A1032" s="208" t="s">
        <v>2183</v>
      </c>
      <c r="B1032" s="207" t="s">
        <v>2184</v>
      </c>
      <c r="C1032" s="208" t="s">
        <v>794</v>
      </c>
      <c r="D1032" s="197">
        <v>364.48</v>
      </c>
      <c r="E1032" s="198">
        <f t="shared" si="15"/>
        <v>269.99</v>
      </c>
    </row>
    <row r="1033" spans="1:5" ht="15" x14ac:dyDescent="0.2">
      <c r="A1033" s="208" t="s">
        <v>2185</v>
      </c>
      <c r="B1033" s="207" t="s">
        <v>2186</v>
      </c>
      <c r="C1033" s="208" t="s">
        <v>794</v>
      </c>
      <c r="D1033" s="197">
        <v>438.95</v>
      </c>
      <c r="E1033" s="198">
        <f t="shared" si="15"/>
        <v>325.14999999999998</v>
      </c>
    </row>
    <row r="1034" spans="1:5" ht="15" x14ac:dyDescent="0.2">
      <c r="A1034" s="208" t="s">
        <v>2187</v>
      </c>
      <c r="B1034" s="207" t="s">
        <v>2188</v>
      </c>
      <c r="C1034" s="208" t="s">
        <v>281</v>
      </c>
      <c r="D1034" s="197">
        <v>7.99</v>
      </c>
      <c r="E1034" s="198">
        <f t="shared" ref="E1034:E1097" si="16">ROUND(D1034/(1+$E$7),2)</f>
        <v>5.92</v>
      </c>
    </row>
    <row r="1035" spans="1:5" ht="15" x14ac:dyDescent="0.2">
      <c r="A1035" s="208" t="s">
        <v>2189</v>
      </c>
      <c r="B1035" s="207" t="s">
        <v>2190</v>
      </c>
      <c r="C1035" s="208" t="s">
        <v>794</v>
      </c>
      <c r="D1035" s="197">
        <v>123.52</v>
      </c>
      <c r="E1035" s="198">
        <f t="shared" si="16"/>
        <v>91.5</v>
      </c>
    </row>
    <row r="1036" spans="1:5" ht="15" x14ac:dyDescent="0.2">
      <c r="A1036" s="208" t="s">
        <v>2191</v>
      </c>
      <c r="B1036" s="207" t="s">
        <v>2192</v>
      </c>
      <c r="C1036" s="208" t="s">
        <v>794</v>
      </c>
      <c r="D1036" s="197">
        <v>100.78</v>
      </c>
      <c r="E1036" s="198">
        <f t="shared" si="16"/>
        <v>74.650000000000006</v>
      </c>
    </row>
    <row r="1037" spans="1:5" ht="15" x14ac:dyDescent="0.2">
      <c r="A1037" s="208" t="s">
        <v>2193</v>
      </c>
      <c r="B1037" s="207" t="s">
        <v>2194</v>
      </c>
      <c r="C1037" s="208" t="s">
        <v>794</v>
      </c>
      <c r="D1037" s="197">
        <v>260.19</v>
      </c>
      <c r="E1037" s="198">
        <f t="shared" si="16"/>
        <v>192.73</v>
      </c>
    </row>
    <row r="1038" spans="1:5" ht="15" x14ac:dyDescent="0.2">
      <c r="A1038" s="208" t="s">
        <v>2195</v>
      </c>
      <c r="B1038" s="207" t="s">
        <v>2196</v>
      </c>
      <c r="C1038" s="208" t="s">
        <v>794</v>
      </c>
      <c r="D1038" s="197">
        <v>334.66</v>
      </c>
      <c r="E1038" s="198">
        <f t="shared" si="16"/>
        <v>247.9</v>
      </c>
    </row>
    <row r="1039" spans="1:5" ht="15" x14ac:dyDescent="0.2">
      <c r="A1039" s="208" t="s">
        <v>2197</v>
      </c>
      <c r="B1039" s="207" t="s">
        <v>2198</v>
      </c>
      <c r="C1039" s="208" t="s">
        <v>794</v>
      </c>
      <c r="D1039" s="197">
        <v>101.8</v>
      </c>
      <c r="E1039" s="198">
        <f t="shared" si="16"/>
        <v>75.41</v>
      </c>
    </row>
    <row r="1040" spans="1:5" ht="15" x14ac:dyDescent="0.2">
      <c r="A1040" s="208" t="s">
        <v>2199</v>
      </c>
      <c r="B1040" s="207" t="s">
        <v>2200</v>
      </c>
      <c r="C1040" s="208" t="s">
        <v>794</v>
      </c>
      <c r="D1040" s="197">
        <v>122.4</v>
      </c>
      <c r="E1040" s="198">
        <f t="shared" si="16"/>
        <v>90.67</v>
      </c>
    </row>
    <row r="1041" spans="1:5" ht="15" x14ac:dyDescent="0.2">
      <c r="A1041" s="208" t="s">
        <v>2201</v>
      </c>
      <c r="B1041" s="207" t="s">
        <v>2202</v>
      </c>
      <c r="C1041" s="208" t="s">
        <v>794</v>
      </c>
      <c r="D1041" s="197">
        <v>280.93</v>
      </c>
      <c r="E1041" s="198">
        <f t="shared" si="16"/>
        <v>208.1</v>
      </c>
    </row>
    <row r="1042" spans="1:5" ht="15" x14ac:dyDescent="0.2">
      <c r="A1042" s="208" t="s">
        <v>2203</v>
      </c>
      <c r="B1042" s="207" t="s">
        <v>2204</v>
      </c>
      <c r="C1042" s="208" t="s">
        <v>794</v>
      </c>
      <c r="D1042" s="197">
        <v>323.16000000000003</v>
      </c>
      <c r="E1042" s="198">
        <f t="shared" si="16"/>
        <v>239.38</v>
      </c>
    </row>
    <row r="1043" spans="1:5" ht="15" x14ac:dyDescent="0.2">
      <c r="A1043" s="208" t="s">
        <v>2205</v>
      </c>
      <c r="B1043" s="207" t="s">
        <v>2206</v>
      </c>
      <c r="C1043" s="208" t="s">
        <v>281</v>
      </c>
      <c r="D1043" s="197">
        <v>5.88</v>
      </c>
      <c r="E1043" s="198">
        <f t="shared" si="16"/>
        <v>4.3600000000000003</v>
      </c>
    </row>
    <row r="1044" spans="1:5" ht="15" x14ac:dyDescent="0.2">
      <c r="A1044" s="208" t="s">
        <v>2207</v>
      </c>
      <c r="B1044" s="207" t="s">
        <v>2208</v>
      </c>
      <c r="C1044" s="208" t="s">
        <v>794</v>
      </c>
      <c r="D1044" s="197">
        <v>97.04</v>
      </c>
      <c r="E1044" s="198">
        <f t="shared" si="16"/>
        <v>71.88</v>
      </c>
    </row>
    <row r="1045" spans="1:5" ht="15" x14ac:dyDescent="0.2">
      <c r="A1045" s="208" t="s">
        <v>2209</v>
      </c>
      <c r="B1045" s="207" t="s">
        <v>2210</v>
      </c>
      <c r="C1045" s="208" t="s">
        <v>794</v>
      </c>
      <c r="D1045" s="197">
        <v>112.64</v>
      </c>
      <c r="E1045" s="198">
        <f t="shared" si="16"/>
        <v>83.44</v>
      </c>
    </row>
    <row r="1046" spans="1:5" ht="15" x14ac:dyDescent="0.2">
      <c r="A1046" s="208" t="s">
        <v>2211</v>
      </c>
      <c r="B1046" s="207" t="s">
        <v>2212</v>
      </c>
      <c r="C1046" s="208" t="s">
        <v>794</v>
      </c>
      <c r="D1046" s="197">
        <v>271.17</v>
      </c>
      <c r="E1046" s="198">
        <f t="shared" si="16"/>
        <v>200.87</v>
      </c>
    </row>
    <row r="1047" spans="1:5" ht="15" x14ac:dyDescent="0.2">
      <c r="A1047" s="208" t="s">
        <v>2213</v>
      </c>
      <c r="B1047" s="207" t="s">
        <v>2214</v>
      </c>
      <c r="C1047" s="208" t="s">
        <v>794</v>
      </c>
      <c r="D1047" s="197">
        <v>313.39999999999998</v>
      </c>
      <c r="E1047" s="198">
        <f t="shared" si="16"/>
        <v>232.15</v>
      </c>
    </row>
    <row r="1048" spans="1:5" ht="15" x14ac:dyDescent="0.2">
      <c r="A1048" s="208" t="s">
        <v>2215</v>
      </c>
      <c r="B1048" s="207" t="s">
        <v>2216</v>
      </c>
      <c r="C1048" s="208" t="s">
        <v>281</v>
      </c>
      <c r="D1048" s="197">
        <v>5.89</v>
      </c>
      <c r="E1048" s="198">
        <f t="shared" si="16"/>
        <v>4.3600000000000003</v>
      </c>
    </row>
    <row r="1049" spans="1:5" ht="15" x14ac:dyDescent="0.2">
      <c r="A1049" s="208" t="s">
        <v>2217</v>
      </c>
      <c r="B1049" s="207" t="s">
        <v>2218</v>
      </c>
      <c r="C1049" s="208" t="s">
        <v>794</v>
      </c>
      <c r="D1049" s="197">
        <v>104.05</v>
      </c>
      <c r="E1049" s="198">
        <f t="shared" si="16"/>
        <v>77.069999999999993</v>
      </c>
    </row>
    <row r="1050" spans="1:5" ht="15" x14ac:dyDescent="0.2">
      <c r="A1050" s="208" t="s">
        <v>2219</v>
      </c>
      <c r="B1050" s="207" t="s">
        <v>2220</v>
      </c>
      <c r="C1050" s="208" t="s">
        <v>794</v>
      </c>
      <c r="D1050" s="197">
        <v>111.65</v>
      </c>
      <c r="E1050" s="198">
        <f t="shared" si="16"/>
        <v>82.7</v>
      </c>
    </row>
    <row r="1051" spans="1:5" ht="15" x14ac:dyDescent="0.2">
      <c r="A1051" s="208" t="s">
        <v>2221</v>
      </c>
      <c r="B1051" s="207" t="s">
        <v>2222</v>
      </c>
      <c r="C1051" s="208" t="s">
        <v>794</v>
      </c>
      <c r="D1051" s="197">
        <v>304.5</v>
      </c>
      <c r="E1051" s="198">
        <f t="shared" si="16"/>
        <v>225.56</v>
      </c>
    </row>
    <row r="1052" spans="1:5" ht="15" x14ac:dyDescent="0.2">
      <c r="A1052" s="208" t="s">
        <v>2223</v>
      </c>
      <c r="B1052" s="207" t="s">
        <v>2224</v>
      </c>
      <c r="C1052" s="208" t="s">
        <v>794</v>
      </c>
      <c r="D1052" s="197">
        <v>346.73</v>
      </c>
      <c r="E1052" s="198">
        <f t="shared" si="16"/>
        <v>256.83999999999997</v>
      </c>
    </row>
    <row r="1053" spans="1:5" ht="15" x14ac:dyDescent="0.2">
      <c r="A1053" s="208" t="s">
        <v>2225</v>
      </c>
      <c r="B1053" s="207" t="s">
        <v>2226</v>
      </c>
      <c r="C1053" s="208" t="s">
        <v>281</v>
      </c>
      <c r="D1053" s="197">
        <v>6.31</v>
      </c>
      <c r="E1053" s="198">
        <f t="shared" si="16"/>
        <v>4.67</v>
      </c>
    </row>
    <row r="1054" spans="1:5" ht="15" x14ac:dyDescent="0.2">
      <c r="A1054" s="208" t="s">
        <v>2227</v>
      </c>
      <c r="B1054" s="207" t="s">
        <v>2228</v>
      </c>
      <c r="C1054" s="208" t="s">
        <v>794</v>
      </c>
      <c r="D1054" s="197">
        <v>104.05</v>
      </c>
      <c r="E1054" s="198">
        <f t="shared" si="16"/>
        <v>77.069999999999993</v>
      </c>
    </row>
    <row r="1055" spans="1:5" ht="15" x14ac:dyDescent="0.2">
      <c r="A1055" s="208" t="s">
        <v>2229</v>
      </c>
      <c r="B1055" s="207" t="s">
        <v>2230</v>
      </c>
      <c r="C1055" s="208" t="s">
        <v>794</v>
      </c>
      <c r="D1055" s="197">
        <v>111.65</v>
      </c>
      <c r="E1055" s="198">
        <f t="shared" si="16"/>
        <v>82.7</v>
      </c>
    </row>
    <row r="1056" spans="1:5" ht="15" x14ac:dyDescent="0.2">
      <c r="A1056" s="208" t="s">
        <v>2231</v>
      </c>
      <c r="B1056" s="207" t="s">
        <v>2232</v>
      </c>
      <c r="C1056" s="208" t="s">
        <v>794</v>
      </c>
      <c r="D1056" s="197">
        <v>304.5</v>
      </c>
      <c r="E1056" s="198">
        <f t="shared" si="16"/>
        <v>225.56</v>
      </c>
    </row>
    <row r="1057" spans="1:5" ht="15" x14ac:dyDescent="0.2">
      <c r="A1057" s="208" t="s">
        <v>2233</v>
      </c>
      <c r="B1057" s="207" t="s">
        <v>2234</v>
      </c>
      <c r="C1057" s="208" t="s">
        <v>794</v>
      </c>
      <c r="D1057" s="197">
        <v>346.73</v>
      </c>
      <c r="E1057" s="198">
        <f t="shared" si="16"/>
        <v>256.83999999999997</v>
      </c>
    </row>
    <row r="1058" spans="1:5" ht="15" x14ac:dyDescent="0.2">
      <c r="A1058" s="208" t="s">
        <v>2235</v>
      </c>
      <c r="B1058" s="207" t="s">
        <v>2236</v>
      </c>
      <c r="C1058" s="208" t="s">
        <v>281</v>
      </c>
      <c r="D1058" s="197">
        <v>6.31</v>
      </c>
      <c r="E1058" s="198">
        <f t="shared" si="16"/>
        <v>4.67</v>
      </c>
    </row>
    <row r="1059" spans="1:5" ht="30" x14ac:dyDescent="0.2">
      <c r="A1059" s="208" t="s">
        <v>2237</v>
      </c>
      <c r="B1059" s="207" t="s">
        <v>2238</v>
      </c>
      <c r="C1059" s="208" t="s">
        <v>794</v>
      </c>
      <c r="D1059" s="197">
        <v>97.01</v>
      </c>
      <c r="E1059" s="198">
        <f t="shared" si="16"/>
        <v>71.86</v>
      </c>
    </row>
    <row r="1060" spans="1:5" ht="30" x14ac:dyDescent="0.2">
      <c r="A1060" s="208" t="s">
        <v>2239</v>
      </c>
      <c r="B1060" s="207" t="s">
        <v>2240</v>
      </c>
      <c r="C1060" s="208" t="s">
        <v>794</v>
      </c>
      <c r="D1060" s="197">
        <v>112.56</v>
      </c>
      <c r="E1060" s="198">
        <f t="shared" si="16"/>
        <v>83.38</v>
      </c>
    </row>
    <row r="1061" spans="1:5" ht="30" x14ac:dyDescent="0.2">
      <c r="A1061" s="208" t="s">
        <v>2241</v>
      </c>
      <c r="B1061" s="207" t="s">
        <v>2242</v>
      </c>
      <c r="C1061" s="208" t="s">
        <v>794</v>
      </c>
      <c r="D1061" s="197">
        <v>277.11</v>
      </c>
      <c r="E1061" s="198">
        <f t="shared" si="16"/>
        <v>205.27</v>
      </c>
    </row>
    <row r="1062" spans="1:5" ht="15" x14ac:dyDescent="0.2">
      <c r="A1062" s="208" t="s">
        <v>2243</v>
      </c>
      <c r="B1062" s="207" t="s">
        <v>2244</v>
      </c>
      <c r="C1062" s="208" t="s">
        <v>794</v>
      </c>
      <c r="D1062" s="197">
        <v>319.33999999999997</v>
      </c>
      <c r="E1062" s="198">
        <f t="shared" si="16"/>
        <v>236.55</v>
      </c>
    </row>
    <row r="1063" spans="1:5" ht="30" x14ac:dyDescent="0.2">
      <c r="A1063" s="208" t="s">
        <v>2245</v>
      </c>
      <c r="B1063" s="207" t="s">
        <v>2246</v>
      </c>
      <c r="C1063" s="208" t="s">
        <v>281</v>
      </c>
      <c r="D1063" s="197">
        <v>6</v>
      </c>
      <c r="E1063" s="198">
        <f t="shared" si="16"/>
        <v>4.4400000000000004</v>
      </c>
    </row>
    <row r="1064" spans="1:5" ht="15" x14ac:dyDescent="0.2">
      <c r="A1064" s="208" t="s">
        <v>2247</v>
      </c>
      <c r="B1064" s="207" t="s">
        <v>2248</v>
      </c>
      <c r="C1064" s="208" t="s">
        <v>794</v>
      </c>
      <c r="D1064" s="197">
        <v>307.61</v>
      </c>
      <c r="E1064" s="198">
        <f t="shared" si="16"/>
        <v>227.86</v>
      </c>
    </row>
    <row r="1065" spans="1:5" ht="15" x14ac:dyDescent="0.2">
      <c r="A1065" s="208" t="s">
        <v>2249</v>
      </c>
      <c r="B1065" s="207" t="s">
        <v>2250</v>
      </c>
      <c r="C1065" s="208" t="s">
        <v>794</v>
      </c>
      <c r="D1065" s="197">
        <v>532.75</v>
      </c>
      <c r="E1065" s="198">
        <f t="shared" si="16"/>
        <v>394.63</v>
      </c>
    </row>
    <row r="1066" spans="1:5" ht="15" x14ac:dyDescent="0.2">
      <c r="A1066" s="208" t="s">
        <v>2251</v>
      </c>
      <c r="B1066" s="207" t="s">
        <v>2252</v>
      </c>
      <c r="C1066" s="208" t="s">
        <v>794</v>
      </c>
      <c r="D1066" s="197">
        <v>714.6</v>
      </c>
      <c r="E1066" s="198">
        <f t="shared" si="16"/>
        <v>529.33000000000004</v>
      </c>
    </row>
    <row r="1067" spans="1:5" ht="15" x14ac:dyDescent="0.2">
      <c r="A1067" s="208" t="s">
        <v>2253</v>
      </c>
      <c r="B1067" s="207" t="s">
        <v>2254</v>
      </c>
      <c r="C1067" s="208" t="s">
        <v>794</v>
      </c>
      <c r="D1067" s="197">
        <v>756.82</v>
      </c>
      <c r="E1067" s="198">
        <f t="shared" si="16"/>
        <v>560.61</v>
      </c>
    </row>
    <row r="1068" spans="1:5" ht="15" x14ac:dyDescent="0.2">
      <c r="A1068" s="208" t="s">
        <v>2255</v>
      </c>
      <c r="B1068" s="207" t="s">
        <v>2256</v>
      </c>
      <c r="C1068" s="208" t="s">
        <v>281</v>
      </c>
      <c r="D1068" s="197">
        <v>14.23</v>
      </c>
      <c r="E1068" s="198">
        <f t="shared" si="16"/>
        <v>10.54</v>
      </c>
    </row>
    <row r="1069" spans="1:5" ht="15" x14ac:dyDescent="0.2">
      <c r="A1069" s="208" t="s">
        <v>2257</v>
      </c>
      <c r="B1069" s="207" t="s">
        <v>2258</v>
      </c>
      <c r="C1069" s="208" t="s">
        <v>794</v>
      </c>
      <c r="D1069" s="197">
        <v>265.77999999999997</v>
      </c>
      <c r="E1069" s="198">
        <f t="shared" si="16"/>
        <v>196.87</v>
      </c>
    </row>
    <row r="1070" spans="1:5" ht="15" x14ac:dyDescent="0.2">
      <c r="A1070" s="208" t="s">
        <v>2259</v>
      </c>
      <c r="B1070" s="207" t="s">
        <v>2260</v>
      </c>
      <c r="C1070" s="208" t="s">
        <v>794</v>
      </c>
      <c r="D1070" s="197">
        <v>448.78</v>
      </c>
      <c r="E1070" s="198">
        <f t="shared" si="16"/>
        <v>332.43</v>
      </c>
    </row>
    <row r="1071" spans="1:5" ht="15" x14ac:dyDescent="0.2">
      <c r="A1071" s="208" t="s">
        <v>2261</v>
      </c>
      <c r="B1071" s="207" t="s">
        <v>2262</v>
      </c>
      <c r="C1071" s="208" t="s">
        <v>794</v>
      </c>
      <c r="D1071" s="197">
        <v>785.42</v>
      </c>
      <c r="E1071" s="198">
        <f t="shared" si="16"/>
        <v>581.79</v>
      </c>
    </row>
    <row r="1072" spans="1:5" ht="15" x14ac:dyDescent="0.2">
      <c r="A1072" s="208" t="s">
        <v>2263</v>
      </c>
      <c r="B1072" s="207" t="s">
        <v>2264</v>
      </c>
      <c r="C1072" s="208" t="s">
        <v>794</v>
      </c>
      <c r="D1072" s="197">
        <v>827.65</v>
      </c>
      <c r="E1072" s="198">
        <f t="shared" si="16"/>
        <v>613.07000000000005</v>
      </c>
    </row>
    <row r="1073" spans="1:5" ht="15" x14ac:dyDescent="0.2">
      <c r="A1073" s="208" t="s">
        <v>2265</v>
      </c>
      <c r="B1073" s="207" t="s">
        <v>2266</v>
      </c>
      <c r="C1073" s="208" t="s">
        <v>794</v>
      </c>
      <c r="D1073" s="197">
        <v>107.26</v>
      </c>
      <c r="E1073" s="198">
        <f t="shared" si="16"/>
        <v>79.45</v>
      </c>
    </row>
    <row r="1074" spans="1:5" ht="15" x14ac:dyDescent="0.2">
      <c r="A1074" s="208" t="s">
        <v>2267</v>
      </c>
      <c r="B1074" s="207" t="s">
        <v>2268</v>
      </c>
      <c r="C1074" s="208" t="s">
        <v>794</v>
      </c>
      <c r="D1074" s="197">
        <v>133.62</v>
      </c>
      <c r="E1074" s="198">
        <f t="shared" si="16"/>
        <v>98.98</v>
      </c>
    </row>
    <row r="1075" spans="1:5" ht="15" x14ac:dyDescent="0.2">
      <c r="A1075" s="208" t="s">
        <v>2269</v>
      </c>
      <c r="B1075" s="207" t="s">
        <v>2270</v>
      </c>
      <c r="C1075" s="208" t="s">
        <v>794</v>
      </c>
      <c r="D1075" s="197">
        <v>292.58</v>
      </c>
      <c r="E1075" s="198">
        <f t="shared" si="16"/>
        <v>216.73</v>
      </c>
    </row>
    <row r="1076" spans="1:5" ht="15" x14ac:dyDescent="0.2">
      <c r="A1076" s="208" t="s">
        <v>2271</v>
      </c>
      <c r="B1076" s="207" t="s">
        <v>2272</v>
      </c>
      <c r="C1076" s="208" t="s">
        <v>794</v>
      </c>
      <c r="D1076" s="197">
        <v>334.81</v>
      </c>
      <c r="E1076" s="198">
        <f t="shared" si="16"/>
        <v>248.01</v>
      </c>
    </row>
    <row r="1077" spans="1:5" ht="30" x14ac:dyDescent="0.2">
      <c r="A1077" s="208" t="s">
        <v>2273</v>
      </c>
      <c r="B1077" s="207" t="s">
        <v>2274</v>
      </c>
      <c r="C1077" s="208" t="s">
        <v>794</v>
      </c>
      <c r="D1077" s="197">
        <v>114.45</v>
      </c>
      <c r="E1077" s="198">
        <f t="shared" si="16"/>
        <v>84.78</v>
      </c>
    </row>
    <row r="1078" spans="1:5" ht="30" x14ac:dyDescent="0.2">
      <c r="A1078" s="208" t="s">
        <v>2275</v>
      </c>
      <c r="B1078" s="207" t="s">
        <v>2276</v>
      </c>
      <c r="C1078" s="208" t="s">
        <v>794</v>
      </c>
      <c r="D1078" s="197">
        <v>137.72</v>
      </c>
      <c r="E1078" s="198">
        <f t="shared" si="16"/>
        <v>102.01</v>
      </c>
    </row>
    <row r="1079" spans="1:5" ht="30" x14ac:dyDescent="0.2">
      <c r="A1079" s="208" t="s">
        <v>2277</v>
      </c>
      <c r="B1079" s="207" t="s">
        <v>2278</v>
      </c>
      <c r="C1079" s="208" t="s">
        <v>794</v>
      </c>
      <c r="D1079" s="197">
        <v>483.91</v>
      </c>
      <c r="E1079" s="198">
        <f t="shared" si="16"/>
        <v>358.45</v>
      </c>
    </row>
    <row r="1080" spans="1:5" ht="30" x14ac:dyDescent="0.2">
      <c r="A1080" s="208" t="s">
        <v>2279</v>
      </c>
      <c r="B1080" s="207" t="s">
        <v>2280</v>
      </c>
      <c r="C1080" s="208" t="s">
        <v>794</v>
      </c>
      <c r="D1080" s="197">
        <v>526.14</v>
      </c>
      <c r="E1080" s="198">
        <f t="shared" si="16"/>
        <v>389.73</v>
      </c>
    </row>
    <row r="1081" spans="1:5" ht="15" x14ac:dyDescent="0.2">
      <c r="A1081" s="208" t="s">
        <v>2281</v>
      </c>
      <c r="B1081" s="207" t="s">
        <v>2282</v>
      </c>
      <c r="C1081" s="208" t="s">
        <v>281</v>
      </c>
      <c r="D1081" s="197">
        <v>9.89</v>
      </c>
      <c r="E1081" s="198">
        <f t="shared" si="16"/>
        <v>7.33</v>
      </c>
    </row>
    <row r="1082" spans="1:5" ht="30" x14ac:dyDescent="0.2">
      <c r="A1082" s="208" t="s">
        <v>2283</v>
      </c>
      <c r="B1082" s="207" t="s">
        <v>2284</v>
      </c>
      <c r="C1082" s="208" t="s">
        <v>794</v>
      </c>
      <c r="D1082" s="197">
        <v>144.19999999999999</v>
      </c>
      <c r="E1082" s="198">
        <f t="shared" si="16"/>
        <v>106.81</v>
      </c>
    </row>
    <row r="1083" spans="1:5" ht="30" x14ac:dyDescent="0.2">
      <c r="A1083" s="208" t="s">
        <v>2285</v>
      </c>
      <c r="B1083" s="207" t="s">
        <v>2286</v>
      </c>
      <c r="C1083" s="208" t="s">
        <v>794</v>
      </c>
      <c r="D1083" s="197">
        <v>194.44</v>
      </c>
      <c r="E1083" s="198">
        <f t="shared" si="16"/>
        <v>144.03</v>
      </c>
    </row>
    <row r="1084" spans="1:5" ht="30" x14ac:dyDescent="0.2">
      <c r="A1084" s="208" t="s">
        <v>2287</v>
      </c>
      <c r="B1084" s="207" t="s">
        <v>2288</v>
      </c>
      <c r="C1084" s="208" t="s">
        <v>794</v>
      </c>
      <c r="D1084" s="197">
        <v>540.63</v>
      </c>
      <c r="E1084" s="198">
        <f t="shared" si="16"/>
        <v>400.47</v>
      </c>
    </row>
    <row r="1085" spans="1:5" ht="30" x14ac:dyDescent="0.2">
      <c r="A1085" s="208" t="s">
        <v>2289</v>
      </c>
      <c r="B1085" s="207" t="s">
        <v>2290</v>
      </c>
      <c r="C1085" s="208" t="s">
        <v>794</v>
      </c>
      <c r="D1085" s="197">
        <v>582.86</v>
      </c>
      <c r="E1085" s="198">
        <f t="shared" si="16"/>
        <v>431.75</v>
      </c>
    </row>
    <row r="1086" spans="1:5" ht="30" x14ac:dyDescent="0.2">
      <c r="A1086" s="208" t="s">
        <v>2291</v>
      </c>
      <c r="B1086" s="207" t="s">
        <v>2292</v>
      </c>
      <c r="C1086" s="208" t="s">
        <v>281</v>
      </c>
      <c r="D1086" s="197">
        <v>10.96</v>
      </c>
      <c r="E1086" s="198">
        <f t="shared" si="16"/>
        <v>8.1199999999999992</v>
      </c>
    </row>
    <row r="1087" spans="1:5" ht="15" x14ac:dyDescent="0.2">
      <c r="A1087" s="208" t="s">
        <v>2293</v>
      </c>
      <c r="B1087" s="207" t="s">
        <v>2294</v>
      </c>
      <c r="C1087" s="208" t="s">
        <v>794</v>
      </c>
      <c r="D1087" s="197">
        <v>36.68</v>
      </c>
      <c r="E1087" s="198">
        <f t="shared" si="16"/>
        <v>27.17</v>
      </c>
    </row>
    <row r="1088" spans="1:5" ht="15" x14ac:dyDescent="0.2">
      <c r="A1088" s="208" t="s">
        <v>2295</v>
      </c>
      <c r="B1088" s="207" t="s">
        <v>2296</v>
      </c>
      <c r="C1088" s="208" t="s">
        <v>794</v>
      </c>
      <c r="D1088" s="197">
        <v>8.0399999999999991</v>
      </c>
      <c r="E1088" s="198">
        <f t="shared" si="16"/>
        <v>5.96</v>
      </c>
    </row>
    <row r="1089" spans="1:5" ht="15" x14ac:dyDescent="0.2">
      <c r="A1089" s="208" t="s">
        <v>2297</v>
      </c>
      <c r="B1089" s="207" t="s">
        <v>2298</v>
      </c>
      <c r="C1089" s="208" t="s">
        <v>794</v>
      </c>
      <c r="D1089" s="197">
        <v>12.42</v>
      </c>
      <c r="E1089" s="198">
        <f t="shared" si="16"/>
        <v>9.1999999999999993</v>
      </c>
    </row>
    <row r="1090" spans="1:5" ht="15" x14ac:dyDescent="0.2">
      <c r="A1090" s="208" t="s">
        <v>2299</v>
      </c>
      <c r="B1090" s="207" t="s">
        <v>2300</v>
      </c>
      <c r="C1090" s="208" t="s">
        <v>794</v>
      </c>
      <c r="D1090" s="197">
        <v>44.66</v>
      </c>
      <c r="E1090" s="198">
        <f t="shared" si="16"/>
        <v>33.08</v>
      </c>
    </row>
    <row r="1091" spans="1:5" ht="30" x14ac:dyDescent="0.2">
      <c r="A1091" s="208" t="s">
        <v>2301</v>
      </c>
      <c r="B1091" s="207" t="s">
        <v>2302</v>
      </c>
      <c r="C1091" s="208" t="s">
        <v>794</v>
      </c>
      <c r="D1091" s="197">
        <v>33.72</v>
      </c>
      <c r="E1091" s="198">
        <f t="shared" si="16"/>
        <v>24.98</v>
      </c>
    </row>
    <row r="1092" spans="1:5" ht="30" x14ac:dyDescent="0.2">
      <c r="A1092" s="208" t="s">
        <v>2303</v>
      </c>
      <c r="B1092" s="207" t="s">
        <v>2304</v>
      </c>
      <c r="C1092" s="208" t="s">
        <v>794</v>
      </c>
      <c r="D1092" s="197">
        <v>2.68</v>
      </c>
      <c r="E1092" s="198">
        <f t="shared" si="16"/>
        <v>1.99</v>
      </c>
    </row>
    <row r="1093" spans="1:5" ht="30" x14ac:dyDescent="0.2">
      <c r="A1093" s="208" t="s">
        <v>2305</v>
      </c>
      <c r="B1093" s="207" t="s">
        <v>2306</v>
      </c>
      <c r="C1093" s="208" t="s">
        <v>794</v>
      </c>
      <c r="D1093" s="197">
        <v>10.35</v>
      </c>
      <c r="E1093" s="198">
        <f t="shared" si="16"/>
        <v>7.67</v>
      </c>
    </row>
    <row r="1094" spans="1:5" ht="30" x14ac:dyDescent="0.2">
      <c r="A1094" s="208" t="s">
        <v>2307</v>
      </c>
      <c r="B1094" s="207" t="s">
        <v>2308</v>
      </c>
      <c r="C1094" s="208" t="s">
        <v>794</v>
      </c>
      <c r="D1094" s="197">
        <v>42.6</v>
      </c>
      <c r="E1094" s="198">
        <f t="shared" si="16"/>
        <v>31.56</v>
      </c>
    </row>
    <row r="1095" spans="1:5" ht="15" x14ac:dyDescent="0.2">
      <c r="A1095" s="208" t="s">
        <v>2309</v>
      </c>
      <c r="B1095" s="207" t="s">
        <v>2310</v>
      </c>
      <c r="C1095" s="208" t="s">
        <v>794</v>
      </c>
      <c r="D1095" s="197">
        <v>65.34</v>
      </c>
      <c r="E1095" s="198">
        <f t="shared" si="16"/>
        <v>48.4</v>
      </c>
    </row>
    <row r="1096" spans="1:5" ht="15" x14ac:dyDescent="0.2">
      <c r="A1096" s="208" t="s">
        <v>2311</v>
      </c>
      <c r="B1096" s="207" t="s">
        <v>2312</v>
      </c>
      <c r="C1096" s="208" t="s">
        <v>794</v>
      </c>
      <c r="D1096" s="197">
        <v>29.16</v>
      </c>
      <c r="E1096" s="198">
        <f t="shared" si="16"/>
        <v>21.6</v>
      </c>
    </row>
    <row r="1097" spans="1:5" ht="15" x14ac:dyDescent="0.2">
      <c r="A1097" s="208" t="s">
        <v>2313</v>
      </c>
      <c r="B1097" s="207" t="s">
        <v>2314</v>
      </c>
      <c r="C1097" s="208" t="s">
        <v>794</v>
      </c>
      <c r="D1097" s="197">
        <v>126.79</v>
      </c>
      <c r="E1097" s="198">
        <f t="shared" si="16"/>
        <v>93.92</v>
      </c>
    </row>
    <row r="1098" spans="1:5" ht="15" x14ac:dyDescent="0.2">
      <c r="A1098" s="208" t="s">
        <v>2315</v>
      </c>
      <c r="B1098" s="207" t="s">
        <v>2316</v>
      </c>
      <c r="C1098" s="208" t="s">
        <v>794</v>
      </c>
      <c r="D1098" s="197">
        <v>176.52</v>
      </c>
      <c r="E1098" s="198">
        <f t="shared" ref="E1098:E1161" si="17">ROUND(D1098/(1+$E$7),2)</f>
        <v>130.76</v>
      </c>
    </row>
    <row r="1099" spans="1:5" ht="15" x14ac:dyDescent="0.2">
      <c r="A1099" s="208" t="s">
        <v>2317</v>
      </c>
      <c r="B1099" s="207" t="s">
        <v>2318</v>
      </c>
      <c r="C1099" s="208" t="s">
        <v>794</v>
      </c>
      <c r="D1099" s="197">
        <v>81.97</v>
      </c>
      <c r="E1099" s="198">
        <f t="shared" si="17"/>
        <v>60.72</v>
      </c>
    </row>
    <row r="1100" spans="1:5" ht="15" x14ac:dyDescent="0.2">
      <c r="A1100" s="208" t="s">
        <v>2319</v>
      </c>
      <c r="B1100" s="207" t="s">
        <v>2320</v>
      </c>
      <c r="C1100" s="208" t="s">
        <v>794</v>
      </c>
      <c r="D1100" s="197">
        <v>60.22</v>
      </c>
      <c r="E1100" s="198">
        <f t="shared" si="17"/>
        <v>44.61</v>
      </c>
    </row>
    <row r="1101" spans="1:5" ht="15" x14ac:dyDescent="0.2">
      <c r="A1101" s="208" t="s">
        <v>2321</v>
      </c>
      <c r="B1101" s="207" t="s">
        <v>2322</v>
      </c>
      <c r="C1101" s="208" t="s">
        <v>794</v>
      </c>
      <c r="D1101" s="197">
        <v>157.85</v>
      </c>
      <c r="E1101" s="198">
        <f t="shared" si="17"/>
        <v>116.93</v>
      </c>
    </row>
    <row r="1102" spans="1:5" ht="15" x14ac:dyDescent="0.2">
      <c r="A1102" s="208" t="s">
        <v>2323</v>
      </c>
      <c r="B1102" s="207" t="s">
        <v>2324</v>
      </c>
      <c r="C1102" s="208" t="s">
        <v>794</v>
      </c>
      <c r="D1102" s="197">
        <v>207.58</v>
      </c>
      <c r="E1102" s="198">
        <f t="shared" si="17"/>
        <v>153.76</v>
      </c>
    </row>
    <row r="1103" spans="1:5" ht="15" x14ac:dyDescent="0.2">
      <c r="A1103" s="208" t="s">
        <v>2325</v>
      </c>
      <c r="B1103" s="207" t="s">
        <v>2326</v>
      </c>
      <c r="C1103" s="208" t="s">
        <v>794</v>
      </c>
      <c r="D1103" s="197">
        <v>88.06</v>
      </c>
      <c r="E1103" s="198">
        <f t="shared" si="17"/>
        <v>65.23</v>
      </c>
    </row>
    <row r="1104" spans="1:5" ht="15" x14ac:dyDescent="0.2">
      <c r="A1104" s="208" t="s">
        <v>2327</v>
      </c>
      <c r="B1104" s="207" t="s">
        <v>2328</v>
      </c>
      <c r="C1104" s="208" t="s">
        <v>794</v>
      </c>
      <c r="D1104" s="197">
        <v>71.599999999999994</v>
      </c>
      <c r="E1104" s="198">
        <f t="shared" si="17"/>
        <v>53.04</v>
      </c>
    </row>
    <row r="1105" spans="1:5" ht="15" x14ac:dyDescent="0.2">
      <c r="A1105" s="208" t="s">
        <v>2329</v>
      </c>
      <c r="B1105" s="207" t="s">
        <v>2330</v>
      </c>
      <c r="C1105" s="208" t="s">
        <v>794</v>
      </c>
      <c r="D1105" s="197">
        <v>219.7</v>
      </c>
      <c r="E1105" s="198">
        <f t="shared" si="17"/>
        <v>162.74</v>
      </c>
    </row>
    <row r="1106" spans="1:5" ht="15" x14ac:dyDescent="0.2">
      <c r="A1106" s="208" t="s">
        <v>2331</v>
      </c>
      <c r="B1106" s="207" t="s">
        <v>2332</v>
      </c>
      <c r="C1106" s="208" t="s">
        <v>794</v>
      </c>
      <c r="D1106" s="197">
        <v>269.43</v>
      </c>
      <c r="E1106" s="198">
        <f t="shared" si="17"/>
        <v>199.58</v>
      </c>
    </row>
    <row r="1107" spans="1:5" ht="15" x14ac:dyDescent="0.2">
      <c r="A1107" s="208" t="s">
        <v>2333</v>
      </c>
      <c r="B1107" s="207" t="s">
        <v>2334</v>
      </c>
      <c r="C1107" s="208" t="s">
        <v>794</v>
      </c>
      <c r="D1107" s="197">
        <v>96.66</v>
      </c>
      <c r="E1107" s="198">
        <f t="shared" si="17"/>
        <v>71.599999999999994</v>
      </c>
    </row>
    <row r="1108" spans="1:5" ht="15" x14ac:dyDescent="0.2">
      <c r="A1108" s="208" t="s">
        <v>2335</v>
      </c>
      <c r="B1108" s="207" t="s">
        <v>2336</v>
      </c>
      <c r="C1108" s="208" t="s">
        <v>794</v>
      </c>
      <c r="D1108" s="197">
        <v>87.66</v>
      </c>
      <c r="E1108" s="198">
        <f t="shared" si="17"/>
        <v>64.930000000000007</v>
      </c>
    </row>
    <row r="1109" spans="1:5" ht="15" x14ac:dyDescent="0.2">
      <c r="A1109" s="208" t="s">
        <v>2337</v>
      </c>
      <c r="B1109" s="207" t="s">
        <v>2338</v>
      </c>
      <c r="C1109" s="208" t="s">
        <v>794</v>
      </c>
      <c r="D1109" s="197">
        <v>382.76</v>
      </c>
      <c r="E1109" s="198">
        <f t="shared" si="17"/>
        <v>283.52999999999997</v>
      </c>
    </row>
    <row r="1110" spans="1:5" ht="15" x14ac:dyDescent="0.2">
      <c r="A1110" s="208" t="s">
        <v>2339</v>
      </c>
      <c r="B1110" s="207" t="s">
        <v>2340</v>
      </c>
      <c r="C1110" s="208" t="s">
        <v>794</v>
      </c>
      <c r="D1110" s="197">
        <v>432.49</v>
      </c>
      <c r="E1110" s="198">
        <f t="shared" si="17"/>
        <v>320.36</v>
      </c>
    </row>
    <row r="1111" spans="1:5" ht="15" x14ac:dyDescent="0.2">
      <c r="A1111" s="208" t="s">
        <v>2341</v>
      </c>
      <c r="B1111" s="207" t="s">
        <v>2342</v>
      </c>
      <c r="C1111" s="208" t="s">
        <v>794</v>
      </c>
      <c r="D1111" s="197">
        <v>93.68</v>
      </c>
      <c r="E1111" s="198">
        <f t="shared" si="17"/>
        <v>69.39</v>
      </c>
    </row>
    <row r="1112" spans="1:5" ht="15" x14ac:dyDescent="0.2">
      <c r="A1112" s="208" t="s">
        <v>2343</v>
      </c>
      <c r="B1112" s="207" t="s">
        <v>2344</v>
      </c>
      <c r="C1112" s="208" t="s">
        <v>794</v>
      </c>
      <c r="D1112" s="197">
        <v>105.72</v>
      </c>
      <c r="E1112" s="198">
        <f t="shared" si="17"/>
        <v>78.31</v>
      </c>
    </row>
    <row r="1113" spans="1:5" ht="15" x14ac:dyDescent="0.2">
      <c r="A1113" s="208" t="s">
        <v>2345</v>
      </c>
      <c r="B1113" s="207" t="s">
        <v>2346</v>
      </c>
      <c r="C1113" s="208" t="s">
        <v>794</v>
      </c>
      <c r="D1113" s="197">
        <v>132.16999999999999</v>
      </c>
      <c r="E1113" s="198">
        <f t="shared" si="17"/>
        <v>97.9</v>
      </c>
    </row>
    <row r="1114" spans="1:5" ht="15" x14ac:dyDescent="0.2">
      <c r="A1114" s="208" t="s">
        <v>2347</v>
      </c>
      <c r="B1114" s="207" t="s">
        <v>2348</v>
      </c>
      <c r="C1114" s="208" t="s">
        <v>794</v>
      </c>
      <c r="D1114" s="197">
        <v>174.4</v>
      </c>
      <c r="E1114" s="198">
        <f t="shared" si="17"/>
        <v>129.19</v>
      </c>
    </row>
    <row r="1115" spans="1:5" ht="15" x14ac:dyDescent="0.2">
      <c r="A1115" s="208" t="s">
        <v>2349</v>
      </c>
      <c r="B1115" s="207" t="s">
        <v>2350</v>
      </c>
      <c r="C1115" s="208" t="s">
        <v>794</v>
      </c>
      <c r="D1115" s="197">
        <v>156.51</v>
      </c>
      <c r="E1115" s="198">
        <f t="shared" si="17"/>
        <v>115.93</v>
      </c>
    </row>
    <row r="1116" spans="1:5" ht="15" x14ac:dyDescent="0.2">
      <c r="A1116" s="208" t="s">
        <v>2351</v>
      </c>
      <c r="B1116" s="207" t="s">
        <v>2352</v>
      </c>
      <c r="C1116" s="208" t="s">
        <v>794</v>
      </c>
      <c r="D1116" s="197">
        <v>234.82</v>
      </c>
      <c r="E1116" s="198">
        <f t="shared" si="17"/>
        <v>173.94</v>
      </c>
    </row>
    <row r="1117" spans="1:5" ht="15" x14ac:dyDescent="0.2">
      <c r="A1117" s="208" t="s">
        <v>2353</v>
      </c>
      <c r="B1117" s="207" t="s">
        <v>2354</v>
      </c>
      <c r="C1117" s="208" t="s">
        <v>794</v>
      </c>
      <c r="D1117" s="197">
        <v>317.20999999999998</v>
      </c>
      <c r="E1117" s="198">
        <f t="shared" si="17"/>
        <v>234.97</v>
      </c>
    </row>
    <row r="1118" spans="1:5" ht="15" x14ac:dyDescent="0.2">
      <c r="A1118" s="208" t="s">
        <v>2355</v>
      </c>
      <c r="B1118" s="207" t="s">
        <v>2356</v>
      </c>
      <c r="C1118" s="208" t="s">
        <v>794</v>
      </c>
      <c r="D1118" s="197">
        <v>359.43</v>
      </c>
      <c r="E1118" s="198">
        <f t="shared" si="17"/>
        <v>266.24</v>
      </c>
    </row>
    <row r="1119" spans="1:5" ht="15" x14ac:dyDescent="0.2">
      <c r="A1119" s="208" t="s">
        <v>2357</v>
      </c>
      <c r="B1119" s="207" t="s">
        <v>2358</v>
      </c>
      <c r="C1119" s="208" t="s">
        <v>794</v>
      </c>
      <c r="D1119" s="197">
        <v>53.9</v>
      </c>
      <c r="E1119" s="198">
        <f t="shared" si="17"/>
        <v>39.93</v>
      </c>
    </row>
    <row r="1120" spans="1:5" ht="15" x14ac:dyDescent="0.2">
      <c r="A1120" s="208" t="s">
        <v>2359</v>
      </c>
      <c r="B1120" s="207" t="s">
        <v>2360</v>
      </c>
      <c r="C1120" s="208" t="s">
        <v>794</v>
      </c>
      <c r="D1120" s="197">
        <v>20.69</v>
      </c>
      <c r="E1120" s="198">
        <f t="shared" si="17"/>
        <v>15.33</v>
      </c>
    </row>
    <row r="1121" spans="1:5" ht="15" x14ac:dyDescent="0.2">
      <c r="A1121" s="208" t="s">
        <v>2361</v>
      </c>
      <c r="B1121" s="207" t="s">
        <v>2362</v>
      </c>
      <c r="C1121" s="208" t="s">
        <v>794</v>
      </c>
      <c r="D1121" s="197">
        <v>81.08</v>
      </c>
      <c r="E1121" s="198">
        <f t="shared" si="17"/>
        <v>60.06</v>
      </c>
    </row>
    <row r="1122" spans="1:5" ht="15" x14ac:dyDescent="0.2">
      <c r="A1122" s="208" t="s">
        <v>2363</v>
      </c>
      <c r="B1122" s="207" t="s">
        <v>2364</v>
      </c>
      <c r="C1122" s="208" t="s">
        <v>794</v>
      </c>
      <c r="D1122" s="197">
        <v>123.31</v>
      </c>
      <c r="E1122" s="198">
        <f t="shared" si="17"/>
        <v>91.34</v>
      </c>
    </row>
    <row r="1123" spans="1:5" ht="15" x14ac:dyDescent="0.2">
      <c r="A1123" s="208" t="s">
        <v>2365</v>
      </c>
      <c r="B1123" s="207" t="s">
        <v>2366</v>
      </c>
      <c r="C1123" s="208" t="s">
        <v>794</v>
      </c>
      <c r="D1123" s="197">
        <v>48.75</v>
      </c>
      <c r="E1123" s="198">
        <f t="shared" si="17"/>
        <v>36.11</v>
      </c>
    </row>
    <row r="1124" spans="1:5" ht="15" x14ac:dyDescent="0.2">
      <c r="A1124" s="208" t="s">
        <v>2367</v>
      </c>
      <c r="B1124" s="207" t="s">
        <v>2368</v>
      </c>
      <c r="C1124" s="208" t="s">
        <v>794</v>
      </c>
      <c r="D1124" s="197">
        <v>11.56</v>
      </c>
      <c r="E1124" s="198">
        <f t="shared" si="17"/>
        <v>8.56</v>
      </c>
    </row>
    <row r="1125" spans="1:5" ht="15" x14ac:dyDescent="0.2">
      <c r="A1125" s="208" t="s">
        <v>2369</v>
      </c>
      <c r="B1125" s="207" t="s">
        <v>2370</v>
      </c>
      <c r="C1125" s="208" t="s">
        <v>794</v>
      </c>
      <c r="D1125" s="197">
        <v>20.399999999999999</v>
      </c>
      <c r="E1125" s="198">
        <f t="shared" si="17"/>
        <v>15.11</v>
      </c>
    </row>
    <row r="1126" spans="1:5" ht="15" x14ac:dyDescent="0.2">
      <c r="A1126" s="208" t="s">
        <v>2371</v>
      </c>
      <c r="B1126" s="207" t="s">
        <v>2372</v>
      </c>
      <c r="C1126" s="208" t="s">
        <v>794</v>
      </c>
      <c r="D1126" s="197">
        <v>62.63</v>
      </c>
      <c r="E1126" s="198">
        <f t="shared" si="17"/>
        <v>46.39</v>
      </c>
    </row>
    <row r="1127" spans="1:5" ht="15" x14ac:dyDescent="0.2">
      <c r="A1127" s="208" t="s">
        <v>2373</v>
      </c>
      <c r="B1127" s="207" t="s">
        <v>2374</v>
      </c>
      <c r="C1127" s="208" t="s">
        <v>794</v>
      </c>
      <c r="D1127" s="197">
        <v>51.62</v>
      </c>
      <c r="E1127" s="198">
        <f t="shared" si="17"/>
        <v>38.24</v>
      </c>
    </row>
    <row r="1128" spans="1:5" ht="15" x14ac:dyDescent="0.2">
      <c r="A1128" s="208" t="s">
        <v>2375</v>
      </c>
      <c r="B1128" s="207" t="s">
        <v>2376</v>
      </c>
      <c r="C1128" s="208" t="s">
        <v>794</v>
      </c>
      <c r="D1128" s="197">
        <v>16.97</v>
      </c>
      <c r="E1128" s="198">
        <f t="shared" si="17"/>
        <v>12.57</v>
      </c>
    </row>
    <row r="1129" spans="1:5" ht="15" x14ac:dyDescent="0.2">
      <c r="A1129" s="208" t="s">
        <v>2377</v>
      </c>
      <c r="B1129" s="207" t="s">
        <v>2378</v>
      </c>
      <c r="C1129" s="208" t="s">
        <v>794</v>
      </c>
      <c r="D1129" s="197">
        <v>30.83</v>
      </c>
      <c r="E1129" s="198">
        <f t="shared" si="17"/>
        <v>22.84</v>
      </c>
    </row>
    <row r="1130" spans="1:5" ht="15" x14ac:dyDescent="0.2">
      <c r="A1130" s="208" t="s">
        <v>2379</v>
      </c>
      <c r="B1130" s="207" t="s">
        <v>2380</v>
      </c>
      <c r="C1130" s="208" t="s">
        <v>794</v>
      </c>
      <c r="D1130" s="197">
        <v>73.05</v>
      </c>
      <c r="E1130" s="198">
        <f t="shared" si="17"/>
        <v>54.11</v>
      </c>
    </row>
    <row r="1131" spans="1:5" ht="15" x14ac:dyDescent="0.2">
      <c r="A1131" s="208" t="s">
        <v>2381</v>
      </c>
      <c r="B1131" s="207" t="s">
        <v>2382</v>
      </c>
      <c r="C1131" s="208" t="s">
        <v>794</v>
      </c>
      <c r="D1131" s="197">
        <v>1.1599999999999999</v>
      </c>
      <c r="E1131" s="198">
        <f t="shared" si="17"/>
        <v>0.86</v>
      </c>
    </row>
    <row r="1132" spans="1:5" ht="15" x14ac:dyDescent="0.2">
      <c r="A1132" s="208" t="s">
        <v>2383</v>
      </c>
      <c r="B1132" s="207" t="s">
        <v>2384</v>
      </c>
      <c r="C1132" s="208" t="s">
        <v>794</v>
      </c>
      <c r="D1132" s="197">
        <v>2.2400000000000002</v>
      </c>
      <c r="E1132" s="198">
        <f t="shared" si="17"/>
        <v>1.66</v>
      </c>
    </row>
    <row r="1133" spans="1:5" ht="15" x14ac:dyDescent="0.2">
      <c r="A1133" s="208" t="s">
        <v>2385</v>
      </c>
      <c r="B1133" s="207" t="s">
        <v>2386</v>
      </c>
      <c r="C1133" s="208" t="s">
        <v>794</v>
      </c>
      <c r="D1133" s="197">
        <v>10.45</v>
      </c>
      <c r="E1133" s="198">
        <f t="shared" si="17"/>
        <v>7.74</v>
      </c>
    </row>
    <row r="1134" spans="1:5" ht="15" x14ac:dyDescent="0.2">
      <c r="A1134" s="208" t="s">
        <v>2387</v>
      </c>
      <c r="B1134" s="207" t="s">
        <v>2388</v>
      </c>
      <c r="C1134" s="208" t="s">
        <v>794</v>
      </c>
      <c r="D1134" s="197">
        <v>10.45</v>
      </c>
      <c r="E1134" s="198">
        <f t="shared" si="17"/>
        <v>7.74</v>
      </c>
    </row>
    <row r="1135" spans="1:5" ht="15" x14ac:dyDescent="0.2">
      <c r="A1135" s="208" t="s">
        <v>2389</v>
      </c>
      <c r="B1135" s="207" t="s">
        <v>2390</v>
      </c>
      <c r="C1135" s="208" t="s">
        <v>794</v>
      </c>
      <c r="D1135" s="197">
        <v>1113.76</v>
      </c>
      <c r="E1135" s="198">
        <f t="shared" si="17"/>
        <v>825.01</v>
      </c>
    </row>
    <row r="1136" spans="1:5" ht="15" x14ac:dyDescent="0.2">
      <c r="A1136" s="208" t="s">
        <v>2391</v>
      </c>
      <c r="B1136" s="207" t="s">
        <v>2392</v>
      </c>
      <c r="C1136" s="208" t="s">
        <v>794</v>
      </c>
      <c r="D1136" s="197">
        <v>1069.0899999999999</v>
      </c>
      <c r="E1136" s="198">
        <f t="shared" si="17"/>
        <v>791.92</v>
      </c>
    </row>
    <row r="1137" spans="1:5" ht="15" x14ac:dyDescent="0.2">
      <c r="A1137" s="208" t="s">
        <v>2393</v>
      </c>
      <c r="B1137" s="207" t="s">
        <v>2394</v>
      </c>
      <c r="C1137" s="208" t="s">
        <v>794</v>
      </c>
      <c r="D1137" s="197">
        <v>1762.41</v>
      </c>
      <c r="E1137" s="198">
        <f t="shared" si="17"/>
        <v>1305.49</v>
      </c>
    </row>
    <row r="1138" spans="1:5" ht="15" x14ac:dyDescent="0.2">
      <c r="A1138" s="208" t="s">
        <v>2395</v>
      </c>
      <c r="B1138" s="207" t="s">
        <v>2396</v>
      </c>
      <c r="C1138" s="208" t="s">
        <v>794</v>
      </c>
      <c r="D1138" s="197">
        <v>2261.65</v>
      </c>
      <c r="E1138" s="198">
        <f t="shared" si="17"/>
        <v>1675.3</v>
      </c>
    </row>
    <row r="1139" spans="1:5" ht="15" x14ac:dyDescent="0.2">
      <c r="A1139" s="208" t="s">
        <v>2397</v>
      </c>
      <c r="B1139" s="207" t="s">
        <v>2398</v>
      </c>
      <c r="C1139" s="208" t="s">
        <v>794</v>
      </c>
      <c r="D1139" s="197">
        <v>192.8</v>
      </c>
      <c r="E1139" s="198">
        <f t="shared" si="17"/>
        <v>142.81</v>
      </c>
    </row>
    <row r="1140" spans="1:5" ht="15" x14ac:dyDescent="0.2">
      <c r="A1140" s="208" t="s">
        <v>2399</v>
      </c>
      <c r="B1140" s="207" t="s">
        <v>2400</v>
      </c>
      <c r="C1140" s="208" t="s">
        <v>794</v>
      </c>
      <c r="D1140" s="197">
        <v>266.72000000000003</v>
      </c>
      <c r="E1140" s="198">
        <f t="shared" si="17"/>
        <v>197.57</v>
      </c>
    </row>
    <row r="1141" spans="1:5" ht="15" x14ac:dyDescent="0.2">
      <c r="A1141" s="208" t="s">
        <v>2401</v>
      </c>
      <c r="B1141" s="207" t="s">
        <v>2402</v>
      </c>
      <c r="C1141" s="208" t="s">
        <v>794</v>
      </c>
      <c r="D1141" s="197">
        <v>312.82</v>
      </c>
      <c r="E1141" s="198">
        <f t="shared" si="17"/>
        <v>231.72</v>
      </c>
    </row>
    <row r="1142" spans="1:5" ht="15" x14ac:dyDescent="0.2">
      <c r="A1142" s="208" t="s">
        <v>2403</v>
      </c>
      <c r="B1142" s="207" t="s">
        <v>2404</v>
      </c>
      <c r="C1142" s="208" t="s">
        <v>794</v>
      </c>
      <c r="D1142" s="197">
        <v>355.05</v>
      </c>
      <c r="E1142" s="198">
        <f t="shared" si="17"/>
        <v>263</v>
      </c>
    </row>
    <row r="1143" spans="1:5" ht="15" x14ac:dyDescent="0.2">
      <c r="A1143" s="208" t="s">
        <v>2405</v>
      </c>
      <c r="B1143" s="207" t="s">
        <v>2406</v>
      </c>
      <c r="C1143" s="208" t="s">
        <v>794</v>
      </c>
      <c r="D1143" s="197">
        <v>105.03</v>
      </c>
      <c r="E1143" s="198">
        <f t="shared" si="17"/>
        <v>77.8</v>
      </c>
    </row>
    <row r="1144" spans="1:5" ht="15" x14ac:dyDescent="0.2">
      <c r="A1144" s="208" t="s">
        <v>2407</v>
      </c>
      <c r="B1144" s="207" t="s">
        <v>2408</v>
      </c>
      <c r="C1144" s="208" t="s">
        <v>794</v>
      </c>
      <c r="D1144" s="197">
        <v>111.25</v>
      </c>
      <c r="E1144" s="198">
        <f t="shared" si="17"/>
        <v>82.41</v>
      </c>
    </row>
    <row r="1145" spans="1:5" ht="15" x14ac:dyDescent="0.2">
      <c r="A1145" s="208" t="s">
        <v>2409</v>
      </c>
      <c r="B1145" s="207" t="s">
        <v>2410</v>
      </c>
      <c r="C1145" s="208" t="s">
        <v>794</v>
      </c>
      <c r="D1145" s="197">
        <v>171.27</v>
      </c>
      <c r="E1145" s="198">
        <f t="shared" si="17"/>
        <v>126.87</v>
      </c>
    </row>
    <row r="1146" spans="1:5" ht="15" x14ac:dyDescent="0.2">
      <c r="A1146" s="208" t="s">
        <v>2411</v>
      </c>
      <c r="B1146" s="207" t="s">
        <v>2412</v>
      </c>
      <c r="C1146" s="208" t="s">
        <v>794</v>
      </c>
      <c r="D1146" s="197">
        <v>213.5</v>
      </c>
      <c r="E1146" s="198">
        <f t="shared" si="17"/>
        <v>158.15</v>
      </c>
    </row>
    <row r="1147" spans="1:5" ht="15" x14ac:dyDescent="0.2">
      <c r="A1147" s="208" t="s">
        <v>2413</v>
      </c>
      <c r="B1147" s="207" t="s">
        <v>2414</v>
      </c>
      <c r="C1147" s="208" t="s">
        <v>794</v>
      </c>
      <c r="D1147" s="197">
        <v>111.21</v>
      </c>
      <c r="E1147" s="198">
        <f t="shared" si="17"/>
        <v>82.38</v>
      </c>
    </row>
    <row r="1148" spans="1:5" ht="15" x14ac:dyDescent="0.2">
      <c r="A1148" s="208" t="s">
        <v>2415</v>
      </c>
      <c r="B1148" s="207" t="s">
        <v>2416</v>
      </c>
      <c r="C1148" s="208" t="s">
        <v>794</v>
      </c>
      <c r="D1148" s="197">
        <v>122.21</v>
      </c>
      <c r="E1148" s="198">
        <f t="shared" si="17"/>
        <v>90.53</v>
      </c>
    </row>
    <row r="1149" spans="1:5" ht="15" x14ac:dyDescent="0.2">
      <c r="A1149" s="208" t="s">
        <v>2417</v>
      </c>
      <c r="B1149" s="207" t="s">
        <v>2418</v>
      </c>
      <c r="C1149" s="208" t="s">
        <v>794</v>
      </c>
      <c r="D1149" s="197">
        <v>177.09</v>
      </c>
      <c r="E1149" s="198">
        <f t="shared" si="17"/>
        <v>131.18</v>
      </c>
    </row>
    <row r="1150" spans="1:5" ht="15" x14ac:dyDescent="0.2">
      <c r="A1150" s="208" t="s">
        <v>2419</v>
      </c>
      <c r="B1150" s="207" t="s">
        <v>2420</v>
      </c>
      <c r="C1150" s="208" t="s">
        <v>794</v>
      </c>
      <c r="D1150" s="197">
        <v>219.31</v>
      </c>
      <c r="E1150" s="198">
        <f t="shared" si="17"/>
        <v>162.44999999999999</v>
      </c>
    </row>
    <row r="1151" spans="1:5" ht="15" x14ac:dyDescent="0.2">
      <c r="A1151" s="208" t="s">
        <v>2421</v>
      </c>
      <c r="B1151" s="207" t="s">
        <v>2422</v>
      </c>
      <c r="C1151" s="208" t="s">
        <v>794</v>
      </c>
      <c r="D1151" s="197">
        <v>54.6</v>
      </c>
      <c r="E1151" s="198">
        <f t="shared" si="17"/>
        <v>40.44</v>
      </c>
    </row>
    <row r="1152" spans="1:5" ht="15" x14ac:dyDescent="0.2">
      <c r="A1152" s="208" t="s">
        <v>2423</v>
      </c>
      <c r="B1152" s="207" t="s">
        <v>2424</v>
      </c>
      <c r="C1152" s="208" t="s">
        <v>794</v>
      </c>
      <c r="D1152" s="197">
        <v>22.35</v>
      </c>
      <c r="E1152" s="198">
        <f t="shared" si="17"/>
        <v>16.559999999999999</v>
      </c>
    </row>
    <row r="1153" spans="1:5" ht="15" x14ac:dyDescent="0.2">
      <c r="A1153" s="208" t="s">
        <v>2425</v>
      </c>
      <c r="B1153" s="207" t="s">
        <v>2426</v>
      </c>
      <c r="C1153" s="208" t="s">
        <v>794</v>
      </c>
      <c r="D1153" s="197">
        <v>138.63</v>
      </c>
      <c r="E1153" s="198">
        <f t="shared" si="17"/>
        <v>102.69</v>
      </c>
    </row>
    <row r="1154" spans="1:5" ht="15" x14ac:dyDescent="0.2">
      <c r="A1154" s="208" t="s">
        <v>2427</v>
      </c>
      <c r="B1154" s="207" t="s">
        <v>2428</v>
      </c>
      <c r="C1154" s="208" t="s">
        <v>794</v>
      </c>
      <c r="D1154" s="197">
        <v>180.86</v>
      </c>
      <c r="E1154" s="198">
        <f t="shared" si="17"/>
        <v>133.97</v>
      </c>
    </row>
    <row r="1155" spans="1:5" ht="15" x14ac:dyDescent="0.2">
      <c r="A1155" s="208" t="s">
        <v>2429</v>
      </c>
      <c r="B1155" s="207" t="s">
        <v>2430</v>
      </c>
      <c r="C1155" s="208" t="s">
        <v>794</v>
      </c>
      <c r="D1155" s="197">
        <v>127.23</v>
      </c>
      <c r="E1155" s="198">
        <f t="shared" si="17"/>
        <v>94.24</v>
      </c>
    </row>
    <row r="1156" spans="1:5" ht="15" x14ac:dyDescent="0.2">
      <c r="A1156" s="208" t="s">
        <v>2431</v>
      </c>
      <c r="B1156" s="207" t="s">
        <v>2432</v>
      </c>
      <c r="C1156" s="208" t="s">
        <v>794</v>
      </c>
      <c r="D1156" s="197">
        <v>153.52000000000001</v>
      </c>
      <c r="E1156" s="198">
        <f t="shared" si="17"/>
        <v>113.72</v>
      </c>
    </row>
    <row r="1157" spans="1:5" ht="15" x14ac:dyDescent="0.2">
      <c r="A1157" s="208" t="s">
        <v>2433</v>
      </c>
      <c r="B1157" s="207" t="s">
        <v>2434</v>
      </c>
      <c r="C1157" s="208" t="s">
        <v>794</v>
      </c>
      <c r="D1157" s="197">
        <v>268.70999999999998</v>
      </c>
      <c r="E1157" s="198">
        <f t="shared" si="17"/>
        <v>199.04</v>
      </c>
    </row>
    <row r="1158" spans="1:5" ht="15" x14ac:dyDescent="0.2">
      <c r="A1158" s="208" t="s">
        <v>2435</v>
      </c>
      <c r="B1158" s="207" t="s">
        <v>2436</v>
      </c>
      <c r="C1158" s="208" t="s">
        <v>794</v>
      </c>
      <c r="D1158" s="197">
        <v>310.93</v>
      </c>
      <c r="E1158" s="198">
        <f t="shared" si="17"/>
        <v>230.32</v>
      </c>
    </row>
    <row r="1159" spans="1:5" ht="15" x14ac:dyDescent="0.2">
      <c r="A1159" s="208" t="s">
        <v>2437</v>
      </c>
      <c r="B1159" s="207" t="s">
        <v>2438</v>
      </c>
      <c r="C1159" s="208" t="s">
        <v>794</v>
      </c>
      <c r="D1159" s="197">
        <v>128.27000000000001</v>
      </c>
      <c r="E1159" s="198">
        <f t="shared" si="17"/>
        <v>95.01</v>
      </c>
    </row>
    <row r="1160" spans="1:5" ht="15" x14ac:dyDescent="0.2">
      <c r="A1160" s="208" t="s">
        <v>2439</v>
      </c>
      <c r="B1160" s="207" t="s">
        <v>2440</v>
      </c>
      <c r="C1160" s="208" t="s">
        <v>794</v>
      </c>
      <c r="D1160" s="197">
        <v>155.38999999999999</v>
      </c>
      <c r="E1160" s="198">
        <f t="shared" si="17"/>
        <v>115.1</v>
      </c>
    </row>
    <row r="1161" spans="1:5" ht="15" x14ac:dyDescent="0.2">
      <c r="A1161" s="208" t="s">
        <v>2441</v>
      </c>
      <c r="B1161" s="207" t="s">
        <v>2442</v>
      </c>
      <c r="C1161" s="208" t="s">
        <v>794</v>
      </c>
      <c r="D1161" s="197">
        <v>292.51</v>
      </c>
      <c r="E1161" s="198">
        <f t="shared" si="17"/>
        <v>216.67</v>
      </c>
    </row>
    <row r="1162" spans="1:5" ht="15" x14ac:dyDescent="0.2">
      <c r="A1162" s="208" t="s">
        <v>2443</v>
      </c>
      <c r="B1162" s="207" t="s">
        <v>2444</v>
      </c>
      <c r="C1162" s="208" t="s">
        <v>794</v>
      </c>
      <c r="D1162" s="197">
        <v>334.74</v>
      </c>
      <c r="E1162" s="198">
        <f t="shared" ref="E1162:E1225" si="18">ROUND(D1162/(1+$E$7),2)</f>
        <v>247.96</v>
      </c>
    </row>
    <row r="1163" spans="1:5" ht="15" x14ac:dyDescent="0.2">
      <c r="A1163" s="208" t="s">
        <v>2445</v>
      </c>
      <c r="B1163" s="207" t="s">
        <v>2446</v>
      </c>
      <c r="C1163" s="208" t="s">
        <v>794</v>
      </c>
      <c r="D1163" s="197">
        <v>267.29000000000002</v>
      </c>
      <c r="E1163" s="198">
        <f t="shared" si="18"/>
        <v>197.99</v>
      </c>
    </row>
    <row r="1164" spans="1:5" ht="15" x14ac:dyDescent="0.2">
      <c r="A1164" s="208" t="s">
        <v>2447</v>
      </c>
      <c r="B1164" s="207" t="s">
        <v>2448</v>
      </c>
      <c r="C1164" s="208" t="s">
        <v>794</v>
      </c>
      <c r="D1164" s="197">
        <v>406.46</v>
      </c>
      <c r="E1164" s="198">
        <f t="shared" si="18"/>
        <v>301.08</v>
      </c>
    </row>
    <row r="1165" spans="1:5" ht="15" x14ac:dyDescent="0.2">
      <c r="A1165" s="208" t="s">
        <v>2449</v>
      </c>
      <c r="B1165" s="207" t="s">
        <v>2450</v>
      </c>
      <c r="C1165" s="208" t="s">
        <v>794</v>
      </c>
      <c r="D1165" s="197">
        <v>612.70000000000005</v>
      </c>
      <c r="E1165" s="198">
        <f t="shared" si="18"/>
        <v>453.85</v>
      </c>
    </row>
    <row r="1166" spans="1:5" ht="15" x14ac:dyDescent="0.2">
      <c r="A1166" s="208" t="s">
        <v>2451</v>
      </c>
      <c r="B1166" s="207" t="s">
        <v>2452</v>
      </c>
      <c r="C1166" s="208" t="s">
        <v>794</v>
      </c>
      <c r="D1166" s="197">
        <v>654.91999999999996</v>
      </c>
      <c r="E1166" s="198">
        <f t="shared" si="18"/>
        <v>485.13</v>
      </c>
    </row>
    <row r="1167" spans="1:5" ht="15" x14ac:dyDescent="0.2">
      <c r="A1167" s="208" t="s">
        <v>2453</v>
      </c>
      <c r="B1167" s="207" t="s">
        <v>2454</v>
      </c>
      <c r="C1167" s="208" t="s">
        <v>794</v>
      </c>
      <c r="D1167" s="197">
        <v>144.41999999999999</v>
      </c>
      <c r="E1167" s="198">
        <f t="shared" si="18"/>
        <v>106.98</v>
      </c>
    </row>
    <row r="1168" spans="1:5" ht="15" x14ac:dyDescent="0.2">
      <c r="A1168" s="208" t="s">
        <v>2455</v>
      </c>
      <c r="B1168" s="207" t="s">
        <v>2456</v>
      </c>
      <c r="C1168" s="208" t="s">
        <v>794</v>
      </c>
      <c r="D1168" s="197">
        <v>184.56</v>
      </c>
      <c r="E1168" s="198">
        <f t="shared" si="18"/>
        <v>136.71</v>
      </c>
    </row>
    <row r="1169" spans="1:5" ht="15" x14ac:dyDescent="0.2">
      <c r="A1169" s="208" t="s">
        <v>2457</v>
      </c>
      <c r="B1169" s="207" t="s">
        <v>2458</v>
      </c>
      <c r="C1169" s="208" t="s">
        <v>794</v>
      </c>
      <c r="D1169" s="197">
        <v>346.26</v>
      </c>
      <c r="E1169" s="198">
        <f t="shared" si="18"/>
        <v>256.49</v>
      </c>
    </row>
    <row r="1170" spans="1:5" ht="15" x14ac:dyDescent="0.2">
      <c r="A1170" s="208" t="s">
        <v>2459</v>
      </c>
      <c r="B1170" s="207" t="s">
        <v>2460</v>
      </c>
      <c r="C1170" s="208" t="s">
        <v>794</v>
      </c>
      <c r="D1170" s="197">
        <v>388.49</v>
      </c>
      <c r="E1170" s="198">
        <f t="shared" si="18"/>
        <v>287.77</v>
      </c>
    </row>
    <row r="1171" spans="1:5" ht="15" x14ac:dyDescent="0.2">
      <c r="A1171" s="208" t="s">
        <v>2461</v>
      </c>
      <c r="B1171" s="207" t="s">
        <v>2462</v>
      </c>
      <c r="C1171" s="208" t="s">
        <v>794</v>
      </c>
      <c r="D1171" s="197">
        <v>71.84</v>
      </c>
      <c r="E1171" s="198">
        <f t="shared" si="18"/>
        <v>53.21</v>
      </c>
    </row>
    <row r="1172" spans="1:5" ht="15" x14ac:dyDescent="0.2">
      <c r="A1172" s="208" t="s">
        <v>2463</v>
      </c>
      <c r="B1172" s="207" t="s">
        <v>2464</v>
      </c>
      <c r="C1172" s="208" t="s">
        <v>794</v>
      </c>
      <c r="D1172" s="197">
        <v>42.7</v>
      </c>
      <c r="E1172" s="198">
        <f t="shared" si="18"/>
        <v>31.63</v>
      </c>
    </row>
    <row r="1173" spans="1:5" ht="15" x14ac:dyDescent="0.2">
      <c r="A1173" s="208" t="s">
        <v>2465</v>
      </c>
      <c r="B1173" s="207" t="s">
        <v>2466</v>
      </c>
      <c r="C1173" s="208" t="s">
        <v>794</v>
      </c>
      <c r="D1173" s="197">
        <v>77.400000000000006</v>
      </c>
      <c r="E1173" s="198">
        <f t="shared" si="18"/>
        <v>57.33</v>
      </c>
    </row>
    <row r="1174" spans="1:5" ht="15" x14ac:dyDescent="0.2">
      <c r="A1174" s="208" t="s">
        <v>2467</v>
      </c>
      <c r="B1174" s="207" t="s">
        <v>2468</v>
      </c>
      <c r="C1174" s="208" t="s">
        <v>794</v>
      </c>
      <c r="D1174" s="197">
        <v>127.12</v>
      </c>
      <c r="E1174" s="198">
        <f t="shared" si="18"/>
        <v>94.16</v>
      </c>
    </row>
    <row r="1175" spans="1:5" ht="15" x14ac:dyDescent="0.2">
      <c r="A1175" s="208" t="s">
        <v>2469</v>
      </c>
      <c r="B1175" s="207" t="s">
        <v>2470</v>
      </c>
      <c r="C1175" s="208" t="s">
        <v>794</v>
      </c>
      <c r="D1175" s="197">
        <v>115.38</v>
      </c>
      <c r="E1175" s="198">
        <f t="shared" si="18"/>
        <v>85.47</v>
      </c>
    </row>
    <row r="1176" spans="1:5" ht="15" x14ac:dyDescent="0.2">
      <c r="A1176" s="208" t="s">
        <v>2471</v>
      </c>
      <c r="B1176" s="207" t="s">
        <v>2472</v>
      </c>
      <c r="C1176" s="208" t="s">
        <v>794</v>
      </c>
      <c r="D1176" s="197">
        <v>126.78</v>
      </c>
      <c r="E1176" s="198">
        <f t="shared" si="18"/>
        <v>93.91</v>
      </c>
    </row>
    <row r="1177" spans="1:5" ht="15" x14ac:dyDescent="0.2">
      <c r="A1177" s="208" t="s">
        <v>2473</v>
      </c>
      <c r="B1177" s="207" t="s">
        <v>2474</v>
      </c>
      <c r="C1177" s="208" t="s">
        <v>794</v>
      </c>
      <c r="D1177" s="197">
        <v>224.83</v>
      </c>
      <c r="E1177" s="198">
        <f t="shared" si="18"/>
        <v>166.54</v>
      </c>
    </row>
    <row r="1178" spans="1:5" ht="15" x14ac:dyDescent="0.2">
      <c r="A1178" s="208" t="s">
        <v>2475</v>
      </c>
      <c r="B1178" s="207" t="s">
        <v>2476</v>
      </c>
      <c r="C1178" s="208" t="s">
        <v>794</v>
      </c>
      <c r="D1178" s="197">
        <v>274.56</v>
      </c>
      <c r="E1178" s="198">
        <f t="shared" si="18"/>
        <v>203.38</v>
      </c>
    </row>
    <row r="1179" spans="1:5" ht="15" x14ac:dyDescent="0.2">
      <c r="A1179" s="208" t="s">
        <v>2477</v>
      </c>
      <c r="B1179" s="207" t="s">
        <v>2478</v>
      </c>
      <c r="C1179" s="208" t="s">
        <v>794</v>
      </c>
      <c r="D1179" s="197">
        <v>352.54</v>
      </c>
      <c r="E1179" s="198">
        <f t="shared" si="18"/>
        <v>261.14</v>
      </c>
    </row>
    <row r="1180" spans="1:5" ht="15" x14ac:dyDescent="0.2">
      <c r="A1180" s="208" t="s">
        <v>2479</v>
      </c>
      <c r="B1180" s="207" t="s">
        <v>2480</v>
      </c>
      <c r="C1180" s="208" t="s">
        <v>794</v>
      </c>
      <c r="D1180" s="197">
        <v>585.02</v>
      </c>
      <c r="E1180" s="198">
        <f t="shared" si="18"/>
        <v>433.35</v>
      </c>
    </row>
    <row r="1181" spans="1:5" ht="15" x14ac:dyDescent="0.2">
      <c r="A1181" s="208" t="s">
        <v>2481</v>
      </c>
      <c r="B1181" s="207" t="s">
        <v>2482</v>
      </c>
      <c r="C1181" s="208" t="s">
        <v>794</v>
      </c>
      <c r="D1181" s="197">
        <v>824.24</v>
      </c>
      <c r="E1181" s="198">
        <f t="shared" si="18"/>
        <v>610.54999999999995</v>
      </c>
    </row>
    <row r="1182" spans="1:5" ht="15" x14ac:dyDescent="0.2">
      <c r="A1182" s="208" t="s">
        <v>2483</v>
      </c>
      <c r="B1182" s="207" t="s">
        <v>2484</v>
      </c>
      <c r="C1182" s="208" t="s">
        <v>794</v>
      </c>
      <c r="D1182" s="197">
        <v>866.47</v>
      </c>
      <c r="E1182" s="198">
        <f t="shared" si="18"/>
        <v>641.83000000000004</v>
      </c>
    </row>
    <row r="1183" spans="1:5" ht="15" x14ac:dyDescent="0.2">
      <c r="A1183" s="208" t="s">
        <v>2485</v>
      </c>
      <c r="B1183" s="207" t="s">
        <v>2486</v>
      </c>
      <c r="C1183" s="208" t="s">
        <v>794</v>
      </c>
      <c r="D1183" s="197">
        <v>461.98</v>
      </c>
      <c r="E1183" s="198">
        <f t="shared" si="18"/>
        <v>342.21</v>
      </c>
    </row>
    <row r="1184" spans="1:5" ht="15" x14ac:dyDescent="0.2">
      <c r="A1184" s="208" t="s">
        <v>2487</v>
      </c>
      <c r="B1184" s="207" t="s">
        <v>2488</v>
      </c>
      <c r="C1184" s="208" t="s">
        <v>794</v>
      </c>
      <c r="D1184" s="197">
        <v>807.88</v>
      </c>
      <c r="E1184" s="198">
        <f t="shared" si="18"/>
        <v>598.42999999999995</v>
      </c>
    </row>
    <row r="1185" spans="1:5" ht="15" x14ac:dyDescent="0.2">
      <c r="A1185" s="208" t="s">
        <v>2489</v>
      </c>
      <c r="B1185" s="207" t="s">
        <v>2490</v>
      </c>
      <c r="C1185" s="208" t="s">
        <v>794</v>
      </c>
      <c r="D1185" s="197">
        <v>1596.63</v>
      </c>
      <c r="E1185" s="198">
        <f t="shared" si="18"/>
        <v>1182.69</v>
      </c>
    </row>
    <row r="1186" spans="1:5" ht="15" x14ac:dyDescent="0.2">
      <c r="A1186" s="208" t="s">
        <v>2491</v>
      </c>
      <c r="B1186" s="207" t="s">
        <v>2492</v>
      </c>
      <c r="C1186" s="208" t="s">
        <v>794</v>
      </c>
      <c r="D1186" s="197">
        <v>1638.85</v>
      </c>
      <c r="E1186" s="198">
        <f t="shared" si="18"/>
        <v>1213.96</v>
      </c>
    </row>
    <row r="1187" spans="1:5" ht="15" x14ac:dyDescent="0.2">
      <c r="A1187" s="208" t="s">
        <v>2493</v>
      </c>
      <c r="B1187" s="207" t="s">
        <v>2494</v>
      </c>
      <c r="C1187" s="208" t="s">
        <v>794</v>
      </c>
      <c r="D1187" s="197">
        <v>127.25</v>
      </c>
      <c r="E1187" s="198">
        <f t="shared" si="18"/>
        <v>94.26</v>
      </c>
    </row>
    <row r="1188" spans="1:5" ht="15" x14ac:dyDescent="0.2">
      <c r="A1188" s="208" t="s">
        <v>2495</v>
      </c>
      <c r="B1188" s="207" t="s">
        <v>2496</v>
      </c>
      <c r="C1188" s="208" t="s">
        <v>794</v>
      </c>
      <c r="D1188" s="197">
        <v>156.77000000000001</v>
      </c>
      <c r="E1188" s="198">
        <f t="shared" si="18"/>
        <v>116.13</v>
      </c>
    </row>
    <row r="1189" spans="1:5" ht="15" x14ac:dyDescent="0.2">
      <c r="A1189" s="208" t="s">
        <v>2497</v>
      </c>
      <c r="B1189" s="207" t="s">
        <v>2498</v>
      </c>
      <c r="C1189" s="208" t="s">
        <v>794</v>
      </c>
      <c r="D1189" s="197">
        <v>168.79</v>
      </c>
      <c r="E1189" s="198">
        <f t="shared" si="18"/>
        <v>125.03</v>
      </c>
    </row>
    <row r="1190" spans="1:5" ht="15" x14ac:dyDescent="0.2">
      <c r="A1190" s="208" t="s">
        <v>2499</v>
      </c>
      <c r="B1190" s="207" t="s">
        <v>2500</v>
      </c>
      <c r="C1190" s="208" t="s">
        <v>794</v>
      </c>
      <c r="D1190" s="197">
        <v>211.01</v>
      </c>
      <c r="E1190" s="198">
        <f t="shared" si="18"/>
        <v>156.30000000000001</v>
      </c>
    </row>
    <row r="1191" spans="1:5" ht="15" x14ac:dyDescent="0.2">
      <c r="A1191" s="208" t="s">
        <v>2501</v>
      </c>
      <c r="B1191" s="207" t="s">
        <v>2502</v>
      </c>
      <c r="C1191" s="208" t="s">
        <v>794</v>
      </c>
      <c r="D1191" s="197">
        <v>21.25</v>
      </c>
      <c r="E1191" s="198">
        <f t="shared" si="18"/>
        <v>15.74</v>
      </c>
    </row>
    <row r="1192" spans="1:5" ht="15" x14ac:dyDescent="0.2">
      <c r="A1192" s="208" t="s">
        <v>2503</v>
      </c>
      <c r="B1192" s="207" t="s">
        <v>2504</v>
      </c>
      <c r="C1192" s="208" t="s">
        <v>794</v>
      </c>
      <c r="D1192" s="197">
        <v>15.04</v>
      </c>
      <c r="E1192" s="198">
        <f t="shared" si="18"/>
        <v>11.14</v>
      </c>
    </row>
    <row r="1193" spans="1:5" ht="15" x14ac:dyDescent="0.2">
      <c r="A1193" s="208" t="s">
        <v>2505</v>
      </c>
      <c r="B1193" s="207" t="s">
        <v>2506</v>
      </c>
      <c r="C1193" s="208" t="s">
        <v>794</v>
      </c>
      <c r="D1193" s="197">
        <v>70.67</v>
      </c>
      <c r="E1193" s="198">
        <f t="shared" si="18"/>
        <v>52.35</v>
      </c>
    </row>
    <row r="1194" spans="1:5" ht="15" x14ac:dyDescent="0.2">
      <c r="A1194" s="208" t="s">
        <v>2507</v>
      </c>
      <c r="B1194" s="207" t="s">
        <v>2508</v>
      </c>
      <c r="C1194" s="208" t="s">
        <v>794</v>
      </c>
      <c r="D1194" s="197">
        <v>83.1</v>
      </c>
      <c r="E1194" s="198">
        <f t="shared" si="18"/>
        <v>61.56</v>
      </c>
    </row>
    <row r="1195" spans="1:5" ht="15" x14ac:dyDescent="0.2">
      <c r="A1195" s="208" t="s">
        <v>2509</v>
      </c>
      <c r="B1195" s="207" t="s">
        <v>2510</v>
      </c>
      <c r="C1195" s="208" t="s">
        <v>794</v>
      </c>
      <c r="D1195" s="197">
        <v>21.48</v>
      </c>
      <c r="E1195" s="198">
        <f t="shared" si="18"/>
        <v>15.91</v>
      </c>
    </row>
    <row r="1196" spans="1:5" ht="15" x14ac:dyDescent="0.2">
      <c r="A1196" s="208" t="s">
        <v>2511</v>
      </c>
      <c r="B1196" s="207" t="s">
        <v>2512</v>
      </c>
      <c r="C1196" s="208" t="s">
        <v>794</v>
      </c>
      <c r="D1196" s="197">
        <v>15.43</v>
      </c>
      <c r="E1196" s="198">
        <f t="shared" si="18"/>
        <v>11.43</v>
      </c>
    </row>
    <row r="1197" spans="1:5" ht="15" x14ac:dyDescent="0.2">
      <c r="A1197" s="208" t="s">
        <v>2513</v>
      </c>
      <c r="B1197" s="207" t="s">
        <v>2514</v>
      </c>
      <c r="C1197" s="208" t="s">
        <v>794</v>
      </c>
      <c r="D1197" s="197">
        <v>90.79</v>
      </c>
      <c r="E1197" s="198">
        <f t="shared" si="18"/>
        <v>67.25</v>
      </c>
    </row>
    <row r="1198" spans="1:5" ht="15" x14ac:dyDescent="0.2">
      <c r="A1198" s="208" t="s">
        <v>2515</v>
      </c>
      <c r="B1198" s="207" t="s">
        <v>2516</v>
      </c>
      <c r="C1198" s="208" t="s">
        <v>794</v>
      </c>
      <c r="D1198" s="197">
        <v>103.23</v>
      </c>
      <c r="E1198" s="198">
        <f t="shared" si="18"/>
        <v>76.47</v>
      </c>
    </row>
    <row r="1199" spans="1:5" ht="15" x14ac:dyDescent="0.2">
      <c r="A1199" s="208" t="s">
        <v>2517</v>
      </c>
      <c r="B1199" s="207" t="s">
        <v>2518</v>
      </c>
      <c r="C1199" s="208" t="s">
        <v>794</v>
      </c>
      <c r="D1199" s="197">
        <v>21.9</v>
      </c>
      <c r="E1199" s="198">
        <f t="shared" si="18"/>
        <v>16.22</v>
      </c>
    </row>
    <row r="1200" spans="1:5" ht="15" x14ac:dyDescent="0.2">
      <c r="A1200" s="208" t="s">
        <v>2519</v>
      </c>
      <c r="B1200" s="207" t="s">
        <v>2520</v>
      </c>
      <c r="C1200" s="208" t="s">
        <v>794</v>
      </c>
      <c r="D1200" s="197">
        <v>16.149999999999999</v>
      </c>
      <c r="E1200" s="198">
        <f t="shared" si="18"/>
        <v>11.96</v>
      </c>
    </row>
    <row r="1201" spans="1:5" ht="15" x14ac:dyDescent="0.2">
      <c r="A1201" s="208" t="s">
        <v>2521</v>
      </c>
      <c r="B1201" s="207" t="s">
        <v>2522</v>
      </c>
      <c r="C1201" s="208" t="s">
        <v>794</v>
      </c>
      <c r="D1201" s="197">
        <v>125.36</v>
      </c>
      <c r="E1201" s="198">
        <f t="shared" si="18"/>
        <v>92.86</v>
      </c>
    </row>
    <row r="1202" spans="1:5" ht="15" x14ac:dyDescent="0.2">
      <c r="A1202" s="208" t="s">
        <v>2523</v>
      </c>
      <c r="B1202" s="207" t="s">
        <v>2524</v>
      </c>
      <c r="C1202" s="208" t="s">
        <v>794</v>
      </c>
      <c r="D1202" s="197">
        <v>137.80000000000001</v>
      </c>
      <c r="E1202" s="198">
        <f t="shared" si="18"/>
        <v>102.07</v>
      </c>
    </row>
    <row r="1203" spans="1:5" ht="15" x14ac:dyDescent="0.2">
      <c r="A1203" s="208" t="s">
        <v>2525</v>
      </c>
      <c r="B1203" s="207" t="s">
        <v>2526</v>
      </c>
      <c r="C1203" s="208" t="s">
        <v>794</v>
      </c>
      <c r="D1203" s="197">
        <v>21.9</v>
      </c>
      <c r="E1203" s="198">
        <f t="shared" si="18"/>
        <v>16.22</v>
      </c>
    </row>
    <row r="1204" spans="1:5" ht="15" x14ac:dyDescent="0.2">
      <c r="A1204" s="208" t="s">
        <v>2527</v>
      </c>
      <c r="B1204" s="207" t="s">
        <v>2528</v>
      </c>
      <c r="C1204" s="208" t="s">
        <v>794</v>
      </c>
      <c r="D1204" s="197">
        <v>16.149999999999999</v>
      </c>
      <c r="E1204" s="198">
        <f t="shared" si="18"/>
        <v>11.96</v>
      </c>
    </row>
    <row r="1205" spans="1:5" ht="15" x14ac:dyDescent="0.2">
      <c r="A1205" s="208" t="s">
        <v>2529</v>
      </c>
      <c r="B1205" s="207" t="s">
        <v>2530</v>
      </c>
      <c r="C1205" s="208" t="s">
        <v>794</v>
      </c>
      <c r="D1205" s="197">
        <v>166.44</v>
      </c>
      <c r="E1205" s="198">
        <f t="shared" si="18"/>
        <v>123.29</v>
      </c>
    </row>
    <row r="1206" spans="1:5" ht="15" x14ac:dyDescent="0.2">
      <c r="A1206" s="208" t="s">
        <v>2531</v>
      </c>
      <c r="B1206" s="207" t="s">
        <v>2532</v>
      </c>
      <c r="C1206" s="208" t="s">
        <v>794</v>
      </c>
      <c r="D1206" s="197">
        <v>178.87</v>
      </c>
      <c r="E1206" s="198">
        <f t="shared" si="18"/>
        <v>132.5</v>
      </c>
    </row>
    <row r="1207" spans="1:5" ht="15" x14ac:dyDescent="0.2">
      <c r="A1207" s="208" t="s">
        <v>2533</v>
      </c>
      <c r="B1207" s="207" t="s">
        <v>2534</v>
      </c>
      <c r="C1207" s="208" t="s">
        <v>794</v>
      </c>
      <c r="D1207" s="197">
        <v>12.81</v>
      </c>
      <c r="E1207" s="198">
        <f t="shared" si="18"/>
        <v>9.49</v>
      </c>
    </row>
    <row r="1208" spans="1:5" ht="15" x14ac:dyDescent="0.2">
      <c r="A1208" s="208" t="s">
        <v>2535</v>
      </c>
      <c r="B1208" s="207" t="s">
        <v>2536</v>
      </c>
      <c r="C1208" s="208" t="s">
        <v>794</v>
      </c>
      <c r="D1208" s="197">
        <v>0.61</v>
      </c>
      <c r="E1208" s="198">
        <f t="shared" si="18"/>
        <v>0.45</v>
      </c>
    </row>
    <row r="1209" spans="1:5" ht="15" x14ac:dyDescent="0.2">
      <c r="A1209" s="208" t="s">
        <v>2537</v>
      </c>
      <c r="B1209" s="207" t="s">
        <v>2538</v>
      </c>
      <c r="C1209" s="208" t="s">
        <v>794</v>
      </c>
      <c r="D1209" s="197">
        <v>6.52</v>
      </c>
      <c r="E1209" s="198">
        <f t="shared" si="18"/>
        <v>4.83</v>
      </c>
    </row>
    <row r="1210" spans="1:5" ht="15" x14ac:dyDescent="0.2">
      <c r="A1210" s="208" t="s">
        <v>2539</v>
      </c>
      <c r="B1210" s="207" t="s">
        <v>2540</v>
      </c>
      <c r="C1210" s="208" t="s">
        <v>794</v>
      </c>
      <c r="D1210" s="197">
        <v>18.96</v>
      </c>
      <c r="E1210" s="198">
        <f t="shared" si="18"/>
        <v>14.04</v>
      </c>
    </row>
    <row r="1211" spans="1:5" ht="15" x14ac:dyDescent="0.2">
      <c r="A1211" s="208" t="s">
        <v>2541</v>
      </c>
      <c r="B1211" s="207" t="s">
        <v>2542</v>
      </c>
      <c r="C1211" s="208" t="s">
        <v>794</v>
      </c>
      <c r="D1211" s="197">
        <v>13.03</v>
      </c>
      <c r="E1211" s="198">
        <f t="shared" si="18"/>
        <v>9.65</v>
      </c>
    </row>
    <row r="1212" spans="1:5" ht="15" x14ac:dyDescent="0.2">
      <c r="A1212" s="208" t="s">
        <v>2543</v>
      </c>
      <c r="B1212" s="207" t="s">
        <v>2544</v>
      </c>
      <c r="C1212" s="208" t="s">
        <v>794</v>
      </c>
      <c r="D1212" s="197">
        <v>0.96</v>
      </c>
      <c r="E1212" s="198">
        <f t="shared" si="18"/>
        <v>0.71</v>
      </c>
    </row>
    <row r="1213" spans="1:5" ht="15" x14ac:dyDescent="0.2">
      <c r="A1213" s="208" t="s">
        <v>2545</v>
      </c>
      <c r="B1213" s="207" t="s">
        <v>2546</v>
      </c>
      <c r="C1213" s="208" t="s">
        <v>794</v>
      </c>
      <c r="D1213" s="197">
        <v>6.89</v>
      </c>
      <c r="E1213" s="198">
        <f t="shared" si="18"/>
        <v>5.0999999999999996</v>
      </c>
    </row>
    <row r="1214" spans="1:5" ht="15" x14ac:dyDescent="0.2">
      <c r="A1214" s="208" t="s">
        <v>2547</v>
      </c>
      <c r="B1214" s="207" t="s">
        <v>2548</v>
      </c>
      <c r="C1214" s="208" t="s">
        <v>794</v>
      </c>
      <c r="D1214" s="197">
        <v>19.32</v>
      </c>
      <c r="E1214" s="198">
        <f t="shared" si="18"/>
        <v>14.31</v>
      </c>
    </row>
    <row r="1215" spans="1:5" ht="15" x14ac:dyDescent="0.2">
      <c r="A1215" s="208" t="s">
        <v>2549</v>
      </c>
      <c r="B1215" s="207" t="s">
        <v>2550</v>
      </c>
      <c r="C1215" s="208" t="s">
        <v>794</v>
      </c>
      <c r="D1215" s="197">
        <v>50.39</v>
      </c>
      <c r="E1215" s="198">
        <f t="shared" si="18"/>
        <v>37.33</v>
      </c>
    </row>
    <row r="1216" spans="1:5" ht="15" x14ac:dyDescent="0.2">
      <c r="A1216" s="208" t="s">
        <v>2551</v>
      </c>
      <c r="B1216" s="207" t="s">
        <v>2552</v>
      </c>
      <c r="C1216" s="208" t="s">
        <v>794</v>
      </c>
      <c r="D1216" s="197">
        <v>1.28</v>
      </c>
      <c r="E1216" s="198">
        <f t="shared" si="18"/>
        <v>0.95</v>
      </c>
    </row>
    <row r="1217" spans="1:5" ht="15" x14ac:dyDescent="0.2">
      <c r="A1217" s="208" t="s">
        <v>2553</v>
      </c>
      <c r="B1217" s="207" t="s">
        <v>2554</v>
      </c>
      <c r="C1217" s="208" t="s">
        <v>794</v>
      </c>
      <c r="D1217" s="197">
        <v>3.42</v>
      </c>
      <c r="E1217" s="198">
        <f t="shared" si="18"/>
        <v>2.5299999999999998</v>
      </c>
    </row>
    <row r="1218" spans="1:5" ht="15" x14ac:dyDescent="0.2">
      <c r="A1218" s="208" t="s">
        <v>2555</v>
      </c>
      <c r="B1218" s="207" t="s">
        <v>2556</v>
      </c>
      <c r="C1218" s="208" t="s">
        <v>794</v>
      </c>
      <c r="D1218" s="197">
        <v>53.15</v>
      </c>
      <c r="E1218" s="198">
        <f t="shared" si="18"/>
        <v>39.369999999999997</v>
      </c>
    </row>
    <row r="1219" spans="1:5" ht="15" x14ac:dyDescent="0.2">
      <c r="A1219" s="208" t="s">
        <v>2557</v>
      </c>
      <c r="B1219" s="207" t="s">
        <v>2558</v>
      </c>
      <c r="C1219" s="208" t="s">
        <v>794</v>
      </c>
      <c r="D1219" s="197">
        <v>53.6</v>
      </c>
      <c r="E1219" s="198">
        <f t="shared" si="18"/>
        <v>39.700000000000003</v>
      </c>
    </row>
    <row r="1220" spans="1:5" ht="15" x14ac:dyDescent="0.2">
      <c r="A1220" s="208" t="s">
        <v>2559</v>
      </c>
      <c r="B1220" s="207" t="s">
        <v>2560</v>
      </c>
      <c r="C1220" s="208" t="s">
        <v>794</v>
      </c>
      <c r="D1220" s="197">
        <v>7.48</v>
      </c>
      <c r="E1220" s="198">
        <f t="shared" si="18"/>
        <v>5.54</v>
      </c>
    </row>
    <row r="1221" spans="1:5" ht="15" x14ac:dyDescent="0.2">
      <c r="A1221" s="208" t="s">
        <v>2561</v>
      </c>
      <c r="B1221" s="207" t="s">
        <v>2562</v>
      </c>
      <c r="C1221" s="208" t="s">
        <v>794</v>
      </c>
      <c r="D1221" s="197">
        <v>22.26</v>
      </c>
      <c r="E1221" s="198">
        <f t="shared" si="18"/>
        <v>16.489999999999998</v>
      </c>
    </row>
    <row r="1222" spans="1:5" ht="15" x14ac:dyDescent="0.2">
      <c r="A1222" s="208" t="s">
        <v>2563</v>
      </c>
      <c r="B1222" s="207" t="s">
        <v>2564</v>
      </c>
      <c r="C1222" s="208" t="s">
        <v>794</v>
      </c>
      <c r="D1222" s="197">
        <v>71.98</v>
      </c>
      <c r="E1222" s="198">
        <f t="shared" si="18"/>
        <v>53.32</v>
      </c>
    </row>
    <row r="1223" spans="1:5" ht="15" x14ac:dyDescent="0.2">
      <c r="A1223" s="208" t="s">
        <v>2565</v>
      </c>
      <c r="B1223" s="207" t="s">
        <v>2566</v>
      </c>
      <c r="C1223" s="208" t="s">
        <v>794</v>
      </c>
      <c r="D1223" s="197">
        <v>296.06</v>
      </c>
      <c r="E1223" s="198">
        <f t="shared" si="18"/>
        <v>219.3</v>
      </c>
    </row>
    <row r="1224" spans="1:5" ht="15" x14ac:dyDescent="0.2">
      <c r="A1224" s="208" t="s">
        <v>2567</v>
      </c>
      <c r="B1224" s="207" t="s">
        <v>2568</v>
      </c>
      <c r="C1224" s="208" t="s">
        <v>794</v>
      </c>
      <c r="D1224" s="197">
        <v>474.12</v>
      </c>
      <c r="E1224" s="198">
        <f t="shared" si="18"/>
        <v>351.2</v>
      </c>
    </row>
    <row r="1225" spans="1:5" ht="15" x14ac:dyDescent="0.2">
      <c r="A1225" s="208" t="s">
        <v>2569</v>
      </c>
      <c r="B1225" s="207" t="s">
        <v>2570</v>
      </c>
      <c r="C1225" s="208" t="s">
        <v>794</v>
      </c>
      <c r="D1225" s="197">
        <v>653.15</v>
      </c>
      <c r="E1225" s="198">
        <f t="shared" si="18"/>
        <v>483.81</v>
      </c>
    </row>
    <row r="1226" spans="1:5" ht="15" x14ac:dyDescent="0.2">
      <c r="A1226" s="208" t="s">
        <v>2571</v>
      </c>
      <c r="B1226" s="207" t="s">
        <v>2572</v>
      </c>
      <c r="C1226" s="208" t="s">
        <v>794</v>
      </c>
      <c r="D1226" s="197">
        <v>695.38</v>
      </c>
      <c r="E1226" s="198">
        <f t="shared" ref="E1226:E1289" si="19">ROUND(D1226/(1+$E$7),2)</f>
        <v>515.1</v>
      </c>
    </row>
    <row r="1227" spans="1:5" ht="15" x14ac:dyDescent="0.2">
      <c r="A1227" s="208" t="s">
        <v>2573</v>
      </c>
      <c r="B1227" s="207" t="s">
        <v>2574</v>
      </c>
      <c r="C1227" s="208" t="s">
        <v>794</v>
      </c>
      <c r="D1227" s="197">
        <v>46.18</v>
      </c>
      <c r="E1227" s="198">
        <f t="shared" si="19"/>
        <v>34.21</v>
      </c>
    </row>
    <row r="1228" spans="1:5" ht="15" x14ac:dyDescent="0.2">
      <c r="A1228" s="208" t="s">
        <v>2575</v>
      </c>
      <c r="B1228" s="207" t="s">
        <v>2576</v>
      </c>
      <c r="C1228" s="208" t="s">
        <v>794</v>
      </c>
      <c r="D1228" s="197">
        <v>7.39</v>
      </c>
      <c r="E1228" s="198">
        <f t="shared" si="19"/>
        <v>5.47</v>
      </c>
    </row>
    <row r="1229" spans="1:5" ht="15" x14ac:dyDescent="0.2">
      <c r="A1229" s="208" t="s">
        <v>2577</v>
      </c>
      <c r="B1229" s="207" t="s">
        <v>2578</v>
      </c>
      <c r="C1229" s="208" t="s">
        <v>794</v>
      </c>
      <c r="D1229" s="197">
        <v>375.58</v>
      </c>
      <c r="E1229" s="198">
        <f t="shared" si="19"/>
        <v>278.20999999999998</v>
      </c>
    </row>
    <row r="1230" spans="1:5" ht="15" x14ac:dyDescent="0.2">
      <c r="A1230" s="208" t="s">
        <v>2579</v>
      </c>
      <c r="B1230" s="207" t="s">
        <v>2580</v>
      </c>
      <c r="C1230" s="208" t="s">
        <v>794</v>
      </c>
      <c r="D1230" s="197">
        <v>417.8</v>
      </c>
      <c r="E1230" s="198">
        <f t="shared" si="19"/>
        <v>309.48</v>
      </c>
    </row>
    <row r="1231" spans="1:5" ht="15" x14ac:dyDescent="0.2">
      <c r="A1231" s="208" t="s">
        <v>2581</v>
      </c>
      <c r="B1231" s="207" t="s">
        <v>2582</v>
      </c>
      <c r="C1231" s="208" t="s">
        <v>794</v>
      </c>
      <c r="D1231" s="197">
        <v>32.61</v>
      </c>
      <c r="E1231" s="198">
        <f t="shared" si="19"/>
        <v>24.16</v>
      </c>
    </row>
    <row r="1232" spans="1:5" ht="15" x14ac:dyDescent="0.2">
      <c r="A1232" s="208" t="s">
        <v>2583</v>
      </c>
      <c r="B1232" s="207" t="s">
        <v>2584</v>
      </c>
      <c r="C1232" s="208" t="s">
        <v>794</v>
      </c>
      <c r="D1232" s="197">
        <v>0.81</v>
      </c>
      <c r="E1232" s="198">
        <f t="shared" si="19"/>
        <v>0.6</v>
      </c>
    </row>
    <row r="1233" spans="1:5" ht="15" x14ac:dyDescent="0.2">
      <c r="A1233" s="208" t="s">
        <v>2585</v>
      </c>
      <c r="B1233" s="207" t="s">
        <v>2586</v>
      </c>
      <c r="C1233" s="208" t="s">
        <v>794</v>
      </c>
      <c r="D1233" s="197">
        <v>14.13</v>
      </c>
      <c r="E1233" s="198">
        <f t="shared" si="19"/>
        <v>10.47</v>
      </c>
    </row>
    <row r="1234" spans="1:5" ht="15" x14ac:dyDescent="0.2">
      <c r="A1234" s="208" t="s">
        <v>2587</v>
      </c>
      <c r="B1234" s="207" t="s">
        <v>2588</v>
      </c>
      <c r="C1234" s="208" t="s">
        <v>794</v>
      </c>
      <c r="D1234" s="197">
        <v>46.37</v>
      </c>
      <c r="E1234" s="198">
        <f t="shared" si="19"/>
        <v>34.35</v>
      </c>
    </row>
    <row r="1235" spans="1:5" ht="15" x14ac:dyDescent="0.2">
      <c r="A1235" s="208" t="s">
        <v>2589</v>
      </c>
      <c r="B1235" s="207" t="s">
        <v>2590</v>
      </c>
      <c r="C1235" s="208" t="s">
        <v>794</v>
      </c>
      <c r="D1235" s="197">
        <v>33.51</v>
      </c>
      <c r="E1235" s="198">
        <f t="shared" si="19"/>
        <v>24.82</v>
      </c>
    </row>
    <row r="1236" spans="1:5" ht="15" x14ac:dyDescent="0.2">
      <c r="A1236" s="208" t="s">
        <v>2591</v>
      </c>
      <c r="B1236" s="207" t="s">
        <v>2592</v>
      </c>
      <c r="C1236" s="208" t="s">
        <v>794</v>
      </c>
      <c r="D1236" s="197">
        <v>2.82</v>
      </c>
      <c r="E1236" s="198">
        <f t="shared" si="19"/>
        <v>2.09</v>
      </c>
    </row>
    <row r="1237" spans="1:5" ht="15" x14ac:dyDescent="0.2">
      <c r="A1237" s="208" t="s">
        <v>2593</v>
      </c>
      <c r="B1237" s="207" t="s">
        <v>2594</v>
      </c>
      <c r="C1237" s="208" t="s">
        <v>794</v>
      </c>
      <c r="D1237" s="197">
        <v>17.690000000000001</v>
      </c>
      <c r="E1237" s="198">
        <f t="shared" si="19"/>
        <v>13.1</v>
      </c>
    </row>
    <row r="1238" spans="1:5" ht="15" x14ac:dyDescent="0.2">
      <c r="A1238" s="208" t="s">
        <v>2595</v>
      </c>
      <c r="B1238" s="207" t="s">
        <v>2596</v>
      </c>
      <c r="C1238" s="208" t="s">
        <v>794</v>
      </c>
      <c r="D1238" s="197">
        <v>49.94</v>
      </c>
      <c r="E1238" s="198">
        <f t="shared" si="19"/>
        <v>36.99</v>
      </c>
    </row>
    <row r="1239" spans="1:5" ht="15" x14ac:dyDescent="0.2">
      <c r="A1239" s="208" t="s">
        <v>2597</v>
      </c>
      <c r="B1239" s="207" t="s">
        <v>2598</v>
      </c>
      <c r="C1239" s="208" t="s">
        <v>794</v>
      </c>
      <c r="D1239" s="197">
        <v>33.93</v>
      </c>
      <c r="E1239" s="198">
        <f t="shared" si="19"/>
        <v>25.13</v>
      </c>
    </row>
    <row r="1240" spans="1:5" ht="15" x14ac:dyDescent="0.2">
      <c r="A1240" s="208" t="s">
        <v>2599</v>
      </c>
      <c r="B1240" s="207" t="s">
        <v>2600</v>
      </c>
      <c r="C1240" s="208" t="s">
        <v>794</v>
      </c>
      <c r="D1240" s="197">
        <v>3.76</v>
      </c>
      <c r="E1240" s="198">
        <f t="shared" si="19"/>
        <v>2.79</v>
      </c>
    </row>
    <row r="1241" spans="1:5" ht="15" x14ac:dyDescent="0.2">
      <c r="A1241" s="208" t="s">
        <v>2601</v>
      </c>
      <c r="B1241" s="207" t="s">
        <v>2602</v>
      </c>
      <c r="C1241" s="208" t="s">
        <v>794</v>
      </c>
      <c r="D1241" s="197">
        <v>22.21</v>
      </c>
      <c r="E1241" s="198">
        <f t="shared" si="19"/>
        <v>16.45</v>
      </c>
    </row>
    <row r="1242" spans="1:5" ht="15" x14ac:dyDescent="0.2">
      <c r="A1242" s="208" t="s">
        <v>2603</v>
      </c>
      <c r="B1242" s="207" t="s">
        <v>2604</v>
      </c>
      <c r="C1242" s="208" t="s">
        <v>794</v>
      </c>
      <c r="D1242" s="197">
        <v>54.46</v>
      </c>
      <c r="E1242" s="198">
        <f t="shared" si="19"/>
        <v>40.340000000000003</v>
      </c>
    </row>
    <row r="1243" spans="1:5" ht="15" x14ac:dyDescent="0.2">
      <c r="A1243" s="208" t="s">
        <v>2605</v>
      </c>
      <c r="B1243" s="207" t="s">
        <v>2606</v>
      </c>
      <c r="C1243" s="208" t="s">
        <v>794</v>
      </c>
      <c r="D1243" s="197">
        <v>35.6</v>
      </c>
      <c r="E1243" s="198">
        <f t="shared" si="19"/>
        <v>26.37</v>
      </c>
    </row>
    <row r="1244" spans="1:5" ht="15" x14ac:dyDescent="0.2">
      <c r="A1244" s="208" t="s">
        <v>2607</v>
      </c>
      <c r="B1244" s="207" t="s">
        <v>2608</v>
      </c>
      <c r="C1244" s="208" t="s">
        <v>794</v>
      </c>
      <c r="D1244" s="197">
        <v>7.47</v>
      </c>
      <c r="E1244" s="198">
        <f t="shared" si="19"/>
        <v>5.53</v>
      </c>
    </row>
    <row r="1245" spans="1:5" ht="15" x14ac:dyDescent="0.2">
      <c r="A1245" s="208" t="s">
        <v>2609</v>
      </c>
      <c r="B1245" s="207" t="s">
        <v>2610</v>
      </c>
      <c r="C1245" s="208" t="s">
        <v>794</v>
      </c>
      <c r="D1245" s="197">
        <v>25.92</v>
      </c>
      <c r="E1245" s="198">
        <f t="shared" si="19"/>
        <v>19.2</v>
      </c>
    </row>
    <row r="1246" spans="1:5" ht="15" x14ac:dyDescent="0.2">
      <c r="A1246" s="208" t="s">
        <v>2611</v>
      </c>
      <c r="B1246" s="207" t="s">
        <v>2612</v>
      </c>
      <c r="C1246" s="208" t="s">
        <v>794</v>
      </c>
      <c r="D1246" s="197">
        <v>58.16</v>
      </c>
      <c r="E1246" s="198">
        <f t="shared" si="19"/>
        <v>43.08</v>
      </c>
    </row>
    <row r="1247" spans="1:5" ht="15" x14ac:dyDescent="0.2">
      <c r="A1247" s="208" t="s">
        <v>2613</v>
      </c>
      <c r="B1247" s="207" t="s">
        <v>2614</v>
      </c>
      <c r="C1247" s="208" t="s">
        <v>794</v>
      </c>
      <c r="D1247" s="197">
        <v>81.45</v>
      </c>
      <c r="E1247" s="198">
        <f t="shared" si="19"/>
        <v>60.33</v>
      </c>
    </row>
    <row r="1248" spans="1:5" ht="15" x14ac:dyDescent="0.2">
      <c r="A1248" s="208" t="s">
        <v>2615</v>
      </c>
      <c r="B1248" s="207" t="s">
        <v>2616</v>
      </c>
      <c r="C1248" s="208" t="s">
        <v>794</v>
      </c>
      <c r="D1248" s="197">
        <v>98.21</v>
      </c>
      <c r="E1248" s="198">
        <f t="shared" si="19"/>
        <v>72.75</v>
      </c>
    </row>
    <row r="1249" spans="1:5" ht="15" x14ac:dyDescent="0.2">
      <c r="A1249" s="208" t="s">
        <v>2617</v>
      </c>
      <c r="B1249" s="207" t="s">
        <v>2618</v>
      </c>
      <c r="C1249" s="208" t="s">
        <v>794</v>
      </c>
      <c r="D1249" s="197">
        <v>288.77999999999997</v>
      </c>
      <c r="E1249" s="198">
        <f t="shared" si="19"/>
        <v>213.91</v>
      </c>
    </row>
    <row r="1250" spans="1:5" ht="15" x14ac:dyDescent="0.2">
      <c r="A1250" s="208" t="s">
        <v>2619</v>
      </c>
      <c r="B1250" s="207" t="s">
        <v>2620</v>
      </c>
      <c r="C1250" s="208" t="s">
        <v>794</v>
      </c>
      <c r="D1250" s="197">
        <v>321.02</v>
      </c>
      <c r="E1250" s="198">
        <f t="shared" si="19"/>
        <v>237.79</v>
      </c>
    </row>
    <row r="1251" spans="1:5" ht="15" x14ac:dyDescent="0.2">
      <c r="A1251" s="208" t="s">
        <v>2621</v>
      </c>
      <c r="B1251" s="207" t="s">
        <v>2622</v>
      </c>
      <c r="C1251" s="208" t="s">
        <v>794</v>
      </c>
      <c r="D1251" s="197">
        <v>52.28</v>
      </c>
      <c r="E1251" s="198">
        <f t="shared" si="19"/>
        <v>38.729999999999997</v>
      </c>
    </row>
    <row r="1252" spans="1:5" ht="15" x14ac:dyDescent="0.2">
      <c r="A1252" s="208" t="s">
        <v>2623</v>
      </c>
      <c r="B1252" s="207" t="s">
        <v>2624</v>
      </c>
      <c r="C1252" s="208" t="s">
        <v>794</v>
      </c>
      <c r="D1252" s="197">
        <v>40</v>
      </c>
      <c r="E1252" s="198">
        <f t="shared" si="19"/>
        <v>29.63</v>
      </c>
    </row>
    <row r="1253" spans="1:5" ht="15" x14ac:dyDescent="0.2">
      <c r="A1253" s="208" t="s">
        <v>2625</v>
      </c>
      <c r="B1253" s="207" t="s">
        <v>2626</v>
      </c>
      <c r="C1253" s="208" t="s">
        <v>794</v>
      </c>
      <c r="D1253" s="197">
        <v>164.58</v>
      </c>
      <c r="E1253" s="198">
        <f t="shared" si="19"/>
        <v>121.91</v>
      </c>
    </row>
    <row r="1254" spans="1:5" ht="15" x14ac:dyDescent="0.2">
      <c r="A1254" s="208" t="s">
        <v>2627</v>
      </c>
      <c r="B1254" s="207" t="s">
        <v>2628</v>
      </c>
      <c r="C1254" s="208" t="s">
        <v>794</v>
      </c>
      <c r="D1254" s="197">
        <v>196.82</v>
      </c>
      <c r="E1254" s="198">
        <f t="shared" si="19"/>
        <v>145.79</v>
      </c>
    </row>
    <row r="1255" spans="1:5" ht="15" x14ac:dyDescent="0.2">
      <c r="A1255" s="208" t="s">
        <v>2629</v>
      </c>
      <c r="B1255" s="207" t="s">
        <v>2630</v>
      </c>
      <c r="C1255" s="208" t="s">
        <v>794</v>
      </c>
      <c r="D1255" s="197">
        <v>161.72999999999999</v>
      </c>
      <c r="E1255" s="198">
        <f t="shared" si="19"/>
        <v>119.8</v>
      </c>
    </row>
    <row r="1256" spans="1:5" ht="15" x14ac:dyDescent="0.2">
      <c r="A1256" s="208" t="s">
        <v>2631</v>
      </c>
      <c r="B1256" s="207" t="s">
        <v>2632</v>
      </c>
      <c r="C1256" s="208" t="s">
        <v>794</v>
      </c>
      <c r="D1256" s="197">
        <v>215.82</v>
      </c>
      <c r="E1256" s="198">
        <f t="shared" si="19"/>
        <v>159.87</v>
      </c>
    </row>
    <row r="1257" spans="1:5" ht="15" x14ac:dyDescent="0.2">
      <c r="A1257" s="208" t="s">
        <v>2633</v>
      </c>
      <c r="B1257" s="207" t="s">
        <v>2634</v>
      </c>
      <c r="C1257" s="208" t="s">
        <v>794</v>
      </c>
      <c r="D1257" s="197">
        <v>381.52</v>
      </c>
      <c r="E1257" s="198">
        <f t="shared" si="19"/>
        <v>282.61</v>
      </c>
    </row>
    <row r="1258" spans="1:5" ht="15" x14ac:dyDescent="0.2">
      <c r="A1258" s="208" t="s">
        <v>2635</v>
      </c>
      <c r="B1258" s="207" t="s">
        <v>2636</v>
      </c>
      <c r="C1258" s="208" t="s">
        <v>794</v>
      </c>
      <c r="D1258" s="197">
        <v>423.74</v>
      </c>
      <c r="E1258" s="198">
        <f t="shared" si="19"/>
        <v>313.88</v>
      </c>
    </row>
    <row r="1259" spans="1:5" ht="30" x14ac:dyDescent="0.2">
      <c r="A1259" s="208" t="s">
        <v>2637</v>
      </c>
      <c r="B1259" s="207" t="s">
        <v>2638</v>
      </c>
      <c r="C1259" s="208" t="s">
        <v>794</v>
      </c>
      <c r="D1259" s="197">
        <v>138.54</v>
      </c>
      <c r="E1259" s="198">
        <f t="shared" si="19"/>
        <v>102.62</v>
      </c>
    </row>
    <row r="1260" spans="1:5" ht="30" x14ac:dyDescent="0.2">
      <c r="A1260" s="208" t="s">
        <v>2639</v>
      </c>
      <c r="B1260" s="207" t="s">
        <v>2640</v>
      </c>
      <c r="C1260" s="208" t="s">
        <v>794</v>
      </c>
      <c r="D1260" s="197">
        <v>173.94</v>
      </c>
      <c r="E1260" s="198">
        <f t="shared" si="19"/>
        <v>128.84</v>
      </c>
    </row>
    <row r="1261" spans="1:5" ht="30" x14ac:dyDescent="0.2">
      <c r="A1261" s="208" t="s">
        <v>2641</v>
      </c>
      <c r="B1261" s="207" t="s">
        <v>2642</v>
      </c>
      <c r="C1261" s="208" t="s">
        <v>794</v>
      </c>
      <c r="D1261" s="197">
        <v>376.87</v>
      </c>
      <c r="E1261" s="198">
        <f t="shared" si="19"/>
        <v>279.16000000000003</v>
      </c>
    </row>
    <row r="1262" spans="1:5" ht="30" x14ac:dyDescent="0.2">
      <c r="A1262" s="208" t="s">
        <v>2643</v>
      </c>
      <c r="B1262" s="207" t="s">
        <v>2644</v>
      </c>
      <c r="C1262" s="208" t="s">
        <v>794</v>
      </c>
      <c r="D1262" s="197">
        <v>419.1</v>
      </c>
      <c r="E1262" s="198">
        <f t="shared" si="19"/>
        <v>310.44</v>
      </c>
    </row>
    <row r="1263" spans="1:5" ht="15" x14ac:dyDescent="0.2">
      <c r="A1263" s="208" t="s">
        <v>2645</v>
      </c>
      <c r="B1263" s="207" t="s">
        <v>2646</v>
      </c>
      <c r="C1263" s="208" t="s">
        <v>794</v>
      </c>
      <c r="D1263" s="197">
        <v>774.92</v>
      </c>
      <c r="E1263" s="198">
        <f t="shared" si="19"/>
        <v>574.01</v>
      </c>
    </row>
    <row r="1264" spans="1:5" ht="15" x14ac:dyDescent="0.2">
      <c r="A1264" s="208" t="s">
        <v>2647</v>
      </c>
      <c r="B1264" s="207" t="s">
        <v>2648</v>
      </c>
      <c r="C1264" s="208" t="s">
        <v>794</v>
      </c>
      <c r="D1264" s="197">
        <v>1300.69</v>
      </c>
      <c r="E1264" s="198">
        <f t="shared" si="19"/>
        <v>963.47</v>
      </c>
    </row>
    <row r="1265" spans="1:5" ht="15" x14ac:dyDescent="0.2">
      <c r="A1265" s="208" t="s">
        <v>2649</v>
      </c>
      <c r="B1265" s="207" t="s">
        <v>2650</v>
      </c>
      <c r="C1265" s="208" t="s">
        <v>794</v>
      </c>
      <c r="D1265" s="197">
        <v>1742.84</v>
      </c>
      <c r="E1265" s="198">
        <f t="shared" si="19"/>
        <v>1290.99</v>
      </c>
    </row>
    <row r="1266" spans="1:5" ht="15" x14ac:dyDescent="0.2">
      <c r="A1266" s="208" t="s">
        <v>2651</v>
      </c>
      <c r="B1266" s="207" t="s">
        <v>2652</v>
      </c>
      <c r="C1266" s="208" t="s">
        <v>794</v>
      </c>
      <c r="D1266" s="197">
        <v>1797.54</v>
      </c>
      <c r="E1266" s="198">
        <f t="shared" si="19"/>
        <v>1331.51</v>
      </c>
    </row>
    <row r="1267" spans="1:5" ht="15" x14ac:dyDescent="0.2">
      <c r="A1267" s="208" t="s">
        <v>2653</v>
      </c>
      <c r="B1267" s="207" t="s">
        <v>2654</v>
      </c>
      <c r="C1267" s="208" t="s">
        <v>794</v>
      </c>
      <c r="D1267" s="197">
        <v>110.83</v>
      </c>
      <c r="E1267" s="198">
        <f t="shared" si="19"/>
        <v>82.1</v>
      </c>
    </row>
    <row r="1268" spans="1:5" ht="15" x14ac:dyDescent="0.2">
      <c r="A1268" s="208" t="s">
        <v>2655</v>
      </c>
      <c r="B1268" s="207" t="s">
        <v>2656</v>
      </c>
      <c r="C1268" s="208" t="s">
        <v>794</v>
      </c>
      <c r="D1268" s="197">
        <v>101.37</v>
      </c>
      <c r="E1268" s="198">
        <f t="shared" si="19"/>
        <v>75.09</v>
      </c>
    </row>
    <row r="1269" spans="1:5" ht="15" x14ac:dyDescent="0.2">
      <c r="A1269" s="208" t="s">
        <v>2657</v>
      </c>
      <c r="B1269" s="207" t="s">
        <v>2658</v>
      </c>
      <c r="C1269" s="208" t="s">
        <v>794</v>
      </c>
      <c r="D1269" s="197">
        <v>754.53</v>
      </c>
      <c r="E1269" s="198">
        <f t="shared" si="19"/>
        <v>558.91</v>
      </c>
    </row>
    <row r="1270" spans="1:5" ht="15" x14ac:dyDescent="0.2">
      <c r="A1270" s="208" t="s">
        <v>2659</v>
      </c>
      <c r="B1270" s="207" t="s">
        <v>2660</v>
      </c>
      <c r="C1270" s="208" t="s">
        <v>794</v>
      </c>
      <c r="D1270" s="197">
        <v>809.23</v>
      </c>
      <c r="E1270" s="198">
        <f t="shared" si="19"/>
        <v>599.42999999999995</v>
      </c>
    </row>
    <row r="1271" spans="1:5" ht="15" x14ac:dyDescent="0.2">
      <c r="A1271" s="208" t="s">
        <v>2661</v>
      </c>
      <c r="B1271" s="207" t="s">
        <v>2662</v>
      </c>
      <c r="C1271" s="208" t="s">
        <v>794</v>
      </c>
      <c r="D1271" s="197">
        <v>50.72</v>
      </c>
      <c r="E1271" s="198">
        <f t="shared" si="19"/>
        <v>37.57</v>
      </c>
    </row>
    <row r="1272" spans="1:5" ht="15" x14ac:dyDescent="0.2">
      <c r="A1272" s="208" t="s">
        <v>2663</v>
      </c>
      <c r="B1272" s="207" t="s">
        <v>2664</v>
      </c>
      <c r="C1272" s="208" t="s">
        <v>794</v>
      </c>
      <c r="D1272" s="197">
        <v>1.82</v>
      </c>
      <c r="E1272" s="198">
        <f t="shared" si="19"/>
        <v>1.35</v>
      </c>
    </row>
    <row r="1273" spans="1:5" ht="15" x14ac:dyDescent="0.2">
      <c r="A1273" s="208" t="s">
        <v>2665</v>
      </c>
      <c r="B1273" s="207" t="s">
        <v>2666</v>
      </c>
      <c r="C1273" s="208" t="s">
        <v>794</v>
      </c>
      <c r="D1273" s="197">
        <v>16.579999999999998</v>
      </c>
      <c r="E1273" s="198">
        <f t="shared" si="19"/>
        <v>12.28</v>
      </c>
    </row>
    <row r="1274" spans="1:5" ht="15" x14ac:dyDescent="0.2">
      <c r="A1274" s="208" t="s">
        <v>2667</v>
      </c>
      <c r="B1274" s="207" t="s">
        <v>2668</v>
      </c>
      <c r="C1274" s="208" t="s">
        <v>794</v>
      </c>
      <c r="D1274" s="197">
        <v>66.31</v>
      </c>
      <c r="E1274" s="198">
        <f t="shared" si="19"/>
        <v>49.12</v>
      </c>
    </row>
    <row r="1275" spans="1:5" ht="15" x14ac:dyDescent="0.2">
      <c r="A1275" s="208" t="s">
        <v>2669</v>
      </c>
      <c r="B1275" s="207" t="s">
        <v>2670</v>
      </c>
      <c r="C1275" s="208" t="s">
        <v>794</v>
      </c>
      <c r="D1275" s="197">
        <v>65.75</v>
      </c>
      <c r="E1275" s="198">
        <f t="shared" si="19"/>
        <v>48.7</v>
      </c>
    </row>
    <row r="1276" spans="1:5" ht="15" x14ac:dyDescent="0.2">
      <c r="A1276" s="208" t="s">
        <v>2671</v>
      </c>
      <c r="B1276" s="207" t="s">
        <v>2672</v>
      </c>
      <c r="C1276" s="208" t="s">
        <v>794</v>
      </c>
      <c r="D1276" s="197">
        <v>29.53</v>
      </c>
      <c r="E1276" s="198">
        <f t="shared" si="19"/>
        <v>21.87</v>
      </c>
    </row>
    <row r="1277" spans="1:5" ht="15" x14ac:dyDescent="0.2">
      <c r="A1277" s="208" t="s">
        <v>2673</v>
      </c>
      <c r="B1277" s="207" t="s">
        <v>2674</v>
      </c>
      <c r="C1277" s="208" t="s">
        <v>794</v>
      </c>
      <c r="D1277" s="197">
        <v>65.73</v>
      </c>
      <c r="E1277" s="198">
        <f t="shared" si="19"/>
        <v>48.69</v>
      </c>
    </row>
    <row r="1278" spans="1:5" ht="15" x14ac:dyDescent="0.2">
      <c r="A1278" s="208" t="s">
        <v>2675</v>
      </c>
      <c r="B1278" s="207" t="s">
        <v>2676</v>
      </c>
      <c r="C1278" s="208" t="s">
        <v>794</v>
      </c>
      <c r="D1278" s="197">
        <v>115.46</v>
      </c>
      <c r="E1278" s="198">
        <f t="shared" si="19"/>
        <v>85.53</v>
      </c>
    </row>
    <row r="1279" spans="1:5" ht="15" x14ac:dyDescent="0.2">
      <c r="A1279" s="208" t="s">
        <v>2677</v>
      </c>
      <c r="B1279" s="207" t="s">
        <v>2678</v>
      </c>
      <c r="C1279" s="208" t="s">
        <v>794</v>
      </c>
      <c r="D1279" s="197">
        <v>32.299999999999997</v>
      </c>
      <c r="E1279" s="198">
        <f t="shared" si="19"/>
        <v>23.93</v>
      </c>
    </row>
    <row r="1280" spans="1:5" ht="15" x14ac:dyDescent="0.2">
      <c r="A1280" s="208" t="s">
        <v>2679</v>
      </c>
      <c r="B1280" s="207" t="s">
        <v>2680</v>
      </c>
      <c r="C1280" s="208" t="s">
        <v>794</v>
      </c>
      <c r="D1280" s="197">
        <v>0.09</v>
      </c>
      <c r="E1280" s="198">
        <f t="shared" si="19"/>
        <v>7.0000000000000007E-2</v>
      </c>
    </row>
    <row r="1281" spans="1:5" ht="15" x14ac:dyDescent="0.2">
      <c r="A1281" s="208" t="s">
        <v>2681</v>
      </c>
      <c r="B1281" s="207" t="s">
        <v>2682</v>
      </c>
      <c r="C1281" s="208" t="s">
        <v>794</v>
      </c>
      <c r="D1281" s="197">
        <v>10.34</v>
      </c>
      <c r="E1281" s="198">
        <f t="shared" si="19"/>
        <v>7.66</v>
      </c>
    </row>
    <row r="1282" spans="1:5" ht="15" x14ac:dyDescent="0.2">
      <c r="A1282" s="208" t="s">
        <v>2683</v>
      </c>
      <c r="B1282" s="207" t="s">
        <v>2684</v>
      </c>
      <c r="C1282" s="208" t="s">
        <v>794</v>
      </c>
      <c r="D1282" s="197">
        <v>42.59</v>
      </c>
      <c r="E1282" s="198">
        <f t="shared" si="19"/>
        <v>31.55</v>
      </c>
    </row>
    <row r="1283" spans="1:5" ht="15" x14ac:dyDescent="0.2">
      <c r="A1283" s="208" t="s">
        <v>2685</v>
      </c>
      <c r="B1283" s="207" t="s">
        <v>2686</v>
      </c>
      <c r="C1283" s="208" t="s">
        <v>794</v>
      </c>
      <c r="D1283" s="197">
        <v>11.29</v>
      </c>
      <c r="E1283" s="198">
        <f t="shared" si="19"/>
        <v>8.36</v>
      </c>
    </row>
    <row r="1284" spans="1:5" ht="15" x14ac:dyDescent="0.2">
      <c r="A1284" s="208" t="s">
        <v>2687</v>
      </c>
      <c r="B1284" s="207" t="s">
        <v>2688</v>
      </c>
      <c r="C1284" s="208" t="s">
        <v>794</v>
      </c>
      <c r="D1284" s="197">
        <v>18.61</v>
      </c>
      <c r="E1284" s="198">
        <f t="shared" si="19"/>
        <v>13.79</v>
      </c>
    </row>
    <row r="1285" spans="1:5" ht="15" x14ac:dyDescent="0.2">
      <c r="A1285" s="208" t="s">
        <v>2689</v>
      </c>
      <c r="B1285" s="207" t="s">
        <v>2690</v>
      </c>
      <c r="C1285" s="208" t="s">
        <v>794</v>
      </c>
      <c r="D1285" s="197">
        <v>18.61</v>
      </c>
      <c r="E1285" s="198">
        <f t="shared" si="19"/>
        <v>13.79</v>
      </c>
    </row>
    <row r="1286" spans="1:5" ht="15" x14ac:dyDescent="0.2">
      <c r="A1286" s="208" t="s">
        <v>2691</v>
      </c>
      <c r="B1286" s="207" t="s">
        <v>2692</v>
      </c>
      <c r="C1286" s="208" t="s">
        <v>794</v>
      </c>
      <c r="D1286" s="197">
        <v>18.61</v>
      </c>
      <c r="E1286" s="198">
        <f t="shared" si="19"/>
        <v>13.79</v>
      </c>
    </row>
    <row r="1287" spans="1:5" ht="15" x14ac:dyDescent="0.2">
      <c r="A1287" s="208" t="s">
        <v>2693</v>
      </c>
      <c r="B1287" s="207" t="s">
        <v>2694</v>
      </c>
      <c r="C1287" s="208" t="s">
        <v>794</v>
      </c>
      <c r="D1287" s="197">
        <v>0.59</v>
      </c>
      <c r="E1287" s="198">
        <f t="shared" si="19"/>
        <v>0.44</v>
      </c>
    </row>
    <row r="1288" spans="1:5" ht="15" x14ac:dyDescent="0.2">
      <c r="A1288" s="208" t="s">
        <v>2695</v>
      </c>
      <c r="B1288" s="207" t="s">
        <v>2696</v>
      </c>
      <c r="C1288" s="208" t="s">
        <v>794</v>
      </c>
      <c r="D1288" s="197">
        <v>0.97</v>
      </c>
      <c r="E1288" s="198">
        <f t="shared" si="19"/>
        <v>0.72</v>
      </c>
    </row>
    <row r="1289" spans="1:5" ht="15" x14ac:dyDescent="0.2">
      <c r="A1289" s="208" t="s">
        <v>2697</v>
      </c>
      <c r="B1289" s="207" t="s">
        <v>2698</v>
      </c>
      <c r="C1289" s="208" t="s">
        <v>794</v>
      </c>
      <c r="D1289" s="197">
        <v>0.97</v>
      </c>
      <c r="E1289" s="198">
        <f t="shared" si="19"/>
        <v>0.72</v>
      </c>
    </row>
    <row r="1290" spans="1:5" ht="15" x14ac:dyDescent="0.2">
      <c r="A1290" s="208" t="s">
        <v>2699</v>
      </c>
      <c r="B1290" s="207" t="s">
        <v>2700</v>
      </c>
      <c r="C1290" s="208" t="s">
        <v>794</v>
      </c>
      <c r="D1290" s="197">
        <v>0.97</v>
      </c>
      <c r="E1290" s="198">
        <f t="shared" ref="E1290:E1353" si="20">ROUND(D1290/(1+$E$7),2)</f>
        <v>0.72</v>
      </c>
    </row>
    <row r="1291" spans="1:5" ht="15" x14ac:dyDescent="0.2">
      <c r="A1291" s="208" t="s">
        <v>2701</v>
      </c>
      <c r="B1291" s="207" t="s">
        <v>2702</v>
      </c>
      <c r="C1291" s="208" t="s">
        <v>794</v>
      </c>
      <c r="D1291" s="197">
        <v>116.55</v>
      </c>
      <c r="E1291" s="198">
        <f t="shared" si="20"/>
        <v>86.33</v>
      </c>
    </row>
    <row r="1292" spans="1:5" ht="15" x14ac:dyDescent="0.2">
      <c r="A1292" s="208" t="s">
        <v>2703</v>
      </c>
      <c r="B1292" s="207" t="s">
        <v>2704</v>
      </c>
      <c r="C1292" s="208" t="s">
        <v>794</v>
      </c>
      <c r="D1292" s="197">
        <v>134.22999999999999</v>
      </c>
      <c r="E1292" s="198">
        <f t="shared" si="20"/>
        <v>99.43</v>
      </c>
    </row>
    <row r="1293" spans="1:5" ht="15" x14ac:dyDescent="0.2">
      <c r="A1293" s="208" t="s">
        <v>2705</v>
      </c>
      <c r="B1293" s="207" t="s">
        <v>2706</v>
      </c>
      <c r="C1293" s="208" t="s">
        <v>794</v>
      </c>
      <c r="D1293" s="197">
        <v>299.95</v>
      </c>
      <c r="E1293" s="198">
        <f t="shared" si="20"/>
        <v>222.19</v>
      </c>
    </row>
    <row r="1294" spans="1:5" ht="15" x14ac:dyDescent="0.2">
      <c r="A1294" s="208" t="s">
        <v>2707</v>
      </c>
      <c r="B1294" s="207" t="s">
        <v>2708</v>
      </c>
      <c r="C1294" s="208" t="s">
        <v>794</v>
      </c>
      <c r="D1294" s="197">
        <v>342.18</v>
      </c>
      <c r="E1294" s="198">
        <f t="shared" si="20"/>
        <v>253.47</v>
      </c>
    </row>
    <row r="1295" spans="1:5" ht="15" x14ac:dyDescent="0.2">
      <c r="A1295" s="208" t="s">
        <v>2709</v>
      </c>
      <c r="B1295" s="207" t="s">
        <v>2710</v>
      </c>
      <c r="C1295" s="208" t="s">
        <v>794</v>
      </c>
      <c r="D1295" s="197">
        <v>123.48</v>
      </c>
      <c r="E1295" s="198">
        <f t="shared" si="20"/>
        <v>91.47</v>
      </c>
    </row>
    <row r="1296" spans="1:5" ht="15" x14ac:dyDescent="0.2">
      <c r="A1296" s="208" t="s">
        <v>2711</v>
      </c>
      <c r="B1296" s="207" t="s">
        <v>2712</v>
      </c>
      <c r="C1296" s="208" t="s">
        <v>794</v>
      </c>
      <c r="D1296" s="197">
        <v>146.75</v>
      </c>
      <c r="E1296" s="198">
        <f t="shared" si="20"/>
        <v>108.7</v>
      </c>
    </row>
    <row r="1297" spans="1:5" ht="15" x14ac:dyDescent="0.2">
      <c r="A1297" s="208" t="s">
        <v>2713</v>
      </c>
      <c r="B1297" s="207" t="s">
        <v>2714</v>
      </c>
      <c r="C1297" s="208" t="s">
        <v>794</v>
      </c>
      <c r="D1297" s="197">
        <v>314.52999999999997</v>
      </c>
      <c r="E1297" s="198">
        <f t="shared" si="20"/>
        <v>232.99</v>
      </c>
    </row>
    <row r="1298" spans="1:5" ht="15" x14ac:dyDescent="0.2">
      <c r="A1298" s="208" t="s">
        <v>2715</v>
      </c>
      <c r="B1298" s="207" t="s">
        <v>2716</v>
      </c>
      <c r="C1298" s="208" t="s">
        <v>794</v>
      </c>
      <c r="D1298" s="197">
        <v>356.75</v>
      </c>
      <c r="E1298" s="198">
        <f t="shared" si="20"/>
        <v>264.26</v>
      </c>
    </row>
    <row r="1299" spans="1:5" ht="15" x14ac:dyDescent="0.2">
      <c r="A1299" s="208" t="s">
        <v>2717</v>
      </c>
      <c r="B1299" s="207" t="s">
        <v>2718</v>
      </c>
      <c r="C1299" s="208" t="s">
        <v>794</v>
      </c>
      <c r="D1299" s="197">
        <v>217.7</v>
      </c>
      <c r="E1299" s="198">
        <f t="shared" si="20"/>
        <v>161.26</v>
      </c>
    </row>
    <row r="1300" spans="1:5" ht="15" x14ac:dyDescent="0.2">
      <c r="A1300" s="208" t="s">
        <v>2719</v>
      </c>
      <c r="B1300" s="207" t="s">
        <v>2720</v>
      </c>
      <c r="C1300" s="208" t="s">
        <v>794</v>
      </c>
      <c r="D1300" s="197">
        <v>316.89999999999998</v>
      </c>
      <c r="E1300" s="198">
        <f t="shared" si="20"/>
        <v>234.74</v>
      </c>
    </row>
    <row r="1301" spans="1:5" ht="15" x14ac:dyDescent="0.2">
      <c r="A1301" s="208" t="s">
        <v>2721</v>
      </c>
      <c r="B1301" s="207" t="s">
        <v>2722</v>
      </c>
      <c r="C1301" s="208" t="s">
        <v>794</v>
      </c>
      <c r="D1301" s="197">
        <v>571.45000000000005</v>
      </c>
      <c r="E1301" s="198">
        <f t="shared" si="20"/>
        <v>423.3</v>
      </c>
    </row>
    <row r="1302" spans="1:5" ht="15" x14ac:dyDescent="0.2">
      <c r="A1302" s="208" t="s">
        <v>2723</v>
      </c>
      <c r="B1302" s="207" t="s">
        <v>2724</v>
      </c>
      <c r="C1302" s="208" t="s">
        <v>794</v>
      </c>
      <c r="D1302" s="197">
        <v>613.66999999999996</v>
      </c>
      <c r="E1302" s="198">
        <f t="shared" si="20"/>
        <v>454.57</v>
      </c>
    </row>
    <row r="1303" spans="1:5" ht="15" x14ac:dyDescent="0.2">
      <c r="A1303" s="208" t="s">
        <v>2725</v>
      </c>
      <c r="B1303" s="207" t="s">
        <v>2726</v>
      </c>
      <c r="C1303" s="208" t="s">
        <v>794</v>
      </c>
      <c r="D1303" s="197">
        <v>102.71</v>
      </c>
      <c r="E1303" s="198">
        <f t="shared" si="20"/>
        <v>76.08</v>
      </c>
    </row>
    <row r="1304" spans="1:5" ht="15" x14ac:dyDescent="0.2">
      <c r="A1304" s="208" t="s">
        <v>2727</v>
      </c>
      <c r="B1304" s="207" t="s">
        <v>2728</v>
      </c>
      <c r="C1304" s="208" t="s">
        <v>794</v>
      </c>
      <c r="D1304" s="197">
        <v>109.23</v>
      </c>
      <c r="E1304" s="198">
        <f t="shared" si="20"/>
        <v>80.91</v>
      </c>
    </row>
    <row r="1305" spans="1:5" ht="15" x14ac:dyDescent="0.2">
      <c r="A1305" s="208" t="s">
        <v>2729</v>
      </c>
      <c r="B1305" s="207" t="s">
        <v>2730</v>
      </c>
      <c r="C1305" s="208" t="s">
        <v>794</v>
      </c>
      <c r="D1305" s="197">
        <v>241.96</v>
      </c>
      <c r="E1305" s="198">
        <f t="shared" si="20"/>
        <v>179.23</v>
      </c>
    </row>
    <row r="1306" spans="1:5" ht="15" x14ac:dyDescent="0.2">
      <c r="A1306" s="208" t="s">
        <v>2731</v>
      </c>
      <c r="B1306" s="207" t="s">
        <v>2732</v>
      </c>
      <c r="C1306" s="208" t="s">
        <v>794</v>
      </c>
      <c r="D1306" s="197">
        <v>284.19</v>
      </c>
      <c r="E1306" s="198">
        <f t="shared" si="20"/>
        <v>210.51</v>
      </c>
    </row>
    <row r="1307" spans="1:5" ht="15" x14ac:dyDescent="0.2">
      <c r="A1307" s="208" t="s">
        <v>2733</v>
      </c>
      <c r="B1307" s="207" t="s">
        <v>2734</v>
      </c>
      <c r="C1307" s="208" t="s">
        <v>794</v>
      </c>
      <c r="D1307" s="197">
        <v>123.48</v>
      </c>
      <c r="E1307" s="198">
        <f t="shared" si="20"/>
        <v>91.47</v>
      </c>
    </row>
    <row r="1308" spans="1:5" ht="15" x14ac:dyDescent="0.2">
      <c r="A1308" s="208" t="s">
        <v>2735</v>
      </c>
      <c r="B1308" s="207" t="s">
        <v>2736</v>
      </c>
      <c r="C1308" s="208" t="s">
        <v>794</v>
      </c>
      <c r="D1308" s="197">
        <v>146.75</v>
      </c>
      <c r="E1308" s="198">
        <f t="shared" si="20"/>
        <v>108.7</v>
      </c>
    </row>
    <row r="1309" spans="1:5" ht="15" x14ac:dyDescent="0.2">
      <c r="A1309" s="208" t="s">
        <v>2737</v>
      </c>
      <c r="B1309" s="207" t="s">
        <v>2738</v>
      </c>
      <c r="C1309" s="208" t="s">
        <v>794</v>
      </c>
      <c r="D1309" s="197">
        <v>322.27</v>
      </c>
      <c r="E1309" s="198">
        <f t="shared" si="20"/>
        <v>238.72</v>
      </c>
    </row>
    <row r="1310" spans="1:5" ht="15" x14ac:dyDescent="0.2">
      <c r="A1310" s="208" t="s">
        <v>2739</v>
      </c>
      <c r="B1310" s="207" t="s">
        <v>2740</v>
      </c>
      <c r="C1310" s="208" t="s">
        <v>794</v>
      </c>
      <c r="D1310" s="197">
        <v>364.49</v>
      </c>
      <c r="E1310" s="198">
        <f t="shared" si="20"/>
        <v>269.99</v>
      </c>
    </row>
    <row r="1311" spans="1:5" ht="15" x14ac:dyDescent="0.2">
      <c r="A1311" s="208" t="s">
        <v>2741</v>
      </c>
      <c r="B1311" s="207" t="s">
        <v>2742</v>
      </c>
      <c r="C1311" s="208" t="s">
        <v>794</v>
      </c>
      <c r="D1311" s="197">
        <v>45.05</v>
      </c>
      <c r="E1311" s="198">
        <f t="shared" si="20"/>
        <v>33.369999999999997</v>
      </c>
    </row>
    <row r="1312" spans="1:5" ht="15" x14ac:dyDescent="0.2">
      <c r="A1312" s="208" t="s">
        <v>2743</v>
      </c>
      <c r="B1312" s="207" t="s">
        <v>2744</v>
      </c>
      <c r="C1312" s="208" t="s">
        <v>794</v>
      </c>
      <c r="D1312" s="197">
        <v>5.59</v>
      </c>
      <c r="E1312" s="198">
        <f t="shared" si="20"/>
        <v>4.1399999999999997</v>
      </c>
    </row>
    <row r="1313" spans="1:5" ht="15" x14ac:dyDescent="0.2">
      <c r="A1313" s="208" t="s">
        <v>2745</v>
      </c>
      <c r="B1313" s="207" t="s">
        <v>2746</v>
      </c>
      <c r="C1313" s="208" t="s">
        <v>794</v>
      </c>
      <c r="D1313" s="197">
        <v>91.29</v>
      </c>
      <c r="E1313" s="198">
        <f t="shared" si="20"/>
        <v>67.62</v>
      </c>
    </row>
    <row r="1314" spans="1:5" ht="15" x14ac:dyDescent="0.2">
      <c r="A1314" s="208" t="s">
        <v>2747</v>
      </c>
      <c r="B1314" s="207" t="s">
        <v>2748</v>
      </c>
      <c r="C1314" s="208" t="s">
        <v>794</v>
      </c>
      <c r="D1314" s="197">
        <v>133.51</v>
      </c>
      <c r="E1314" s="198">
        <f t="shared" si="20"/>
        <v>98.9</v>
      </c>
    </row>
    <row r="1315" spans="1:5" ht="15" x14ac:dyDescent="0.2">
      <c r="A1315" s="208" t="s">
        <v>2749</v>
      </c>
      <c r="B1315" s="207" t="s">
        <v>2750</v>
      </c>
      <c r="C1315" s="208" t="s">
        <v>794</v>
      </c>
      <c r="D1315" s="197">
        <v>308.3</v>
      </c>
      <c r="E1315" s="198">
        <f t="shared" si="20"/>
        <v>228.37</v>
      </c>
    </row>
    <row r="1316" spans="1:5" ht="15" x14ac:dyDescent="0.2">
      <c r="A1316" s="208" t="s">
        <v>2751</v>
      </c>
      <c r="B1316" s="207" t="s">
        <v>2752</v>
      </c>
      <c r="C1316" s="208" t="s">
        <v>794</v>
      </c>
      <c r="D1316" s="197">
        <v>501.61</v>
      </c>
      <c r="E1316" s="198">
        <f t="shared" si="20"/>
        <v>371.56</v>
      </c>
    </row>
    <row r="1317" spans="1:5" ht="15" x14ac:dyDescent="0.2">
      <c r="A1317" s="208" t="s">
        <v>2753</v>
      </c>
      <c r="B1317" s="207" t="s">
        <v>2754</v>
      </c>
      <c r="C1317" s="208" t="s">
        <v>794</v>
      </c>
      <c r="D1317" s="197">
        <v>832.94</v>
      </c>
      <c r="E1317" s="198">
        <f t="shared" si="20"/>
        <v>616.99</v>
      </c>
    </row>
    <row r="1318" spans="1:5" ht="15" x14ac:dyDescent="0.2">
      <c r="A1318" s="208" t="s">
        <v>2755</v>
      </c>
      <c r="B1318" s="207" t="s">
        <v>2756</v>
      </c>
      <c r="C1318" s="208" t="s">
        <v>794</v>
      </c>
      <c r="D1318" s="197">
        <v>875.17</v>
      </c>
      <c r="E1318" s="198">
        <f t="shared" si="20"/>
        <v>648.27</v>
      </c>
    </row>
    <row r="1319" spans="1:5" ht="15" x14ac:dyDescent="0.2">
      <c r="A1319" s="208" t="s">
        <v>2757</v>
      </c>
      <c r="B1319" s="207" t="s">
        <v>2758</v>
      </c>
      <c r="C1319" s="208" t="s">
        <v>794</v>
      </c>
      <c r="D1319" s="197">
        <v>637.96</v>
      </c>
      <c r="E1319" s="198">
        <f t="shared" si="20"/>
        <v>472.56</v>
      </c>
    </row>
    <row r="1320" spans="1:5" ht="15" x14ac:dyDescent="0.2">
      <c r="A1320" s="208" t="s">
        <v>2759</v>
      </c>
      <c r="B1320" s="207" t="s">
        <v>2760</v>
      </c>
      <c r="C1320" s="208" t="s">
        <v>794</v>
      </c>
      <c r="D1320" s="197">
        <v>1195.9100000000001</v>
      </c>
      <c r="E1320" s="198">
        <f t="shared" si="20"/>
        <v>885.86</v>
      </c>
    </row>
    <row r="1321" spans="1:5" ht="15" x14ac:dyDescent="0.2">
      <c r="A1321" s="208" t="s">
        <v>2761</v>
      </c>
      <c r="B1321" s="207" t="s">
        <v>2762</v>
      </c>
      <c r="C1321" s="208" t="s">
        <v>794</v>
      </c>
      <c r="D1321" s="197">
        <v>1564.84</v>
      </c>
      <c r="E1321" s="198">
        <f t="shared" si="20"/>
        <v>1159.1400000000001</v>
      </c>
    </row>
    <row r="1322" spans="1:5" ht="15" x14ac:dyDescent="0.2">
      <c r="A1322" s="208" t="s">
        <v>2763</v>
      </c>
      <c r="B1322" s="207" t="s">
        <v>2764</v>
      </c>
      <c r="C1322" s="208" t="s">
        <v>794</v>
      </c>
      <c r="D1322" s="197">
        <v>1607.06</v>
      </c>
      <c r="E1322" s="198">
        <f t="shared" si="20"/>
        <v>1190.4100000000001</v>
      </c>
    </row>
    <row r="1323" spans="1:5" ht="15" x14ac:dyDescent="0.2">
      <c r="A1323" s="208" t="s">
        <v>2765</v>
      </c>
      <c r="B1323" s="207" t="s">
        <v>2766</v>
      </c>
      <c r="C1323" s="208" t="s">
        <v>794</v>
      </c>
      <c r="D1323" s="197">
        <v>100.67</v>
      </c>
      <c r="E1323" s="198">
        <f t="shared" si="20"/>
        <v>74.569999999999993</v>
      </c>
    </row>
    <row r="1324" spans="1:5" ht="15" x14ac:dyDescent="0.2">
      <c r="A1324" s="208" t="s">
        <v>2767</v>
      </c>
      <c r="B1324" s="207" t="s">
        <v>2768</v>
      </c>
      <c r="C1324" s="208" t="s">
        <v>794</v>
      </c>
      <c r="D1324" s="197">
        <v>130.18</v>
      </c>
      <c r="E1324" s="198">
        <f t="shared" si="20"/>
        <v>96.43</v>
      </c>
    </row>
    <row r="1325" spans="1:5" ht="15" x14ac:dyDescent="0.2">
      <c r="A1325" s="208" t="s">
        <v>2769</v>
      </c>
      <c r="B1325" s="207" t="s">
        <v>2770</v>
      </c>
      <c r="C1325" s="208" t="s">
        <v>794</v>
      </c>
      <c r="D1325" s="197">
        <v>136.54</v>
      </c>
      <c r="E1325" s="198">
        <f t="shared" si="20"/>
        <v>101.14</v>
      </c>
    </row>
    <row r="1326" spans="1:5" ht="15" x14ac:dyDescent="0.2">
      <c r="A1326" s="208" t="s">
        <v>2771</v>
      </c>
      <c r="B1326" s="207" t="s">
        <v>2772</v>
      </c>
      <c r="C1326" s="208" t="s">
        <v>794</v>
      </c>
      <c r="D1326" s="197">
        <v>178.76</v>
      </c>
      <c r="E1326" s="198">
        <f t="shared" si="20"/>
        <v>132.41</v>
      </c>
    </row>
    <row r="1327" spans="1:5" ht="15" x14ac:dyDescent="0.2">
      <c r="A1327" s="208" t="s">
        <v>2773</v>
      </c>
      <c r="B1327" s="207" t="s">
        <v>2774</v>
      </c>
      <c r="C1327" s="208" t="s">
        <v>794</v>
      </c>
      <c r="D1327" s="197">
        <v>36.6</v>
      </c>
      <c r="E1327" s="198">
        <f t="shared" si="20"/>
        <v>27.11</v>
      </c>
    </row>
    <row r="1328" spans="1:5" ht="15" x14ac:dyDescent="0.2">
      <c r="A1328" s="208" t="s">
        <v>2775</v>
      </c>
      <c r="B1328" s="207" t="s">
        <v>2776</v>
      </c>
      <c r="C1328" s="208" t="s">
        <v>794</v>
      </c>
      <c r="D1328" s="197">
        <v>10</v>
      </c>
      <c r="E1328" s="198">
        <f t="shared" si="20"/>
        <v>7.41</v>
      </c>
    </row>
    <row r="1329" spans="1:5" ht="15" x14ac:dyDescent="0.2">
      <c r="A1329" s="208" t="s">
        <v>2777</v>
      </c>
      <c r="B1329" s="207" t="s">
        <v>2778</v>
      </c>
      <c r="C1329" s="208" t="s">
        <v>794</v>
      </c>
      <c r="D1329" s="197">
        <v>10</v>
      </c>
      <c r="E1329" s="198">
        <f t="shared" si="20"/>
        <v>7.41</v>
      </c>
    </row>
    <row r="1330" spans="1:5" ht="15" x14ac:dyDescent="0.2">
      <c r="A1330" s="208" t="s">
        <v>2779</v>
      </c>
      <c r="B1330" s="207" t="s">
        <v>2780</v>
      </c>
      <c r="C1330" s="208" t="s">
        <v>794</v>
      </c>
      <c r="D1330" s="197">
        <v>42.25</v>
      </c>
      <c r="E1330" s="198">
        <f t="shared" si="20"/>
        <v>31.3</v>
      </c>
    </row>
    <row r="1331" spans="1:5" ht="15" x14ac:dyDescent="0.2">
      <c r="A1331" s="208" t="s">
        <v>2781</v>
      </c>
      <c r="B1331" s="207" t="s">
        <v>2782</v>
      </c>
      <c r="C1331" s="208" t="s">
        <v>794</v>
      </c>
      <c r="D1331" s="197">
        <v>82.72</v>
      </c>
      <c r="E1331" s="198">
        <f t="shared" si="20"/>
        <v>61.27</v>
      </c>
    </row>
    <row r="1332" spans="1:5" ht="15" x14ac:dyDescent="0.2">
      <c r="A1332" s="208" t="s">
        <v>2783</v>
      </c>
      <c r="B1332" s="207" t="s">
        <v>2784</v>
      </c>
      <c r="C1332" s="208" t="s">
        <v>794</v>
      </c>
      <c r="D1332" s="197">
        <v>74.66</v>
      </c>
      <c r="E1332" s="198">
        <f t="shared" si="20"/>
        <v>55.3</v>
      </c>
    </row>
    <row r="1333" spans="1:5" ht="15" x14ac:dyDescent="0.2">
      <c r="A1333" s="208" t="s">
        <v>2785</v>
      </c>
      <c r="B1333" s="207" t="s">
        <v>2786</v>
      </c>
      <c r="C1333" s="208" t="s">
        <v>794</v>
      </c>
      <c r="D1333" s="197">
        <v>167.51</v>
      </c>
      <c r="E1333" s="198">
        <f t="shared" si="20"/>
        <v>124.08</v>
      </c>
    </row>
    <row r="1334" spans="1:5" ht="15" x14ac:dyDescent="0.2">
      <c r="A1334" s="208" t="s">
        <v>2787</v>
      </c>
      <c r="B1334" s="207" t="s">
        <v>2788</v>
      </c>
      <c r="C1334" s="208" t="s">
        <v>794</v>
      </c>
      <c r="D1334" s="197">
        <v>209.73</v>
      </c>
      <c r="E1334" s="198">
        <f t="shared" si="20"/>
        <v>155.36000000000001</v>
      </c>
    </row>
    <row r="1335" spans="1:5" ht="15" x14ac:dyDescent="0.2">
      <c r="A1335" s="208" t="s">
        <v>2789</v>
      </c>
      <c r="B1335" s="207" t="s">
        <v>2790</v>
      </c>
      <c r="C1335" s="208" t="s">
        <v>794</v>
      </c>
      <c r="D1335" s="197">
        <v>0.54</v>
      </c>
      <c r="E1335" s="198">
        <f t="shared" si="20"/>
        <v>0.4</v>
      </c>
    </row>
    <row r="1336" spans="1:5" ht="15" x14ac:dyDescent="0.2">
      <c r="A1336" s="208" t="s">
        <v>2791</v>
      </c>
      <c r="B1336" s="207" t="s">
        <v>2792</v>
      </c>
      <c r="C1336" s="208" t="s">
        <v>794</v>
      </c>
      <c r="D1336" s="197">
        <v>1.23</v>
      </c>
      <c r="E1336" s="198">
        <f t="shared" si="20"/>
        <v>0.91</v>
      </c>
    </row>
    <row r="1337" spans="1:5" ht="15" x14ac:dyDescent="0.2">
      <c r="A1337" s="208" t="s">
        <v>2793</v>
      </c>
      <c r="B1337" s="207" t="s">
        <v>2794</v>
      </c>
      <c r="C1337" s="208" t="s">
        <v>794</v>
      </c>
      <c r="D1337" s="197">
        <v>2.37</v>
      </c>
      <c r="E1337" s="198">
        <f t="shared" si="20"/>
        <v>1.76</v>
      </c>
    </row>
    <row r="1338" spans="1:5" ht="15" x14ac:dyDescent="0.2">
      <c r="A1338" s="208" t="s">
        <v>2795</v>
      </c>
      <c r="B1338" s="207" t="s">
        <v>2796</v>
      </c>
      <c r="C1338" s="208" t="s">
        <v>794</v>
      </c>
      <c r="D1338" s="197">
        <v>2.37</v>
      </c>
      <c r="E1338" s="198">
        <f t="shared" si="20"/>
        <v>1.76</v>
      </c>
    </row>
    <row r="1339" spans="1:5" ht="15" x14ac:dyDescent="0.2">
      <c r="A1339" s="208" t="s">
        <v>2797</v>
      </c>
      <c r="B1339" s="207" t="s">
        <v>2798</v>
      </c>
      <c r="C1339" s="208" t="s">
        <v>794</v>
      </c>
      <c r="D1339" s="197">
        <v>0.13</v>
      </c>
      <c r="E1339" s="198">
        <f t="shared" si="20"/>
        <v>0.1</v>
      </c>
    </row>
    <row r="1340" spans="1:5" ht="15" x14ac:dyDescent="0.2">
      <c r="A1340" s="208" t="s">
        <v>2799</v>
      </c>
      <c r="B1340" s="207" t="s">
        <v>2800</v>
      </c>
      <c r="C1340" s="208" t="s">
        <v>794</v>
      </c>
      <c r="D1340" s="197">
        <v>0.28999999999999998</v>
      </c>
      <c r="E1340" s="198">
        <f t="shared" si="20"/>
        <v>0.21</v>
      </c>
    </row>
    <row r="1341" spans="1:5" ht="15" x14ac:dyDescent="0.2">
      <c r="A1341" s="208" t="s">
        <v>2801</v>
      </c>
      <c r="B1341" s="207" t="s">
        <v>2802</v>
      </c>
      <c r="C1341" s="208" t="s">
        <v>794</v>
      </c>
      <c r="D1341" s="197">
        <v>1.1100000000000001</v>
      </c>
      <c r="E1341" s="198">
        <f t="shared" si="20"/>
        <v>0.82</v>
      </c>
    </row>
    <row r="1342" spans="1:5" ht="15" x14ac:dyDescent="0.2">
      <c r="A1342" s="208" t="s">
        <v>2803</v>
      </c>
      <c r="B1342" s="207" t="s">
        <v>2804</v>
      </c>
      <c r="C1342" s="208" t="s">
        <v>794</v>
      </c>
      <c r="D1342" s="197">
        <v>1.1100000000000001</v>
      </c>
      <c r="E1342" s="198">
        <f t="shared" si="20"/>
        <v>0.82</v>
      </c>
    </row>
    <row r="1343" spans="1:5" ht="15" x14ac:dyDescent="0.2">
      <c r="A1343" s="208" t="s">
        <v>2805</v>
      </c>
      <c r="B1343" s="207" t="s">
        <v>2806</v>
      </c>
      <c r="C1343" s="208" t="s">
        <v>794</v>
      </c>
      <c r="D1343" s="197">
        <v>2.42</v>
      </c>
      <c r="E1343" s="198">
        <f t="shared" si="20"/>
        <v>1.79</v>
      </c>
    </row>
    <row r="1344" spans="1:5" ht="15" x14ac:dyDescent="0.2">
      <c r="A1344" s="208" t="s">
        <v>2807</v>
      </c>
      <c r="B1344" s="207" t="s">
        <v>2808</v>
      </c>
      <c r="C1344" s="208" t="s">
        <v>794</v>
      </c>
      <c r="D1344" s="197">
        <v>4.63</v>
      </c>
      <c r="E1344" s="198">
        <f t="shared" si="20"/>
        <v>3.43</v>
      </c>
    </row>
    <row r="1345" spans="1:5" ht="15" x14ac:dyDescent="0.2">
      <c r="A1345" s="208" t="s">
        <v>2809</v>
      </c>
      <c r="B1345" s="207" t="s">
        <v>2810</v>
      </c>
      <c r="C1345" s="208" t="s">
        <v>794</v>
      </c>
      <c r="D1345" s="197">
        <v>4.63</v>
      </c>
      <c r="E1345" s="198">
        <f t="shared" si="20"/>
        <v>3.43</v>
      </c>
    </row>
    <row r="1346" spans="1:5" ht="15" x14ac:dyDescent="0.2">
      <c r="A1346" s="208" t="s">
        <v>2811</v>
      </c>
      <c r="B1346" s="207" t="s">
        <v>2812</v>
      </c>
      <c r="C1346" s="208" t="s">
        <v>794</v>
      </c>
      <c r="D1346" s="197">
        <v>4.63</v>
      </c>
      <c r="E1346" s="198">
        <f t="shared" si="20"/>
        <v>3.43</v>
      </c>
    </row>
    <row r="1347" spans="1:5" ht="15" x14ac:dyDescent="0.2">
      <c r="A1347" s="208" t="s">
        <v>2813</v>
      </c>
      <c r="B1347" s="207" t="s">
        <v>2814</v>
      </c>
      <c r="C1347" s="208" t="s">
        <v>794</v>
      </c>
      <c r="D1347" s="197">
        <v>8.0000000000000002E-3</v>
      </c>
      <c r="E1347" s="198">
        <f t="shared" si="20"/>
        <v>0.01</v>
      </c>
    </row>
    <row r="1348" spans="1:5" ht="15" x14ac:dyDescent="0.2">
      <c r="A1348" s="208" t="s">
        <v>2815</v>
      </c>
      <c r="B1348" s="207" t="s">
        <v>2816</v>
      </c>
      <c r="C1348" s="208" t="s">
        <v>794</v>
      </c>
      <c r="D1348" s="197">
        <v>0.01</v>
      </c>
      <c r="E1348" s="198">
        <f t="shared" si="20"/>
        <v>0.01</v>
      </c>
    </row>
    <row r="1349" spans="1:5" ht="15" x14ac:dyDescent="0.2">
      <c r="A1349" s="208" t="s">
        <v>2817</v>
      </c>
      <c r="B1349" s="207" t="s">
        <v>2818</v>
      </c>
      <c r="C1349" s="208" t="s">
        <v>794</v>
      </c>
      <c r="D1349" s="197">
        <v>0.01</v>
      </c>
      <c r="E1349" s="198">
        <f t="shared" si="20"/>
        <v>0.01</v>
      </c>
    </row>
    <row r="1350" spans="1:5" ht="15" x14ac:dyDescent="0.2">
      <c r="A1350" s="208" t="s">
        <v>2819</v>
      </c>
      <c r="B1350" s="207" t="s">
        <v>2820</v>
      </c>
      <c r="C1350" s="208" t="s">
        <v>794</v>
      </c>
      <c r="D1350" s="197">
        <v>0.01</v>
      </c>
      <c r="E1350" s="198">
        <f t="shared" si="20"/>
        <v>0.01</v>
      </c>
    </row>
    <row r="1351" spans="1:5" ht="15" x14ac:dyDescent="0.2">
      <c r="A1351" s="208" t="s">
        <v>2821</v>
      </c>
      <c r="B1351" s="207" t="s">
        <v>2822</v>
      </c>
      <c r="C1351" s="208" t="s">
        <v>794</v>
      </c>
      <c r="D1351" s="197">
        <v>103.27</v>
      </c>
      <c r="E1351" s="198">
        <f t="shared" si="20"/>
        <v>76.5</v>
      </c>
    </row>
    <row r="1352" spans="1:5" ht="15" x14ac:dyDescent="0.2">
      <c r="A1352" s="208" t="s">
        <v>2823</v>
      </c>
      <c r="B1352" s="207" t="s">
        <v>2824</v>
      </c>
      <c r="C1352" s="208" t="s">
        <v>794</v>
      </c>
      <c r="D1352" s="197">
        <v>102.24</v>
      </c>
      <c r="E1352" s="198">
        <f t="shared" si="20"/>
        <v>75.73</v>
      </c>
    </row>
    <row r="1353" spans="1:5" ht="15" x14ac:dyDescent="0.2">
      <c r="A1353" s="208" t="s">
        <v>2825</v>
      </c>
      <c r="B1353" s="207" t="s">
        <v>2826</v>
      </c>
      <c r="C1353" s="208" t="s">
        <v>794</v>
      </c>
      <c r="D1353" s="197">
        <v>194.78</v>
      </c>
      <c r="E1353" s="198">
        <f t="shared" si="20"/>
        <v>144.28</v>
      </c>
    </row>
    <row r="1354" spans="1:5" ht="15" x14ac:dyDescent="0.2">
      <c r="A1354" s="208" t="s">
        <v>2827</v>
      </c>
      <c r="B1354" s="207" t="s">
        <v>2828</v>
      </c>
      <c r="C1354" s="208" t="s">
        <v>794</v>
      </c>
      <c r="D1354" s="197">
        <v>237.01</v>
      </c>
      <c r="E1354" s="198">
        <f t="shared" ref="E1354:E1417" si="21">ROUND(D1354/(1+$E$7),2)</f>
        <v>175.56</v>
      </c>
    </row>
    <row r="1355" spans="1:5" ht="15" x14ac:dyDescent="0.2">
      <c r="A1355" s="208" t="s">
        <v>2829</v>
      </c>
      <c r="B1355" s="207" t="s">
        <v>2830</v>
      </c>
      <c r="C1355" s="208" t="s">
        <v>794</v>
      </c>
      <c r="D1355" s="197">
        <v>114.05</v>
      </c>
      <c r="E1355" s="198">
        <f t="shared" si="21"/>
        <v>84.48</v>
      </c>
    </row>
    <row r="1356" spans="1:5" ht="15" x14ac:dyDescent="0.2">
      <c r="A1356" s="208" t="s">
        <v>2831</v>
      </c>
      <c r="B1356" s="207" t="s">
        <v>2832</v>
      </c>
      <c r="C1356" s="208" t="s">
        <v>794</v>
      </c>
      <c r="D1356" s="197">
        <v>120.3</v>
      </c>
      <c r="E1356" s="198">
        <f t="shared" si="21"/>
        <v>89.11</v>
      </c>
    </row>
    <row r="1357" spans="1:5" ht="15" x14ac:dyDescent="0.2">
      <c r="A1357" s="208" t="s">
        <v>2833</v>
      </c>
      <c r="B1357" s="207" t="s">
        <v>2834</v>
      </c>
      <c r="C1357" s="208" t="s">
        <v>794</v>
      </c>
      <c r="D1357" s="197">
        <v>266.52</v>
      </c>
      <c r="E1357" s="198">
        <f t="shared" si="21"/>
        <v>197.42</v>
      </c>
    </row>
    <row r="1358" spans="1:5" ht="15" x14ac:dyDescent="0.2">
      <c r="A1358" s="208" t="s">
        <v>2835</v>
      </c>
      <c r="B1358" s="207" t="s">
        <v>2836</v>
      </c>
      <c r="C1358" s="208" t="s">
        <v>794</v>
      </c>
      <c r="D1358" s="197">
        <v>308.75</v>
      </c>
      <c r="E1358" s="198">
        <f t="shared" si="21"/>
        <v>228.7</v>
      </c>
    </row>
    <row r="1359" spans="1:5" ht="15" x14ac:dyDescent="0.2">
      <c r="A1359" s="208" t="s">
        <v>2837</v>
      </c>
      <c r="B1359" s="207" t="s">
        <v>2838</v>
      </c>
      <c r="C1359" s="208" t="s">
        <v>794</v>
      </c>
      <c r="D1359" s="197">
        <v>111.59</v>
      </c>
      <c r="E1359" s="198">
        <f t="shared" si="21"/>
        <v>82.66</v>
      </c>
    </row>
    <row r="1360" spans="1:5" ht="15" x14ac:dyDescent="0.2">
      <c r="A1360" s="208" t="s">
        <v>2839</v>
      </c>
      <c r="B1360" s="207" t="s">
        <v>2840</v>
      </c>
      <c r="C1360" s="208" t="s">
        <v>794</v>
      </c>
      <c r="D1360" s="197">
        <v>116.18</v>
      </c>
      <c r="E1360" s="198">
        <f t="shared" si="21"/>
        <v>86.06</v>
      </c>
    </row>
    <row r="1361" spans="1:5" ht="15" x14ac:dyDescent="0.2">
      <c r="A1361" s="208" t="s">
        <v>2841</v>
      </c>
      <c r="B1361" s="207" t="s">
        <v>2842</v>
      </c>
      <c r="C1361" s="208" t="s">
        <v>794</v>
      </c>
      <c r="D1361" s="197">
        <v>309.25</v>
      </c>
      <c r="E1361" s="198">
        <f t="shared" si="21"/>
        <v>229.07</v>
      </c>
    </row>
    <row r="1362" spans="1:5" ht="15" x14ac:dyDescent="0.2">
      <c r="A1362" s="208" t="s">
        <v>2843</v>
      </c>
      <c r="B1362" s="207" t="s">
        <v>2844</v>
      </c>
      <c r="C1362" s="208" t="s">
        <v>794</v>
      </c>
      <c r="D1362" s="197">
        <v>351.47</v>
      </c>
      <c r="E1362" s="198">
        <f t="shared" si="21"/>
        <v>260.35000000000002</v>
      </c>
    </row>
    <row r="1363" spans="1:5" ht="15" x14ac:dyDescent="0.2">
      <c r="A1363" s="208" t="s">
        <v>2845</v>
      </c>
      <c r="B1363" s="207" t="s">
        <v>2846</v>
      </c>
      <c r="C1363" s="208" t="s">
        <v>794</v>
      </c>
      <c r="D1363" s="197">
        <v>197.3</v>
      </c>
      <c r="E1363" s="198">
        <f t="shared" si="21"/>
        <v>146.15</v>
      </c>
    </row>
    <row r="1364" spans="1:5" ht="15" x14ac:dyDescent="0.2">
      <c r="A1364" s="208" t="s">
        <v>2847</v>
      </c>
      <c r="B1364" s="207" t="s">
        <v>2848</v>
      </c>
      <c r="C1364" s="208" t="s">
        <v>794</v>
      </c>
      <c r="D1364" s="197">
        <v>259.75</v>
      </c>
      <c r="E1364" s="198">
        <f t="shared" si="21"/>
        <v>192.41</v>
      </c>
    </row>
    <row r="1365" spans="1:5" ht="15" x14ac:dyDescent="0.2">
      <c r="A1365" s="208" t="s">
        <v>2849</v>
      </c>
      <c r="B1365" s="207" t="s">
        <v>2850</v>
      </c>
      <c r="C1365" s="208" t="s">
        <v>794</v>
      </c>
      <c r="D1365" s="197">
        <v>451.73</v>
      </c>
      <c r="E1365" s="198">
        <f t="shared" si="21"/>
        <v>334.61</v>
      </c>
    </row>
    <row r="1366" spans="1:5" ht="15" x14ac:dyDescent="0.2">
      <c r="A1366" s="208" t="s">
        <v>2851</v>
      </c>
      <c r="B1366" s="207" t="s">
        <v>2852</v>
      </c>
      <c r="C1366" s="208" t="s">
        <v>794</v>
      </c>
      <c r="D1366" s="197">
        <v>493.95</v>
      </c>
      <c r="E1366" s="198">
        <f t="shared" si="21"/>
        <v>365.89</v>
      </c>
    </row>
    <row r="1367" spans="1:5" ht="15" x14ac:dyDescent="0.2">
      <c r="A1367" s="208" t="s">
        <v>2853</v>
      </c>
      <c r="B1367" s="207" t="s">
        <v>2854</v>
      </c>
      <c r="C1367" s="208" t="s">
        <v>794</v>
      </c>
      <c r="D1367" s="197">
        <v>197.3</v>
      </c>
      <c r="E1367" s="198">
        <f t="shared" si="21"/>
        <v>146.15</v>
      </c>
    </row>
    <row r="1368" spans="1:5" ht="15" x14ac:dyDescent="0.2">
      <c r="A1368" s="208" t="s">
        <v>2855</v>
      </c>
      <c r="B1368" s="207" t="s">
        <v>2856</v>
      </c>
      <c r="C1368" s="208" t="s">
        <v>794</v>
      </c>
      <c r="D1368" s="197">
        <v>259.75</v>
      </c>
      <c r="E1368" s="198">
        <f t="shared" si="21"/>
        <v>192.41</v>
      </c>
    </row>
    <row r="1369" spans="1:5" ht="15" x14ac:dyDescent="0.2">
      <c r="A1369" s="208" t="s">
        <v>2857</v>
      </c>
      <c r="B1369" s="207" t="s">
        <v>2858</v>
      </c>
      <c r="C1369" s="208" t="s">
        <v>794</v>
      </c>
      <c r="D1369" s="197">
        <v>470.05</v>
      </c>
      <c r="E1369" s="198">
        <f t="shared" si="21"/>
        <v>348.19</v>
      </c>
    </row>
    <row r="1370" spans="1:5" ht="15" x14ac:dyDescent="0.2">
      <c r="A1370" s="208" t="s">
        <v>2859</v>
      </c>
      <c r="B1370" s="207" t="s">
        <v>2860</v>
      </c>
      <c r="C1370" s="208" t="s">
        <v>794</v>
      </c>
      <c r="D1370" s="197">
        <v>512.27</v>
      </c>
      <c r="E1370" s="198">
        <f t="shared" si="21"/>
        <v>379.46</v>
      </c>
    </row>
    <row r="1371" spans="1:5" ht="15" x14ac:dyDescent="0.2">
      <c r="A1371" s="208" t="s">
        <v>2861</v>
      </c>
      <c r="B1371" s="207" t="s">
        <v>2862</v>
      </c>
      <c r="C1371" s="208" t="s">
        <v>794</v>
      </c>
      <c r="D1371" s="197">
        <v>106.74</v>
      </c>
      <c r="E1371" s="198">
        <f t="shared" si="21"/>
        <v>79.069999999999993</v>
      </c>
    </row>
    <row r="1372" spans="1:5" ht="15" x14ac:dyDescent="0.2">
      <c r="A1372" s="208" t="s">
        <v>2863</v>
      </c>
      <c r="B1372" s="207" t="s">
        <v>2864</v>
      </c>
      <c r="C1372" s="208" t="s">
        <v>794</v>
      </c>
      <c r="D1372" s="197">
        <v>108.07</v>
      </c>
      <c r="E1372" s="198">
        <f t="shared" si="21"/>
        <v>80.05</v>
      </c>
    </row>
    <row r="1373" spans="1:5" ht="15" x14ac:dyDescent="0.2">
      <c r="A1373" s="208" t="s">
        <v>2865</v>
      </c>
      <c r="B1373" s="207" t="s">
        <v>2866</v>
      </c>
      <c r="C1373" s="208" t="s">
        <v>794</v>
      </c>
      <c r="D1373" s="197">
        <v>224.31</v>
      </c>
      <c r="E1373" s="198">
        <f t="shared" si="21"/>
        <v>166.16</v>
      </c>
    </row>
    <row r="1374" spans="1:5" ht="15" x14ac:dyDescent="0.2">
      <c r="A1374" s="208" t="s">
        <v>2867</v>
      </c>
      <c r="B1374" s="207" t="s">
        <v>2868</v>
      </c>
      <c r="C1374" s="208" t="s">
        <v>794</v>
      </c>
      <c r="D1374" s="197">
        <v>266.52999999999997</v>
      </c>
      <c r="E1374" s="198">
        <f t="shared" si="21"/>
        <v>197.43</v>
      </c>
    </row>
    <row r="1375" spans="1:5" ht="15" x14ac:dyDescent="0.2">
      <c r="A1375" s="208" t="s">
        <v>2869</v>
      </c>
      <c r="B1375" s="207" t="s">
        <v>2870</v>
      </c>
      <c r="C1375" s="208" t="s">
        <v>794</v>
      </c>
      <c r="D1375" s="197">
        <v>123.65</v>
      </c>
      <c r="E1375" s="198">
        <f t="shared" si="21"/>
        <v>91.59</v>
      </c>
    </row>
    <row r="1376" spans="1:5" ht="15" x14ac:dyDescent="0.2">
      <c r="A1376" s="208" t="s">
        <v>2871</v>
      </c>
      <c r="B1376" s="207" t="s">
        <v>2872</v>
      </c>
      <c r="C1376" s="208" t="s">
        <v>794</v>
      </c>
      <c r="D1376" s="197">
        <v>136.38999999999999</v>
      </c>
      <c r="E1376" s="198">
        <f t="shared" si="21"/>
        <v>101.03</v>
      </c>
    </row>
    <row r="1377" spans="1:5" ht="15" x14ac:dyDescent="0.2">
      <c r="A1377" s="208" t="s">
        <v>2873</v>
      </c>
      <c r="B1377" s="207" t="s">
        <v>2874</v>
      </c>
      <c r="C1377" s="208" t="s">
        <v>794</v>
      </c>
      <c r="D1377" s="197">
        <v>327.44</v>
      </c>
      <c r="E1377" s="198">
        <f t="shared" si="21"/>
        <v>242.55</v>
      </c>
    </row>
    <row r="1378" spans="1:5" ht="15" x14ac:dyDescent="0.2">
      <c r="A1378" s="208" t="s">
        <v>2875</v>
      </c>
      <c r="B1378" s="207" t="s">
        <v>2876</v>
      </c>
      <c r="C1378" s="208" t="s">
        <v>794</v>
      </c>
      <c r="D1378" s="197">
        <v>369.66</v>
      </c>
      <c r="E1378" s="198">
        <f t="shared" si="21"/>
        <v>273.82</v>
      </c>
    </row>
    <row r="1379" spans="1:5" ht="15" x14ac:dyDescent="0.2">
      <c r="A1379" s="208" t="s">
        <v>2877</v>
      </c>
      <c r="B1379" s="207" t="s">
        <v>2878</v>
      </c>
      <c r="C1379" s="208" t="s">
        <v>794</v>
      </c>
      <c r="D1379" s="197">
        <v>70.37</v>
      </c>
      <c r="E1379" s="198">
        <f t="shared" si="21"/>
        <v>52.13</v>
      </c>
    </row>
    <row r="1380" spans="1:5" ht="15" x14ac:dyDescent="0.2">
      <c r="A1380" s="208" t="s">
        <v>2879</v>
      </c>
      <c r="B1380" s="207" t="s">
        <v>2880</v>
      </c>
      <c r="C1380" s="208" t="s">
        <v>794</v>
      </c>
      <c r="D1380" s="197">
        <v>47.14</v>
      </c>
      <c r="E1380" s="198">
        <f t="shared" si="21"/>
        <v>34.92</v>
      </c>
    </row>
    <row r="1381" spans="1:5" ht="15" x14ac:dyDescent="0.2">
      <c r="A1381" s="208" t="s">
        <v>2881</v>
      </c>
      <c r="B1381" s="207" t="s">
        <v>2882</v>
      </c>
      <c r="C1381" s="208" t="s">
        <v>794</v>
      </c>
      <c r="D1381" s="197">
        <v>76.760000000000005</v>
      </c>
      <c r="E1381" s="198">
        <f t="shared" si="21"/>
        <v>56.86</v>
      </c>
    </row>
    <row r="1382" spans="1:5" ht="15" x14ac:dyDescent="0.2">
      <c r="A1382" s="208" t="s">
        <v>2883</v>
      </c>
      <c r="B1382" s="207" t="s">
        <v>2884</v>
      </c>
      <c r="C1382" s="208" t="s">
        <v>794</v>
      </c>
      <c r="D1382" s="197">
        <v>118.98</v>
      </c>
      <c r="E1382" s="198">
        <f t="shared" si="21"/>
        <v>88.13</v>
      </c>
    </row>
    <row r="1383" spans="1:5" ht="15" x14ac:dyDescent="0.2">
      <c r="A1383" s="208" t="s">
        <v>2885</v>
      </c>
      <c r="B1383" s="207" t="s">
        <v>2886</v>
      </c>
      <c r="C1383" s="208" t="s">
        <v>794</v>
      </c>
      <c r="D1383" s="197">
        <v>127.34</v>
      </c>
      <c r="E1383" s="198">
        <f t="shared" si="21"/>
        <v>94.33</v>
      </c>
    </row>
    <row r="1384" spans="1:5" ht="15" x14ac:dyDescent="0.2">
      <c r="A1384" s="208" t="s">
        <v>2887</v>
      </c>
      <c r="B1384" s="207" t="s">
        <v>2888</v>
      </c>
      <c r="C1384" s="208" t="s">
        <v>794</v>
      </c>
      <c r="D1384" s="197">
        <v>142.56</v>
      </c>
      <c r="E1384" s="198">
        <f t="shared" si="21"/>
        <v>105.6</v>
      </c>
    </row>
    <row r="1385" spans="1:5" ht="15" x14ac:dyDescent="0.2">
      <c r="A1385" s="208" t="s">
        <v>2889</v>
      </c>
      <c r="B1385" s="207" t="s">
        <v>2890</v>
      </c>
      <c r="C1385" s="208" t="s">
        <v>794</v>
      </c>
      <c r="D1385" s="197">
        <v>221.55</v>
      </c>
      <c r="E1385" s="198">
        <f t="shared" si="21"/>
        <v>164.11</v>
      </c>
    </row>
    <row r="1386" spans="1:5" ht="15" x14ac:dyDescent="0.2">
      <c r="A1386" s="208" t="s">
        <v>2891</v>
      </c>
      <c r="B1386" s="207" t="s">
        <v>2892</v>
      </c>
      <c r="C1386" s="208" t="s">
        <v>794</v>
      </c>
      <c r="D1386" s="197">
        <v>263.77</v>
      </c>
      <c r="E1386" s="198">
        <f t="shared" si="21"/>
        <v>195.39</v>
      </c>
    </row>
    <row r="1387" spans="1:5" ht="15" x14ac:dyDescent="0.2">
      <c r="A1387" s="208" t="s">
        <v>2893</v>
      </c>
      <c r="B1387" s="207" t="s">
        <v>2894</v>
      </c>
      <c r="C1387" s="208" t="s">
        <v>794</v>
      </c>
      <c r="D1387" s="197">
        <v>131.63999999999999</v>
      </c>
      <c r="E1387" s="198">
        <f t="shared" si="21"/>
        <v>97.51</v>
      </c>
    </row>
    <row r="1388" spans="1:5" ht="15" x14ac:dyDescent="0.2">
      <c r="A1388" s="208" t="s">
        <v>2895</v>
      </c>
      <c r="B1388" s="207" t="s">
        <v>2896</v>
      </c>
      <c r="C1388" s="208" t="s">
        <v>794</v>
      </c>
      <c r="D1388" s="197">
        <v>149.76</v>
      </c>
      <c r="E1388" s="198">
        <f t="shared" si="21"/>
        <v>110.93</v>
      </c>
    </row>
    <row r="1389" spans="1:5" ht="15" x14ac:dyDescent="0.2">
      <c r="A1389" s="208" t="s">
        <v>2897</v>
      </c>
      <c r="B1389" s="207" t="s">
        <v>2898</v>
      </c>
      <c r="C1389" s="208" t="s">
        <v>794</v>
      </c>
      <c r="D1389" s="197">
        <v>279.20999999999998</v>
      </c>
      <c r="E1389" s="198">
        <f t="shared" si="21"/>
        <v>206.82</v>
      </c>
    </row>
    <row r="1390" spans="1:5" ht="15" x14ac:dyDescent="0.2">
      <c r="A1390" s="208" t="s">
        <v>2899</v>
      </c>
      <c r="B1390" s="207" t="s">
        <v>2900</v>
      </c>
      <c r="C1390" s="208" t="s">
        <v>794</v>
      </c>
      <c r="D1390" s="197">
        <v>321.43</v>
      </c>
      <c r="E1390" s="198">
        <f t="shared" si="21"/>
        <v>238.1</v>
      </c>
    </row>
    <row r="1391" spans="1:5" ht="15" x14ac:dyDescent="0.2">
      <c r="A1391" s="208" t="s">
        <v>2901</v>
      </c>
      <c r="B1391" s="207" t="s">
        <v>2902</v>
      </c>
      <c r="C1391" s="208" t="s">
        <v>794</v>
      </c>
      <c r="D1391" s="197">
        <v>109.5</v>
      </c>
      <c r="E1391" s="198">
        <f t="shared" si="21"/>
        <v>81.11</v>
      </c>
    </row>
    <row r="1392" spans="1:5" ht="15" x14ac:dyDescent="0.2">
      <c r="A1392" s="208" t="s">
        <v>2903</v>
      </c>
      <c r="B1392" s="207" t="s">
        <v>2904</v>
      </c>
      <c r="C1392" s="208" t="s">
        <v>794</v>
      </c>
      <c r="D1392" s="197">
        <v>112.68</v>
      </c>
      <c r="E1392" s="198">
        <f t="shared" si="21"/>
        <v>83.47</v>
      </c>
    </row>
    <row r="1393" spans="1:5" ht="15" x14ac:dyDescent="0.2">
      <c r="A1393" s="208" t="s">
        <v>2905</v>
      </c>
      <c r="B1393" s="207" t="s">
        <v>2906</v>
      </c>
      <c r="C1393" s="208" t="s">
        <v>794</v>
      </c>
      <c r="D1393" s="197">
        <v>241.91</v>
      </c>
      <c r="E1393" s="198">
        <f t="shared" si="21"/>
        <v>179.19</v>
      </c>
    </row>
    <row r="1394" spans="1:5" ht="15" x14ac:dyDescent="0.2">
      <c r="A1394" s="208" t="s">
        <v>2907</v>
      </c>
      <c r="B1394" s="207" t="s">
        <v>2908</v>
      </c>
      <c r="C1394" s="208" t="s">
        <v>794</v>
      </c>
      <c r="D1394" s="197">
        <v>284.14</v>
      </c>
      <c r="E1394" s="198">
        <f t="shared" si="21"/>
        <v>210.47</v>
      </c>
    </row>
    <row r="1395" spans="1:5" ht="15" x14ac:dyDescent="0.2">
      <c r="A1395" s="208" t="s">
        <v>2909</v>
      </c>
      <c r="B1395" s="207" t="s">
        <v>2910</v>
      </c>
      <c r="C1395" s="208" t="s">
        <v>794</v>
      </c>
      <c r="D1395" s="197">
        <v>135.25</v>
      </c>
      <c r="E1395" s="198">
        <f t="shared" si="21"/>
        <v>100.19</v>
      </c>
    </row>
    <row r="1396" spans="1:5" ht="15" x14ac:dyDescent="0.2">
      <c r="A1396" s="208" t="s">
        <v>2911</v>
      </c>
      <c r="B1396" s="207" t="s">
        <v>2912</v>
      </c>
      <c r="C1396" s="208" t="s">
        <v>794</v>
      </c>
      <c r="D1396" s="197">
        <v>155.81</v>
      </c>
      <c r="E1396" s="198">
        <f t="shared" si="21"/>
        <v>115.41</v>
      </c>
    </row>
    <row r="1397" spans="1:5" ht="15" x14ac:dyDescent="0.2">
      <c r="A1397" s="208" t="s">
        <v>2913</v>
      </c>
      <c r="B1397" s="207" t="s">
        <v>2914</v>
      </c>
      <c r="C1397" s="208" t="s">
        <v>794</v>
      </c>
      <c r="D1397" s="197">
        <v>290.92</v>
      </c>
      <c r="E1397" s="198">
        <f t="shared" si="21"/>
        <v>215.5</v>
      </c>
    </row>
    <row r="1398" spans="1:5" ht="15" x14ac:dyDescent="0.2">
      <c r="A1398" s="208" t="s">
        <v>2915</v>
      </c>
      <c r="B1398" s="207" t="s">
        <v>2916</v>
      </c>
      <c r="C1398" s="208" t="s">
        <v>794</v>
      </c>
      <c r="D1398" s="197">
        <v>333.14</v>
      </c>
      <c r="E1398" s="198">
        <f t="shared" si="21"/>
        <v>246.77</v>
      </c>
    </row>
    <row r="1399" spans="1:5" ht="15" x14ac:dyDescent="0.2">
      <c r="A1399" s="208" t="s">
        <v>2917</v>
      </c>
      <c r="B1399" s="207" t="s">
        <v>2918</v>
      </c>
      <c r="C1399" s="208" t="s">
        <v>794</v>
      </c>
      <c r="D1399" s="197">
        <v>67.88</v>
      </c>
      <c r="E1399" s="198">
        <f t="shared" si="21"/>
        <v>50.28</v>
      </c>
    </row>
    <row r="1400" spans="1:5" ht="15" x14ac:dyDescent="0.2">
      <c r="A1400" s="208" t="s">
        <v>2919</v>
      </c>
      <c r="B1400" s="207" t="s">
        <v>2920</v>
      </c>
      <c r="C1400" s="208" t="s">
        <v>794</v>
      </c>
      <c r="D1400" s="197">
        <v>46.34</v>
      </c>
      <c r="E1400" s="198">
        <f t="shared" si="21"/>
        <v>34.33</v>
      </c>
    </row>
    <row r="1401" spans="1:5" ht="15" x14ac:dyDescent="0.2">
      <c r="A1401" s="208" t="s">
        <v>2921</v>
      </c>
      <c r="B1401" s="207" t="s">
        <v>2922</v>
      </c>
      <c r="C1401" s="208" t="s">
        <v>794</v>
      </c>
      <c r="D1401" s="197">
        <v>131.53</v>
      </c>
      <c r="E1401" s="198">
        <f t="shared" si="21"/>
        <v>97.43</v>
      </c>
    </row>
    <row r="1402" spans="1:5" ht="15" x14ac:dyDescent="0.2">
      <c r="A1402" s="208" t="s">
        <v>2923</v>
      </c>
      <c r="B1402" s="207" t="s">
        <v>2924</v>
      </c>
      <c r="C1402" s="208" t="s">
        <v>794</v>
      </c>
      <c r="D1402" s="197">
        <v>173.75</v>
      </c>
      <c r="E1402" s="198">
        <f t="shared" si="21"/>
        <v>128.69999999999999</v>
      </c>
    </row>
    <row r="1403" spans="1:5" ht="15" x14ac:dyDescent="0.2">
      <c r="A1403" s="208" t="s">
        <v>2925</v>
      </c>
      <c r="B1403" s="207" t="s">
        <v>2926</v>
      </c>
      <c r="C1403" s="208" t="s">
        <v>794</v>
      </c>
      <c r="D1403" s="197">
        <v>71.08</v>
      </c>
      <c r="E1403" s="198">
        <f t="shared" si="21"/>
        <v>52.65</v>
      </c>
    </row>
    <row r="1404" spans="1:5" ht="15" x14ac:dyDescent="0.2">
      <c r="A1404" s="208" t="s">
        <v>2927</v>
      </c>
      <c r="B1404" s="207" t="s">
        <v>2928</v>
      </c>
      <c r="C1404" s="208" t="s">
        <v>794</v>
      </c>
      <c r="D1404" s="197">
        <v>52.11</v>
      </c>
      <c r="E1404" s="198">
        <f t="shared" si="21"/>
        <v>38.6</v>
      </c>
    </row>
    <row r="1405" spans="1:5" ht="15" x14ac:dyDescent="0.2">
      <c r="A1405" s="208" t="s">
        <v>2929</v>
      </c>
      <c r="B1405" s="207" t="s">
        <v>2930</v>
      </c>
      <c r="C1405" s="208" t="s">
        <v>794</v>
      </c>
      <c r="D1405" s="197">
        <v>153.6</v>
      </c>
      <c r="E1405" s="198">
        <f t="shared" si="21"/>
        <v>113.78</v>
      </c>
    </row>
    <row r="1406" spans="1:5" ht="15" x14ac:dyDescent="0.2">
      <c r="A1406" s="208" t="s">
        <v>2931</v>
      </c>
      <c r="B1406" s="207" t="s">
        <v>2932</v>
      </c>
      <c r="C1406" s="208" t="s">
        <v>794</v>
      </c>
      <c r="D1406" s="197">
        <v>195.82</v>
      </c>
      <c r="E1406" s="198">
        <f t="shared" si="21"/>
        <v>145.05000000000001</v>
      </c>
    </row>
    <row r="1407" spans="1:5" ht="15" x14ac:dyDescent="0.2">
      <c r="A1407" s="208" t="s">
        <v>2933</v>
      </c>
      <c r="B1407" s="207" t="s">
        <v>2934</v>
      </c>
      <c r="C1407" s="208" t="s">
        <v>794</v>
      </c>
      <c r="D1407" s="197">
        <v>46.93</v>
      </c>
      <c r="E1407" s="198">
        <f t="shared" si="21"/>
        <v>34.76</v>
      </c>
    </row>
    <row r="1408" spans="1:5" ht="15" x14ac:dyDescent="0.2">
      <c r="A1408" s="208" t="s">
        <v>2935</v>
      </c>
      <c r="B1408" s="207" t="s">
        <v>2936</v>
      </c>
      <c r="C1408" s="208" t="s">
        <v>794</v>
      </c>
      <c r="D1408" s="197">
        <v>8.49</v>
      </c>
      <c r="E1408" s="198">
        <f t="shared" si="21"/>
        <v>6.29</v>
      </c>
    </row>
    <row r="1409" spans="1:5" ht="15" x14ac:dyDescent="0.2">
      <c r="A1409" s="208" t="s">
        <v>2937</v>
      </c>
      <c r="B1409" s="207" t="s">
        <v>2938</v>
      </c>
      <c r="C1409" s="208" t="s">
        <v>794</v>
      </c>
      <c r="D1409" s="197">
        <v>25.21</v>
      </c>
      <c r="E1409" s="198">
        <f t="shared" si="21"/>
        <v>18.670000000000002</v>
      </c>
    </row>
    <row r="1410" spans="1:5" ht="15" x14ac:dyDescent="0.2">
      <c r="A1410" s="208" t="s">
        <v>2939</v>
      </c>
      <c r="B1410" s="207" t="s">
        <v>2940</v>
      </c>
      <c r="C1410" s="208" t="s">
        <v>794</v>
      </c>
      <c r="D1410" s="197">
        <v>67.44</v>
      </c>
      <c r="E1410" s="198">
        <f t="shared" si="21"/>
        <v>49.96</v>
      </c>
    </row>
    <row r="1411" spans="1:5" ht="15" x14ac:dyDescent="0.2">
      <c r="A1411" s="208" t="s">
        <v>2941</v>
      </c>
      <c r="B1411" s="207" t="s">
        <v>2942</v>
      </c>
      <c r="C1411" s="208" t="s">
        <v>794</v>
      </c>
      <c r="D1411" s="197">
        <v>86.34</v>
      </c>
      <c r="E1411" s="198">
        <f t="shared" si="21"/>
        <v>63.96</v>
      </c>
    </row>
    <row r="1412" spans="1:5" ht="15" x14ac:dyDescent="0.2">
      <c r="A1412" s="208" t="s">
        <v>2943</v>
      </c>
      <c r="B1412" s="207" t="s">
        <v>2944</v>
      </c>
      <c r="C1412" s="208" t="s">
        <v>794</v>
      </c>
      <c r="D1412" s="197">
        <v>79.680000000000007</v>
      </c>
      <c r="E1412" s="198">
        <f t="shared" si="21"/>
        <v>59.02</v>
      </c>
    </row>
    <row r="1413" spans="1:5" ht="15" x14ac:dyDescent="0.2">
      <c r="A1413" s="208" t="s">
        <v>2945</v>
      </c>
      <c r="B1413" s="207" t="s">
        <v>2946</v>
      </c>
      <c r="C1413" s="208" t="s">
        <v>794</v>
      </c>
      <c r="D1413" s="197">
        <v>181.16</v>
      </c>
      <c r="E1413" s="198">
        <f t="shared" si="21"/>
        <v>134.19</v>
      </c>
    </row>
    <row r="1414" spans="1:5" ht="15" x14ac:dyDescent="0.2">
      <c r="A1414" s="208" t="s">
        <v>2947</v>
      </c>
      <c r="B1414" s="207" t="s">
        <v>2948</v>
      </c>
      <c r="C1414" s="208" t="s">
        <v>794</v>
      </c>
      <c r="D1414" s="197">
        <v>223.39</v>
      </c>
      <c r="E1414" s="198">
        <f t="shared" si="21"/>
        <v>165.47</v>
      </c>
    </row>
    <row r="1415" spans="1:5" ht="15" x14ac:dyDescent="0.2">
      <c r="A1415" s="208" t="s">
        <v>2949</v>
      </c>
      <c r="B1415" s="207" t="s">
        <v>2950</v>
      </c>
      <c r="C1415" s="208" t="s">
        <v>794</v>
      </c>
      <c r="D1415" s="197">
        <v>74.55</v>
      </c>
      <c r="E1415" s="198">
        <f t="shared" si="21"/>
        <v>55.22</v>
      </c>
    </row>
    <row r="1416" spans="1:5" ht="15" x14ac:dyDescent="0.2">
      <c r="A1416" s="208" t="s">
        <v>2951</v>
      </c>
      <c r="B1416" s="207" t="s">
        <v>2952</v>
      </c>
      <c r="C1416" s="208" t="s">
        <v>794</v>
      </c>
      <c r="D1416" s="197">
        <v>58.38</v>
      </c>
      <c r="E1416" s="198">
        <f t="shared" si="21"/>
        <v>43.24</v>
      </c>
    </row>
    <row r="1417" spans="1:5" ht="15" x14ac:dyDescent="0.2">
      <c r="A1417" s="208" t="s">
        <v>2953</v>
      </c>
      <c r="B1417" s="207" t="s">
        <v>2954</v>
      </c>
      <c r="C1417" s="208" t="s">
        <v>794</v>
      </c>
      <c r="D1417" s="197">
        <v>159.87</v>
      </c>
      <c r="E1417" s="198">
        <f t="shared" si="21"/>
        <v>118.42</v>
      </c>
    </row>
    <row r="1418" spans="1:5" ht="15" x14ac:dyDescent="0.2">
      <c r="A1418" s="208" t="s">
        <v>2955</v>
      </c>
      <c r="B1418" s="207" t="s">
        <v>2956</v>
      </c>
      <c r="C1418" s="208" t="s">
        <v>794</v>
      </c>
      <c r="D1418" s="197">
        <v>202.09</v>
      </c>
      <c r="E1418" s="198">
        <f t="shared" ref="E1418:E1481" si="22">ROUND(D1418/(1+$E$7),2)</f>
        <v>149.69999999999999</v>
      </c>
    </row>
    <row r="1419" spans="1:5" ht="15" x14ac:dyDescent="0.2">
      <c r="A1419" s="208" t="s">
        <v>2957</v>
      </c>
      <c r="B1419" s="207" t="s">
        <v>2958</v>
      </c>
      <c r="C1419" s="208" t="s">
        <v>794</v>
      </c>
      <c r="D1419" s="197">
        <v>183.79</v>
      </c>
      <c r="E1419" s="198">
        <f t="shared" si="22"/>
        <v>136.13999999999999</v>
      </c>
    </row>
    <row r="1420" spans="1:5" ht="15" x14ac:dyDescent="0.2">
      <c r="A1420" s="208" t="s">
        <v>2959</v>
      </c>
      <c r="B1420" s="207" t="s">
        <v>2960</v>
      </c>
      <c r="C1420" s="208" t="s">
        <v>794</v>
      </c>
      <c r="D1420" s="197">
        <v>255.65</v>
      </c>
      <c r="E1420" s="198">
        <f t="shared" si="22"/>
        <v>189.37</v>
      </c>
    </row>
    <row r="1421" spans="1:5" ht="15" x14ac:dyDescent="0.2">
      <c r="A1421" s="208" t="s">
        <v>2961</v>
      </c>
      <c r="B1421" s="207" t="s">
        <v>2962</v>
      </c>
      <c r="C1421" s="208" t="s">
        <v>794</v>
      </c>
      <c r="D1421" s="197">
        <v>354.38</v>
      </c>
      <c r="E1421" s="198">
        <f t="shared" si="22"/>
        <v>262.5</v>
      </c>
    </row>
    <row r="1422" spans="1:5" ht="15" x14ac:dyDescent="0.2">
      <c r="A1422" s="208" t="s">
        <v>2963</v>
      </c>
      <c r="B1422" s="207" t="s">
        <v>2964</v>
      </c>
      <c r="C1422" s="208" t="s">
        <v>794</v>
      </c>
      <c r="D1422" s="197">
        <v>396.61</v>
      </c>
      <c r="E1422" s="198">
        <f t="shared" si="22"/>
        <v>293.79000000000002</v>
      </c>
    </row>
    <row r="1423" spans="1:5" ht="15" x14ac:dyDescent="0.2">
      <c r="A1423" s="208" t="s">
        <v>2965</v>
      </c>
      <c r="B1423" s="207" t="s">
        <v>2966</v>
      </c>
      <c r="C1423" s="208" t="s">
        <v>794</v>
      </c>
      <c r="D1423" s="197">
        <v>247.76</v>
      </c>
      <c r="E1423" s="198">
        <f t="shared" si="22"/>
        <v>183.53</v>
      </c>
    </row>
    <row r="1424" spans="1:5" ht="15" x14ac:dyDescent="0.2">
      <c r="A1424" s="208" t="s">
        <v>2967</v>
      </c>
      <c r="B1424" s="207" t="s">
        <v>2968</v>
      </c>
      <c r="C1424" s="208" t="s">
        <v>794</v>
      </c>
      <c r="D1424" s="197">
        <v>371.19</v>
      </c>
      <c r="E1424" s="198">
        <f t="shared" si="22"/>
        <v>274.95999999999998</v>
      </c>
    </row>
    <row r="1425" spans="1:5" ht="15" x14ac:dyDescent="0.2">
      <c r="A1425" s="208" t="s">
        <v>2969</v>
      </c>
      <c r="B1425" s="207" t="s">
        <v>2970</v>
      </c>
      <c r="C1425" s="208" t="s">
        <v>794</v>
      </c>
      <c r="D1425" s="197">
        <v>525.22</v>
      </c>
      <c r="E1425" s="198">
        <f t="shared" si="22"/>
        <v>389.05</v>
      </c>
    </row>
    <row r="1426" spans="1:5" ht="15" x14ac:dyDescent="0.2">
      <c r="A1426" s="208" t="s">
        <v>2971</v>
      </c>
      <c r="B1426" s="207" t="s">
        <v>2972</v>
      </c>
      <c r="C1426" s="208" t="s">
        <v>794</v>
      </c>
      <c r="D1426" s="197">
        <v>567.45000000000005</v>
      </c>
      <c r="E1426" s="198">
        <f t="shared" si="22"/>
        <v>420.33</v>
      </c>
    </row>
    <row r="1427" spans="1:5" ht="15" x14ac:dyDescent="0.2">
      <c r="A1427" s="208" t="s">
        <v>2973</v>
      </c>
      <c r="B1427" s="207" t="s">
        <v>2974</v>
      </c>
      <c r="C1427" s="208" t="s">
        <v>794</v>
      </c>
      <c r="D1427" s="197">
        <v>395.18</v>
      </c>
      <c r="E1427" s="198">
        <f t="shared" si="22"/>
        <v>292.73</v>
      </c>
    </row>
    <row r="1428" spans="1:5" ht="15" x14ac:dyDescent="0.2">
      <c r="A1428" s="208" t="s">
        <v>2975</v>
      </c>
      <c r="B1428" s="207" t="s">
        <v>2976</v>
      </c>
      <c r="C1428" s="208" t="s">
        <v>794</v>
      </c>
      <c r="D1428" s="197">
        <v>614.04999999999995</v>
      </c>
      <c r="E1428" s="198">
        <f t="shared" si="22"/>
        <v>454.85</v>
      </c>
    </row>
    <row r="1429" spans="1:5" ht="15" x14ac:dyDescent="0.2">
      <c r="A1429" s="208" t="s">
        <v>2977</v>
      </c>
      <c r="B1429" s="207" t="s">
        <v>2978</v>
      </c>
      <c r="C1429" s="208" t="s">
        <v>794</v>
      </c>
      <c r="D1429" s="197">
        <v>954.13</v>
      </c>
      <c r="E1429" s="198">
        <f t="shared" si="22"/>
        <v>706.76</v>
      </c>
    </row>
    <row r="1430" spans="1:5" ht="15" x14ac:dyDescent="0.2">
      <c r="A1430" s="208" t="s">
        <v>2979</v>
      </c>
      <c r="B1430" s="207" t="s">
        <v>2980</v>
      </c>
      <c r="C1430" s="208" t="s">
        <v>794</v>
      </c>
      <c r="D1430" s="197">
        <v>996.35</v>
      </c>
      <c r="E1430" s="198">
        <f t="shared" si="22"/>
        <v>738.04</v>
      </c>
    </row>
    <row r="1431" spans="1:5" ht="15" x14ac:dyDescent="0.2">
      <c r="A1431" s="208" t="s">
        <v>2981</v>
      </c>
      <c r="B1431" s="207" t="s">
        <v>2982</v>
      </c>
      <c r="C1431" s="208" t="s">
        <v>794</v>
      </c>
      <c r="D1431" s="197">
        <v>186.14</v>
      </c>
      <c r="E1431" s="198">
        <f t="shared" si="22"/>
        <v>137.88</v>
      </c>
    </row>
    <row r="1432" spans="1:5" ht="15" x14ac:dyDescent="0.2">
      <c r="A1432" s="208" t="s">
        <v>2983</v>
      </c>
      <c r="B1432" s="207" t="s">
        <v>2984</v>
      </c>
      <c r="C1432" s="208" t="s">
        <v>794</v>
      </c>
      <c r="D1432" s="197">
        <v>259.91000000000003</v>
      </c>
      <c r="E1432" s="198">
        <f t="shared" si="22"/>
        <v>192.53</v>
      </c>
    </row>
    <row r="1433" spans="1:5" ht="15" x14ac:dyDescent="0.2">
      <c r="A1433" s="208" t="s">
        <v>2985</v>
      </c>
      <c r="B1433" s="207" t="s">
        <v>2986</v>
      </c>
      <c r="C1433" s="208" t="s">
        <v>794</v>
      </c>
      <c r="D1433" s="197">
        <v>358.64</v>
      </c>
      <c r="E1433" s="198">
        <f t="shared" si="22"/>
        <v>265.66000000000003</v>
      </c>
    </row>
    <row r="1434" spans="1:5" ht="15" x14ac:dyDescent="0.2">
      <c r="A1434" s="208" t="s">
        <v>2987</v>
      </c>
      <c r="B1434" s="207" t="s">
        <v>2988</v>
      </c>
      <c r="C1434" s="208" t="s">
        <v>794</v>
      </c>
      <c r="D1434" s="197">
        <v>400.87</v>
      </c>
      <c r="E1434" s="198">
        <f t="shared" si="22"/>
        <v>296.94</v>
      </c>
    </row>
    <row r="1435" spans="1:5" ht="15" x14ac:dyDescent="0.2">
      <c r="A1435" s="208" t="s">
        <v>2989</v>
      </c>
      <c r="B1435" s="207" t="s">
        <v>2990</v>
      </c>
      <c r="C1435" s="208" t="s">
        <v>794</v>
      </c>
      <c r="D1435" s="197">
        <v>251.18</v>
      </c>
      <c r="E1435" s="198">
        <f t="shared" si="22"/>
        <v>186.06</v>
      </c>
    </row>
    <row r="1436" spans="1:5" ht="15" x14ac:dyDescent="0.2">
      <c r="A1436" s="208" t="s">
        <v>2991</v>
      </c>
      <c r="B1436" s="207" t="s">
        <v>2992</v>
      </c>
      <c r="C1436" s="208" t="s">
        <v>794</v>
      </c>
      <c r="D1436" s="197">
        <v>377.37</v>
      </c>
      <c r="E1436" s="198">
        <f t="shared" si="22"/>
        <v>279.52999999999997</v>
      </c>
    </row>
    <row r="1437" spans="1:5" ht="15" x14ac:dyDescent="0.2">
      <c r="A1437" s="208" t="s">
        <v>2993</v>
      </c>
      <c r="B1437" s="207" t="s">
        <v>2994</v>
      </c>
      <c r="C1437" s="208" t="s">
        <v>794</v>
      </c>
      <c r="D1437" s="197">
        <v>536.44000000000005</v>
      </c>
      <c r="E1437" s="198">
        <f t="shared" si="22"/>
        <v>397.36</v>
      </c>
    </row>
    <row r="1438" spans="1:5" ht="15" x14ac:dyDescent="0.2">
      <c r="A1438" s="208" t="s">
        <v>2995</v>
      </c>
      <c r="B1438" s="207" t="s">
        <v>2996</v>
      </c>
      <c r="C1438" s="208" t="s">
        <v>794</v>
      </c>
      <c r="D1438" s="197">
        <v>578.66</v>
      </c>
      <c r="E1438" s="198">
        <f t="shared" si="22"/>
        <v>428.64</v>
      </c>
    </row>
    <row r="1439" spans="1:5" ht="15" x14ac:dyDescent="0.2">
      <c r="A1439" s="208" t="s">
        <v>2997</v>
      </c>
      <c r="B1439" s="207" t="s">
        <v>2998</v>
      </c>
      <c r="C1439" s="208" t="s">
        <v>794</v>
      </c>
      <c r="D1439" s="197">
        <v>401.06</v>
      </c>
      <c r="E1439" s="198">
        <f t="shared" si="22"/>
        <v>297.08</v>
      </c>
    </row>
    <row r="1440" spans="1:5" ht="15" x14ac:dyDescent="0.2">
      <c r="A1440" s="208" t="s">
        <v>2999</v>
      </c>
      <c r="B1440" s="207" t="s">
        <v>3000</v>
      </c>
      <c r="C1440" s="208" t="s">
        <v>794</v>
      </c>
      <c r="D1440" s="197">
        <v>624.27</v>
      </c>
      <c r="E1440" s="198">
        <f t="shared" si="22"/>
        <v>462.42</v>
      </c>
    </row>
    <row r="1441" spans="1:5" ht="15" x14ac:dyDescent="0.2">
      <c r="A1441" s="208" t="s">
        <v>3001</v>
      </c>
      <c r="B1441" s="207" t="s">
        <v>3002</v>
      </c>
      <c r="C1441" s="208" t="s">
        <v>794</v>
      </c>
      <c r="D1441" s="197">
        <v>964.35</v>
      </c>
      <c r="E1441" s="198">
        <f t="shared" si="22"/>
        <v>714.33</v>
      </c>
    </row>
    <row r="1442" spans="1:5" ht="15" x14ac:dyDescent="0.2">
      <c r="A1442" s="208" t="s">
        <v>3003</v>
      </c>
      <c r="B1442" s="207" t="s">
        <v>3004</v>
      </c>
      <c r="C1442" s="208" t="s">
        <v>794</v>
      </c>
      <c r="D1442" s="197">
        <v>1006.58</v>
      </c>
      <c r="E1442" s="198">
        <f t="shared" si="22"/>
        <v>745.61</v>
      </c>
    </row>
    <row r="1443" spans="1:5" ht="15" x14ac:dyDescent="0.2">
      <c r="A1443" s="208" t="s">
        <v>3005</v>
      </c>
      <c r="B1443" s="207" t="s">
        <v>3006</v>
      </c>
      <c r="C1443" s="208" t="s">
        <v>794</v>
      </c>
      <c r="D1443" s="197">
        <v>118.86</v>
      </c>
      <c r="E1443" s="198">
        <f t="shared" si="22"/>
        <v>88.04</v>
      </c>
    </row>
    <row r="1444" spans="1:5" ht="15" x14ac:dyDescent="0.2">
      <c r="A1444" s="208" t="s">
        <v>3007</v>
      </c>
      <c r="B1444" s="207" t="s">
        <v>3008</v>
      </c>
      <c r="C1444" s="208" t="s">
        <v>794</v>
      </c>
      <c r="D1444" s="197">
        <v>385.03</v>
      </c>
      <c r="E1444" s="198">
        <f t="shared" si="22"/>
        <v>285.20999999999998</v>
      </c>
    </row>
    <row r="1445" spans="1:5" ht="15" x14ac:dyDescent="0.2">
      <c r="A1445" s="208" t="s">
        <v>3009</v>
      </c>
      <c r="B1445" s="207" t="s">
        <v>3010</v>
      </c>
      <c r="C1445" s="208" t="s">
        <v>794</v>
      </c>
      <c r="D1445" s="197">
        <v>238.44</v>
      </c>
      <c r="E1445" s="198">
        <f t="shared" si="22"/>
        <v>176.62</v>
      </c>
    </row>
    <row r="1446" spans="1:5" ht="15" x14ac:dyDescent="0.2">
      <c r="A1446" s="208" t="s">
        <v>3011</v>
      </c>
      <c r="B1446" s="207" t="s">
        <v>3012</v>
      </c>
      <c r="C1446" s="208" t="s">
        <v>794</v>
      </c>
      <c r="D1446" s="197">
        <v>336.86</v>
      </c>
      <c r="E1446" s="198">
        <f t="shared" si="22"/>
        <v>249.53</v>
      </c>
    </row>
    <row r="1447" spans="1:5" ht="15" x14ac:dyDescent="0.2">
      <c r="A1447" s="208" t="s">
        <v>3013</v>
      </c>
      <c r="B1447" s="207" t="s">
        <v>3014</v>
      </c>
      <c r="C1447" s="208" t="s">
        <v>794</v>
      </c>
      <c r="D1447" s="197">
        <v>603.11</v>
      </c>
      <c r="E1447" s="198">
        <f t="shared" si="22"/>
        <v>446.75</v>
      </c>
    </row>
    <row r="1448" spans="1:5" ht="15" x14ac:dyDescent="0.2">
      <c r="A1448" s="208" t="s">
        <v>3015</v>
      </c>
      <c r="B1448" s="207" t="s">
        <v>3016</v>
      </c>
      <c r="C1448" s="208" t="s">
        <v>794</v>
      </c>
      <c r="D1448" s="197">
        <v>422.12</v>
      </c>
      <c r="E1448" s="198">
        <f t="shared" si="22"/>
        <v>312.68</v>
      </c>
    </row>
    <row r="1449" spans="1:5" ht="15" x14ac:dyDescent="0.2">
      <c r="A1449" s="208" t="s">
        <v>3017</v>
      </c>
      <c r="B1449" s="207" t="s">
        <v>3018</v>
      </c>
      <c r="C1449" s="208" t="s">
        <v>794</v>
      </c>
      <c r="D1449" s="197">
        <v>276.10000000000002</v>
      </c>
      <c r="E1449" s="198">
        <f t="shared" si="22"/>
        <v>204.52</v>
      </c>
    </row>
    <row r="1450" spans="1:5" ht="15" x14ac:dyDescent="0.2">
      <c r="A1450" s="208" t="s">
        <v>3019</v>
      </c>
      <c r="B1450" s="207" t="s">
        <v>3020</v>
      </c>
      <c r="C1450" s="208" t="s">
        <v>794</v>
      </c>
      <c r="D1450" s="197">
        <v>335.15</v>
      </c>
      <c r="E1450" s="198">
        <f t="shared" si="22"/>
        <v>248.26</v>
      </c>
    </row>
    <row r="1451" spans="1:5" ht="15" x14ac:dyDescent="0.2">
      <c r="A1451" s="208" t="s">
        <v>3021</v>
      </c>
      <c r="B1451" s="207" t="s">
        <v>3022</v>
      </c>
      <c r="C1451" s="208" t="s">
        <v>794</v>
      </c>
      <c r="D1451" s="197">
        <v>601.4</v>
      </c>
      <c r="E1451" s="198">
        <f t="shared" si="22"/>
        <v>445.48</v>
      </c>
    </row>
    <row r="1452" spans="1:5" ht="15" x14ac:dyDescent="0.2">
      <c r="A1452" s="208" t="s">
        <v>3023</v>
      </c>
      <c r="B1452" s="207" t="s">
        <v>3024</v>
      </c>
      <c r="C1452" s="208" t="s">
        <v>794</v>
      </c>
      <c r="D1452" s="197">
        <v>648.77</v>
      </c>
      <c r="E1452" s="198">
        <f t="shared" si="22"/>
        <v>480.57</v>
      </c>
    </row>
    <row r="1453" spans="1:5" ht="15" x14ac:dyDescent="0.2">
      <c r="A1453" s="208" t="s">
        <v>3025</v>
      </c>
      <c r="B1453" s="207" t="s">
        <v>3026</v>
      </c>
      <c r="C1453" s="208" t="s">
        <v>794</v>
      </c>
      <c r="D1453" s="197">
        <v>827.18</v>
      </c>
      <c r="E1453" s="198">
        <f t="shared" si="22"/>
        <v>612.73</v>
      </c>
    </row>
    <row r="1454" spans="1:5" ht="15" x14ac:dyDescent="0.2">
      <c r="A1454" s="208" t="s">
        <v>3027</v>
      </c>
      <c r="B1454" s="207" t="s">
        <v>3028</v>
      </c>
      <c r="C1454" s="208" t="s">
        <v>794</v>
      </c>
      <c r="D1454" s="197">
        <v>2940.65</v>
      </c>
      <c r="E1454" s="198">
        <f t="shared" si="22"/>
        <v>2178.2600000000002</v>
      </c>
    </row>
    <row r="1455" spans="1:5" ht="15" x14ac:dyDescent="0.2">
      <c r="A1455" s="208" t="s">
        <v>3029</v>
      </c>
      <c r="B1455" s="207" t="s">
        <v>3030</v>
      </c>
      <c r="C1455" s="208" t="s">
        <v>794</v>
      </c>
      <c r="D1455" s="197">
        <v>3122.46</v>
      </c>
      <c r="E1455" s="198">
        <f t="shared" si="22"/>
        <v>2312.9299999999998</v>
      </c>
    </row>
    <row r="1456" spans="1:5" ht="15" x14ac:dyDescent="0.2">
      <c r="A1456" s="208" t="s">
        <v>3031</v>
      </c>
      <c r="B1456" s="207" t="s">
        <v>3032</v>
      </c>
      <c r="C1456" s="208" t="s">
        <v>794</v>
      </c>
      <c r="D1456" s="197">
        <v>1119.9100000000001</v>
      </c>
      <c r="E1456" s="198">
        <f t="shared" si="22"/>
        <v>829.56</v>
      </c>
    </row>
    <row r="1457" spans="1:5" ht="15" x14ac:dyDescent="0.2">
      <c r="A1457" s="208" t="s">
        <v>3033</v>
      </c>
      <c r="B1457" s="207" t="s">
        <v>3034</v>
      </c>
      <c r="C1457" s="208" t="s">
        <v>794</v>
      </c>
      <c r="D1457" s="197">
        <v>1661.79</v>
      </c>
      <c r="E1457" s="198">
        <f t="shared" si="22"/>
        <v>1230.96</v>
      </c>
    </row>
    <row r="1458" spans="1:5" ht="15" x14ac:dyDescent="0.2">
      <c r="A1458" s="208" t="s">
        <v>3035</v>
      </c>
      <c r="B1458" s="207" t="s">
        <v>3036</v>
      </c>
      <c r="C1458" s="208" t="s">
        <v>794</v>
      </c>
      <c r="D1458" s="197">
        <v>4706.1099999999997</v>
      </c>
      <c r="E1458" s="198">
        <f t="shared" si="22"/>
        <v>3486.01</v>
      </c>
    </row>
    <row r="1459" spans="1:5" ht="15" x14ac:dyDescent="0.2">
      <c r="A1459" s="208" t="s">
        <v>3037</v>
      </c>
      <c r="B1459" s="207" t="s">
        <v>3038</v>
      </c>
      <c r="C1459" s="208" t="s">
        <v>794</v>
      </c>
      <c r="D1459" s="197">
        <v>4887.91</v>
      </c>
      <c r="E1459" s="198">
        <f t="shared" si="22"/>
        <v>3620.67</v>
      </c>
    </row>
    <row r="1460" spans="1:5" ht="15" x14ac:dyDescent="0.2">
      <c r="A1460" s="208" t="s">
        <v>3039</v>
      </c>
      <c r="B1460" s="207" t="s">
        <v>3040</v>
      </c>
      <c r="C1460" s="208" t="s">
        <v>794</v>
      </c>
      <c r="D1460" s="197">
        <v>507.89</v>
      </c>
      <c r="E1460" s="198">
        <f t="shared" si="22"/>
        <v>376.21</v>
      </c>
    </row>
    <row r="1461" spans="1:5" ht="15" x14ac:dyDescent="0.2">
      <c r="A1461" s="208" t="s">
        <v>3041</v>
      </c>
      <c r="B1461" s="207" t="s">
        <v>3042</v>
      </c>
      <c r="C1461" s="208" t="s">
        <v>794</v>
      </c>
      <c r="D1461" s="197">
        <v>428.03</v>
      </c>
      <c r="E1461" s="198">
        <f t="shared" si="22"/>
        <v>317.06</v>
      </c>
    </row>
    <row r="1462" spans="1:5" ht="15" x14ac:dyDescent="0.2">
      <c r="A1462" s="208" t="s">
        <v>3043</v>
      </c>
      <c r="B1462" s="207" t="s">
        <v>3044</v>
      </c>
      <c r="C1462" s="208" t="s">
        <v>794</v>
      </c>
      <c r="D1462" s="197">
        <v>510.04</v>
      </c>
      <c r="E1462" s="198">
        <f t="shared" si="22"/>
        <v>377.81</v>
      </c>
    </row>
    <row r="1463" spans="1:5" ht="15" x14ac:dyDescent="0.2">
      <c r="A1463" s="208" t="s">
        <v>3045</v>
      </c>
      <c r="B1463" s="207" t="s">
        <v>3046</v>
      </c>
      <c r="C1463" s="208" t="s">
        <v>794</v>
      </c>
      <c r="D1463" s="197">
        <v>776.3</v>
      </c>
      <c r="E1463" s="198">
        <f t="shared" si="22"/>
        <v>575.04</v>
      </c>
    </row>
    <row r="1464" spans="1:5" ht="15" x14ac:dyDescent="0.2">
      <c r="A1464" s="208" t="s">
        <v>3047</v>
      </c>
      <c r="B1464" s="207" t="s">
        <v>3048</v>
      </c>
      <c r="C1464" s="208" t="s">
        <v>794</v>
      </c>
      <c r="D1464" s="197">
        <v>32.75</v>
      </c>
      <c r="E1464" s="198">
        <f t="shared" si="22"/>
        <v>24.26</v>
      </c>
    </row>
    <row r="1465" spans="1:5" ht="15" x14ac:dyDescent="0.2">
      <c r="A1465" s="208" t="s">
        <v>3049</v>
      </c>
      <c r="B1465" s="207" t="s">
        <v>3050</v>
      </c>
      <c r="C1465" s="208" t="s">
        <v>794</v>
      </c>
      <c r="D1465" s="197">
        <v>0.97</v>
      </c>
      <c r="E1465" s="198">
        <f t="shared" si="22"/>
        <v>0.72</v>
      </c>
    </row>
    <row r="1466" spans="1:5" ht="15" x14ac:dyDescent="0.2">
      <c r="A1466" s="208" t="s">
        <v>3051</v>
      </c>
      <c r="B1466" s="207" t="s">
        <v>3052</v>
      </c>
      <c r="C1466" s="208" t="s">
        <v>794</v>
      </c>
      <c r="D1466" s="197">
        <v>2.2000000000000002</v>
      </c>
      <c r="E1466" s="198">
        <f t="shared" si="22"/>
        <v>1.63</v>
      </c>
    </row>
    <row r="1467" spans="1:5" ht="15" x14ac:dyDescent="0.2">
      <c r="A1467" s="208" t="s">
        <v>3053</v>
      </c>
      <c r="B1467" s="207" t="s">
        <v>3054</v>
      </c>
      <c r="C1467" s="208" t="s">
        <v>794</v>
      </c>
      <c r="D1467" s="197">
        <v>34.44</v>
      </c>
      <c r="E1467" s="198">
        <f t="shared" si="22"/>
        <v>25.51</v>
      </c>
    </row>
    <row r="1468" spans="1:5" ht="15" x14ac:dyDescent="0.2">
      <c r="A1468" s="208" t="s">
        <v>3055</v>
      </c>
      <c r="B1468" s="207" t="s">
        <v>3056</v>
      </c>
      <c r="C1468" s="208" t="s">
        <v>794</v>
      </c>
      <c r="D1468" s="197">
        <v>33.020000000000003</v>
      </c>
      <c r="E1468" s="198">
        <f t="shared" si="22"/>
        <v>24.46</v>
      </c>
    </row>
    <row r="1469" spans="1:5" ht="15" x14ac:dyDescent="0.2">
      <c r="A1469" s="208" t="s">
        <v>3057</v>
      </c>
      <c r="B1469" s="207" t="s">
        <v>3058</v>
      </c>
      <c r="C1469" s="208" t="s">
        <v>794</v>
      </c>
      <c r="D1469" s="197">
        <v>1.49</v>
      </c>
      <c r="E1469" s="198">
        <f t="shared" si="22"/>
        <v>1.1000000000000001</v>
      </c>
    </row>
    <row r="1470" spans="1:5" ht="15" x14ac:dyDescent="0.2">
      <c r="A1470" s="208" t="s">
        <v>3059</v>
      </c>
      <c r="B1470" s="207" t="s">
        <v>3060</v>
      </c>
      <c r="C1470" s="208" t="s">
        <v>794</v>
      </c>
      <c r="D1470" s="197">
        <v>3.48</v>
      </c>
      <c r="E1470" s="198">
        <f t="shared" si="22"/>
        <v>2.58</v>
      </c>
    </row>
    <row r="1471" spans="1:5" ht="15" x14ac:dyDescent="0.2">
      <c r="A1471" s="208" t="s">
        <v>3061</v>
      </c>
      <c r="B1471" s="207" t="s">
        <v>3062</v>
      </c>
      <c r="C1471" s="208" t="s">
        <v>794</v>
      </c>
      <c r="D1471" s="197">
        <v>35.72</v>
      </c>
      <c r="E1471" s="198">
        <f t="shared" si="22"/>
        <v>26.46</v>
      </c>
    </row>
    <row r="1472" spans="1:5" ht="15" x14ac:dyDescent="0.2">
      <c r="A1472" s="208" t="s">
        <v>3063</v>
      </c>
      <c r="B1472" s="207" t="s">
        <v>3064</v>
      </c>
      <c r="C1472" s="208" t="s">
        <v>794</v>
      </c>
      <c r="D1472" s="197">
        <v>195.44</v>
      </c>
      <c r="E1472" s="198">
        <f t="shared" si="22"/>
        <v>144.77000000000001</v>
      </c>
    </row>
    <row r="1473" spans="1:5" ht="15" x14ac:dyDescent="0.2">
      <c r="A1473" s="208" t="s">
        <v>3065</v>
      </c>
      <c r="B1473" s="207" t="s">
        <v>3066</v>
      </c>
      <c r="C1473" s="208" t="s">
        <v>794</v>
      </c>
      <c r="D1473" s="197">
        <v>280.70999999999998</v>
      </c>
      <c r="E1473" s="198">
        <f t="shared" si="22"/>
        <v>207.93</v>
      </c>
    </row>
    <row r="1474" spans="1:5" ht="15" x14ac:dyDescent="0.2">
      <c r="A1474" s="208" t="s">
        <v>3067</v>
      </c>
      <c r="B1474" s="207" t="s">
        <v>3068</v>
      </c>
      <c r="C1474" s="208" t="s">
        <v>794</v>
      </c>
      <c r="D1474" s="197">
        <v>388.22</v>
      </c>
      <c r="E1474" s="198">
        <f t="shared" si="22"/>
        <v>287.57</v>
      </c>
    </row>
    <row r="1475" spans="1:5" ht="15" x14ac:dyDescent="0.2">
      <c r="A1475" s="208" t="s">
        <v>3069</v>
      </c>
      <c r="B1475" s="207" t="s">
        <v>3070</v>
      </c>
      <c r="C1475" s="208" t="s">
        <v>794</v>
      </c>
      <c r="D1475" s="197">
        <v>430.45</v>
      </c>
      <c r="E1475" s="198">
        <f t="shared" si="22"/>
        <v>318.85000000000002</v>
      </c>
    </row>
    <row r="1476" spans="1:5" ht="15" x14ac:dyDescent="0.2">
      <c r="A1476" s="208" t="s">
        <v>3071</v>
      </c>
      <c r="B1476" s="207" t="s">
        <v>3072</v>
      </c>
      <c r="C1476" s="208" t="s">
        <v>794</v>
      </c>
      <c r="D1476" s="197">
        <v>676.88</v>
      </c>
      <c r="E1476" s="198">
        <f t="shared" si="22"/>
        <v>501.39</v>
      </c>
    </row>
    <row r="1477" spans="1:5" ht="15" x14ac:dyDescent="0.2">
      <c r="A1477" s="208" t="s">
        <v>3073</v>
      </c>
      <c r="B1477" s="207" t="s">
        <v>3074</v>
      </c>
      <c r="C1477" s="208" t="s">
        <v>794</v>
      </c>
      <c r="D1477" s="197">
        <v>1162.82</v>
      </c>
      <c r="E1477" s="198">
        <f t="shared" si="22"/>
        <v>861.35</v>
      </c>
    </row>
    <row r="1478" spans="1:5" ht="15" x14ac:dyDescent="0.2">
      <c r="A1478" s="208" t="s">
        <v>3075</v>
      </c>
      <c r="B1478" s="207" t="s">
        <v>3076</v>
      </c>
      <c r="C1478" s="208" t="s">
        <v>794</v>
      </c>
      <c r="D1478" s="197">
        <v>1336.14</v>
      </c>
      <c r="E1478" s="198">
        <f t="shared" si="22"/>
        <v>989.73</v>
      </c>
    </row>
    <row r="1479" spans="1:5" ht="15" x14ac:dyDescent="0.2">
      <c r="A1479" s="208" t="s">
        <v>3077</v>
      </c>
      <c r="B1479" s="207" t="s">
        <v>3078</v>
      </c>
      <c r="C1479" s="208" t="s">
        <v>794</v>
      </c>
      <c r="D1479" s="197">
        <v>1378.37</v>
      </c>
      <c r="E1479" s="198">
        <f t="shared" si="22"/>
        <v>1021.01</v>
      </c>
    </row>
    <row r="1480" spans="1:5" ht="15" x14ac:dyDescent="0.2">
      <c r="A1480" s="208" t="s">
        <v>3079</v>
      </c>
      <c r="B1480" s="207" t="s">
        <v>3080</v>
      </c>
      <c r="C1480" s="208" t="s">
        <v>794</v>
      </c>
      <c r="D1480" s="197">
        <v>290.02</v>
      </c>
      <c r="E1480" s="198">
        <f t="shared" si="22"/>
        <v>214.83</v>
      </c>
    </row>
    <row r="1481" spans="1:5" ht="15" x14ac:dyDescent="0.2">
      <c r="A1481" s="208" t="s">
        <v>3081</v>
      </c>
      <c r="B1481" s="207" t="s">
        <v>3082</v>
      </c>
      <c r="C1481" s="208" t="s">
        <v>794</v>
      </c>
      <c r="D1481" s="197">
        <v>454.01</v>
      </c>
      <c r="E1481" s="198">
        <f t="shared" si="22"/>
        <v>336.3</v>
      </c>
    </row>
    <row r="1482" spans="1:5" ht="15" x14ac:dyDescent="0.2">
      <c r="A1482" s="208" t="s">
        <v>3083</v>
      </c>
      <c r="B1482" s="207" t="s">
        <v>3084</v>
      </c>
      <c r="C1482" s="208" t="s">
        <v>794</v>
      </c>
      <c r="D1482" s="197">
        <v>618.55999999999995</v>
      </c>
      <c r="E1482" s="198">
        <f t="shared" ref="E1482:E1535" si="23">ROUND(D1482/(1+$E$7),2)</f>
        <v>458.19</v>
      </c>
    </row>
    <row r="1483" spans="1:5" ht="15" x14ac:dyDescent="0.2">
      <c r="A1483" s="208" t="s">
        <v>3085</v>
      </c>
      <c r="B1483" s="207" t="s">
        <v>3086</v>
      </c>
      <c r="C1483" s="208" t="s">
        <v>794</v>
      </c>
      <c r="D1483" s="197">
        <v>660.78</v>
      </c>
      <c r="E1483" s="198">
        <f t="shared" si="23"/>
        <v>489.47</v>
      </c>
    </row>
    <row r="1484" spans="1:5" ht="15" x14ac:dyDescent="0.2">
      <c r="A1484" s="208" t="s">
        <v>3087</v>
      </c>
      <c r="B1484" s="207" t="s">
        <v>3088</v>
      </c>
      <c r="C1484" s="208" t="s">
        <v>794</v>
      </c>
      <c r="D1484" s="197">
        <v>155.25</v>
      </c>
      <c r="E1484" s="198">
        <f t="shared" si="23"/>
        <v>115</v>
      </c>
    </row>
    <row r="1485" spans="1:5" ht="15" x14ac:dyDescent="0.2">
      <c r="A1485" s="208" t="s">
        <v>3089</v>
      </c>
      <c r="B1485" s="207" t="s">
        <v>3090</v>
      </c>
      <c r="C1485" s="208" t="s">
        <v>794</v>
      </c>
      <c r="D1485" s="197">
        <v>207.07</v>
      </c>
      <c r="E1485" s="198">
        <f t="shared" si="23"/>
        <v>153.38999999999999</v>
      </c>
    </row>
    <row r="1486" spans="1:5" ht="15" x14ac:dyDescent="0.2">
      <c r="A1486" s="208" t="s">
        <v>3091</v>
      </c>
      <c r="B1486" s="207" t="s">
        <v>3092</v>
      </c>
      <c r="C1486" s="208" t="s">
        <v>794</v>
      </c>
      <c r="D1486" s="197">
        <v>334.9</v>
      </c>
      <c r="E1486" s="198">
        <f t="shared" si="23"/>
        <v>248.07</v>
      </c>
    </row>
    <row r="1487" spans="1:5" ht="15" x14ac:dyDescent="0.2">
      <c r="A1487" s="208" t="s">
        <v>3093</v>
      </c>
      <c r="B1487" s="207" t="s">
        <v>3094</v>
      </c>
      <c r="C1487" s="208" t="s">
        <v>794</v>
      </c>
      <c r="D1487" s="197">
        <v>377.13</v>
      </c>
      <c r="E1487" s="198">
        <f t="shared" si="23"/>
        <v>279.36</v>
      </c>
    </row>
    <row r="1488" spans="1:5" ht="15" x14ac:dyDescent="0.2">
      <c r="A1488" s="208" t="s">
        <v>3095</v>
      </c>
      <c r="B1488" s="207" t="s">
        <v>3096</v>
      </c>
      <c r="C1488" s="208" t="s">
        <v>794</v>
      </c>
      <c r="D1488" s="197">
        <v>767.21</v>
      </c>
      <c r="E1488" s="198">
        <f t="shared" si="23"/>
        <v>568.29999999999995</v>
      </c>
    </row>
    <row r="1489" spans="1:5" ht="15" x14ac:dyDescent="0.2">
      <c r="A1489" s="208" t="s">
        <v>3097</v>
      </c>
      <c r="B1489" s="207" t="s">
        <v>3098</v>
      </c>
      <c r="C1489" s="208" t="s">
        <v>794</v>
      </c>
      <c r="D1489" s="197">
        <v>1099.96</v>
      </c>
      <c r="E1489" s="198">
        <f t="shared" si="23"/>
        <v>814.79</v>
      </c>
    </row>
    <row r="1490" spans="1:5" ht="15" x14ac:dyDescent="0.2">
      <c r="A1490" s="208" t="s">
        <v>3099</v>
      </c>
      <c r="B1490" s="207" t="s">
        <v>3100</v>
      </c>
      <c r="C1490" s="208" t="s">
        <v>794</v>
      </c>
      <c r="D1490" s="197">
        <v>1352.28</v>
      </c>
      <c r="E1490" s="198">
        <f t="shared" si="23"/>
        <v>1001.69</v>
      </c>
    </row>
    <row r="1491" spans="1:5" ht="15" x14ac:dyDescent="0.2">
      <c r="A1491" s="208" t="s">
        <v>3101</v>
      </c>
      <c r="B1491" s="207" t="s">
        <v>3102</v>
      </c>
      <c r="C1491" s="208" t="s">
        <v>794</v>
      </c>
      <c r="D1491" s="197">
        <v>1487.22</v>
      </c>
      <c r="E1491" s="198">
        <f t="shared" si="23"/>
        <v>1101.6400000000001</v>
      </c>
    </row>
    <row r="1492" spans="1:5" ht="15" x14ac:dyDescent="0.2">
      <c r="A1492" s="208" t="s">
        <v>3103</v>
      </c>
      <c r="B1492" s="207" t="s">
        <v>3104</v>
      </c>
      <c r="C1492" s="208" t="s">
        <v>794</v>
      </c>
      <c r="D1492" s="197">
        <v>33.799999999999997</v>
      </c>
      <c r="E1492" s="198">
        <f t="shared" si="23"/>
        <v>25.04</v>
      </c>
    </row>
    <row r="1493" spans="1:5" ht="15" x14ac:dyDescent="0.2">
      <c r="A1493" s="208" t="s">
        <v>3105</v>
      </c>
      <c r="B1493" s="207" t="s">
        <v>3106</v>
      </c>
      <c r="C1493" s="208" t="s">
        <v>794</v>
      </c>
      <c r="D1493" s="197">
        <v>3.37</v>
      </c>
      <c r="E1493" s="198">
        <f t="shared" si="23"/>
        <v>2.5</v>
      </c>
    </row>
    <row r="1494" spans="1:5" ht="15" x14ac:dyDescent="0.2">
      <c r="A1494" s="208" t="s">
        <v>3107</v>
      </c>
      <c r="B1494" s="207" t="s">
        <v>3108</v>
      </c>
      <c r="C1494" s="208" t="s">
        <v>794</v>
      </c>
      <c r="D1494" s="197">
        <v>8.64</v>
      </c>
      <c r="E1494" s="198">
        <f t="shared" si="23"/>
        <v>6.4</v>
      </c>
    </row>
    <row r="1495" spans="1:5" ht="15" x14ac:dyDescent="0.2">
      <c r="A1495" s="208" t="s">
        <v>3109</v>
      </c>
      <c r="B1495" s="207" t="s">
        <v>3110</v>
      </c>
      <c r="C1495" s="208" t="s">
        <v>794</v>
      </c>
      <c r="D1495" s="197">
        <v>40.880000000000003</v>
      </c>
      <c r="E1495" s="198">
        <f t="shared" si="23"/>
        <v>30.28</v>
      </c>
    </row>
    <row r="1496" spans="1:5" ht="15" x14ac:dyDescent="0.2">
      <c r="A1496" s="208" t="s">
        <v>3111</v>
      </c>
      <c r="B1496" s="207" t="s">
        <v>3112</v>
      </c>
      <c r="C1496" s="208" t="s">
        <v>794</v>
      </c>
      <c r="D1496" s="197">
        <v>32.25</v>
      </c>
      <c r="E1496" s="198">
        <f t="shared" si="23"/>
        <v>23.89</v>
      </c>
    </row>
    <row r="1497" spans="1:5" ht="15" x14ac:dyDescent="0.2">
      <c r="A1497" s="208" t="s">
        <v>3113</v>
      </c>
      <c r="B1497" s="207" t="s">
        <v>3114</v>
      </c>
      <c r="C1497" s="208" t="s">
        <v>794</v>
      </c>
      <c r="D1497" s="197">
        <v>4.0000000000000001E-3</v>
      </c>
      <c r="E1497" s="198">
        <f t="shared" si="23"/>
        <v>0</v>
      </c>
    </row>
    <row r="1498" spans="1:5" ht="15" x14ac:dyDescent="0.2">
      <c r="A1498" s="208" t="s">
        <v>3115</v>
      </c>
      <c r="B1498" s="207" t="s">
        <v>3116</v>
      </c>
      <c r="C1498" s="208" t="s">
        <v>794</v>
      </c>
      <c r="D1498" s="197">
        <v>5.93</v>
      </c>
      <c r="E1498" s="198">
        <f t="shared" si="23"/>
        <v>4.3899999999999997</v>
      </c>
    </row>
    <row r="1499" spans="1:5" ht="15" x14ac:dyDescent="0.2">
      <c r="A1499" s="208" t="s">
        <v>3117</v>
      </c>
      <c r="B1499" s="207" t="s">
        <v>3118</v>
      </c>
      <c r="C1499" s="208" t="s">
        <v>794</v>
      </c>
      <c r="D1499" s="197">
        <v>38.17</v>
      </c>
      <c r="E1499" s="198">
        <f t="shared" si="23"/>
        <v>28.27</v>
      </c>
    </row>
    <row r="1500" spans="1:5" ht="15" x14ac:dyDescent="0.2">
      <c r="A1500" s="208" t="s">
        <v>3119</v>
      </c>
      <c r="B1500" s="207" t="s">
        <v>3120</v>
      </c>
      <c r="C1500" s="208" t="s">
        <v>794</v>
      </c>
      <c r="D1500" s="197">
        <v>80.38</v>
      </c>
      <c r="E1500" s="198">
        <f t="shared" si="23"/>
        <v>59.54</v>
      </c>
    </row>
    <row r="1501" spans="1:5" ht="15" x14ac:dyDescent="0.2">
      <c r="A1501" s="208" t="s">
        <v>3121</v>
      </c>
      <c r="B1501" s="207" t="s">
        <v>3122</v>
      </c>
      <c r="C1501" s="208" t="s">
        <v>794</v>
      </c>
      <c r="D1501" s="197">
        <v>92.96</v>
      </c>
      <c r="E1501" s="198">
        <f t="shared" si="23"/>
        <v>68.86</v>
      </c>
    </row>
    <row r="1502" spans="1:5" ht="15" x14ac:dyDescent="0.2">
      <c r="A1502" s="208" t="s">
        <v>3123</v>
      </c>
      <c r="B1502" s="207" t="s">
        <v>3124</v>
      </c>
      <c r="C1502" s="208" t="s">
        <v>794</v>
      </c>
      <c r="D1502" s="197">
        <v>102.83</v>
      </c>
      <c r="E1502" s="198">
        <f t="shared" si="23"/>
        <v>76.17</v>
      </c>
    </row>
    <row r="1503" spans="1:5" ht="15" x14ac:dyDescent="0.2">
      <c r="A1503" s="208" t="s">
        <v>3125</v>
      </c>
      <c r="B1503" s="207" t="s">
        <v>3126</v>
      </c>
      <c r="C1503" s="208" t="s">
        <v>794</v>
      </c>
      <c r="D1503" s="197">
        <v>135.08000000000001</v>
      </c>
      <c r="E1503" s="198">
        <f t="shared" si="23"/>
        <v>100.06</v>
      </c>
    </row>
    <row r="1504" spans="1:5" ht="15" x14ac:dyDescent="0.2">
      <c r="A1504" s="208" t="s">
        <v>3127</v>
      </c>
      <c r="B1504" s="207" t="s">
        <v>3128</v>
      </c>
      <c r="C1504" s="208" t="s">
        <v>794</v>
      </c>
      <c r="D1504" s="197">
        <v>211.63</v>
      </c>
      <c r="E1504" s="198">
        <f t="shared" si="23"/>
        <v>156.76</v>
      </c>
    </row>
    <row r="1505" spans="1:5" ht="15" x14ac:dyDescent="0.2">
      <c r="A1505" s="208" t="s">
        <v>3129</v>
      </c>
      <c r="B1505" s="207" t="s">
        <v>3130</v>
      </c>
      <c r="C1505" s="208" t="s">
        <v>794</v>
      </c>
      <c r="D1505" s="197">
        <v>25.04</v>
      </c>
      <c r="E1505" s="198">
        <f t="shared" si="23"/>
        <v>18.55</v>
      </c>
    </row>
    <row r="1506" spans="1:5" ht="15" x14ac:dyDescent="0.2">
      <c r="A1506" s="208" t="s">
        <v>3131</v>
      </c>
      <c r="B1506" s="207" t="s">
        <v>3132</v>
      </c>
      <c r="C1506" s="208" t="s">
        <v>794</v>
      </c>
      <c r="D1506" s="197">
        <v>322.74</v>
      </c>
      <c r="E1506" s="198">
        <f t="shared" si="23"/>
        <v>239.07</v>
      </c>
    </row>
    <row r="1507" spans="1:5" ht="15" x14ac:dyDescent="0.2">
      <c r="A1507" s="208" t="s">
        <v>3133</v>
      </c>
      <c r="B1507" s="207" t="s">
        <v>3134</v>
      </c>
      <c r="C1507" s="208" t="s">
        <v>794</v>
      </c>
      <c r="D1507" s="197">
        <v>522.17999999999995</v>
      </c>
      <c r="E1507" s="198">
        <f t="shared" si="23"/>
        <v>386.8</v>
      </c>
    </row>
    <row r="1508" spans="1:5" ht="15" x14ac:dyDescent="0.2">
      <c r="A1508" s="208" t="s">
        <v>3135</v>
      </c>
      <c r="B1508" s="207" t="s">
        <v>3136</v>
      </c>
      <c r="C1508" s="208" t="s">
        <v>794</v>
      </c>
      <c r="D1508" s="197">
        <v>135.69999999999999</v>
      </c>
      <c r="E1508" s="198">
        <f t="shared" si="23"/>
        <v>100.52</v>
      </c>
    </row>
    <row r="1509" spans="1:5" ht="15" x14ac:dyDescent="0.2">
      <c r="A1509" s="208" t="s">
        <v>3137</v>
      </c>
      <c r="B1509" s="207" t="s">
        <v>3138</v>
      </c>
      <c r="C1509" s="208" t="s">
        <v>794</v>
      </c>
      <c r="D1509" s="197">
        <v>1.54</v>
      </c>
      <c r="E1509" s="198">
        <f t="shared" si="23"/>
        <v>1.1399999999999999</v>
      </c>
    </row>
    <row r="1510" spans="1:5" ht="15" x14ac:dyDescent="0.2">
      <c r="A1510" s="208" t="s">
        <v>3139</v>
      </c>
      <c r="B1510" s="207" t="s">
        <v>3140</v>
      </c>
      <c r="C1510" s="208" t="s">
        <v>794</v>
      </c>
      <c r="D1510" s="197">
        <v>130.35</v>
      </c>
      <c r="E1510" s="198">
        <f t="shared" si="23"/>
        <v>96.56</v>
      </c>
    </row>
    <row r="1511" spans="1:5" ht="15" x14ac:dyDescent="0.2">
      <c r="A1511" s="208" t="s">
        <v>3141</v>
      </c>
      <c r="B1511" s="207" t="s">
        <v>3142</v>
      </c>
      <c r="C1511" s="208" t="s">
        <v>794</v>
      </c>
      <c r="D1511" s="197">
        <v>265.3</v>
      </c>
      <c r="E1511" s="198">
        <f t="shared" si="23"/>
        <v>196.52</v>
      </c>
    </row>
    <row r="1512" spans="1:5" ht="15" x14ac:dyDescent="0.2">
      <c r="A1512" s="208" t="s">
        <v>3143</v>
      </c>
      <c r="B1512" s="207" t="s">
        <v>3144</v>
      </c>
      <c r="C1512" s="208" t="s">
        <v>794</v>
      </c>
      <c r="D1512" s="197">
        <v>254.66</v>
      </c>
      <c r="E1512" s="198">
        <f t="shared" si="23"/>
        <v>188.64</v>
      </c>
    </row>
    <row r="1513" spans="1:5" ht="15" x14ac:dyDescent="0.2">
      <c r="A1513" s="208" t="s">
        <v>3145</v>
      </c>
      <c r="B1513" s="207" t="s">
        <v>3146</v>
      </c>
      <c r="C1513" s="208" t="s">
        <v>794</v>
      </c>
      <c r="D1513" s="197">
        <v>47.2</v>
      </c>
      <c r="E1513" s="198">
        <f t="shared" si="23"/>
        <v>34.96</v>
      </c>
    </row>
    <row r="1514" spans="1:5" ht="15" x14ac:dyDescent="0.2">
      <c r="A1514" s="208" t="s">
        <v>3147</v>
      </c>
      <c r="B1514" s="207" t="s">
        <v>3148</v>
      </c>
      <c r="C1514" s="208" t="s">
        <v>794</v>
      </c>
      <c r="D1514" s="197">
        <v>304.16000000000003</v>
      </c>
      <c r="E1514" s="198">
        <f t="shared" si="23"/>
        <v>225.3</v>
      </c>
    </row>
    <row r="1515" spans="1:5" ht="15" x14ac:dyDescent="0.2">
      <c r="A1515" s="208" t="s">
        <v>3149</v>
      </c>
      <c r="B1515" s="207" t="s">
        <v>3150</v>
      </c>
      <c r="C1515" s="208" t="s">
        <v>794</v>
      </c>
      <c r="D1515" s="197">
        <v>535.84</v>
      </c>
      <c r="E1515" s="198">
        <f t="shared" si="23"/>
        <v>396.92</v>
      </c>
    </row>
    <row r="1516" spans="1:5" ht="15" x14ac:dyDescent="0.2">
      <c r="A1516" s="208" t="s">
        <v>3151</v>
      </c>
      <c r="B1516" s="207" t="s">
        <v>3152</v>
      </c>
      <c r="C1516" s="208" t="s">
        <v>794</v>
      </c>
      <c r="D1516" s="197">
        <v>291.14999999999998</v>
      </c>
      <c r="E1516" s="198">
        <f t="shared" si="23"/>
        <v>215.67</v>
      </c>
    </row>
    <row r="1517" spans="1:5" ht="15" x14ac:dyDescent="0.2">
      <c r="A1517" s="208" t="s">
        <v>3153</v>
      </c>
      <c r="B1517" s="207" t="s">
        <v>3154</v>
      </c>
      <c r="C1517" s="208" t="s">
        <v>794</v>
      </c>
      <c r="D1517" s="197">
        <v>320.94</v>
      </c>
      <c r="E1517" s="198">
        <f t="shared" si="23"/>
        <v>237.73</v>
      </c>
    </row>
    <row r="1518" spans="1:5" ht="15" x14ac:dyDescent="0.2">
      <c r="A1518" s="208" t="s">
        <v>3155</v>
      </c>
      <c r="B1518" s="207" t="s">
        <v>3156</v>
      </c>
      <c r="C1518" s="208" t="s">
        <v>794</v>
      </c>
      <c r="D1518" s="197">
        <v>673.39</v>
      </c>
      <c r="E1518" s="198">
        <f t="shared" si="23"/>
        <v>498.81</v>
      </c>
    </row>
    <row r="1519" spans="1:5" ht="15" x14ac:dyDescent="0.2">
      <c r="A1519" s="208" t="s">
        <v>3157</v>
      </c>
      <c r="B1519" s="207" t="s">
        <v>3158</v>
      </c>
      <c r="C1519" s="208" t="s">
        <v>794</v>
      </c>
      <c r="D1519" s="197">
        <v>808.33</v>
      </c>
      <c r="E1519" s="198">
        <f t="shared" si="23"/>
        <v>598.76</v>
      </c>
    </row>
    <row r="1520" spans="1:5" ht="15" x14ac:dyDescent="0.2">
      <c r="A1520" s="208" t="s">
        <v>3159</v>
      </c>
      <c r="B1520" s="207" t="s">
        <v>3160</v>
      </c>
      <c r="C1520" s="208" t="s">
        <v>794</v>
      </c>
      <c r="D1520" s="197">
        <v>135.85</v>
      </c>
      <c r="E1520" s="198">
        <f t="shared" si="23"/>
        <v>100.63</v>
      </c>
    </row>
    <row r="1521" spans="1:5" ht="15" x14ac:dyDescent="0.2">
      <c r="A1521" s="208" t="s">
        <v>3161</v>
      </c>
      <c r="B1521" s="207" t="s">
        <v>3162</v>
      </c>
      <c r="C1521" s="208" t="s">
        <v>794</v>
      </c>
      <c r="D1521" s="197">
        <v>1.86</v>
      </c>
      <c r="E1521" s="198">
        <f t="shared" si="23"/>
        <v>1.38</v>
      </c>
    </row>
    <row r="1522" spans="1:5" ht="15" x14ac:dyDescent="0.2">
      <c r="A1522" s="208" t="s">
        <v>3163</v>
      </c>
      <c r="B1522" s="207" t="s">
        <v>3164</v>
      </c>
      <c r="C1522" s="208" t="s">
        <v>794</v>
      </c>
      <c r="D1522" s="197">
        <v>130.11000000000001</v>
      </c>
      <c r="E1522" s="198">
        <f t="shared" si="23"/>
        <v>96.38</v>
      </c>
    </row>
    <row r="1523" spans="1:5" ht="15" x14ac:dyDescent="0.2">
      <c r="A1523" s="208" t="s">
        <v>3165</v>
      </c>
      <c r="B1523" s="207" t="s">
        <v>3166</v>
      </c>
      <c r="C1523" s="208" t="s">
        <v>794</v>
      </c>
      <c r="D1523" s="197">
        <v>265.06</v>
      </c>
      <c r="E1523" s="198">
        <f t="shared" si="23"/>
        <v>196.34</v>
      </c>
    </row>
    <row r="1524" spans="1:5" ht="15" x14ac:dyDescent="0.2">
      <c r="A1524" s="208" t="s">
        <v>3167</v>
      </c>
      <c r="B1524" s="207" t="s">
        <v>3168</v>
      </c>
      <c r="C1524" s="208" t="s">
        <v>794</v>
      </c>
      <c r="D1524" s="197">
        <v>9.41</v>
      </c>
      <c r="E1524" s="198">
        <f t="shared" si="23"/>
        <v>6.97</v>
      </c>
    </row>
    <row r="1525" spans="1:5" ht="15" x14ac:dyDescent="0.2">
      <c r="A1525" s="208" t="s">
        <v>3169</v>
      </c>
      <c r="B1525" s="207" t="s">
        <v>3170</v>
      </c>
      <c r="C1525" s="208" t="s">
        <v>794</v>
      </c>
      <c r="D1525" s="197">
        <v>11.02</v>
      </c>
      <c r="E1525" s="198">
        <f t="shared" si="23"/>
        <v>8.16</v>
      </c>
    </row>
    <row r="1526" spans="1:5" ht="15" x14ac:dyDescent="0.2">
      <c r="A1526" s="208" t="s">
        <v>3171</v>
      </c>
      <c r="B1526" s="207" t="s">
        <v>3172</v>
      </c>
      <c r="C1526" s="208" t="s">
        <v>794</v>
      </c>
      <c r="D1526" s="197">
        <v>11.02</v>
      </c>
      <c r="E1526" s="198">
        <f t="shared" si="23"/>
        <v>8.16</v>
      </c>
    </row>
    <row r="1527" spans="1:5" ht="15" x14ac:dyDescent="0.2">
      <c r="A1527" s="208" t="s">
        <v>3173</v>
      </c>
      <c r="B1527" s="207" t="s">
        <v>3174</v>
      </c>
      <c r="C1527" s="208" t="s">
        <v>794</v>
      </c>
      <c r="D1527" s="197">
        <v>11.02</v>
      </c>
      <c r="E1527" s="198">
        <f t="shared" si="23"/>
        <v>8.16</v>
      </c>
    </row>
    <row r="1528" spans="1:5" ht="15" x14ac:dyDescent="0.2">
      <c r="A1528" s="208" t="s">
        <v>3175</v>
      </c>
      <c r="B1528" s="207" t="s">
        <v>3176</v>
      </c>
      <c r="C1528" s="208" t="s">
        <v>794</v>
      </c>
      <c r="D1528" s="197">
        <v>4.58</v>
      </c>
      <c r="E1528" s="198">
        <f t="shared" si="23"/>
        <v>3.39</v>
      </c>
    </row>
    <row r="1529" spans="1:5" ht="15" x14ac:dyDescent="0.2">
      <c r="A1529" s="208" t="s">
        <v>3177</v>
      </c>
      <c r="B1529" s="207" t="s">
        <v>3178</v>
      </c>
      <c r="C1529" s="208" t="s">
        <v>794</v>
      </c>
      <c r="D1529" s="197">
        <v>5.36</v>
      </c>
      <c r="E1529" s="198">
        <f t="shared" si="23"/>
        <v>3.97</v>
      </c>
    </row>
    <row r="1530" spans="1:5" ht="15" x14ac:dyDescent="0.2">
      <c r="A1530" s="208" t="s">
        <v>3179</v>
      </c>
      <c r="B1530" s="207" t="s">
        <v>3180</v>
      </c>
      <c r="C1530" s="208" t="s">
        <v>794</v>
      </c>
      <c r="D1530" s="197">
        <v>99.6</v>
      </c>
      <c r="E1530" s="198">
        <f t="shared" si="23"/>
        <v>73.78</v>
      </c>
    </row>
    <row r="1531" spans="1:5" ht="15" x14ac:dyDescent="0.2">
      <c r="A1531" s="208" t="s">
        <v>3181</v>
      </c>
      <c r="B1531" s="207" t="s">
        <v>3182</v>
      </c>
      <c r="C1531" s="208" t="s">
        <v>794</v>
      </c>
      <c r="D1531" s="197">
        <v>99.6</v>
      </c>
      <c r="E1531" s="198">
        <f t="shared" si="23"/>
        <v>73.78</v>
      </c>
    </row>
    <row r="1532" spans="1:5" ht="15" x14ac:dyDescent="0.2">
      <c r="A1532" s="208" t="s">
        <v>3183</v>
      </c>
      <c r="B1532" s="207" t="s">
        <v>3184</v>
      </c>
      <c r="C1532" s="208" t="s">
        <v>794</v>
      </c>
      <c r="D1532" s="197">
        <v>36.36</v>
      </c>
      <c r="E1532" s="198">
        <f t="shared" si="23"/>
        <v>26.93</v>
      </c>
    </row>
    <row r="1533" spans="1:5" ht="15" x14ac:dyDescent="0.2">
      <c r="A1533" s="208" t="s">
        <v>3185</v>
      </c>
      <c r="B1533" s="207" t="s">
        <v>3186</v>
      </c>
      <c r="C1533" s="208" t="s">
        <v>794</v>
      </c>
      <c r="D1533" s="197">
        <v>7.94</v>
      </c>
      <c r="E1533" s="198">
        <f t="shared" si="23"/>
        <v>5.88</v>
      </c>
    </row>
    <row r="1534" spans="1:5" ht="15" x14ac:dyDescent="0.2">
      <c r="A1534" s="208" t="s">
        <v>3187</v>
      </c>
      <c r="B1534" s="207" t="s">
        <v>3188</v>
      </c>
      <c r="C1534" s="208" t="s">
        <v>794</v>
      </c>
      <c r="D1534" s="197">
        <v>18.38</v>
      </c>
      <c r="E1534" s="198">
        <f t="shared" si="23"/>
        <v>13.61</v>
      </c>
    </row>
    <row r="1535" spans="1:5" ht="15" x14ac:dyDescent="0.2">
      <c r="A1535" s="208" t="s">
        <v>3189</v>
      </c>
      <c r="B1535" s="207" t="s">
        <v>3190</v>
      </c>
      <c r="C1535" s="208" t="s">
        <v>794</v>
      </c>
      <c r="D1535" s="197">
        <v>50.63</v>
      </c>
      <c r="E1535" s="198">
        <f t="shared" si="23"/>
        <v>37.5</v>
      </c>
    </row>
  </sheetData>
  <autoFilter ref="A9:E1535" xr:uid="{30E49C01-6DDC-46C9-84E0-4068ED1D85D6}"/>
  <mergeCells count="5">
    <mergeCell ref="A1:D1"/>
    <mergeCell ref="A2:D2"/>
    <mergeCell ref="A4:D4"/>
    <mergeCell ref="A5:D5"/>
    <mergeCell ref="A6:C6"/>
  </mergeCells>
  <pageMargins left="0.51181102362204722" right="0.51181102362204722" top="0.78740157480314965" bottom="0.78740157480314965" header="0.31496062992125984" footer="0.31496062992125984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DE269-8061-4C74-9ABC-99F3D2AA09CE}">
  <dimension ref="A1:H11"/>
  <sheetViews>
    <sheetView workbookViewId="0">
      <selection activeCell="H5" sqref="H5"/>
    </sheetView>
  </sheetViews>
  <sheetFormatPr defaultRowHeight="12.75" x14ac:dyDescent="0.2"/>
  <cols>
    <col min="1" max="1" width="8" bestFit="1" customWidth="1"/>
    <col min="2" max="2" width="11" bestFit="1" customWidth="1"/>
    <col min="3" max="3" width="15.85546875" bestFit="1" customWidth="1"/>
  </cols>
  <sheetData>
    <row r="1" spans="1:8" x14ac:dyDescent="0.2">
      <c r="A1" t="s">
        <v>36</v>
      </c>
      <c r="B1" t="s">
        <v>37</v>
      </c>
      <c r="C1" t="s">
        <v>38</v>
      </c>
      <c r="E1" t="s">
        <v>44</v>
      </c>
      <c r="F1" t="s">
        <v>45</v>
      </c>
      <c r="G1" t="s">
        <v>46</v>
      </c>
      <c r="H1" t="s">
        <v>47</v>
      </c>
    </row>
    <row r="2" spans="1:8" x14ac:dyDescent="0.2">
      <c r="A2" t="s">
        <v>0</v>
      </c>
      <c r="B2">
        <v>3.05</v>
      </c>
      <c r="C2">
        <v>1.72</v>
      </c>
      <c r="E2" s="31"/>
      <c r="F2" s="31"/>
      <c r="G2" s="31"/>
      <c r="H2" s="31"/>
    </row>
    <row r="3" spans="1:8" x14ac:dyDescent="0.2">
      <c r="A3" t="s">
        <v>20</v>
      </c>
      <c r="E3" s="31"/>
      <c r="F3" s="31"/>
      <c r="G3" s="31"/>
      <c r="H3" s="31"/>
    </row>
    <row r="4" spans="1:8" x14ac:dyDescent="0.2">
      <c r="A4" t="s">
        <v>1</v>
      </c>
      <c r="E4" s="31">
        <v>0.99692630631981438</v>
      </c>
      <c r="F4" s="31">
        <v>0</v>
      </c>
      <c r="G4" s="31">
        <v>0</v>
      </c>
      <c r="H4" s="31">
        <v>0</v>
      </c>
    </row>
    <row r="7" spans="1:8" x14ac:dyDescent="0.2">
      <c r="E7" t="s">
        <v>39</v>
      </c>
    </row>
    <row r="8" spans="1:8" x14ac:dyDescent="0.2">
      <c r="E8" t="s">
        <v>40</v>
      </c>
    </row>
    <row r="9" spans="1:8" x14ac:dyDescent="0.2">
      <c r="E9" t="s">
        <v>41</v>
      </c>
    </row>
    <row r="10" spans="1:8" x14ac:dyDescent="0.2">
      <c r="E10" t="s">
        <v>42</v>
      </c>
    </row>
    <row r="11" spans="1:8" x14ac:dyDescent="0.2">
      <c r="E11" t="s">
        <v>43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85E28-E6F2-4CDE-8831-2180A2BD108A}">
  <dimension ref="F10:J24"/>
  <sheetViews>
    <sheetView topLeftCell="D1" workbookViewId="0">
      <selection activeCell="N10" sqref="N10"/>
    </sheetView>
  </sheetViews>
  <sheetFormatPr defaultColWidth="9.140625" defaultRowHeight="15" x14ac:dyDescent="0.25"/>
  <cols>
    <col min="1" max="5" width="9.140625" style="36"/>
    <col min="6" max="6" width="32.42578125" style="36" bestFit="1" customWidth="1"/>
    <col min="7" max="16384" width="9.140625" style="36"/>
  </cols>
  <sheetData>
    <row r="10" spans="6:10" x14ac:dyDescent="0.25">
      <c r="F10" s="36" t="s">
        <v>21</v>
      </c>
      <c r="G10" s="36" t="e">
        <f>SUMIFS(#REF!,#REF!,$F10)</f>
        <v>#REF!</v>
      </c>
      <c r="J10" s="36" t="e">
        <f>F10&amp;" ("&amp;G10&amp;")"</f>
        <v>#REF!</v>
      </c>
    </row>
    <row r="11" spans="6:10" x14ac:dyDescent="0.25">
      <c r="F11" s="36" t="s">
        <v>24</v>
      </c>
      <c r="G11" s="36" t="e">
        <f>SUMIFS(#REF!,#REF!,$F11)</f>
        <v>#REF!</v>
      </c>
      <c r="J11" s="36" t="e">
        <f t="shared" ref="J11:J17" si="0">F11&amp;" ("&amp;G11&amp;")"</f>
        <v>#REF!</v>
      </c>
    </row>
    <row r="12" spans="6:10" x14ac:dyDescent="0.25">
      <c r="F12" s="36" t="s">
        <v>56</v>
      </c>
      <c r="G12" s="36" t="e">
        <f>SUMIFS(#REF!,#REF!,$F12)</f>
        <v>#REF!</v>
      </c>
      <c r="J12" s="36" t="e">
        <f t="shared" si="0"/>
        <v>#REF!</v>
      </c>
    </row>
    <row r="13" spans="6:10" x14ac:dyDescent="0.25">
      <c r="F13" s="36" t="s">
        <v>25</v>
      </c>
      <c r="G13" s="36" t="e">
        <f>SUMIFS(#REF!,#REF!,$F13)</f>
        <v>#REF!</v>
      </c>
      <c r="J13" s="36" t="e">
        <f t="shared" si="0"/>
        <v>#REF!</v>
      </c>
    </row>
    <row r="14" spans="6:10" x14ac:dyDescent="0.25">
      <c r="F14" s="36" t="s">
        <v>57</v>
      </c>
      <c r="G14" s="36" t="e">
        <f>SUMIFS(#REF!,#REF!,$F14)</f>
        <v>#REF!</v>
      </c>
      <c r="J14" s="36" t="e">
        <f t="shared" si="0"/>
        <v>#REF!</v>
      </c>
    </row>
    <row r="15" spans="6:10" x14ac:dyDescent="0.25">
      <c r="F15" s="36" t="s">
        <v>28</v>
      </c>
      <c r="G15" s="36" t="e">
        <f>SUMIFS(#REF!,#REF!,$F15)</f>
        <v>#REF!</v>
      </c>
      <c r="J15" s="36" t="e">
        <f t="shared" si="0"/>
        <v>#REF!</v>
      </c>
    </row>
    <row r="16" spans="6:10" x14ac:dyDescent="0.25">
      <c r="F16" s="36" t="s">
        <v>26</v>
      </c>
      <c r="G16" s="36" t="e">
        <f>SUMIFS(#REF!,#REF!,$F16)</f>
        <v>#REF!</v>
      </c>
      <c r="J16" s="36" t="e">
        <f t="shared" si="0"/>
        <v>#REF!</v>
      </c>
    </row>
    <row r="17" spans="6:10" x14ac:dyDescent="0.25">
      <c r="F17" s="36" t="s">
        <v>29</v>
      </c>
      <c r="G17" s="36" t="e">
        <f>SUMIFS(#REF!,#REF!,$F17)</f>
        <v>#REF!</v>
      </c>
      <c r="J17" s="36" t="e">
        <f t="shared" si="0"/>
        <v>#REF!</v>
      </c>
    </row>
    <row r="19" spans="6:10" x14ac:dyDescent="0.25">
      <c r="F19" s="36" t="s">
        <v>30</v>
      </c>
      <c r="G19" s="36" t="e">
        <f>SUMIFS(#REF!,#REF!,$F19)</f>
        <v>#REF!</v>
      </c>
      <c r="J19" s="36" t="e">
        <f t="shared" ref="J19:J24" si="1">F19&amp;" ("&amp;G19&amp;")"</f>
        <v>#REF!</v>
      </c>
    </row>
    <row r="20" spans="6:10" x14ac:dyDescent="0.25">
      <c r="F20" s="36" t="s">
        <v>31</v>
      </c>
      <c r="G20" s="36" t="e">
        <f>SUMIFS(#REF!,#REF!,$F20)</f>
        <v>#REF!</v>
      </c>
      <c r="J20" s="36" t="e">
        <f t="shared" si="1"/>
        <v>#REF!</v>
      </c>
    </row>
    <row r="21" spans="6:10" x14ac:dyDescent="0.25">
      <c r="F21" s="36" t="s">
        <v>27</v>
      </c>
      <c r="G21" s="36" t="e">
        <f>SUMIFS(#REF!,#REF!,$F21)</f>
        <v>#REF!</v>
      </c>
      <c r="J21" s="36" t="e">
        <f t="shared" si="1"/>
        <v>#REF!</v>
      </c>
    </row>
    <row r="22" spans="6:10" x14ac:dyDescent="0.25">
      <c r="F22" s="36" t="s">
        <v>23</v>
      </c>
      <c r="G22" s="36" t="e">
        <f>SUMIFS(#REF!,#REF!,$F22)</f>
        <v>#REF!</v>
      </c>
      <c r="J22" s="36" t="e">
        <f t="shared" si="1"/>
        <v>#REF!</v>
      </c>
    </row>
    <row r="23" spans="6:10" x14ac:dyDescent="0.25">
      <c r="F23" s="36" t="s">
        <v>35</v>
      </c>
      <c r="G23" s="36" t="e">
        <f>SUMIFS(#REF!,#REF!,$F23)</f>
        <v>#REF!</v>
      </c>
      <c r="J23" s="36" t="e">
        <f t="shared" si="1"/>
        <v>#REF!</v>
      </c>
    </row>
    <row r="24" spans="6:10" x14ac:dyDescent="0.25">
      <c r="F24" s="36" t="s">
        <v>22</v>
      </c>
      <c r="G24" s="36" t="e">
        <f>SUMIFS(#REF!,#REF!,$F24)</f>
        <v>#REF!</v>
      </c>
      <c r="J24" s="36" t="e">
        <f t="shared" si="1"/>
        <v>#REF!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7C1F5-4611-426F-B0AB-43A0AF6FFEE4}">
  <sheetPr>
    <pageSetUpPr fitToPage="1"/>
  </sheetPr>
  <dimension ref="A1:H220"/>
  <sheetViews>
    <sheetView showGridLines="0" tabSelected="1" view="pageBreakPreview" topLeftCell="A5" zoomScaleNormal="100" zoomScaleSheetLayoutView="100" workbookViewId="0">
      <selection activeCell="B41" sqref="B41"/>
    </sheetView>
  </sheetViews>
  <sheetFormatPr defaultColWidth="9.140625" defaultRowHeight="12.75" x14ac:dyDescent="0.2"/>
  <cols>
    <col min="1" max="1" width="19.42578125" style="72" customWidth="1"/>
    <col min="2" max="2" width="60.7109375" style="72" customWidth="1"/>
    <col min="3" max="3" width="18.7109375" style="72" customWidth="1"/>
    <col min="4" max="4" width="9.140625" style="72"/>
    <col min="5" max="5" width="12" style="72" customWidth="1"/>
    <col min="6" max="6" width="9.140625" style="72"/>
    <col min="7" max="7" width="13.85546875" style="72" customWidth="1"/>
    <col min="8" max="8" width="9.42578125" style="72" customWidth="1"/>
    <col min="9" max="16384" width="9.140625" style="72"/>
  </cols>
  <sheetData>
    <row r="1" spans="1:8" ht="13.5" thickBot="1" x14ac:dyDescent="0.25">
      <c r="A1" s="264"/>
      <c r="B1" s="264"/>
      <c r="C1" s="264"/>
      <c r="D1" s="71"/>
      <c r="E1" s="71"/>
      <c r="F1" s="71"/>
      <c r="G1" s="71"/>
      <c r="H1" s="71"/>
    </row>
    <row r="2" spans="1:8" ht="24.95" customHeight="1" x14ac:dyDescent="0.2">
      <c r="A2" s="265" t="s">
        <v>73</v>
      </c>
      <c r="B2" s="266"/>
      <c r="C2" s="267"/>
      <c r="D2" s="71"/>
      <c r="E2" s="71"/>
      <c r="F2" s="71"/>
      <c r="G2" s="71"/>
      <c r="H2" s="71"/>
    </row>
    <row r="3" spans="1:8" ht="13.5" thickBot="1" x14ac:dyDescent="0.25">
      <c r="A3" s="73"/>
      <c r="B3" s="74"/>
      <c r="C3" s="75"/>
      <c r="D3" s="70"/>
      <c r="E3" s="70"/>
      <c r="F3" s="70"/>
      <c r="G3" s="70"/>
      <c r="H3" s="70"/>
    </row>
    <row r="4" spans="1:8" ht="19.5" customHeight="1" x14ac:dyDescent="0.2">
      <c r="A4" s="76" t="s">
        <v>6</v>
      </c>
      <c r="B4" s="77" t="s">
        <v>3</v>
      </c>
      <c r="C4" s="78" t="s">
        <v>74</v>
      </c>
      <c r="D4" s="79"/>
      <c r="E4" s="80"/>
      <c r="F4" s="70"/>
      <c r="G4" s="80"/>
    </row>
    <row r="5" spans="1:8" x14ac:dyDescent="0.2">
      <c r="A5" s="81" t="s">
        <v>58</v>
      </c>
      <c r="B5" s="82" t="s">
        <v>75</v>
      </c>
      <c r="C5" s="83"/>
      <c r="E5" s="80"/>
      <c r="F5" s="70"/>
      <c r="G5" s="80"/>
    </row>
    <row r="6" spans="1:8" x14ac:dyDescent="0.2">
      <c r="A6" s="81" t="s">
        <v>66</v>
      </c>
      <c r="B6" s="82" t="s">
        <v>76</v>
      </c>
      <c r="C6" s="83"/>
      <c r="D6" s="79"/>
      <c r="E6" s="80"/>
      <c r="F6" s="70"/>
      <c r="G6" s="80"/>
    </row>
    <row r="7" spans="1:8" x14ac:dyDescent="0.2">
      <c r="A7" s="81" t="s">
        <v>77</v>
      </c>
      <c r="B7" s="82" t="s">
        <v>78</v>
      </c>
      <c r="C7" s="83"/>
      <c r="D7" s="79"/>
      <c r="E7" s="80"/>
      <c r="F7" s="70"/>
      <c r="G7" s="80"/>
    </row>
    <row r="8" spans="1:8" x14ac:dyDescent="0.2">
      <c r="A8" s="81" t="s">
        <v>79</v>
      </c>
      <c r="B8" s="82" t="s">
        <v>80</v>
      </c>
      <c r="C8" s="83"/>
      <c r="E8" s="80"/>
      <c r="F8" s="70"/>
      <c r="G8" s="80"/>
    </row>
    <row r="9" spans="1:8" x14ac:dyDescent="0.2">
      <c r="A9" s="81" t="s">
        <v>81</v>
      </c>
      <c r="B9" s="82" t="s">
        <v>82</v>
      </c>
      <c r="C9" s="83"/>
      <c r="E9" s="80"/>
      <c r="F9" s="70"/>
      <c r="G9" s="80"/>
    </row>
    <row r="10" spans="1:8" x14ac:dyDescent="0.2">
      <c r="A10" s="84" t="s">
        <v>83</v>
      </c>
      <c r="B10" s="85" t="s">
        <v>84</v>
      </c>
      <c r="C10" s="83">
        <f>SUM(C11:C13)</f>
        <v>0</v>
      </c>
      <c r="E10" s="80"/>
      <c r="F10" s="80"/>
      <c r="G10" s="80"/>
    </row>
    <row r="11" spans="1:8" x14ac:dyDescent="0.2">
      <c r="A11" s="86" t="s">
        <v>85</v>
      </c>
      <c r="B11" s="87" t="s">
        <v>14</v>
      </c>
      <c r="C11" s="107"/>
      <c r="E11" s="80"/>
      <c r="F11" s="80"/>
      <c r="G11" s="80"/>
    </row>
    <row r="12" spans="1:8" x14ac:dyDescent="0.2">
      <c r="A12" s="86" t="s">
        <v>86</v>
      </c>
      <c r="B12" s="87" t="s">
        <v>13</v>
      </c>
      <c r="C12" s="88"/>
      <c r="E12" s="80"/>
      <c r="F12" s="80"/>
      <c r="G12" s="80"/>
    </row>
    <row r="13" spans="1:8" x14ac:dyDescent="0.2">
      <c r="A13" s="86" t="s">
        <v>87</v>
      </c>
      <c r="B13" s="87" t="s">
        <v>12</v>
      </c>
      <c r="C13" s="88"/>
      <c r="E13" s="80"/>
      <c r="F13" s="80"/>
      <c r="G13" s="80"/>
    </row>
    <row r="14" spans="1:8" ht="27.75" customHeight="1" thickBot="1" x14ac:dyDescent="0.25">
      <c r="A14" s="89" t="s">
        <v>88</v>
      </c>
      <c r="B14" s="108" t="s">
        <v>104</v>
      </c>
      <c r="C14" s="90"/>
      <c r="E14" s="80"/>
      <c r="F14" s="80"/>
      <c r="G14" s="80"/>
    </row>
    <row r="15" spans="1:8" ht="15" customHeight="1" x14ac:dyDescent="0.2">
      <c r="A15" s="91"/>
      <c r="B15" s="92"/>
      <c r="C15" s="93"/>
      <c r="E15" s="80"/>
      <c r="F15" s="80"/>
      <c r="G15" s="80"/>
    </row>
    <row r="16" spans="1:8" x14ac:dyDescent="0.2">
      <c r="A16" s="94"/>
      <c r="B16" s="95" t="s">
        <v>89</v>
      </c>
      <c r="C16" s="96"/>
      <c r="E16" s="80"/>
      <c r="F16" s="80"/>
      <c r="G16" s="80"/>
    </row>
    <row r="17" spans="1:7" x14ac:dyDescent="0.2">
      <c r="A17" s="94"/>
      <c r="B17" s="97"/>
      <c r="C17" s="96"/>
      <c r="E17" s="80"/>
      <c r="F17" s="80"/>
      <c r="G17" s="80"/>
    </row>
    <row r="18" spans="1:7" x14ac:dyDescent="0.2">
      <c r="A18" s="98" t="s">
        <v>90</v>
      </c>
      <c r="B18" s="99" t="s">
        <v>91</v>
      </c>
      <c r="C18" s="100"/>
      <c r="D18" s="101"/>
      <c r="E18" s="102"/>
      <c r="F18" s="102"/>
      <c r="G18" s="102"/>
    </row>
    <row r="19" spans="1:7" x14ac:dyDescent="0.2">
      <c r="A19" s="98" t="s">
        <v>105</v>
      </c>
      <c r="B19" s="109"/>
      <c r="C19" s="100"/>
      <c r="D19" s="101"/>
      <c r="E19" s="103"/>
      <c r="F19" s="103"/>
      <c r="G19" s="103"/>
    </row>
    <row r="20" spans="1:7" x14ac:dyDescent="0.2">
      <c r="A20" s="98" t="s">
        <v>92</v>
      </c>
      <c r="B20" s="102"/>
      <c r="C20" s="100"/>
      <c r="D20" s="101"/>
      <c r="E20" s="103"/>
      <c r="F20" s="103"/>
      <c r="G20" s="103"/>
    </row>
    <row r="21" spans="1:7" x14ac:dyDescent="0.2">
      <c r="A21" s="104" t="s">
        <v>93</v>
      </c>
      <c r="B21" s="97" t="s">
        <v>103</v>
      </c>
      <c r="C21" s="105">
        <f>C5</f>
        <v>0</v>
      </c>
      <c r="E21" s="80"/>
      <c r="F21" s="80"/>
      <c r="G21" s="80"/>
    </row>
    <row r="22" spans="1:7" x14ac:dyDescent="0.2">
      <c r="A22" s="104" t="s">
        <v>94</v>
      </c>
      <c r="B22" s="97" t="s">
        <v>95</v>
      </c>
      <c r="C22" s="105">
        <f>C8</f>
        <v>0</v>
      </c>
      <c r="E22" s="80"/>
      <c r="F22" s="80"/>
      <c r="G22" s="80"/>
    </row>
    <row r="23" spans="1:7" x14ac:dyDescent="0.2">
      <c r="A23" s="104" t="s">
        <v>96</v>
      </c>
      <c r="B23" s="97" t="s">
        <v>97</v>
      </c>
      <c r="C23" s="105">
        <f>C7+C6</f>
        <v>0</v>
      </c>
      <c r="E23" s="80"/>
      <c r="F23" s="80"/>
      <c r="G23" s="80"/>
    </row>
    <row r="24" spans="1:7" x14ac:dyDescent="0.2">
      <c r="A24" s="104" t="s">
        <v>98</v>
      </c>
      <c r="B24" s="97" t="s">
        <v>99</v>
      </c>
      <c r="C24" s="105">
        <f>C10+C14</f>
        <v>0</v>
      </c>
      <c r="E24" s="80"/>
      <c r="F24" s="80"/>
      <c r="G24" s="80"/>
    </row>
    <row r="25" spans="1:7" x14ac:dyDescent="0.2">
      <c r="A25" s="104" t="s">
        <v>100</v>
      </c>
      <c r="B25" s="97" t="s">
        <v>101</v>
      </c>
      <c r="C25" s="105">
        <f>C9</f>
        <v>0</v>
      </c>
      <c r="E25" s="80"/>
      <c r="F25" s="80"/>
      <c r="G25" s="80"/>
    </row>
    <row r="26" spans="1:7" ht="13.5" thickBot="1" x14ac:dyDescent="0.25">
      <c r="A26" s="94"/>
      <c r="B26" s="97"/>
      <c r="C26" s="96"/>
      <c r="E26" s="80"/>
      <c r="F26" s="80"/>
      <c r="G26" s="80"/>
    </row>
    <row r="27" spans="1:7" ht="15.75" customHeight="1" thickBot="1" x14ac:dyDescent="0.25">
      <c r="A27" s="262" t="s">
        <v>102</v>
      </c>
      <c r="B27" s="263"/>
      <c r="C27" s="106">
        <f>ROUNDDOWN((((1+C21/100+C23/100)*(1+C22/100)*(1+C25/100)/(1-(C24)/100))-1)*100,1)/100</f>
        <v>0</v>
      </c>
      <c r="E27" s="80"/>
      <c r="F27" s="80"/>
      <c r="G27" s="80"/>
    </row>
    <row r="28" spans="1:7" x14ac:dyDescent="0.2">
      <c r="E28" s="80"/>
      <c r="F28" s="80"/>
      <c r="G28" s="80"/>
    </row>
    <row r="29" spans="1:7" x14ac:dyDescent="0.2">
      <c r="E29" s="80"/>
      <c r="F29" s="80"/>
      <c r="G29" s="80"/>
    </row>
    <row r="30" spans="1:7" x14ac:dyDescent="0.2">
      <c r="E30" s="80"/>
      <c r="F30" s="80"/>
      <c r="G30" s="80"/>
    </row>
    <row r="31" spans="1:7" x14ac:dyDescent="0.2">
      <c r="E31" s="80"/>
      <c r="F31" s="80"/>
      <c r="G31" s="80"/>
    </row>
    <row r="32" spans="1:7" x14ac:dyDescent="0.2">
      <c r="E32" s="80"/>
      <c r="F32" s="80"/>
      <c r="G32" s="80"/>
    </row>
    <row r="33" spans="5:7" x14ac:dyDescent="0.2">
      <c r="E33" s="80"/>
      <c r="F33" s="80"/>
      <c r="G33" s="80"/>
    </row>
    <row r="34" spans="5:7" x14ac:dyDescent="0.2">
      <c r="E34" s="80"/>
      <c r="F34" s="80"/>
      <c r="G34" s="80"/>
    </row>
    <row r="35" spans="5:7" x14ac:dyDescent="0.2">
      <c r="E35" s="80"/>
      <c r="F35" s="80"/>
      <c r="G35" s="80"/>
    </row>
    <row r="36" spans="5:7" x14ac:dyDescent="0.2">
      <c r="E36" s="80"/>
      <c r="F36" s="80"/>
      <c r="G36" s="80"/>
    </row>
    <row r="37" spans="5:7" x14ac:dyDescent="0.2">
      <c r="E37" s="80"/>
      <c r="F37" s="80"/>
      <c r="G37" s="80"/>
    </row>
    <row r="38" spans="5:7" x14ac:dyDescent="0.2">
      <c r="E38" s="80"/>
      <c r="F38" s="80"/>
      <c r="G38" s="80"/>
    </row>
    <row r="39" spans="5:7" x14ac:dyDescent="0.2">
      <c r="E39" s="80"/>
      <c r="F39" s="80"/>
      <c r="G39" s="80"/>
    </row>
    <row r="40" spans="5:7" x14ac:dyDescent="0.2">
      <c r="E40" s="80"/>
      <c r="F40" s="80"/>
      <c r="G40" s="80"/>
    </row>
    <row r="41" spans="5:7" x14ac:dyDescent="0.2">
      <c r="E41" s="80"/>
      <c r="F41" s="80"/>
      <c r="G41" s="80"/>
    </row>
    <row r="42" spans="5:7" x14ac:dyDescent="0.2">
      <c r="E42" s="80"/>
      <c r="F42" s="80"/>
      <c r="G42" s="80"/>
    </row>
    <row r="43" spans="5:7" x14ac:dyDescent="0.2">
      <c r="E43" s="80"/>
      <c r="F43" s="80"/>
      <c r="G43" s="80"/>
    </row>
    <row r="44" spans="5:7" x14ac:dyDescent="0.2">
      <c r="E44" s="80"/>
      <c r="F44" s="80"/>
      <c r="G44" s="80"/>
    </row>
    <row r="45" spans="5:7" x14ac:dyDescent="0.2">
      <c r="E45" s="80"/>
      <c r="F45" s="80"/>
      <c r="G45" s="80"/>
    </row>
    <row r="46" spans="5:7" x14ac:dyDescent="0.2">
      <c r="E46" s="80"/>
      <c r="F46" s="80"/>
      <c r="G46" s="80"/>
    </row>
    <row r="47" spans="5:7" x14ac:dyDescent="0.2">
      <c r="E47" s="80"/>
      <c r="F47" s="80"/>
      <c r="G47" s="80"/>
    </row>
    <row r="48" spans="5:7" x14ac:dyDescent="0.2">
      <c r="E48" s="80"/>
      <c r="F48" s="80"/>
      <c r="G48" s="80"/>
    </row>
    <row r="49" spans="5:7" x14ac:dyDescent="0.2">
      <c r="E49" s="80"/>
      <c r="F49" s="80"/>
      <c r="G49" s="80"/>
    </row>
    <row r="50" spans="5:7" x14ac:dyDescent="0.2">
      <c r="E50" s="80"/>
      <c r="F50" s="80"/>
      <c r="G50" s="80"/>
    </row>
    <row r="51" spans="5:7" x14ac:dyDescent="0.2">
      <c r="E51" s="80"/>
      <c r="F51" s="80"/>
      <c r="G51" s="80"/>
    </row>
    <row r="52" spans="5:7" x14ac:dyDescent="0.2">
      <c r="E52" s="80"/>
      <c r="F52" s="80"/>
      <c r="G52" s="80"/>
    </row>
    <row r="53" spans="5:7" x14ac:dyDescent="0.2">
      <c r="E53" s="80"/>
      <c r="F53" s="80"/>
      <c r="G53" s="80"/>
    </row>
    <row r="54" spans="5:7" x14ac:dyDescent="0.2">
      <c r="E54" s="80"/>
      <c r="F54" s="80"/>
      <c r="G54" s="80"/>
    </row>
    <row r="55" spans="5:7" x14ac:dyDescent="0.2">
      <c r="E55" s="80"/>
      <c r="F55" s="80"/>
      <c r="G55" s="80"/>
    </row>
    <row r="56" spans="5:7" x14ac:dyDescent="0.2">
      <c r="E56" s="80"/>
      <c r="F56" s="80"/>
      <c r="G56" s="80"/>
    </row>
    <row r="57" spans="5:7" x14ac:dyDescent="0.2">
      <c r="E57" s="80"/>
      <c r="F57" s="80"/>
      <c r="G57" s="80"/>
    </row>
    <row r="58" spans="5:7" x14ac:dyDescent="0.2">
      <c r="E58" s="80"/>
      <c r="F58" s="80"/>
      <c r="G58" s="80"/>
    </row>
    <row r="59" spans="5:7" x14ac:dyDescent="0.2">
      <c r="E59" s="80"/>
      <c r="F59" s="80"/>
      <c r="G59" s="80"/>
    </row>
    <row r="60" spans="5:7" x14ac:dyDescent="0.2">
      <c r="E60" s="80"/>
      <c r="F60" s="80"/>
      <c r="G60" s="80"/>
    </row>
    <row r="61" spans="5:7" x14ac:dyDescent="0.2">
      <c r="E61" s="80"/>
      <c r="F61" s="80"/>
      <c r="G61" s="80"/>
    </row>
    <row r="62" spans="5:7" x14ac:dyDescent="0.2">
      <c r="E62" s="80"/>
      <c r="F62" s="80"/>
      <c r="G62" s="80"/>
    </row>
    <row r="63" spans="5:7" x14ac:dyDescent="0.2">
      <c r="E63" s="80"/>
      <c r="F63" s="80"/>
      <c r="G63" s="80"/>
    </row>
    <row r="64" spans="5:7" x14ac:dyDescent="0.2">
      <c r="E64" s="80"/>
      <c r="F64" s="80"/>
      <c r="G64" s="80"/>
    </row>
    <row r="65" spans="5:7" x14ac:dyDescent="0.2">
      <c r="E65" s="80"/>
      <c r="F65" s="80"/>
      <c r="G65" s="80"/>
    </row>
    <row r="66" spans="5:7" x14ac:dyDescent="0.2">
      <c r="E66" s="80"/>
      <c r="F66" s="80"/>
      <c r="G66" s="80"/>
    </row>
    <row r="67" spans="5:7" x14ac:dyDescent="0.2">
      <c r="E67" s="80"/>
      <c r="F67" s="80"/>
      <c r="G67" s="80"/>
    </row>
    <row r="68" spans="5:7" x14ac:dyDescent="0.2">
      <c r="E68" s="80"/>
      <c r="F68" s="80"/>
      <c r="G68" s="80"/>
    </row>
    <row r="69" spans="5:7" x14ac:dyDescent="0.2">
      <c r="E69" s="80"/>
      <c r="F69" s="80"/>
      <c r="G69" s="80"/>
    </row>
    <row r="70" spans="5:7" x14ac:dyDescent="0.2">
      <c r="E70" s="80"/>
      <c r="F70" s="80"/>
      <c r="G70" s="80"/>
    </row>
    <row r="71" spans="5:7" x14ac:dyDescent="0.2">
      <c r="E71" s="80"/>
      <c r="F71" s="80"/>
      <c r="G71" s="80"/>
    </row>
    <row r="72" spans="5:7" x14ac:dyDescent="0.2">
      <c r="E72" s="80"/>
      <c r="F72" s="80"/>
      <c r="G72" s="80"/>
    </row>
    <row r="73" spans="5:7" x14ac:dyDescent="0.2">
      <c r="E73" s="80"/>
      <c r="F73" s="80"/>
      <c r="G73" s="80"/>
    </row>
    <row r="74" spans="5:7" x14ac:dyDescent="0.2">
      <c r="E74" s="80"/>
      <c r="F74" s="80"/>
      <c r="G74" s="80"/>
    </row>
    <row r="75" spans="5:7" x14ac:dyDescent="0.2">
      <c r="E75" s="80"/>
      <c r="F75" s="80"/>
      <c r="G75" s="80"/>
    </row>
    <row r="76" spans="5:7" x14ac:dyDescent="0.2">
      <c r="E76" s="80"/>
      <c r="F76" s="80"/>
      <c r="G76" s="80"/>
    </row>
    <row r="77" spans="5:7" x14ac:dyDescent="0.2">
      <c r="E77" s="80"/>
      <c r="F77" s="80"/>
      <c r="G77" s="80"/>
    </row>
    <row r="78" spans="5:7" x14ac:dyDescent="0.2">
      <c r="E78" s="80"/>
      <c r="F78" s="80"/>
      <c r="G78" s="80"/>
    </row>
    <row r="79" spans="5:7" x14ac:dyDescent="0.2">
      <c r="E79" s="80"/>
      <c r="F79" s="80"/>
      <c r="G79" s="80"/>
    </row>
    <row r="80" spans="5:7" x14ac:dyDescent="0.2">
      <c r="E80" s="80"/>
      <c r="F80" s="80"/>
      <c r="G80" s="80"/>
    </row>
    <row r="81" spans="5:7" x14ac:dyDescent="0.2">
      <c r="E81" s="80"/>
      <c r="F81" s="80"/>
      <c r="G81" s="80"/>
    </row>
    <row r="82" spans="5:7" x14ac:dyDescent="0.2">
      <c r="E82" s="80"/>
      <c r="F82" s="80"/>
      <c r="G82" s="80"/>
    </row>
    <row r="83" spans="5:7" x14ac:dyDescent="0.2">
      <c r="E83" s="80"/>
      <c r="F83" s="80"/>
      <c r="G83" s="80"/>
    </row>
    <row r="84" spans="5:7" x14ac:dyDescent="0.2">
      <c r="E84" s="80"/>
      <c r="F84" s="80"/>
      <c r="G84" s="80"/>
    </row>
    <row r="85" spans="5:7" x14ac:dyDescent="0.2">
      <c r="E85" s="80"/>
      <c r="F85" s="80"/>
      <c r="G85" s="80"/>
    </row>
    <row r="86" spans="5:7" x14ac:dyDescent="0.2">
      <c r="E86" s="80"/>
      <c r="F86" s="80"/>
      <c r="G86" s="80"/>
    </row>
    <row r="87" spans="5:7" x14ac:dyDescent="0.2">
      <c r="E87" s="80"/>
      <c r="F87" s="80"/>
      <c r="G87" s="80"/>
    </row>
    <row r="88" spans="5:7" x14ac:dyDescent="0.2">
      <c r="E88" s="80"/>
      <c r="F88" s="80"/>
      <c r="G88" s="80"/>
    </row>
    <row r="89" spans="5:7" x14ac:dyDescent="0.2">
      <c r="E89" s="80"/>
      <c r="F89" s="80"/>
      <c r="G89" s="80"/>
    </row>
    <row r="90" spans="5:7" x14ac:dyDescent="0.2">
      <c r="E90" s="80"/>
      <c r="F90" s="80"/>
      <c r="G90" s="80"/>
    </row>
    <row r="91" spans="5:7" x14ac:dyDescent="0.2">
      <c r="E91" s="80"/>
      <c r="F91" s="80"/>
      <c r="G91" s="80"/>
    </row>
    <row r="92" spans="5:7" x14ac:dyDescent="0.2">
      <c r="E92" s="80"/>
      <c r="F92" s="80"/>
      <c r="G92" s="80"/>
    </row>
    <row r="93" spans="5:7" x14ac:dyDescent="0.2">
      <c r="E93" s="80"/>
      <c r="F93" s="80"/>
      <c r="G93" s="80"/>
    </row>
    <row r="94" spans="5:7" x14ac:dyDescent="0.2">
      <c r="E94" s="80"/>
      <c r="F94" s="80"/>
      <c r="G94" s="80"/>
    </row>
    <row r="95" spans="5:7" x14ac:dyDescent="0.2">
      <c r="E95" s="80"/>
      <c r="F95" s="80"/>
      <c r="G95" s="80"/>
    </row>
    <row r="96" spans="5:7" x14ac:dyDescent="0.2">
      <c r="E96" s="80"/>
      <c r="F96" s="80"/>
      <c r="G96" s="80"/>
    </row>
    <row r="97" spans="5:7" x14ac:dyDescent="0.2">
      <c r="E97" s="80"/>
      <c r="F97" s="80"/>
      <c r="G97" s="80"/>
    </row>
    <row r="98" spans="5:7" x14ac:dyDescent="0.2">
      <c r="E98" s="80"/>
      <c r="F98" s="80"/>
      <c r="G98" s="80"/>
    </row>
    <row r="99" spans="5:7" x14ac:dyDescent="0.2">
      <c r="E99" s="80"/>
      <c r="F99" s="80"/>
      <c r="G99" s="80"/>
    </row>
    <row r="100" spans="5:7" x14ac:dyDescent="0.2">
      <c r="E100" s="80"/>
      <c r="F100" s="80"/>
      <c r="G100" s="80"/>
    </row>
    <row r="101" spans="5:7" x14ac:dyDescent="0.2">
      <c r="E101" s="80"/>
      <c r="F101" s="80"/>
      <c r="G101" s="80"/>
    </row>
    <row r="102" spans="5:7" x14ac:dyDescent="0.2">
      <c r="E102" s="80"/>
      <c r="F102" s="80"/>
      <c r="G102" s="80"/>
    </row>
    <row r="103" spans="5:7" x14ac:dyDescent="0.2">
      <c r="E103" s="80"/>
      <c r="F103" s="80"/>
      <c r="G103" s="80"/>
    </row>
    <row r="104" spans="5:7" x14ac:dyDescent="0.2">
      <c r="E104" s="80"/>
      <c r="F104" s="80"/>
      <c r="G104" s="80"/>
    </row>
    <row r="105" spans="5:7" x14ac:dyDescent="0.2">
      <c r="E105" s="80"/>
      <c r="F105" s="80"/>
      <c r="G105" s="80"/>
    </row>
    <row r="106" spans="5:7" x14ac:dyDescent="0.2">
      <c r="E106" s="80"/>
      <c r="F106" s="80"/>
      <c r="G106" s="80"/>
    </row>
    <row r="107" spans="5:7" x14ac:dyDescent="0.2">
      <c r="E107" s="80"/>
      <c r="F107" s="80"/>
      <c r="G107" s="80"/>
    </row>
    <row r="108" spans="5:7" x14ac:dyDescent="0.2">
      <c r="E108" s="80"/>
      <c r="F108" s="80"/>
      <c r="G108" s="80"/>
    </row>
    <row r="109" spans="5:7" x14ac:dyDescent="0.2">
      <c r="E109" s="80"/>
      <c r="F109" s="80"/>
      <c r="G109" s="80"/>
    </row>
    <row r="110" spans="5:7" x14ac:dyDescent="0.2">
      <c r="E110" s="80"/>
      <c r="F110" s="80"/>
      <c r="G110" s="80"/>
    </row>
    <row r="111" spans="5:7" x14ac:dyDescent="0.2">
      <c r="E111" s="80"/>
      <c r="F111" s="80"/>
      <c r="G111" s="80"/>
    </row>
    <row r="112" spans="5:7" x14ac:dyDescent="0.2">
      <c r="E112" s="80"/>
      <c r="F112" s="80"/>
      <c r="G112" s="80"/>
    </row>
    <row r="113" spans="5:7" x14ac:dyDescent="0.2">
      <c r="E113" s="80"/>
      <c r="F113" s="80"/>
      <c r="G113" s="80"/>
    </row>
    <row r="114" spans="5:7" x14ac:dyDescent="0.2">
      <c r="E114" s="80"/>
      <c r="F114" s="80"/>
      <c r="G114" s="80"/>
    </row>
    <row r="115" spans="5:7" x14ac:dyDescent="0.2">
      <c r="E115" s="80"/>
      <c r="F115" s="80"/>
      <c r="G115" s="80"/>
    </row>
    <row r="116" spans="5:7" x14ac:dyDescent="0.2">
      <c r="E116" s="80"/>
      <c r="F116" s="80"/>
      <c r="G116" s="80"/>
    </row>
    <row r="117" spans="5:7" x14ac:dyDescent="0.2">
      <c r="E117" s="80"/>
      <c r="F117" s="80"/>
      <c r="G117" s="80"/>
    </row>
    <row r="118" spans="5:7" x14ac:dyDescent="0.2">
      <c r="E118" s="80"/>
      <c r="F118" s="80"/>
      <c r="G118" s="80"/>
    </row>
    <row r="119" spans="5:7" x14ac:dyDescent="0.2">
      <c r="E119" s="80"/>
      <c r="F119" s="80"/>
      <c r="G119" s="80"/>
    </row>
    <row r="120" spans="5:7" x14ac:dyDescent="0.2">
      <c r="E120" s="80"/>
      <c r="F120" s="80"/>
      <c r="G120" s="80"/>
    </row>
    <row r="121" spans="5:7" x14ac:dyDescent="0.2">
      <c r="E121" s="80"/>
      <c r="F121" s="80"/>
      <c r="G121" s="80"/>
    </row>
    <row r="122" spans="5:7" x14ac:dyDescent="0.2">
      <c r="E122" s="80"/>
      <c r="F122" s="80"/>
      <c r="G122" s="80"/>
    </row>
    <row r="123" spans="5:7" x14ac:dyDescent="0.2">
      <c r="E123" s="80"/>
      <c r="F123" s="80"/>
      <c r="G123" s="80"/>
    </row>
    <row r="124" spans="5:7" x14ac:dyDescent="0.2">
      <c r="E124" s="80"/>
      <c r="F124" s="80"/>
      <c r="G124" s="80"/>
    </row>
    <row r="125" spans="5:7" x14ac:dyDescent="0.2">
      <c r="E125" s="80"/>
      <c r="F125" s="80"/>
      <c r="G125" s="80"/>
    </row>
    <row r="126" spans="5:7" x14ac:dyDescent="0.2">
      <c r="E126" s="80"/>
      <c r="F126" s="80"/>
      <c r="G126" s="80"/>
    </row>
    <row r="127" spans="5:7" x14ac:dyDescent="0.2">
      <c r="E127" s="80"/>
      <c r="F127" s="80"/>
      <c r="G127" s="80"/>
    </row>
    <row r="128" spans="5:7" x14ac:dyDescent="0.2">
      <c r="E128" s="80"/>
      <c r="F128" s="80"/>
      <c r="G128" s="80"/>
    </row>
    <row r="129" spans="5:7" x14ac:dyDescent="0.2">
      <c r="E129" s="80"/>
      <c r="F129" s="80"/>
      <c r="G129" s="80"/>
    </row>
    <row r="130" spans="5:7" x14ac:dyDescent="0.2">
      <c r="E130" s="80"/>
      <c r="F130" s="80"/>
      <c r="G130" s="80"/>
    </row>
    <row r="131" spans="5:7" x14ac:dyDescent="0.2">
      <c r="E131" s="80"/>
      <c r="F131" s="80"/>
      <c r="G131" s="80"/>
    </row>
    <row r="132" spans="5:7" x14ac:dyDescent="0.2">
      <c r="E132" s="80"/>
      <c r="F132" s="80"/>
      <c r="G132" s="80"/>
    </row>
    <row r="133" spans="5:7" x14ac:dyDescent="0.2">
      <c r="E133" s="80"/>
      <c r="F133" s="80"/>
      <c r="G133" s="80"/>
    </row>
    <row r="134" spans="5:7" x14ac:dyDescent="0.2">
      <c r="E134" s="80"/>
      <c r="F134" s="80"/>
      <c r="G134" s="80"/>
    </row>
    <row r="135" spans="5:7" x14ac:dyDescent="0.2">
      <c r="E135" s="80"/>
      <c r="F135" s="80"/>
      <c r="G135" s="80"/>
    </row>
    <row r="136" spans="5:7" x14ac:dyDescent="0.2">
      <c r="E136" s="80"/>
      <c r="F136" s="80"/>
      <c r="G136" s="80"/>
    </row>
    <row r="137" spans="5:7" x14ac:dyDescent="0.2">
      <c r="E137" s="80"/>
      <c r="F137" s="80"/>
      <c r="G137" s="80"/>
    </row>
    <row r="138" spans="5:7" x14ac:dyDescent="0.2">
      <c r="E138" s="80"/>
      <c r="F138" s="80"/>
      <c r="G138" s="80"/>
    </row>
    <row r="139" spans="5:7" x14ac:dyDescent="0.2">
      <c r="E139" s="80"/>
      <c r="F139" s="80"/>
      <c r="G139" s="80"/>
    </row>
    <row r="140" spans="5:7" x14ac:dyDescent="0.2">
      <c r="E140" s="80"/>
      <c r="F140" s="80"/>
      <c r="G140" s="80"/>
    </row>
    <row r="141" spans="5:7" x14ac:dyDescent="0.2">
      <c r="E141" s="80"/>
      <c r="F141" s="80"/>
      <c r="G141" s="80"/>
    </row>
    <row r="142" spans="5:7" x14ac:dyDescent="0.2">
      <c r="E142" s="80"/>
      <c r="F142" s="80"/>
      <c r="G142" s="80"/>
    </row>
    <row r="143" spans="5:7" x14ac:dyDescent="0.2">
      <c r="E143" s="80"/>
      <c r="F143" s="80"/>
      <c r="G143" s="80"/>
    </row>
    <row r="144" spans="5:7" x14ac:dyDescent="0.2">
      <c r="E144" s="80"/>
      <c r="F144" s="80"/>
      <c r="G144" s="80"/>
    </row>
    <row r="145" spans="5:7" x14ac:dyDescent="0.2">
      <c r="E145" s="80"/>
      <c r="F145" s="80"/>
      <c r="G145" s="80"/>
    </row>
    <row r="146" spans="5:7" x14ac:dyDescent="0.2">
      <c r="E146" s="80"/>
      <c r="F146" s="80"/>
      <c r="G146" s="80"/>
    </row>
    <row r="147" spans="5:7" x14ac:dyDescent="0.2">
      <c r="E147" s="80"/>
      <c r="F147" s="80"/>
      <c r="G147" s="80"/>
    </row>
    <row r="148" spans="5:7" x14ac:dyDescent="0.2">
      <c r="E148" s="80"/>
      <c r="F148" s="80"/>
      <c r="G148" s="80"/>
    </row>
    <row r="149" spans="5:7" x14ac:dyDescent="0.2">
      <c r="E149" s="80"/>
      <c r="F149" s="80"/>
      <c r="G149" s="80"/>
    </row>
    <row r="150" spans="5:7" x14ac:dyDescent="0.2">
      <c r="E150" s="80"/>
      <c r="F150" s="80"/>
      <c r="G150" s="80"/>
    </row>
    <row r="151" spans="5:7" x14ac:dyDescent="0.2">
      <c r="E151" s="80"/>
      <c r="F151" s="80"/>
      <c r="G151" s="80"/>
    </row>
    <row r="152" spans="5:7" x14ac:dyDescent="0.2">
      <c r="E152" s="80"/>
      <c r="F152" s="80"/>
      <c r="G152" s="80"/>
    </row>
    <row r="153" spans="5:7" x14ac:dyDescent="0.2">
      <c r="E153" s="80"/>
      <c r="F153" s="80"/>
      <c r="G153" s="80"/>
    </row>
    <row r="154" spans="5:7" x14ac:dyDescent="0.2">
      <c r="E154" s="80"/>
      <c r="F154" s="80"/>
      <c r="G154" s="80"/>
    </row>
    <row r="155" spans="5:7" x14ac:dyDescent="0.2">
      <c r="E155" s="80"/>
      <c r="F155" s="80"/>
      <c r="G155" s="80"/>
    </row>
    <row r="156" spans="5:7" x14ac:dyDescent="0.2">
      <c r="E156" s="80"/>
      <c r="F156" s="80"/>
      <c r="G156" s="80"/>
    </row>
    <row r="157" spans="5:7" x14ac:dyDescent="0.2">
      <c r="E157" s="80"/>
      <c r="F157" s="80"/>
      <c r="G157" s="80"/>
    </row>
    <row r="158" spans="5:7" x14ac:dyDescent="0.2">
      <c r="E158" s="80"/>
      <c r="F158" s="80"/>
      <c r="G158" s="80"/>
    </row>
    <row r="159" spans="5:7" x14ac:dyDescent="0.2">
      <c r="E159" s="80"/>
      <c r="F159" s="80"/>
      <c r="G159" s="80"/>
    </row>
    <row r="160" spans="5:7" x14ac:dyDescent="0.2">
      <c r="E160" s="80"/>
      <c r="F160" s="80"/>
      <c r="G160" s="80"/>
    </row>
    <row r="161" spans="5:7" x14ac:dyDescent="0.2">
      <c r="E161" s="80"/>
      <c r="F161" s="80"/>
      <c r="G161" s="80"/>
    </row>
    <row r="162" spans="5:7" x14ac:dyDescent="0.2">
      <c r="E162" s="80"/>
      <c r="F162" s="80"/>
      <c r="G162" s="80"/>
    </row>
    <row r="163" spans="5:7" x14ac:dyDescent="0.2">
      <c r="E163" s="80"/>
      <c r="F163" s="80"/>
      <c r="G163" s="80"/>
    </row>
    <row r="164" spans="5:7" x14ac:dyDescent="0.2">
      <c r="E164" s="80"/>
      <c r="F164" s="80"/>
      <c r="G164" s="80"/>
    </row>
    <row r="165" spans="5:7" x14ac:dyDescent="0.2">
      <c r="E165" s="80"/>
      <c r="F165" s="80"/>
      <c r="G165" s="80"/>
    </row>
    <row r="166" spans="5:7" x14ac:dyDescent="0.2">
      <c r="E166" s="80"/>
      <c r="F166" s="80"/>
      <c r="G166" s="80"/>
    </row>
    <row r="167" spans="5:7" x14ac:dyDescent="0.2">
      <c r="E167" s="80"/>
      <c r="F167" s="80"/>
      <c r="G167" s="80"/>
    </row>
    <row r="168" spans="5:7" x14ac:dyDescent="0.2">
      <c r="E168" s="80"/>
      <c r="F168" s="80"/>
      <c r="G168" s="80"/>
    </row>
    <row r="169" spans="5:7" x14ac:dyDescent="0.2">
      <c r="E169" s="80"/>
      <c r="F169" s="80"/>
      <c r="G169" s="80"/>
    </row>
    <row r="170" spans="5:7" x14ac:dyDescent="0.2">
      <c r="E170" s="80"/>
      <c r="F170" s="80"/>
      <c r="G170" s="80"/>
    </row>
    <row r="171" spans="5:7" x14ac:dyDescent="0.2">
      <c r="E171" s="80"/>
      <c r="F171" s="80"/>
      <c r="G171" s="80"/>
    </row>
    <row r="172" spans="5:7" x14ac:dyDescent="0.2">
      <c r="E172" s="80"/>
      <c r="F172" s="80"/>
      <c r="G172" s="80"/>
    </row>
    <row r="173" spans="5:7" x14ac:dyDescent="0.2">
      <c r="E173" s="80"/>
      <c r="F173" s="80"/>
      <c r="G173" s="80"/>
    </row>
    <row r="174" spans="5:7" x14ac:dyDescent="0.2">
      <c r="E174" s="80"/>
      <c r="F174" s="80"/>
      <c r="G174" s="80"/>
    </row>
    <row r="175" spans="5:7" x14ac:dyDescent="0.2">
      <c r="E175" s="80"/>
      <c r="F175" s="80"/>
      <c r="G175" s="80"/>
    </row>
    <row r="176" spans="5:7" x14ac:dyDescent="0.2">
      <c r="E176" s="80"/>
      <c r="F176" s="80"/>
      <c r="G176" s="80"/>
    </row>
    <row r="177" spans="5:7" x14ac:dyDescent="0.2">
      <c r="E177" s="80"/>
      <c r="F177" s="80"/>
      <c r="G177" s="80"/>
    </row>
    <row r="178" spans="5:7" x14ac:dyDescent="0.2">
      <c r="E178" s="80"/>
      <c r="F178" s="80"/>
      <c r="G178" s="80"/>
    </row>
    <row r="179" spans="5:7" x14ac:dyDescent="0.2">
      <c r="E179" s="80"/>
      <c r="F179" s="80"/>
      <c r="G179" s="80"/>
    </row>
    <row r="180" spans="5:7" x14ac:dyDescent="0.2">
      <c r="E180" s="80"/>
      <c r="F180" s="80"/>
      <c r="G180" s="80"/>
    </row>
    <row r="181" spans="5:7" x14ac:dyDescent="0.2">
      <c r="E181" s="80"/>
      <c r="F181" s="80"/>
      <c r="G181" s="80"/>
    </row>
    <row r="182" spans="5:7" x14ac:dyDescent="0.2">
      <c r="E182" s="80"/>
      <c r="F182" s="80"/>
      <c r="G182" s="80"/>
    </row>
    <row r="183" spans="5:7" x14ac:dyDescent="0.2">
      <c r="E183" s="80"/>
      <c r="F183" s="80"/>
      <c r="G183" s="80"/>
    </row>
    <row r="184" spans="5:7" x14ac:dyDescent="0.2">
      <c r="E184" s="80"/>
      <c r="F184" s="80"/>
      <c r="G184" s="80"/>
    </row>
    <row r="185" spans="5:7" x14ac:dyDescent="0.2">
      <c r="E185" s="80"/>
      <c r="F185" s="80"/>
      <c r="G185" s="80"/>
    </row>
    <row r="186" spans="5:7" x14ac:dyDescent="0.2">
      <c r="E186" s="80"/>
      <c r="F186" s="80"/>
      <c r="G186" s="80"/>
    </row>
    <row r="187" spans="5:7" x14ac:dyDescent="0.2">
      <c r="E187" s="80"/>
      <c r="F187" s="80"/>
      <c r="G187" s="80"/>
    </row>
    <row r="188" spans="5:7" x14ac:dyDescent="0.2">
      <c r="E188" s="80"/>
      <c r="F188" s="80"/>
      <c r="G188" s="80"/>
    </row>
    <row r="189" spans="5:7" x14ac:dyDescent="0.2">
      <c r="E189" s="80"/>
      <c r="F189" s="80"/>
      <c r="G189" s="80"/>
    </row>
    <row r="190" spans="5:7" x14ac:dyDescent="0.2">
      <c r="E190" s="80"/>
      <c r="F190" s="80"/>
      <c r="G190" s="80"/>
    </row>
    <row r="191" spans="5:7" x14ac:dyDescent="0.2">
      <c r="E191" s="80"/>
      <c r="F191" s="80"/>
      <c r="G191" s="80"/>
    </row>
    <row r="192" spans="5:7" x14ac:dyDescent="0.2">
      <c r="E192" s="80"/>
      <c r="F192" s="80"/>
      <c r="G192" s="80"/>
    </row>
    <row r="193" spans="5:7" x14ac:dyDescent="0.2">
      <c r="E193" s="80"/>
      <c r="F193" s="80"/>
      <c r="G193" s="80"/>
    </row>
    <row r="194" spans="5:7" x14ac:dyDescent="0.2">
      <c r="E194" s="80"/>
      <c r="F194" s="80"/>
      <c r="G194" s="80"/>
    </row>
    <row r="195" spans="5:7" x14ac:dyDescent="0.2">
      <c r="E195" s="80"/>
      <c r="F195" s="80"/>
      <c r="G195" s="80"/>
    </row>
    <row r="196" spans="5:7" x14ac:dyDescent="0.2">
      <c r="E196" s="80"/>
      <c r="F196" s="80"/>
      <c r="G196" s="80"/>
    </row>
    <row r="197" spans="5:7" x14ac:dyDescent="0.2">
      <c r="E197" s="80"/>
      <c r="F197" s="80"/>
      <c r="G197" s="80"/>
    </row>
    <row r="198" spans="5:7" x14ac:dyDescent="0.2">
      <c r="E198" s="80"/>
      <c r="F198" s="80"/>
      <c r="G198" s="80"/>
    </row>
    <row r="199" spans="5:7" x14ac:dyDescent="0.2">
      <c r="E199" s="80"/>
      <c r="F199" s="80"/>
      <c r="G199" s="80"/>
    </row>
    <row r="200" spans="5:7" x14ac:dyDescent="0.2">
      <c r="E200" s="80"/>
      <c r="F200" s="80"/>
      <c r="G200" s="80"/>
    </row>
    <row r="201" spans="5:7" x14ac:dyDescent="0.2">
      <c r="E201" s="80"/>
      <c r="F201" s="80"/>
      <c r="G201" s="80"/>
    </row>
    <row r="202" spans="5:7" x14ac:dyDescent="0.2">
      <c r="E202" s="80"/>
      <c r="F202" s="80"/>
      <c r="G202" s="80"/>
    </row>
    <row r="203" spans="5:7" x14ac:dyDescent="0.2">
      <c r="E203" s="80"/>
      <c r="F203" s="80"/>
      <c r="G203" s="80"/>
    </row>
    <row r="204" spans="5:7" x14ac:dyDescent="0.2">
      <c r="E204" s="80"/>
      <c r="F204" s="80"/>
      <c r="G204" s="80"/>
    </row>
    <row r="205" spans="5:7" x14ac:dyDescent="0.2">
      <c r="E205" s="80"/>
      <c r="F205" s="80"/>
      <c r="G205" s="80"/>
    </row>
    <row r="206" spans="5:7" x14ac:dyDescent="0.2">
      <c r="E206" s="80"/>
      <c r="F206" s="80"/>
      <c r="G206" s="80"/>
    </row>
    <row r="207" spans="5:7" x14ac:dyDescent="0.2">
      <c r="E207" s="80"/>
      <c r="F207" s="80"/>
      <c r="G207" s="80"/>
    </row>
    <row r="208" spans="5:7" x14ac:dyDescent="0.2">
      <c r="E208" s="80"/>
      <c r="F208" s="80"/>
      <c r="G208" s="80"/>
    </row>
    <row r="209" spans="5:7" x14ac:dyDescent="0.2">
      <c r="E209" s="80"/>
      <c r="F209" s="80"/>
      <c r="G209" s="80"/>
    </row>
    <row r="210" spans="5:7" x14ac:dyDescent="0.2">
      <c r="E210" s="80"/>
      <c r="F210" s="80"/>
      <c r="G210" s="80"/>
    </row>
    <row r="211" spans="5:7" x14ac:dyDescent="0.2">
      <c r="E211" s="80"/>
      <c r="F211" s="80"/>
      <c r="G211" s="80"/>
    </row>
    <row r="212" spans="5:7" x14ac:dyDescent="0.2">
      <c r="E212" s="80"/>
      <c r="F212" s="80"/>
      <c r="G212" s="80"/>
    </row>
    <row r="213" spans="5:7" x14ac:dyDescent="0.2">
      <c r="E213" s="80"/>
      <c r="F213" s="80"/>
      <c r="G213" s="80"/>
    </row>
    <row r="214" spans="5:7" x14ac:dyDescent="0.2">
      <c r="E214" s="80"/>
      <c r="F214" s="80"/>
      <c r="G214" s="80"/>
    </row>
    <row r="215" spans="5:7" x14ac:dyDescent="0.2">
      <c r="E215" s="80"/>
      <c r="F215" s="80"/>
      <c r="G215" s="80"/>
    </row>
    <row r="216" spans="5:7" x14ac:dyDescent="0.2">
      <c r="E216" s="80"/>
      <c r="F216" s="80"/>
      <c r="G216" s="80"/>
    </row>
    <row r="217" spans="5:7" x14ac:dyDescent="0.2">
      <c r="E217" s="80"/>
      <c r="F217" s="80"/>
      <c r="G217" s="80"/>
    </row>
    <row r="218" spans="5:7" x14ac:dyDescent="0.2">
      <c r="E218" s="80"/>
      <c r="F218" s="80"/>
      <c r="G218" s="80"/>
    </row>
    <row r="219" spans="5:7" x14ac:dyDescent="0.2">
      <c r="E219" s="80"/>
      <c r="F219" s="80"/>
      <c r="G219" s="80"/>
    </row>
    <row r="220" spans="5:7" x14ac:dyDescent="0.2">
      <c r="E220" s="80"/>
      <c r="F220" s="80"/>
      <c r="G220" s="80"/>
    </row>
  </sheetData>
  <mergeCells count="3">
    <mergeCell ref="A27:B27"/>
    <mergeCell ref="A1:C1"/>
    <mergeCell ref="A2:C2"/>
  </mergeCells>
  <printOptions horizontalCentered="1"/>
  <pageMargins left="0.39370078740157483" right="0.39370078740157483" top="0.39370078740157483" bottom="0.39370078740157483" header="0.31496062992125984" footer="0.19685039370078741"/>
  <pageSetup paperSize="9" scale="98" orientation="portrait" r:id="rId1"/>
  <headerFooter>
    <oddFooter>Página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29157-CD63-4B0F-88E5-3F1EC448FCC0}">
  <sheetPr>
    <pageSetUpPr fitToPage="1"/>
  </sheetPr>
  <dimension ref="A1:R17"/>
  <sheetViews>
    <sheetView view="pageBreakPreview" topLeftCell="A2" zoomScaleNormal="100" zoomScaleSheetLayoutView="100" zoomScalePageLayoutView="70" workbookViewId="0">
      <selection activeCell="D26" sqref="D26"/>
    </sheetView>
  </sheetViews>
  <sheetFormatPr defaultColWidth="9.140625" defaultRowHeight="12.75" x14ac:dyDescent="0.2"/>
  <cols>
    <col min="1" max="1" width="5.7109375" style="2" bestFit="1" customWidth="1"/>
    <col min="2" max="2" width="10" style="2" bestFit="1" customWidth="1"/>
    <col min="3" max="3" width="9.140625" style="2" bestFit="1" customWidth="1"/>
    <col min="4" max="4" width="43.85546875" style="17" customWidth="1"/>
    <col min="5" max="5" width="7.7109375" style="2" customWidth="1"/>
    <col min="6" max="6" width="11.7109375" style="14" bestFit="1" customWidth="1"/>
    <col min="7" max="7" width="10" style="14" bestFit="1" customWidth="1"/>
    <col min="8" max="8" width="12" style="15" bestFit="1" customWidth="1"/>
    <col min="9" max="9" width="9.28515625" style="13" bestFit="1" customWidth="1"/>
    <col min="10" max="10" width="11.28515625" style="13" bestFit="1" customWidth="1"/>
    <col min="11" max="13" width="4.7109375" style="13" bestFit="1" customWidth="1"/>
    <col min="14" max="14" width="13.140625" style="13" bestFit="1" customWidth="1"/>
    <col min="15" max="15" width="8.42578125" style="13" bestFit="1" customWidth="1"/>
    <col min="16" max="16" width="12.85546875" style="13" customWidth="1"/>
    <col min="17" max="17" width="5" style="13" bestFit="1" customWidth="1"/>
    <col min="18" max="16384" width="9.140625" style="13"/>
  </cols>
  <sheetData>
    <row r="1" spans="1:18" s="114" customFormat="1" ht="80.099999999999994" customHeight="1" x14ac:dyDescent="0.2">
      <c r="A1" s="268"/>
      <c r="B1" s="268"/>
      <c r="C1" s="268"/>
      <c r="D1" s="268"/>
      <c r="E1" s="268"/>
      <c r="F1" s="268"/>
      <c r="G1" s="268"/>
      <c r="H1" s="268"/>
    </row>
    <row r="2" spans="1:18" s="4" customFormat="1" ht="67.5" customHeight="1" x14ac:dyDescent="0.2">
      <c r="A2" s="269" t="str">
        <f>Orçamento!A2</f>
        <v>OBJETO: CONTRATAÇÃO DE EMPRESA PARA PRESTAÇÃO DE SERVIÇOS DE AUDITORIA EXTERNA DO PROGRAMA DE INFRAESTRUTURA URBANA DE SÃO BERNARDO DO CAMPO - PROINFRA II/CAF.</v>
      </c>
      <c r="B2" s="269"/>
      <c r="C2" s="269"/>
      <c r="D2" s="269"/>
      <c r="E2" s="269"/>
      <c r="F2" s="269"/>
      <c r="G2" s="269"/>
      <c r="H2" s="269"/>
    </row>
    <row r="3" spans="1:18" s="4" customFormat="1" ht="9.9499999999999993" customHeight="1" x14ac:dyDescent="0.2">
      <c r="A3" s="3"/>
      <c r="B3" s="3"/>
      <c r="C3" s="3"/>
      <c r="D3" s="16"/>
      <c r="E3" s="3"/>
      <c r="F3" s="11"/>
      <c r="G3" s="9"/>
      <c r="H3" s="9"/>
    </row>
    <row r="4" spans="1:18" s="5" customFormat="1" ht="24.95" customHeight="1" x14ac:dyDescent="0.2">
      <c r="A4" s="268" t="s">
        <v>125</v>
      </c>
      <c r="B4" s="268"/>
      <c r="C4" s="268"/>
      <c r="D4" s="268"/>
      <c r="E4" s="268"/>
      <c r="F4" s="268"/>
      <c r="G4" s="268"/>
      <c r="H4" s="268"/>
    </row>
    <row r="5" spans="1:18" s="5" customFormat="1" ht="14.25" x14ac:dyDescent="0.2">
      <c r="A5" s="38"/>
      <c r="B5" s="38"/>
      <c r="C5" s="38"/>
      <c r="D5" s="41"/>
      <c r="E5" s="38"/>
      <c r="F5" s="40"/>
      <c r="G5" s="40"/>
      <c r="H5" s="40"/>
    </row>
    <row r="6" spans="1:18" s="6" customFormat="1" ht="39.950000000000003" customHeight="1" x14ac:dyDescent="0.2">
      <c r="A6" s="242" t="s">
        <v>6</v>
      </c>
      <c r="B6" s="243" t="s">
        <v>9</v>
      </c>
      <c r="C6" s="243" t="s">
        <v>7</v>
      </c>
      <c r="D6" s="244" t="s">
        <v>3</v>
      </c>
      <c r="E6" s="245" t="s">
        <v>4</v>
      </c>
      <c r="F6" s="246" t="s">
        <v>71</v>
      </c>
      <c r="G6" s="247" t="s">
        <v>72</v>
      </c>
      <c r="H6" s="248" t="s">
        <v>11</v>
      </c>
      <c r="J6" s="45"/>
      <c r="K6" s="45"/>
      <c r="L6" s="45"/>
      <c r="M6" s="45"/>
      <c r="N6" s="45"/>
      <c r="O6" s="45"/>
      <c r="P6" s="45"/>
      <c r="Q6" s="45"/>
    </row>
    <row r="7" spans="1:18" s="6" customFormat="1" ht="20.100000000000001" customHeight="1" x14ac:dyDescent="0.2">
      <c r="A7" s="56" t="s">
        <v>59</v>
      </c>
      <c r="B7" s="270" t="s">
        <v>3197</v>
      </c>
      <c r="C7" s="270"/>
      <c r="D7" s="270"/>
      <c r="E7" s="270"/>
      <c r="F7" s="270"/>
      <c r="G7" s="270"/>
      <c r="H7" s="58">
        <f>SUBTOTAL(9,H8:H11)</f>
        <v>0</v>
      </c>
      <c r="J7" s="46"/>
      <c r="K7" s="45"/>
      <c r="L7" s="45"/>
      <c r="M7" s="45"/>
      <c r="N7" s="45"/>
      <c r="O7" s="45"/>
      <c r="P7" s="45"/>
      <c r="Q7" s="45"/>
    </row>
    <row r="8" spans="1:18" ht="20.100000000000001" customHeight="1" x14ac:dyDescent="0.2">
      <c r="A8" s="18" t="s">
        <v>60</v>
      </c>
      <c r="B8" s="19" t="s">
        <v>3202</v>
      </c>
      <c r="C8" s="112" t="s">
        <v>1756</v>
      </c>
      <c r="D8" s="22" t="s">
        <v>3198</v>
      </c>
      <c r="E8" s="19" t="s">
        <v>203</v>
      </c>
      <c r="F8" s="20">
        <f>176/2</f>
        <v>88</v>
      </c>
      <c r="G8" s="20"/>
      <c r="H8" s="21"/>
      <c r="I8" s="6"/>
      <c r="K8" s="45"/>
      <c r="L8" s="45"/>
      <c r="M8" s="45"/>
      <c r="N8" s="45"/>
      <c r="O8" s="45"/>
      <c r="P8" s="45"/>
      <c r="Q8" s="45"/>
      <c r="R8" s="6"/>
    </row>
    <row r="9" spans="1:18" ht="20.100000000000001" customHeight="1" x14ac:dyDescent="0.2">
      <c r="A9" s="18" t="s">
        <v>61</v>
      </c>
      <c r="B9" s="19" t="s">
        <v>3202</v>
      </c>
      <c r="C9" s="112" t="s">
        <v>1758</v>
      </c>
      <c r="D9" s="22" t="s">
        <v>3199</v>
      </c>
      <c r="E9" s="19" t="s">
        <v>203</v>
      </c>
      <c r="F9" s="20">
        <v>176</v>
      </c>
      <c r="G9" s="20"/>
      <c r="H9" s="21"/>
      <c r="I9" s="6"/>
      <c r="K9" s="45"/>
      <c r="L9" s="45"/>
      <c r="M9" s="45"/>
      <c r="N9" s="45"/>
      <c r="O9" s="45"/>
      <c r="P9" s="45"/>
      <c r="Q9" s="45"/>
      <c r="R9" s="6"/>
    </row>
    <row r="10" spans="1:18" ht="20.100000000000001" customHeight="1" x14ac:dyDescent="0.2">
      <c r="A10" s="18" t="s">
        <v>119</v>
      </c>
      <c r="B10" s="19" t="s">
        <v>3202</v>
      </c>
      <c r="C10" s="112" t="s">
        <v>1772</v>
      </c>
      <c r="D10" s="22" t="s">
        <v>3200</v>
      </c>
      <c r="E10" s="19" t="s">
        <v>203</v>
      </c>
      <c r="F10" s="20">
        <v>176</v>
      </c>
      <c r="G10" s="20"/>
      <c r="H10" s="21"/>
      <c r="I10" s="6"/>
      <c r="K10" s="45"/>
      <c r="L10" s="45"/>
      <c r="M10" s="45"/>
      <c r="N10" s="45"/>
      <c r="O10" s="45"/>
      <c r="P10" s="45"/>
      <c r="Q10" s="45"/>
      <c r="R10" s="6"/>
    </row>
    <row r="11" spans="1:18" ht="30" customHeight="1" x14ac:dyDescent="0.2">
      <c r="A11" s="249" t="s">
        <v>3196</v>
      </c>
      <c r="B11" s="250" t="s">
        <v>3202</v>
      </c>
      <c r="C11" s="251" t="s">
        <v>1752</v>
      </c>
      <c r="D11" s="252" t="s">
        <v>3201</v>
      </c>
      <c r="E11" s="250" t="s">
        <v>203</v>
      </c>
      <c r="F11" s="253">
        <f>176*3</f>
        <v>528</v>
      </c>
      <c r="G11" s="253"/>
      <c r="H11" s="254"/>
      <c r="I11" s="6"/>
      <c r="K11" s="45"/>
      <c r="L11" s="45"/>
      <c r="M11" s="45"/>
      <c r="N11" s="45"/>
      <c r="O11" s="45"/>
      <c r="P11" s="45"/>
    </row>
    <row r="12" spans="1:18" ht="16.5" x14ac:dyDescent="0.2">
      <c r="A12" s="8"/>
      <c r="B12" s="8"/>
      <c r="D12" s="13"/>
      <c r="E12" s="13"/>
      <c r="F12" s="12"/>
    </row>
    <row r="13" spans="1:18" ht="16.5" x14ac:dyDescent="0.2">
      <c r="A13" s="8"/>
      <c r="B13" s="8"/>
      <c r="D13" s="13"/>
      <c r="E13" s="13"/>
      <c r="F13" s="13"/>
    </row>
    <row r="14" spans="1:18" ht="16.5" x14ac:dyDescent="0.2">
      <c r="A14" s="8"/>
      <c r="B14" s="8"/>
      <c r="D14" s="13"/>
      <c r="E14" s="13"/>
      <c r="F14" s="13"/>
    </row>
    <row r="15" spans="1:18" s="14" customFormat="1" x14ac:dyDescent="0.2">
      <c r="A15" s="2"/>
      <c r="B15" s="2"/>
      <c r="C15" s="2"/>
      <c r="D15" s="17"/>
      <c r="E15" s="13"/>
      <c r="F15" s="13"/>
      <c r="H15" s="15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s="14" customFormat="1" x14ac:dyDescent="0.2">
      <c r="A16" s="2"/>
      <c r="B16" s="2"/>
      <c r="C16" s="2"/>
      <c r="D16" s="17"/>
      <c r="E16" s="13"/>
      <c r="F16" s="13"/>
      <c r="H16" s="15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s="14" customFormat="1" x14ac:dyDescent="0.2">
      <c r="A17" s="2"/>
      <c r="B17" s="2"/>
      <c r="C17" s="2"/>
      <c r="D17" s="17"/>
      <c r="E17" s="13"/>
      <c r="F17" s="13"/>
      <c r="H17" s="15"/>
      <c r="I17" s="13"/>
      <c r="J17" s="13"/>
      <c r="K17" s="13"/>
      <c r="L17" s="13"/>
      <c r="M17" s="13"/>
      <c r="N17" s="13"/>
      <c r="O17" s="13"/>
      <c r="P17" s="13"/>
      <c r="Q17" s="13"/>
      <c r="R17" s="13"/>
    </row>
  </sheetData>
  <autoFilter ref="A6:H11" xr:uid="{1D729157-CD63-4B0F-88E5-3F1EC448FCC0}"/>
  <mergeCells count="4">
    <mergeCell ref="A1:H1"/>
    <mergeCell ref="A2:H2"/>
    <mergeCell ref="A4:H4"/>
    <mergeCell ref="B7:G7"/>
  </mergeCells>
  <printOptions horizontalCentered="1"/>
  <pageMargins left="0.59055118110236227" right="0.59055118110236227" top="0.39370078740157483" bottom="0.39370078740157483" header="0.19685039370078741" footer="0.19685039370078741"/>
  <pageSetup paperSize="9" scale="83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A28C1-855E-402D-879C-18305E7D55DA}">
  <sheetPr>
    <pageSetUpPr fitToPage="1"/>
  </sheetPr>
  <dimension ref="A1:Q9"/>
  <sheetViews>
    <sheetView view="pageBreakPreview" zoomScaleNormal="100" zoomScaleSheetLayoutView="100" zoomScalePageLayoutView="70" workbookViewId="0">
      <selection activeCell="A5" sqref="A5:XFD8"/>
    </sheetView>
  </sheetViews>
  <sheetFormatPr defaultColWidth="9.140625" defaultRowHeight="12.75" x14ac:dyDescent="0.2"/>
  <cols>
    <col min="1" max="1" width="5.7109375" style="2" bestFit="1" customWidth="1"/>
    <col min="2" max="2" width="10" style="2" bestFit="1" customWidth="1"/>
    <col min="3" max="3" width="9.140625" style="2" bestFit="1" customWidth="1"/>
    <col min="4" max="4" width="32.28515625" style="17" customWidth="1"/>
    <col min="5" max="5" width="7.7109375" style="2" customWidth="1"/>
    <col min="6" max="6" width="11.7109375" style="14" bestFit="1" customWidth="1"/>
    <col min="7" max="7" width="10" style="14" bestFit="1" customWidth="1"/>
    <col min="8" max="8" width="6.28515625" style="50" bestFit="1" customWidth="1"/>
    <col min="9" max="9" width="11.5703125" style="14" bestFit="1" customWidth="1"/>
    <col min="10" max="10" width="14" style="15" bestFit="1" customWidth="1"/>
    <col min="11" max="12" width="4.7109375" style="13" bestFit="1" customWidth="1"/>
    <col min="13" max="13" width="15.42578125" style="13" bestFit="1" customWidth="1"/>
    <col min="14" max="15" width="4.7109375" style="13" bestFit="1" customWidth="1"/>
    <col min="16" max="16" width="12.85546875" style="13" customWidth="1"/>
    <col min="17" max="17" width="5" style="13" bestFit="1" customWidth="1"/>
    <col min="18" max="16384" width="9.140625" style="13"/>
  </cols>
  <sheetData>
    <row r="1" spans="1:17" s="114" customFormat="1" ht="80.099999999999994" customHeight="1" x14ac:dyDescent="0.2">
      <c r="A1" s="268"/>
      <c r="B1" s="268"/>
      <c r="C1" s="268"/>
      <c r="D1" s="268"/>
      <c r="E1" s="268"/>
      <c r="F1" s="268"/>
      <c r="G1" s="268"/>
      <c r="H1" s="268"/>
      <c r="I1" s="268"/>
      <c r="J1" s="268"/>
    </row>
    <row r="2" spans="1:17" s="4" customFormat="1" ht="65.25" customHeight="1" x14ac:dyDescent="0.2">
      <c r="A2" s="269" t="s">
        <v>3203</v>
      </c>
      <c r="B2" s="269"/>
      <c r="C2" s="269"/>
      <c r="D2" s="269"/>
      <c r="E2" s="269"/>
      <c r="F2" s="269"/>
      <c r="G2" s="269"/>
      <c r="H2" s="269"/>
      <c r="I2" s="269"/>
      <c r="J2" s="269"/>
    </row>
    <row r="3" spans="1:17" s="4" customFormat="1" ht="9.9499999999999993" customHeight="1" x14ac:dyDescent="0.2">
      <c r="A3" s="3"/>
      <c r="B3" s="3"/>
      <c r="C3" s="3"/>
      <c r="D3" s="16"/>
      <c r="E3" s="3"/>
      <c r="F3" s="11"/>
      <c r="G3" s="9"/>
      <c r="H3" s="47"/>
      <c r="I3" s="9"/>
      <c r="J3" s="9"/>
    </row>
    <row r="4" spans="1:17" s="5" customFormat="1" ht="24.95" customHeight="1" x14ac:dyDescent="0.2">
      <c r="A4" s="268" t="s">
        <v>8</v>
      </c>
      <c r="B4" s="268"/>
      <c r="C4" s="268"/>
      <c r="D4" s="268"/>
      <c r="E4" s="268"/>
      <c r="F4" s="268"/>
      <c r="G4" s="268"/>
      <c r="H4" s="268"/>
      <c r="I4" s="268"/>
      <c r="J4" s="268"/>
    </row>
    <row r="5" spans="1:17" s="5" customFormat="1" ht="14.25" x14ac:dyDescent="0.2">
      <c r="A5" s="38"/>
      <c r="B5" s="38"/>
      <c r="C5" s="38"/>
      <c r="D5" s="41"/>
      <c r="E5" s="38"/>
      <c r="F5" s="40"/>
      <c r="G5" s="40"/>
      <c r="H5" s="42"/>
      <c r="I5" s="40"/>
      <c r="J5" s="40"/>
    </row>
    <row r="6" spans="1:17" s="6" customFormat="1" ht="39.950000000000003" customHeight="1" x14ac:dyDescent="0.2">
      <c r="A6" s="117" t="s">
        <v>6</v>
      </c>
      <c r="B6" s="118" t="s">
        <v>9</v>
      </c>
      <c r="C6" s="118" t="s">
        <v>7</v>
      </c>
      <c r="D6" s="119" t="s">
        <v>3</v>
      </c>
      <c r="E6" s="120" t="s">
        <v>4</v>
      </c>
      <c r="F6" s="121" t="s">
        <v>71</v>
      </c>
      <c r="G6" s="122" t="s">
        <v>72</v>
      </c>
      <c r="H6" s="123" t="s">
        <v>10</v>
      </c>
      <c r="I6" s="122" t="s">
        <v>32</v>
      </c>
      <c r="J6" s="124" t="s">
        <v>11</v>
      </c>
      <c r="K6" s="45"/>
      <c r="L6" s="45"/>
      <c r="M6" s="45"/>
      <c r="N6" s="45"/>
      <c r="O6" s="45"/>
      <c r="P6" s="45"/>
      <c r="Q6" s="45"/>
    </row>
    <row r="7" spans="1:17" s="6" customFormat="1" ht="30" customHeight="1" x14ac:dyDescent="0.2">
      <c r="A7" s="56" t="s">
        <v>58</v>
      </c>
      <c r="B7" s="57"/>
      <c r="C7" s="57"/>
      <c r="D7" s="271" t="s">
        <v>116</v>
      </c>
      <c r="E7" s="271"/>
      <c r="F7" s="271"/>
      <c r="G7" s="271"/>
      <c r="H7" s="271"/>
      <c r="I7" s="271"/>
      <c r="J7" s="58">
        <f>SUBTOTAL(9,J8:J8)</f>
        <v>0</v>
      </c>
      <c r="K7" s="45"/>
      <c r="L7" s="45"/>
      <c r="M7" s="45"/>
      <c r="N7" s="45"/>
      <c r="O7" s="45"/>
      <c r="P7" s="45"/>
      <c r="Q7" s="125"/>
    </row>
    <row r="8" spans="1:17" ht="30" customHeight="1" x14ac:dyDescent="0.2">
      <c r="A8" s="18" t="s">
        <v>59</v>
      </c>
      <c r="B8" s="19" t="s">
        <v>124</v>
      </c>
      <c r="C8" s="111" t="s">
        <v>123</v>
      </c>
      <c r="D8" s="22" t="str">
        <f>INDEX(CPU_Produtos!B:B,MATCH(Orçamento!A8,CPU_Produtos!$A:$A,0))</f>
        <v>RT-1 – Relatório de Auditoria Externa</v>
      </c>
      <c r="E8" s="19" t="s">
        <v>117</v>
      </c>
      <c r="F8" s="20">
        <v>5</v>
      </c>
      <c r="G8" s="60"/>
      <c r="H8" s="49"/>
      <c r="I8" s="20"/>
      <c r="J8" s="21">
        <f t="shared" ref="J8" si="0">ROUND(F8*I8,2)</f>
        <v>0</v>
      </c>
      <c r="K8" s="45"/>
      <c r="L8" s="45"/>
      <c r="M8" s="45"/>
      <c r="N8" s="45"/>
      <c r="O8" s="45"/>
      <c r="P8" s="45"/>
      <c r="Q8" s="125"/>
    </row>
    <row r="9" spans="1:17" s="6" customFormat="1" ht="30" customHeight="1" x14ac:dyDescent="0.2">
      <c r="A9" s="64"/>
      <c r="B9" s="65"/>
      <c r="C9" s="65"/>
      <c r="D9" s="66" t="s">
        <v>33</v>
      </c>
      <c r="E9" s="67"/>
      <c r="F9" s="67"/>
      <c r="G9" s="67"/>
      <c r="H9" s="68"/>
      <c r="I9" s="67"/>
      <c r="J9" s="69">
        <f>SUBTOTAL(9,J7:J8)</f>
        <v>0</v>
      </c>
      <c r="K9" s="45"/>
      <c r="L9" s="45"/>
      <c r="M9" s="45"/>
      <c r="N9" s="45"/>
      <c r="O9" s="45"/>
      <c r="P9" s="45"/>
    </row>
  </sheetData>
  <autoFilter ref="A6:J8" xr:uid="{E4AA28C1-855E-402D-879C-18305E7D55DA}"/>
  <mergeCells count="4">
    <mergeCell ref="D7:I7"/>
    <mergeCell ref="A1:J1"/>
    <mergeCell ref="A2:J2"/>
    <mergeCell ref="A4:J4"/>
  </mergeCells>
  <phoneticPr fontId="14" type="noConversion"/>
  <printOptions horizontalCentered="1"/>
  <pageMargins left="0.59055118110236227" right="0.59055118110236227" top="0.39370078740157483" bottom="0.39370078740157483" header="0.19685039370078741" footer="0.19685039370078741"/>
  <pageSetup paperSize="9" scale="77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BC5F9-04E8-4061-97AE-7784242450F6}">
  <sheetPr>
    <tabColor rgb="FF00B050"/>
    <pageSetUpPr fitToPage="1"/>
  </sheetPr>
  <dimension ref="A1:B7"/>
  <sheetViews>
    <sheetView workbookViewId="0">
      <selection activeCell="B22" sqref="B22"/>
    </sheetView>
  </sheetViews>
  <sheetFormatPr defaultRowHeight="12.75" x14ac:dyDescent="0.2"/>
  <cols>
    <col min="1" max="1" width="42.140625" bestFit="1" customWidth="1"/>
    <col min="2" max="2" width="75.28515625" bestFit="1" customWidth="1"/>
    <col min="5" max="5" width="42.140625" bestFit="1" customWidth="1"/>
    <col min="6" max="6" width="64.7109375" bestFit="1" customWidth="1"/>
    <col min="7" max="7" width="29" bestFit="1" customWidth="1"/>
  </cols>
  <sheetData>
    <row r="1" spans="1:2" s="35" customFormat="1" ht="15" customHeight="1" x14ac:dyDescent="0.2">
      <c r="A1" s="34" t="s">
        <v>53</v>
      </c>
      <c r="B1" s="34" t="s">
        <v>54</v>
      </c>
    </row>
    <row r="2" spans="1:2" ht="15" customHeight="1" x14ac:dyDescent="0.2">
      <c r="A2" s="32" t="s">
        <v>2</v>
      </c>
      <c r="B2" s="32" t="s">
        <v>48</v>
      </c>
    </row>
    <row r="3" spans="1:2" ht="15" customHeight="1" x14ac:dyDescent="0.2">
      <c r="A3" s="32" t="s">
        <v>15</v>
      </c>
      <c r="B3" s="33" t="s">
        <v>52</v>
      </c>
    </row>
    <row r="4" spans="1:2" ht="15" customHeight="1" x14ac:dyDescent="0.2">
      <c r="A4" s="32" t="s">
        <v>16</v>
      </c>
      <c r="B4" s="32" t="s">
        <v>49</v>
      </c>
    </row>
    <row r="5" spans="1:2" ht="15" customHeight="1" x14ac:dyDescent="0.2">
      <c r="A5" s="32" t="s">
        <v>17</v>
      </c>
      <c r="B5" s="33" t="s">
        <v>55</v>
      </c>
    </row>
    <row r="6" spans="1:2" ht="15" customHeight="1" x14ac:dyDescent="0.2">
      <c r="A6" s="32" t="s">
        <v>18</v>
      </c>
      <c r="B6" s="33" t="s">
        <v>51</v>
      </c>
    </row>
    <row r="7" spans="1:2" ht="15" customHeight="1" x14ac:dyDescent="0.2">
      <c r="A7" s="32" t="s">
        <v>19</v>
      </c>
      <c r="B7" s="33" t="s">
        <v>50</v>
      </c>
    </row>
  </sheetData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3D809-4BA3-4897-93F7-2B89FA5C12CD}">
  <sheetPr>
    <pageSetUpPr fitToPage="1"/>
  </sheetPr>
  <dimension ref="A1:P55"/>
  <sheetViews>
    <sheetView view="pageBreakPreview" topLeftCell="A34" zoomScale="55" zoomScaleNormal="70" zoomScaleSheetLayoutView="55" workbookViewId="0">
      <selection activeCell="D45" sqref="D45:O45"/>
    </sheetView>
  </sheetViews>
  <sheetFormatPr defaultColWidth="9.140625" defaultRowHeight="21" x14ac:dyDescent="0.35"/>
  <cols>
    <col min="1" max="1" width="8.85546875" style="214" customWidth="1"/>
    <col min="2" max="2" width="52.28515625" style="214" customWidth="1"/>
    <col min="3" max="3" width="26.85546875" style="235" bestFit="1" customWidth="1"/>
    <col min="4" max="8" width="25.140625" style="214" bestFit="1" customWidth="1"/>
    <col min="9" max="15" width="25.140625" style="238" bestFit="1" customWidth="1"/>
    <col min="16" max="16" width="21.42578125" style="213" bestFit="1" customWidth="1"/>
    <col min="17" max="17" width="18.140625" style="213" bestFit="1" customWidth="1"/>
    <col min="18" max="21" width="9.140625" style="213"/>
    <col min="22" max="22" width="16.140625" style="213" bestFit="1" customWidth="1"/>
    <col min="23" max="16384" width="9.140625" style="213"/>
  </cols>
  <sheetData>
    <row r="1" spans="1:16" ht="80.099999999999994" customHeight="1" x14ac:dyDescent="0.35">
      <c r="A1" s="293"/>
      <c r="B1" s="293"/>
      <c r="C1" s="293"/>
      <c r="D1" s="292" t="str">
        <f>Orçamento!$A$2</f>
        <v>OBJETO: CONTRATAÇÃO DE EMPRESA PARA PRESTAÇÃO DE SERVIÇOS DE AUDITORIA EXTERNA DO PROGRAMA DE INFRAESTRUTURA URBANA DE SÃO BERNARDO DO CAMPO - PROINFRA II/CAF.</v>
      </c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</row>
    <row r="2" spans="1:16" ht="50.1" customHeight="1" x14ac:dyDescent="0.35">
      <c r="B2" s="215"/>
      <c r="C2" s="216"/>
      <c r="D2" s="292" t="s">
        <v>106</v>
      </c>
      <c r="E2" s="292"/>
      <c r="F2" s="292"/>
      <c r="G2" s="292"/>
      <c r="H2" s="292"/>
      <c r="I2" s="292"/>
      <c r="J2" s="292"/>
      <c r="K2" s="292"/>
      <c r="L2" s="292"/>
      <c r="M2" s="292"/>
      <c r="N2" s="212"/>
      <c r="O2" s="212"/>
    </row>
    <row r="3" spans="1:16" ht="30" customHeight="1" x14ac:dyDescent="0.35">
      <c r="A3" s="217"/>
      <c r="B3" s="217"/>
      <c r="C3" s="218"/>
      <c r="D3" s="217"/>
      <c r="E3" s="217"/>
      <c r="F3" s="217"/>
      <c r="G3" s="217"/>
      <c r="H3" s="217"/>
      <c r="I3" s="217"/>
      <c r="J3" s="217"/>
      <c r="K3" s="219"/>
      <c r="L3" s="220"/>
      <c r="M3" s="221"/>
      <c r="N3" s="213"/>
      <c r="O3" s="213"/>
    </row>
    <row r="4" spans="1:16" ht="50.1" customHeight="1" x14ac:dyDescent="0.35">
      <c r="A4" s="284" t="s">
        <v>180</v>
      </c>
      <c r="B4" s="285" t="s">
        <v>3195</v>
      </c>
      <c r="C4" s="290" t="s">
        <v>3194</v>
      </c>
      <c r="D4" s="272" t="s">
        <v>3193</v>
      </c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4"/>
    </row>
    <row r="5" spans="1:16" ht="50.1" customHeight="1" x14ac:dyDescent="0.35">
      <c r="A5" s="288"/>
      <c r="B5" s="289"/>
      <c r="C5" s="291"/>
      <c r="D5" s="257">
        <v>1</v>
      </c>
      <c r="E5" s="257">
        <v>2</v>
      </c>
      <c r="F5" s="257">
        <v>3</v>
      </c>
      <c r="G5" s="257">
        <v>4</v>
      </c>
      <c r="H5" s="257">
        <v>5</v>
      </c>
      <c r="I5" s="257">
        <v>6</v>
      </c>
      <c r="J5" s="257">
        <v>7</v>
      </c>
      <c r="K5" s="257">
        <v>8</v>
      </c>
      <c r="L5" s="257">
        <v>9</v>
      </c>
      <c r="M5" s="257">
        <v>10</v>
      </c>
      <c r="N5" s="257">
        <v>11</v>
      </c>
      <c r="O5" s="257">
        <v>12</v>
      </c>
    </row>
    <row r="6" spans="1:16" ht="50.1" customHeight="1" x14ac:dyDescent="0.35">
      <c r="A6" s="255" t="s">
        <v>58</v>
      </c>
      <c r="B6" s="222" t="str">
        <f>INDEX(Orçamento!D:D,MATCH(Cronograma!A6,Orçamento!$A:$A,0))</f>
        <v>Produtos</v>
      </c>
      <c r="C6" s="223">
        <f>SUBTOTAL(9,C7:C9)</f>
        <v>0</v>
      </c>
      <c r="D6" s="224"/>
      <c r="E6" s="224"/>
      <c r="F6" s="224"/>
      <c r="G6" s="224"/>
      <c r="H6" s="224"/>
      <c r="I6" s="224"/>
      <c r="J6" s="224"/>
      <c r="K6" s="224"/>
      <c r="L6" s="224"/>
      <c r="M6" s="225"/>
      <c r="N6" s="224"/>
      <c r="O6" s="225"/>
    </row>
    <row r="7" spans="1:16" ht="39.950000000000003" customHeight="1" x14ac:dyDescent="0.35">
      <c r="A7" s="275" t="s">
        <v>59</v>
      </c>
      <c r="B7" s="278" t="str">
        <f>INDEX(Orçamento!D:D,MATCH(Cronograma!A7,Orçamento!A:A,0))</f>
        <v>RT-1 – Relatório de Auditoria Externa</v>
      </c>
      <c r="C7" s="281">
        <f>INDEX(Orçamento!J:J,MATCH(Cronograma!A7,Orçamento!A:A,0))</f>
        <v>0</v>
      </c>
      <c r="D7" s="226"/>
      <c r="E7" s="226"/>
      <c r="F7" s="226"/>
      <c r="G7" s="241"/>
      <c r="H7" s="226"/>
      <c r="I7" s="226"/>
      <c r="J7" s="226"/>
      <c r="K7" s="226"/>
      <c r="L7" s="226"/>
      <c r="M7" s="226"/>
      <c r="N7" s="226"/>
      <c r="O7" s="226"/>
    </row>
    <row r="8" spans="1:16" ht="6.95" customHeight="1" x14ac:dyDescent="0.35">
      <c r="A8" s="276"/>
      <c r="B8" s="279"/>
      <c r="C8" s="282"/>
      <c r="D8" s="227"/>
      <c r="E8" s="227"/>
      <c r="F8" s="227"/>
      <c r="G8" s="227"/>
      <c r="H8" s="227"/>
      <c r="I8" s="227"/>
      <c r="J8" s="227"/>
      <c r="K8" s="227"/>
      <c r="L8" s="227"/>
      <c r="M8" s="227"/>
      <c r="N8" s="227"/>
      <c r="O8" s="227"/>
    </row>
    <row r="9" spans="1:16" ht="39.950000000000003" customHeight="1" x14ac:dyDescent="0.35">
      <c r="A9" s="277"/>
      <c r="B9" s="280"/>
      <c r="C9" s="283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</row>
    <row r="10" spans="1:16" ht="50.1" customHeight="1" x14ac:dyDescent="0.35">
      <c r="A10" s="284" t="s">
        <v>33</v>
      </c>
      <c r="B10" s="285"/>
      <c r="C10" s="230">
        <f t="shared" ref="C10:O10" si="0">ROUND(SUBTOTAL(9,C7:C9),2)</f>
        <v>0</v>
      </c>
      <c r="D10" s="230">
        <f t="shared" si="0"/>
        <v>0</v>
      </c>
      <c r="E10" s="230">
        <f t="shared" si="0"/>
        <v>0</v>
      </c>
      <c r="F10" s="230">
        <f t="shared" si="0"/>
        <v>0</v>
      </c>
      <c r="G10" s="230">
        <f t="shared" si="0"/>
        <v>0</v>
      </c>
      <c r="H10" s="230">
        <f t="shared" si="0"/>
        <v>0</v>
      </c>
      <c r="I10" s="230">
        <f t="shared" si="0"/>
        <v>0</v>
      </c>
      <c r="J10" s="230">
        <f t="shared" si="0"/>
        <v>0</v>
      </c>
      <c r="K10" s="230">
        <f t="shared" si="0"/>
        <v>0</v>
      </c>
      <c r="L10" s="230">
        <f t="shared" si="0"/>
        <v>0</v>
      </c>
      <c r="M10" s="230">
        <f t="shared" si="0"/>
        <v>0</v>
      </c>
      <c r="N10" s="230">
        <f t="shared" si="0"/>
        <v>0</v>
      </c>
      <c r="O10" s="256">
        <f t="shared" si="0"/>
        <v>0</v>
      </c>
    </row>
    <row r="11" spans="1:16" ht="50.1" customHeight="1" x14ac:dyDescent="0.35">
      <c r="A11" s="286" t="s">
        <v>5</v>
      </c>
      <c r="B11" s="287"/>
      <c r="C11" s="287"/>
      <c r="D11" s="231" t="e">
        <f>D10/$C10</f>
        <v>#DIV/0!</v>
      </c>
      <c r="E11" s="231" t="e">
        <f t="shared" ref="E11:M11" si="1">E10/$C10</f>
        <v>#DIV/0!</v>
      </c>
      <c r="F11" s="231" t="e">
        <f t="shared" si="1"/>
        <v>#DIV/0!</v>
      </c>
      <c r="G11" s="231" t="e">
        <f t="shared" si="1"/>
        <v>#DIV/0!</v>
      </c>
      <c r="H11" s="231" t="e">
        <f t="shared" si="1"/>
        <v>#DIV/0!</v>
      </c>
      <c r="I11" s="231" t="e">
        <f t="shared" si="1"/>
        <v>#DIV/0!</v>
      </c>
      <c r="J11" s="231" t="e">
        <f t="shared" si="1"/>
        <v>#DIV/0!</v>
      </c>
      <c r="K11" s="231" t="e">
        <f t="shared" si="1"/>
        <v>#DIV/0!</v>
      </c>
      <c r="L11" s="231" t="e">
        <f t="shared" si="1"/>
        <v>#DIV/0!</v>
      </c>
      <c r="M11" s="232" t="e">
        <f t="shared" si="1"/>
        <v>#DIV/0!</v>
      </c>
      <c r="N11" s="231" t="e">
        <f>N10/$C10</f>
        <v>#DIV/0!</v>
      </c>
      <c r="O11" s="232" t="e">
        <f>O10/$C10</f>
        <v>#DIV/0!</v>
      </c>
    </row>
    <row r="12" spans="1:16" ht="50.1" customHeight="1" x14ac:dyDescent="0.35">
      <c r="A12" s="288" t="s">
        <v>34</v>
      </c>
      <c r="B12" s="289"/>
      <c r="C12" s="289"/>
      <c r="D12" s="233">
        <f>SUM($D$10:D$10)</f>
        <v>0</v>
      </c>
      <c r="E12" s="233">
        <f>SUM($D$10:E$10)</f>
        <v>0</v>
      </c>
      <c r="F12" s="233">
        <f>SUM($D$10:F$10)</f>
        <v>0</v>
      </c>
      <c r="G12" s="233">
        <f>SUM($D$10:G$10)</f>
        <v>0</v>
      </c>
      <c r="H12" s="233">
        <f>SUM($D$10:H$10)</f>
        <v>0</v>
      </c>
      <c r="I12" s="233">
        <f>SUM($D$10:I$10)</f>
        <v>0</v>
      </c>
      <c r="J12" s="233">
        <f>SUM($D$10:J$10)</f>
        <v>0</v>
      </c>
      <c r="K12" s="233">
        <f>SUM($D$10:K$10)</f>
        <v>0</v>
      </c>
      <c r="L12" s="233">
        <f>SUM($D$10:L$10)</f>
        <v>0</v>
      </c>
      <c r="M12" s="233">
        <f>SUM($D$10:M$10)</f>
        <v>0</v>
      </c>
      <c r="N12" s="233">
        <f>SUM($D$10:N$10)</f>
        <v>0</v>
      </c>
      <c r="O12" s="234">
        <f>SUM($D$10:O$10)</f>
        <v>0</v>
      </c>
      <c r="P12" s="236"/>
    </row>
    <row r="13" spans="1:16" ht="50.1" customHeight="1" x14ac:dyDescent="0.35">
      <c r="D13" s="237"/>
      <c r="E13" s="237"/>
      <c r="F13" s="237"/>
      <c r="G13" s="237"/>
      <c r="H13" s="237"/>
      <c r="I13" s="237"/>
      <c r="J13" s="237"/>
      <c r="K13" s="237"/>
      <c r="L13" s="237"/>
      <c r="M13" s="237"/>
      <c r="P13" s="239"/>
    </row>
    <row r="14" spans="1:16" ht="50.1" customHeight="1" x14ac:dyDescent="0.35">
      <c r="A14" s="284" t="s">
        <v>180</v>
      </c>
      <c r="B14" s="285" t="s">
        <v>3195</v>
      </c>
      <c r="C14" s="290" t="s">
        <v>3194</v>
      </c>
      <c r="D14" s="272" t="s">
        <v>3193</v>
      </c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4"/>
    </row>
    <row r="15" spans="1:16" ht="50.1" customHeight="1" x14ac:dyDescent="0.35">
      <c r="A15" s="288"/>
      <c r="B15" s="289"/>
      <c r="C15" s="291"/>
      <c r="D15" s="257">
        <v>13</v>
      </c>
      <c r="E15" s="257">
        <v>14</v>
      </c>
      <c r="F15" s="257">
        <v>15</v>
      </c>
      <c r="G15" s="257">
        <v>16</v>
      </c>
      <c r="H15" s="257">
        <v>17</v>
      </c>
      <c r="I15" s="257">
        <v>18</v>
      </c>
      <c r="J15" s="257">
        <v>19</v>
      </c>
      <c r="K15" s="257">
        <v>20</v>
      </c>
      <c r="L15" s="257">
        <v>21</v>
      </c>
      <c r="M15" s="257">
        <v>22</v>
      </c>
      <c r="N15" s="257">
        <v>23</v>
      </c>
      <c r="O15" s="257">
        <v>24</v>
      </c>
    </row>
    <row r="16" spans="1:16" ht="50.1" customHeight="1" x14ac:dyDescent="0.35">
      <c r="A16" s="255" t="s">
        <v>58</v>
      </c>
      <c r="B16" s="222" t="str">
        <f>INDEX(Orçamento!D:D,MATCH(Cronograma!A16,Orçamento!$A:$A,0))</f>
        <v>Produtos</v>
      </c>
      <c r="C16" s="223">
        <f>SUBTOTAL(9,C17:C19)</f>
        <v>0</v>
      </c>
      <c r="D16" s="224"/>
      <c r="E16" s="224"/>
      <c r="F16" s="224"/>
      <c r="G16" s="224"/>
      <c r="H16" s="224"/>
      <c r="I16" s="224"/>
      <c r="J16" s="224"/>
      <c r="K16" s="224"/>
      <c r="L16" s="224"/>
      <c r="M16" s="225"/>
      <c r="N16" s="224"/>
      <c r="O16" s="225"/>
    </row>
    <row r="17" spans="1:16" ht="39.950000000000003" customHeight="1" x14ac:dyDescent="0.35">
      <c r="A17" s="275" t="s">
        <v>59</v>
      </c>
      <c r="B17" s="278" t="str">
        <f>INDEX(Orçamento!D:D,MATCH(Cronograma!A17,Orçamento!A:A,0))</f>
        <v>RT-1 – Relatório de Auditoria Externa</v>
      </c>
      <c r="C17" s="281">
        <f>INDEX(Orçamento!J:J,MATCH(Cronograma!A17,Orçamento!A:A,0))</f>
        <v>0</v>
      </c>
      <c r="D17" s="226"/>
      <c r="E17" s="226"/>
      <c r="F17" s="226"/>
      <c r="G17" s="241"/>
      <c r="H17" s="226"/>
      <c r="I17" s="226"/>
      <c r="J17" s="226"/>
      <c r="K17" s="226"/>
      <c r="L17" s="226"/>
      <c r="M17" s="226"/>
      <c r="N17" s="226"/>
      <c r="O17" s="226"/>
    </row>
    <row r="18" spans="1:16" ht="6.95" customHeight="1" x14ac:dyDescent="0.35">
      <c r="A18" s="276"/>
      <c r="B18" s="279"/>
      <c r="C18" s="282"/>
      <c r="D18" s="227"/>
      <c r="E18" s="227"/>
      <c r="F18" s="227"/>
      <c r="G18" s="227"/>
      <c r="H18" s="227"/>
      <c r="I18" s="227"/>
      <c r="J18" s="227"/>
      <c r="K18" s="227"/>
      <c r="L18" s="227"/>
      <c r="M18" s="227"/>
      <c r="N18" s="227"/>
      <c r="O18" s="227"/>
    </row>
    <row r="19" spans="1:16" ht="39.950000000000003" customHeight="1" x14ac:dyDescent="0.35">
      <c r="A19" s="277"/>
      <c r="B19" s="280"/>
      <c r="C19" s="283"/>
      <c r="D19" s="228"/>
      <c r="E19" s="228"/>
      <c r="F19" s="228"/>
      <c r="G19" s="228"/>
      <c r="H19" s="228"/>
      <c r="I19" s="228"/>
      <c r="J19" s="228"/>
      <c r="K19" s="228"/>
      <c r="L19" s="228"/>
      <c r="M19" s="228"/>
      <c r="N19" s="228"/>
      <c r="O19" s="228"/>
    </row>
    <row r="20" spans="1:16" ht="50.1" customHeight="1" x14ac:dyDescent="0.35">
      <c r="A20" s="284" t="s">
        <v>33</v>
      </c>
      <c r="B20" s="285"/>
      <c r="C20" s="229">
        <f>SUBTOTAL(9,C16:C19)</f>
        <v>0</v>
      </c>
      <c r="D20" s="230">
        <f t="shared" ref="D20:O20" si="2">ROUND(SUBTOTAL(9,D17:D19),2)</f>
        <v>0</v>
      </c>
      <c r="E20" s="230">
        <f t="shared" si="2"/>
        <v>0</v>
      </c>
      <c r="F20" s="230">
        <f t="shared" si="2"/>
        <v>0</v>
      </c>
      <c r="G20" s="230">
        <f t="shared" si="2"/>
        <v>0</v>
      </c>
      <c r="H20" s="230">
        <f t="shared" si="2"/>
        <v>0</v>
      </c>
      <c r="I20" s="230">
        <f t="shared" si="2"/>
        <v>0</v>
      </c>
      <c r="J20" s="230">
        <f t="shared" si="2"/>
        <v>0</v>
      </c>
      <c r="K20" s="230">
        <f t="shared" si="2"/>
        <v>0</v>
      </c>
      <c r="L20" s="230">
        <f t="shared" si="2"/>
        <v>0</v>
      </c>
      <c r="M20" s="230">
        <f t="shared" si="2"/>
        <v>0</v>
      </c>
      <c r="N20" s="230">
        <f t="shared" si="2"/>
        <v>0</v>
      </c>
      <c r="O20" s="256">
        <f t="shared" si="2"/>
        <v>0</v>
      </c>
    </row>
    <row r="21" spans="1:16" ht="50.1" customHeight="1" x14ac:dyDescent="0.35">
      <c r="A21" s="286" t="s">
        <v>5</v>
      </c>
      <c r="B21" s="287"/>
      <c r="C21" s="287"/>
      <c r="D21" s="231" t="e">
        <f>D20/$C20</f>
        <v>#DIV/0!</v>
      </c>
      <c r="E21" s="231" t="e">
        <f t="shared" ref="E21:M21" si="3">E20/$C20</f>
        <v>#DIV/0!</v>
      </c>
      <c r="F21" s="231" t="e">
        <f t="shared" si="3"/>
        <v>#DIV/0!</v>
      </c>
      <c r="G21" s="231" t="e">
        <f t="shared" si="3"/>
        <v>#DIV/0!</v>
      </c>
      <c r="H21" s="231" t="e">
        <f t="shared" si="3"/>
        <v>#DIV/0!</v>
      </c>
      <c r="I21" s="231" t="e">
        <f t="shared" si="3"/>
        <v>#DIV/0!</v>
      </c>
      <c r="J21" s="231" t="e">
        <f t="shared" si="3"/>
        <v>#DIV/0!</v>
      </c>
      <c r="K21" s="231" t="e">
        <f t="shared" si="3"/>
        <v>#DIV/0!</v>
      </c>
      <c r="L21" s="231" t="e">
        <f t="shared" si="3"/>
        <v>#DIV/0!</v>
      </c>
      <c r="M21" s="232" t="e">
        <f t="shared" si="3"/>
        <v>#DIV/0!</v>
      </c>
      <c r="N21" s="231" t="e">
        <f>N20/$C20</f>
        <v>#DIV/0!</v>
      </c>
      <c r="O21" s="232" t="e">
        <f>O20/$C20</f>
        <v>#DIV/0!</v>
      </c>
    </row>
    <row r="22" spans="1:16" ht="50.1" customHeight="1" x14ac:dyDescent="0.35">
      <c r="A22" s="288" t="s">
        <v>34</v>
      </c>
      <c r="B22" s="289"/>
      <c r="C22" s="289"/>
      <c r="D22" s="233">
        <f>SUM($D$10:L$10)+SUM($D$20)</f>
        <v>0</v>
      </c>
      <c r="E22" s="233">
        <f>SUM($D$10:M$10)+SUM($D$20)</f>
        <v>0</v>
      </c>
      <c r="F22" s="233">
        <f>SUM($D$10:N$10)+SUM($D$20)</f>
        <v>0</v>
      </c>
      <c r="G22" s="233">
        <f>SUM($D$10:O$10)+SUM($D$20:$G$20)</f>
        <v>0</v>
      </c>
      <c r="H22" s="233">
        <f>SUM($D$10:P$10)+SUM($D$20:$G$20)</f>
        <v>0</v>
      </c>
      <c r="I22" s="233">
        <f>SUM($D$10:Q$10)+SUM($D$20:$G$20)</f>
        <v>0</v>
      </c>
      <c r="J22" s="233">
        <f>SUM($D$10:R$10)+SUM($D$20:$G$20)</f>
        <v>0</v>
      </c>
      <c r="K22" s="233">
        <f>SUM($D$10:S$10)+SUM($D$20:$G$20)</f>
        <v>0</v>
      </c>
      <c r="L22" s="233">
        <f>SUM($D$10:T$10)+SUM($D$20:$G$20)</f>
        <v>0</v>
      </c>
      <c r="M22" s="233">
        <f>SUM($D$10:U$10)+SUM($D$20:$G$20)</f>
        <v>0</v>
      </c>
      <c r="N22" s="233">
        <f>SUM($D$10:V$10)+SUM($D$20:$G$20)</f>
        <v>0</v>
      </c>
      <c r="O22" s="234">
        <f>SUM($D$10:W$10)+SUM($D$20:$G$20)</f>
        <v>0</v>
      </c>
      <c r="P22" s="236"/>
    </row>
    <row r="23" spans="1:16" ht="50.1" customHeight="1" x14ac:dyDescent="0.35">
      <c r="D23" s="237"/>
      <c r="E23" s="237"/>
      <c r="F23" s="237"/>
      <c r="G23" s="237"/>
      <c r="H23" s="237"/>
      <c r="I23" s="237"/>
      <c r="J23" s="237"/>
      <c r="K23" s="237"/>
      <c r="L23" s="237"/>
      <c r="M23" s="237"/>
    </row>
    <row r="24" spans="1:16" ht="50.1" customHeight="1" x14ac:dyDescent="0.35">
      <c r="A24" s="284" t="s">
        <v>180</v>
      </c>
      <c r="B24" s="285" t="s">
        <v>3195</v>
      </c>
      <c r="C24" s="290" t="s">
        <v>3194</v>
      </c>
      <c r="D24" s="272" t="s">
        <v>3193</v>
      </c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4"/>
    </row>
    <row r="25" spans="1:16" ht="50.1" customHeight="1" x14ac:dyDescent="0.35">
      <c r="A25" s="288"/>
      <c r="B25" s="289"/>
      <c r="C25" s="291"/>
      <c r="D25" s="257">
        <v>25</v>
      </c>
      <c r="E25" s="257">
        <v>26</v>
      </c>
      <c r="F25" s="257">
        <v>27</v>
      </c>
      <c r="G25" s="257">
        <v>28</v>
      </c>
      <c r="H25" s="257">
        <v>29</v>
      </c>
      <c r="I25" s="257">
        <v>30</v>
      </c>
      <c r="J25" s="257">
        <v>31</v>
      </c>
      <c r="K25" s="257">
        <v>32</v>
      </c>
      <c r="L25" s="257">
        <v>33</v>
      </c>
      <c r="M25" s="257">
        <v>34</v>
      </c>
      <c r="N25" s="257">
        <v>35</v>
      </c>
      <c r="O25" s="257">
        <v>36</v>
      </c>
    </row>
    <row r="26" spans="1:16" ht="50.1" customHeight="1" x14ac:dyDescent="0.35">
      <c r="A26" s="255" t="s">
        <v>58</v>
      </c>
      <c r="B26" s="222" t="str">
        <f>INDEX(Orçamento!D:D,MATCH(Cronograma!A26,Orçamento!$A:$A,0))</f>
        <v>Produtos</v>
      </c>
      <c r="C26" s="223">
        <f>SUBTOTAL(9,C27:C29)</f>
        <v>0</v>
      </c>
      <c r="D26" s="224"/>
      <c r="E26" s="224"/>
      <c r="F26" s="224"/>
      <c r="G26" s="224"/>
      <c r="H26" s="224"/>
      <c r="I26" s="224"/>
      <c r="J26" s="224"/>
      <c r="K26" s="224"/>
      <c r="L26" s="224"/>
      <c r="M26" s="225"/>
      <c r="N26" s="224"/>
      <c r="O26" s="225"/>
    </row>
    <row r="27" spans="1:16" ht="39.950000000000003" customHeight="1" x14ac:dyDescent="0.35">
      <c r="A27" s="275" t="s">
        <v>59</v>
      </c>
      <c r="B27" s="278" t="str">
        <f>INDEX(Orçamento!D:D,MATCH(Cronograma!A27,Orçamento!A:A,0))</f>
        <v>RT-1 – Relatório de Auditoria Externa</v>
      </c>
      <c r="C27" s="281">
        <f>INDEX(Orçamento!J:J,MATCH(Cronograma!A27,Orçamento!A:A,0))</f>
        <v>0</v>
      </c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</row>
    <row r="28" spans="1:16" ht="6.95" customHeight="1" x14ac:dyDescent="0.35">
      <c r="A28" s="276"/>
      <c r="B28" s="279"/>
      <c r="C28" s="282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</row>
    <row r="29" spans="1:16" ht="39.950000000000003" customHeight="1" x14ac:dyDescent="0.35">
      <c r="A29" s="277"/>
      <c r="B29" s="280"/>
      <c r="C29" s="283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</row>
    <row r="30" spans="1:16" ht="50.1" customHeight="1" x14ac:dyDescent="0.35">
      <c r="A30" s="284" t="s">
        <v>33</v>
      </c>
      <c r="B30" s="285"/>
      <c r="C30" s="230">
        <f t="shared" ref="C30:O30" si="4">ROUND(SUBTOTAL(9,C$27:C$29),2)</f>
        <v>0</v>
      </c>
      <c r="D30" s="230">
        <f t="shared" si="4"/>
        <v>0</v>
      </c>
      <c r="E30" s="230">
        <f t="shared" si="4"/>
        <v>0</v>
      </c>
      <c r="F30" s="230">
        <f t="shared" si="4"/>
        <v>0</v>
      </c>
      <c r="G30" s="230">
        <f t="shared" si="4"/>
        <v>0</v>
      </c>
      <c r="H30" s="230">
        <f t="shared" si="4"/>
        <v>0</v>
      </c>
      <c r="I30" s="230">
        <f t="shared" si="4"/>
        <v>0</v>
      </c>
      <c r="J30" s="230">
        <f t="shared" si="4"/>
        <v>0</v>
      </c>
      <c r="K30" s="230">
        <f t="shared" si="4"/>
        <v>0</v>
      </c>
      <c r="L30" s="230">
        <f t="shared" si="4"/>
        <v>0</v>
      </c>
      <c r="M30" s="230">
        <f t="shared" si="4"/>
        <v>0</v>
      </c>
      <c r="N30" s="230">
        <f t="shared" si="4"/>
        <v>0</v>
      </c>
      <c r="O30" s="256">
        <f t="shared" si="4"/>
        <v>0</v>
      </c>
    </row>
    <row r="31" spans="1:16" ht="50.1" customHeight="1" x14ac:dyDescent="0.35">
      <c r="A31" s="286" t="s">
        <v>5</v>
      </c>
      <c r="B31" s="287"/>
      <c r="C31" s="287"/>
      <c r="D31" s="231" t="e">
        <f>D30/$C30</f>
        <v>#DIV/0!</v>
      </c>
      <c r="E31" s="231" t="e">
        <f t="shared" ref="E31:M31" si="5">E30/$C30</f>
        <v>#DIV/0!</v>
      </c>
      <c r="F31" s="231" t="e">
        <f t="shared" si="5"/>
        <v>#DIV/0!</v>
      </c>
      <c r="G31" s="231" t="e">
        <f t="shared" si="5"/>
        <v>#DIV/0!</v>
      </c>
      <c r="H31" s="231" t="e">
        <f t="shared" si="5"/>
        <v>#DIV/0!</v>
      </c>
      <c r="I31" s="231" t="e">
        <f t="shared" si="5"/>
        <v>#DIV/0!</v>
      </c>
      <c r="J31" s="231" t="e">
        <f t="shared" si="5"/>
        <v>#DIV/0!</v>
      </c>
      <c r="K31" s="231" t="e">
        <f t="shared" si="5"/>
        <v>#DIV/0!</v>
      </c>
      <c r="L31" s="231" t="e">
        <f t="shared" si="5"/>
        <v>#DIV/0!</v>
      </c>
      <c r="M31" s="232" t="e">
        <f t="shared" si="5"/>
        <v>#DIV/0!</v>
      </c>
      <c r="N31" s="231" t="e">
        <f>N30/$C30</f>
        <v>#DIV/0!</v>
      </c>
      <c r="O31" s="232" t="e">
        <f>O30/$C30</f>
        <v>#DIV/0!</v>
      </c>
    </row>
    <row r="32" spans="1:16" ht="50.1" customHeight="1" x14ac:dyDescent="0.35">
      <c r="A32" s="288" t="s">
        <v>34</v>
      </c>
      <c r="B32" s="289"/>
      <c r="C32" s="289"/>
      <c r="D32" s="233">
        <f>SUM($D$10:M$10)+SUM($D$20:$O$20)+SUM($D$30)</f>
        <v>0</v>
      </c>
      <c r="E32" s="233">
        <f>SUM($D$10:N$10)+SUM($D$20:$O$20)+SUM($D$30)</f>
        <v>0</v>
      </c>
      <c r="F32" s="233">
        <f>SUM($D$10:O$10)+SUM($D$20:$O$20)+SUM($D$30)</f>
        <v>0</v>
      </c>
      <c r="G32" s="233">
        <f>SUM($D$10:P$10)+SUM($D$20:$O$20)+SUM($D$30:$G$30)</f>
        <v>0</v>
      </c>
      <c r="H32" s="233">
        <f>SUM($D$10:Q$10)+SUM($D$20:$O$20)+SUM($D$30:$G$30)</f>
        <v>0</v>
      </c>
      <c r="I32" s="233">
        <f>SUM($D$10:R$10)+SUM($D$20:$O$20)+SUM($D$30:$G$30)</f>
        <v>0</v>
      </c>
      <c r="J32" s="233">
        <f>SUM($D$10:S$10)+SUM($D$20:$O$20)+SUM($D$30:$G$30)</f>
        <v>0</v>
      </c>
      <c r="K32" s="233">
        <f>SUM($D$10:T$10)+SUM($D$20:$O$20)+SUM($D$30:$G$30)</f>
        <v>0</v>
      </c>
      <c r="L32" s="233">
        <f>SUM($D$10:U$10)+SUM($D$20:$O$20)+SUM($D$30:$G$30)</f>
        <v>0</v>
      </c>
      <c r="M32" s="233">
        <f>SUM($D$10:V$10)+SUM($D$20:$O$20)+SUM($D$30:$G$30)</f>
        <v>0</v>
      </c>
      <c r="N32" s="233">
        <f>SUM($D$10:W$10)+SUM($D$20:$O$20)+SUM($D$30:$G$30)</f>
        <v>0</v>
      </c>
      <c r="O32" s="234">
        <f>SUM($D$10:X$10)+SUM($D$20:$O$20)+SUM($D$30:$G$30)</f>
        <v>0</v>
      </c>
      <c r="P32" s="236"/>
    </row>
    <row r="33" spans="1:16" ht="50.1" customHeight="1" x14ac:dyDescent="0.35">
      <c r="D33" s="237"/>
      <c r="E33" s="237"/>
      <c r="F33" s="237"/>
      <c r="G33" s="237"/>
      <c r="H33" s="237"/>
      <c r="I33" s="237"/>
      <c r="J33" s="237"/>
      <c r="K33" s="237"/>
      <c r="L33" s="237"/>
      <c r="M33" s="237"/>
    </row>
    <row r="34" spans="1:16" ht="50.1" customHeight="1" x14ac:dyDescent="0.35">
      <c r="A34" s="284" t="s">
        <v>180</v>
      </c>
      <c r="B34" s="285" t="s">
        <v>3195</v>
      </c>
      <c r="C34" s="290" t="s">
        <v>3194</v>
      </c>
      <c r="D34" s="272" t="s">
        <v>3193</v>
      </c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4"/>
    </row>
    <row r="35" spans="1:16" ht="50.1" customHeight="1" x14ac:dyDescent="0.35">
      <c r="A35" s="288"/>
      <c r="B35" s="289"/>
      <c r="C35" s="291"/>
      <c r="D35" s="257">
        <v>37</v>
      </c>
      <c r="E35" s="257">
        <v>38</v>
      </c>
      <c r="F35" s="257">
        <v>39</v>
      </c>
      <c r="G35" s="257">
        <v>40</v>
      </c>
      <c r="H35" s="257">
        <v>41</v>
      </c>
      <c r="I35" s="257">
        <v>42</v>
      </c>
      <c r="J35" s="257">
        <v>43</v>
      </c>
      <c r="K35" s="257">
        <v>44</v>
      </c>
      <c r="L35" s="257">
        <v>45</v>
      </c>
      <c r="M35" s="257">
        <v>46</v>
      </c>
      <c r="N35" s="257">
        <v>47</v>
      </c>
      <c r="O35" s="257">
        <v>48</v>
      </c>
    </row>
    <row r="36" spans="1:16" ht="50.1" customHeight="1" x14ac:dyDescent="0.35">
      <c r="A36" s="255" t="s">
        <v>58</v>
      </c>
      <c r="B36" s="222" t="str">
        <f>INDEX(Orçamento!D:D,MATCH(Cronograma!A36,Orçamento!$A:$A,0))</f>
        <v>Produtos</v>
      </c>
      <c r="C36" s="223">
        <f>SUBTOTAL(9,C37:C39)</f>
        <v>0</v>
      </c>
      <c r="D36" s="224"/>
      <c r="E36" s="224"/>
      <c r="F36" s="224"/>
      <c r="G36" s="224"/>
      <c r="H36" s="224"/>
      <c r="I36" s="224"/>
      <c r="J36" s="224"/>
      <c r="K36" s="224"/>
      <c r="L36" s="224"/>
      <c r="M36" s="225"/>
      <c r="N36" s="224"/>
      <c r="O36" s="225"/>
    </row>
    <row r="37" spans="1:16" ht="39.950000000000003" customHeight="1" x14ac:dyDescent="0.35">
      <c r="A37" s="275" t="s">
        <v>59</v>
      </c>
      <c r="B37" s="278" t="str">
        <f>INDEX(Orçamento!D:D,MATCH(Cronograma!A37,Orçamento!A:A,0))</f>
        <v>RT-1 – Relatório de Auditoria Externa</v>
      </c>
      <c r="C37" s="281">
        <f>INDEX(Orçamento!J:J,MATCH(Cronograma!A37,Orçamento!A:A,0))</f>
        <v>0</v>
      </c>
      <c r="D37" s="226"/>
      <c r="E37" s="226"/>
      <c r="F37" s="226"/>
      <c r="G37" s="241"/>
      <c r="H37" s="226"/>
      <c r="I37" s="226"/>
      <c r="J37" s="226"/>
      <c r="K37" s="226"/>
      <c r="L37" s="226"/>
      <c r="M37" s="226"/>
      <c r="N37" s="226"/>
      <c r="O37" s="226"/>
    </row>
    <row r="38" spans="1:16" ht="6.95" customHeight="1" x14ac:dyDescent="0.35">
      <c r="A38" s="276"/>
      <c r="B38" s="279"/>
      <c r="C38" s="282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</row>
    <row r="39" spans="1:16" ht="39.950000000000003" customHeight="1" x14ac:dyDescent="0.35">
      <c r="A39" s="277"/>
      <c r="B39" s="280"/>
      <c r="C39" s="283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</row>
    <row r="40" spans="1:16" ht="50.1" customHeight="1" x14ac:dyDescent="0.35">
      <c r="A40" s="284" t="s">
        <v>33</v>
      </c>
      <c r="B40" s="285"/>
      <c r="C40" s="230">
        <f t="shared" ref="C40:O40" si="6">ROUND(SUBTOTAL(9,C$37:C$39),2)</f>
        <v>0</v>
      </c>
      <c r="D40" s="230">
        <f t="shared" si="6"/>
        <v>0</v>
      </c>
      <c r="E40" s="230">
        <f t="shared" si="6"/>
        <v>0</v>
      </c>
      <c r="F40" s="230">
        <f t="shared" si="6"/>
        <v>0</v>
      </c>
      <c r="G40" s="230">
        <f t="shared" si="6"/>
        <v>0</v>
      </c>
      <c r="H40" s="230">
        <f t="shared" si="6"/>
        <v>0</v>
      </c>
      <c r="I40" s="230">
        <f t="shared" si="6"/>
        <v>0</v>
      </c>
      <c r="J40" s="230">
        <f t="shared" si="6"/>
        <v>0</v>
      </c>
      <c r="K40" s="230">
        <f t="shared" si="6"/>
        <v>0</v>
      </c>
      <c r="L40" s="230">
        <f t="shared" si="6"/>
        <v>0</v>
      </c>
      <c r="M40" s="230">
        <f t="shared" si="6"/>
        <v>0</v>
      </c>
      <c r="N40" s="230">
        <f t="shared" si="6"/>
        <v>0</v>
      </c>
      <c r="O40" s="256">
        <f t="shared" si="6"/>
        <v>0</v>
      </c>
    </row>
    <row r="41" spans="1:16" ht="50.1" customHeight="1" x14ac:dyDescent="0.35">
      <c r="A41" s="286" t="s">
        <v>5</v>
      </c>
      <c r="B41" s="287"/>
      <c r="C41" s="287"/>
      <c r="D41" s="231" t="e">
        <f>D40/$C40</f>
        <v>#DIV/0!</v>
      </c>
      <c r="E41" s="231" t="e">
        <f t="shared" ref="E41:M41" si="7">E40/$C40</f>
        <v>#DIV/0!</v>
      </c>
      <c r="F41" s="231" t="e">
        <f t="shared" si="7"/>
        <v>#DIV/0!</v>
      </c>
      <c r="G41" s="231" t="e">
        <f t="shared" si="7"/>
        <v>#DIV/0!</v>
      </c>
      <c r="H41" s="231" t="e">
        <f t="shared" si="7"/>
        <v>#DIV/0!</v>
      </c>
      <c r="I41" s="231" t="e">
        <f t="shared" si="7"/>
        <v>#DIV/0!</v>
      </c>
      <c r="J41" s="231" t="e">
        <f t="shared" si="7"/>
        <v>#DIV/0!</v>
      </c>
      <c r="K41" s="231" t="e">
        <f t="shared" si="7"/>
        <v>#DIV/0!</v>
      </c>
      <c r="L41" s="231" t="e">
        <f t="shared" si="7"/>
        <v>#DIV/0!</v>
      </c>
      <c r="M41" s="232" t="e">
        <f t="shared" si="7"/>
        <v>#DIV/0!</v>
      </c>
      <c r="N41" s="231" t="e">
        <f>N40/$C40</f>
        <v>#DIV/0!</v>
      </c>
      <c r="O41" s="232" t="e">
        <f>O40/$C40</f>
        <v>#DIV/0!</v>
      </c>
    </row>
    <row r="42" spans="1:16" ht="50.1" customHeight="1" x14ac:dyDescent="0.35">
      <c r="A42" s="288" t="s">
        <v>34</v>
      </c>
      <c r="B42" s="289"/>
      <c r="C42" s="289"/>
      <c r="D42" s="233">
        <f>SUM($D$10:M$10)+SUM($D$20:$O$20)+SUM($D$30:$O$30)+SUM($D$40)</f>
        <v>0</v>
      </c>
      <c r="E42" s="233">
        <f>SUM($D$10:N$10)+SUM($D$20:$O$20)+SUM($D$30:$O$30)+SUM($D$40)</f>
        <v>0</v>
      </c>
      <c r="F42" s="233">
        <f>SUM($D$10:O$10)+SUM($D$20:$O$20)+SUM($D$30:$O$30)+SUM($D$40)</f>
        <v>0</v>
      </c>
      <c r="G42" s="233">
        <f>SUM($D$10:P$10)+SUM($D$20:$O$20)+SUM($D$30:$O$30)+SUM($D$40:$G$40)</f>
        <v>0</v>
      </c>
      <c r="H42" s="233">
        <f>SUM($D$10:Q$10)+SUM($D$20:$O$20)+SUM($D$30:$O$30)+SUM($D$40:$G$40)</f>
        <v>0</v>
      </c>
      <c r="I42" s="233">
        <f>SUM($D$10:R$10)+SUM($D$20:$O$20)+SUM($D$30:$O$30)+SUM($D$40:$G$40)</f>
        <v>0</v>
      </c>
      <c r="J42" s="233">
        <f>SUM($D$10:S$10)+SUM($D$20:$O$20)+SUM($D$30:$O$30)+SUM($D$40:$G$40)</f>
        <v>0</v>
      </c>
      <c r="K42" s="233">
        <f>SUM($D$10:T$10)+SUM($D$20:$O$20)+SUM($D$30:$O$30)+SUM($D$40:$G$40)</f>
        <v>0</v>
      </c>
      <c r="L42" s="233">
        <f>SUM($D$10:U$10)+SUM($D$20:$O$20)+SUM($D$30:$O$30)+SUM($D$40:$G$40)</f>
        <v>0</v>
      </c>
      <c r="M42" s="233">
        <f>SUM($D$10:V$10)+SUM($D$20:$O$20)+SUM($D$30:$O$30)+SUM($D$40:$G$40)</f>
        <v>0</v>
      </c>
      <c r="N42" s="233">
        <f>SUM($D$10:W$10)+SUM($D$20:$O$20)+SUM($D$30:$O$30)+SUM($D$40:$G$40)</f>
        <v>0</v>
      </c>
      <c r="O42" s="234">
        <f>SUM($D$10:X$10)+SUM($D$20:$O$20)+SUM($D$30:$O$30)+SUM($D$40:$G$40)</f>
        <v>0</v>
      </c>
      <c r="P42" s="236"/>
    </row>
    <row r="43" spans="1:16" ht="50.1" customHeight="1" x14ac:dyDescent="0.35">
      <c r="D43" s="237"/>
      <c r="E43" s="237"/>
      <c r="F43" s="237"/>
      <c r="G43" s="237"/>
      <c r="H43" s="237"/>
      <c r="I43" s="237"/>
      <c r="J43" s="237"/>
      <c r="K43" s="237"/>
      <c r="L43" s="237"/>
      <c r="M43" s="237"/>
    </row>
    <row r="44" spans="1:16" ht="50.1" customHeight="1" x14ac:dyDescent="0.35">
      <c r="A44" s="284" t="s">
        <v>180</v>
      </c>
      <c r="B44" s="285" t="s">
        <v>3195</v>
      </c>
      <c r="C44" s="290" t="s">
        <v>3194</v>
      </c>
      <c r="D44" s="272" t="s">
        <v>3193</v>
      </c>
      <c r="E44" s="273"/>
      <c r="F44" s="273"/>
      <c r="G44" s="273"/>
      <c r="H44" s="273"/>
      <c r="I44" s="273"/>
      <c r="J44" s="273"/>
      <c r="K44" s="273"/>
      <c r="L44" s="273"/>
      <c r="M44" s="273"/>
      <c r="N44" s="273"/>
      <c r="O44" s="274"/>
    </row>
    <row r="45" spans="1:16" ht="50.1" customHeight="1" x14ac:dyDescent="0.35">
      <c r="A45" s="288"/>
      <c r="B45" s="289"/>
      <c r="C45" s="291"/>
      <c r="D45" s="257">
        <v>49</v>
      </c>
      <c r="E45" s="257">
        <v>50</v>
      </c>
      <c r="F45" s="257">
        <v>51</v>
      </c>
      <c r="G45" s="257">
        <v>52</v>
      </c>
      <c r="H45" s="257">
        <v>53</v>
      </c>
      <c r="I45" s="257">
        <v>54</v>
      </c>
      <c r="J45" s="257">
        <v>55</v>
      </c>
      <c r="K45" s="257">
        <v>56</v>
      </c>
      <c r="L45" s="257">
        <v>57</v>
      </c>
      <c r="M45" s="257">
        <v>58</v>
      </c>
      <c r="N45" s="257">
        <v>59</v>
      </c>
      <c r="O45" s="257">
        <v>60</v>
      </c>
    </row>
    <row r="46" spans="1:16" ht="50.1" customHeight="1" x14ac:dyDescent="0.35">
      <c r="A46" s="255" t="s">
        <v>58</v>
      </c>
      <c r="B46" s="222" t="str">
        <f>INDEX(Orçamento!D:D,MATCH(Cronograma!A46,Orçamento!$A:$A,0))</f>
        <v>Produtos</v>
      </c>
      <c r="C46" s="223">
        <f>SUBTOTAL(9,C47:C49)</f>
        <v>0</v>
      </c>
      <c r="D46" s="224"/>
      <c r="E46" s="224"/>
      <c r="F46" s="224"/>
      <c r="G46" s="224"/>
      <c r="H46" s="224"/>
      <c r="I46" s="224"/>
      <c r="J46" s="224"/>
      <c r="K46" s="224"/>
      <c r="L46" s="224"/>
      <c r="M46" s="225"/>
      <c r="N46" s="224"/>
      <c r="O46" s="225"/>
    </row>
    <row r="47" spans="1:16" ht="39.950000000000003" customHeight="1" x14ac:dyDescent="0.35">
      <c r="A47" s="275" t="s">
        <v>59</v>
      </c>
      <c r="B47" s="278" t="str">
        <f>INDEX(Orçamento!D:D,MATCH(Cronograma!A47,Orçamento!A:A,0))</f>
        <v>RT-1 – Relatório de Auditoria Externa</v>
      </c>
      <c r="C47" s="281">
        <f>INDEX(Orçamento!J:J,MATCH(Cronograma!A47,Orçamento!A:A,0))</f>
        <v>0</v>
      </c>
      <c r="D47" s="226"/>
      <c r="E47" s="226"/>
      <c r="F47" s="226"/>
      <c r="G47" s="241"/>
      <c r="H47" s="226"/>
      <c r="I47" s="226"/>
      <c r="J47" s="226"/>
      <c r="K47" s="226"/>
      <c r="L47" s="226"/>
      <c r="M47" s="226"/>
      <c r="N47" s="226"/>
      <c r="O47" s="226"/>
    </row>
    <row r="48" spans="1:16" ht="6.95" customHeight="1" x14ac:dyDescent="0.35">
      <c r="A48" s="276"/>
      <c r="B48" s="279"/>
      <c r="C48" s="282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</row>
    <row r="49" spans="1:16" ht="39.950000000000003" customHeight="1" x14ac:dyDescent="0.35">
      <c r="A49" s="277"/>
      <c r="B49" s="280"/>
      <c r="C49" s="283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</row>
    <row r="50" spans="1:16" ht="50.1" customHeight="1" x14ac:dyDescent="0.35">
      <c r="A50" s="284" t="s">
        <v>33</v>
      </c>
      <c r="B50" s="285"/>
      <c r="C50" s="230">
        <f>ROUND(SUBTOTAL(9,C$37:C$39),2)</f>
        <v>0</v>
      </c>
      <c r="D50" s="230">
        <f>ROUND(SUBTOTAL(9,D$47:D$49),2)</f>
        <v>0</v>
      </c>
      <c r="E50" s="230">
        <f t="shared" ref="E50:O50" si="8">ROUND(SUBTOTAL(9,E$47:E$49),2)</f>
        <v>0</v>
      </c>
      <c r="F50" s="230">
        <f t="shared" si="8"/>
        <v>0</v>
      </c>
      <c r="G50" s="230">
        <f t="shared" si="8"/>
        <v>0</v>
      </c>
      <c r="H50" s="230">
        <f t="shared" si="8"/>
        <v>0</v>
      </c>
      <c r="I50" s="230">
        <f t="shared" si="8"/>
        <v>0</v>
      </c>
      <c r="J50" s="230">
        <f t="shared" si="8"/>
        <v>0</v>
      </c>
      <c r="K50" s="230">
        <f t="shared" si="8"/>
        <v>0</v>
      </c>
      <c r="L50" s="230">
        <f t="shared" si="8"/>
        <v>0</v>
      </c>
      <c r="M50" s="230">
        <f t="shared" si="8"/>
        <v>0</v>
      </c>
      <c r="N50" s="230">
        <f t="shared" si="8"/>
        <v>0</v>
      </c>
      <c r="O50" s="256">
        <f t="shared" si="8"/>
        <v>0</v>
      </c>
    </row>
    <row r="51" spans="1:16" ht="50.1" customHeight="1" x14ac:dyDescent="0.35">
      <c r="A51" s="286" t="s">
        <v>5</v>
      </c>
      <c r="B51" s="287"/>
      <c r="C51" s="287"/>
      <c r="D51" s="231" t="e">
        <f>D50/$C50</f>
        <v>#DIV/0!</v>
      </c>
      <c r="E51" s="231" t="e">
        <f t="shared" ref="E51:M51" si="9">E50/$C50</f>
        <v>#DIV/0!</v>
      </c>
      <c r="F51" s="231" t="e">
        <f t="shared" si="9"/>
        <v>#DIV/0!</v>
      </c>
      <c r="G51" s="231" t="e">
        <f t="shared" si="9"/>
        <v>#DIV/0!</v>
      </c>
      <c r="H51" s="231" t="e">
        <f t="shared" si="9"/>
        <v>#DIV/0!</v>
      </c>
      <c r="I51" s="231" t="e">
        <f t="shared" si="9"/>
        <v>#DIV/0!</v>
      </c>
      <c r="J51" s="231" t="e">
        <f t="shared" si="9"/>
        <v>#DIV/0!</v>
      </c>
      <c r="K51" s="231" t="e">
        <f t="shared" si="9"/>
        <v>#DIV/0!</v>
      </c>
      <c r="L51" s="231" t="e">
        <f t="shared" si="9"/>
        <v>#DIV/0!</v>
      </c>
      <c r="M51" s="232" t="e">
        <f t="shared" si="9"/>
        <v>#DIV/0!</v>
      </c>
      <c r="N51" s="231" t="e">
        <f>N50/$C50</f>
        <v>#DIV/0!</v>
      </c>
      <c r="O51" s="232" t="e">
        <f>O50/$C50</f>
        <v>#DIV/0!</v>
      </c>
    </row>
    <row r="52" spans="1:16" ht="50.1" customHeight="1" x14ac:dyDescent="0.35">
      <c r="A52" s="288" t="s">
        <v>34</v>
      </c>
      <c r="B52" s="289"/>
      <c r="C52" s="289"/>
      <c r="D52" s="233">
        <f>SUM($D$10:N$10)+SUM($D$20:$O$20)+SUM($D$30:$O$30)+SUM($D$40:$O$40)+SUM($D$50)</f>
        <v>0</v>
      </c>
      <c r="E52" s="233">
        <f>SUM($D$10:O$10)+SUM($D$20:$O$20)+SUM($D$30:$O$30)+SUM($D$40:$O$40)+SUM($D$50)</f>
        <v>0</v>
      </c>
      <c r="F52" s="233">
        <f>SUM($D$10:P$10)+SUM($D$20:$O$20)+SUM($D$30:$O$30)+SUM($D$40:$O$40)+SUM($D$50)</f>
        <v>0</v>
      </c>
      <c r="G52" s="233">
        <f>SUM($D$10:Q$10)+SUM($D$20:$O$20)+SUM($D$30:$O$30)+SUM($D$40:$O$40)+SUM($D$50:$G$50)</f>
        <v>0</v>
      </c>
      <c r="H52" s="233">
        <f>SUM($D$10:R$10)+SUM($D$20:$O$20)+SUM($D$30:$O$30)+SUM($D$40:$O$40)+SUM($D$50:$G$50)</f>
        <v>0</v>
      </c>
      <c r="I52" s="233">
        <f>SUM($D$10:S$10)+SUM($D$20:$O$20)+SUM($D$30:$O$30)+SUM($D$40:$O$40)+SUM($D$50:$G$50)</f>
        <v>0</v>
      </c>
      <c r="J52" s="233">
        <f>SUM($D$10:T$10)+SUM($D$20:$O$20)+SUM($D$30:$O$30)+SUM($D$40:$O$40)+SUM($D$50:$G$50)</f>
        <v>0</v>
      </c>
      <c r="K52" s="233">
        <f>SUM($D$10:U$10)+SUM($D$20:$O$20)+SUM($D$30:$O$30)+SUM($D$40:$O$40)+SUM($D$50:$G$50)</f>
        <v>0</v>
      </c>
      <c r="L52" s="233">
        <f>SUM($D$10:V$10)+SUM($D$20:$O$20)+SUM($D$30:$O$30)+SUM($D$40:$O$40)+SUM($D$50:$G$50)</f>
        <v>0</v>
      </c>
      <c r="M52" s="233">
        <f>SUM($D$10:W$10)+SUM($D$20:$O$20)+SUM($D$30:$O$30)+SUM($D$40:$O$40)+SUM($D$50:$G$50)</f>
        <v>0</v>
      </c>
      <c r="N52" s="233">
        <f>SUM($D$10:X$10)+SUM($D$20:$O$20)+SUM($D$30:$O$30)+SUM($D$40:$O$40)+SUM($D$50:$G$50)</f>
        <v>0</v>
      </c>
      <c r="O52" s="234">
        <f>SUM($D$10:Y$10)+SUM($D$20:$O$20)+SUM($D$30:$O$30)+SUM($D$40:$O$40)+SUM($D$50:$G$50)</f>
        <v>0</v>
      </c>
      <c r="P52" s="236"/>
    </row>
    <row r="55" spans="1:16" x14ac:dyDescent="0.35">
      <c r="O55" s="240"/>
    </row>
  </sheetData>
  <mergeCells count="53">
    <mergeCell ref="D44:O44"/>
    <mergeCell ref="A47:A49"/>
    <mergeCell ref="B47:B49"/>
    <mergeCell ref="C47:C49"/>
    <mergeCell ref="A50:B50"/>
    <mergeCell ref="A44:A45"/>
    <mergeCell ref="B44:B45"/>
    <mergeCell ref="C44:C45"/>
    <mergeCell ref="D24:O24"/>
    <mergeCell ref="A51:C51"/>
    <mergeCell ref="A52:C52"/>
    <mergeCell ref="D1:O1"/>
    <mergeCell ref="A4:A5"/>
    <mergeCell ref="B4:B5"/>
    <mergeCell ref="C4:C5"/>
    <mergeCell ref="A1:C1"/>
    <mergeCell ref="A7:A9"/>
    <mergeCell ref="B7:B9"/>
    <mergeCell ref="C7:C9"/>
    <mergeCell ref="A17:A19"/>
    <mergeCell ref="B17:B19"/>
    <mergeCell ref="C17:C19"/>
    <mergeCell ref="A27:A29"/>
    <mergeCell ref="B27:B29"/>
    <mergeCell ref="D2:M2"/>
    <mergeCell ref="A14:A15"/>
    <mergeCell ref="B14:B15"/>
    <mergeCell ref="C14:C15"/>
    <mergeCell ref="D14:O14"/>
    <mergeCell ref="A12:C12"/>
    <mergeCell ref="D4:O4"/>
    <mergeCell ref="A40:B40"/>
    <mergeCell ref="A41:C41"/>
    <mergeCell ref="A42:C42"/>
    <mergeCell ref="A11:C11"/>
    <mergeCell ref="A10:B10"/>
    <mergeCell ref="A20:B20"/>
    <mergeCell ref="A21:C21"/>
    <mergeCell ref="A22:C22"/>
    <mergeCell ref="A24:A25"/>
    <mergeCell ref="B24:B25"/>
    <mergeCell ref="C24:C25"/>
    <mergeCell ref="C27:C29"/>
    <mergeCell ref="D34:O34"/>
    <mergeCell ref="A37:A39"/>
    <mergeCell ref="B37:B39"/>
    <mergeCell ref="C37:C39"/>
    <mergeCell ref="A30:B30"/>
    <mergeCell ref="A31:C31"/>
    <mergeCell ref="A32:C32"/>
    <mergeCell ref="A34:A35"/>
    <mergeCell ref="B34:B35"/>
    <mergeCell ref="C34:C35"/>
  </mergeCells>
  <conditionalFormatting sqref="D7:O7 D9:O9">
    <cfRule type="cellIs" dxfId="9" priority="405" operator="equal">
      <formula>0</formula>
    </cfRule>
  </conditionalFormatting>
  <conditionalFormatting sqref="D8:O8 D18:O18 D28:O28 D38:O38">
    <cfRule type="expression" dxfId="8" priority="27">
      <formula>IF(D7&lt;&gt;0,1,0)</formula>
    </cfRule>
  </conditionalFormatting>
  <conditionalFormatting sqref="D17:O17 D19:O19">
    <cfRule type="cellIs" dxfId="7" priority="18" operator="equal">
      <formula>0</formula>
    </cfRule>
  </conditionalFormatting>
  <conditionalFormatting sqref="D27:O27 D29:O29">
    <cfRule type="cellIs" dxfId="6" priority="15" operator="equal">
      <formula>0</formula>
    </cfRule>
  </conditionalFormatting>
  <conditionalFormatting sqref="D37:O37 D39:O39">
    <cfRule type="cellIs" dxfId="5" priority="12" operator="equal">
      <formula>0</formula>
    </cfRule>
  </conditionalFormatting>
  <conditionalFormatting sqref="D47:O47 D49:O49">
    <cfRule type="cellIs" dxfId="4" priority="1" operator="equal">
      <formula>0</formula>
    </cfRule>
  </conditionalFormatting>
  <conditionalFormatting sqref="D48:O48">
    <cfRule type="expression" dxfId="3" priority="2">
      <formula>IF(D47&lt;&gt;0,1,0)</formula>
    </cfRule>
  </conditionalFormatting>
  <printOptions horizontalCentered="1"/>
  <pageMargins left="0.39370078740157483" right="0.39370078740157483" top="0.59055118110236227" bottom="0.39370078740157483" header="0.19685039370078741" footer="0.19685039370078741"/>
  <pageSetup paperSize="9" scale="36" fitToHeight="0" orientation="landscape" r:id="rId1"/>
  <rowBreaks count="1" manualBreakCount="1">
    <brk id="32" max="14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5E625-9DC1-4F5C-95AB-252FF4665CD9}">
  <sheetPr>
    <tabColor theme="1"/>
  </sheetPr>
  <dimension ref="A1:D14"/>
  <sheetViews>
    <sheetView workbookViewId="0">
      <selection activeCell="E34" sqref="E34"/>
    </sheetView>
  </sheetViews>
  <sheetFormatPr defaultRowHeight="12.75" x14ac:dyDescent="0.2"/>
  <cols>
    <col min="1" max="1" width="5.28515625" bestFit="1" customWidth="1"/>
    <col min="2" max="2" width="48.7109375" bestFit="1" customWidth="1"/>
    <col min="3" max="3" width="5.28515625" bestFit="1" customWidth="1"/>
    <col min="4" max="4" width="10.28515625" bestFit="1" customWidth="1"/>
  </cols>
  <sheetData>
    <row r="1" spans="1:4" x14ac:dyDescent="0.2">
      <c r="A1" t="s">
        <v>180</v>
      </c>
      <c r="B1" t="s">
        <v>68</v>
      </c>
      <c r="C1" t="s">
        <v>181</v>
      </c>
      <c r="D1" t="s">
        <v>182</v>
      </c>
    </row>
    <row r="2" spans="1:4" x14ac:dyDescent="0.2">
      <c r="A2">
        <v>1</v>
      </c>
      <c r="B2" t="s">
        <v>183</v>
      </c>
      <c r="D2" s="190"/>
    </row>
    <row r="3" spans="1:4" x14ac:dyDescent="0.2">
      <c r="A3" t="s">
        <v>184</v>
      </c>
      <c r="B3" t="s">
        <v>21</v>
      </c>
      <c r="C3" s="193" t="s">
        <v>203</v>
      </c>
      <c r="D3" s="190" t="e">
        <f>SUMIFS(CPU_Produtos!#REF!,CPU_Produtos!$D$6:$D$11,$B3)</f>
        <v>#REF!</v>
      </c>
    </row>
    <row r="4" spans="1:4" x14ac:dyDescent="0.2">
      <c r="A4" t="s">
        <v>185</v>
      </c>
      <c r="B4" t="s">
        <v>192</v>
      </c>
      <c r="C4" s="193" t="s">
        <v>203</v>
      </c>
      <c r="D4" s="190" t="e">
        <f>SUMIFS(CPU_Produtos!#REF!,CPU_Produtos!$D$6:$D$11,$B4)</f>
        <v>#REF!</v>
      </c>
    </row>
    <row r="5" spans="1:4" x14ac:dyDescent="0.2">
      <c r="A5">
        <v>2</v>
      </c>
      <c r="B5" t="s">
        <v>186</v>
      </c>
      <c r="D5" s="190"/>
    </row>
    <row r="6" spans="1:4" x14ac:dyDescent="0.2">
      <c r="A6" t="s">
        <v>187</v>
      </c>
      <c r="B6" t="s">
        <v>194</v>
      </c>
      <c r="C6" s="193" t="s">
        <v>203</v>
      </c>
      <c r="D6" s="190" t="e">
        <f>SUMIFS(CPU_Produtos!#REF!,CPU_Produtos!$D$6:$D$11,$B6)</f>
        <v>#REF!</v>
      </c>
    </row>
    <row r="7" spans="1:4" x14ac:dyDescent="0.2">
      <c r="A7" t="s">
        <v>188</v>
      </c>
      <c r="B7" t="s">
        <v>115</v>
      </c>
      <c r="C7" s="193" t="s">
        <v>203</v>
      </c>
      <c r="D7" s="190" t="e">
        <f>SUMIFS(CPU_Produtos!#REF!,CPU_Produtos!$D$6:$D$11,$B7)</f>
        <v>#REF!</v>
      </c>
    </row>
    <row r="8" spans="1:4" x14ac:dyDescent="0.2">
      <c r="A8" t="s">
        <v>189</v>
      </c>
      <c r="B8" t="s">
        <v>195</v>
      </c>
      <c r="C8" s="193" t="s">
        <v>203</v>
      </c>
      <c r="D8" s="190" t="e">
        <f>SUMIFS(CPU_Produtos!#REF!,CPU_Produtos!$D$6:$D$11,$B8)</f>
        <v>#REF!</v>
      </c>
    </row>
    <row r="9" spans="1:4" x14ac:dyDescent="0.2">
      <c r="A9" t="s">
        <v>199</v>
      </c>
      <c r="B9" t="s">
        <v>197</v>
      </c>
      <c r="C9" s="193" t="s">
        <v>203</v>
      </c>
      <c r="D9" s="190" t="e">
        <f>SUMIFS(CPU_Produtos!#REF!,CPU_Produtos!$D$6:$D$11,$B9)</f>
        <v>#REF!</v>
      </c>
    </row>
    <row r="10" spans="1:4" x14ac:dyDescent="0.2">
      <c r="A10" t="s">
        <v>200</v>
      </c>
      <c r="B10" t="s">
        <v>196</v>
      </c>
      <c r="C10" s="193" t="s">
        <v>203</v>
      </c>
      <c r="D10" s="190" t="e">
        <f>SUMIFS(CPU_Produtos!#REF!,CPU_Produtos!$D$6:$D$11,$B10)</f>
        <v>#REF!</v>
      </c>
    </row>
    <row r="11" spans="1:4" x14ac:dyDescent="0.2">
      <c r="A11" t="s">
        <v>201</v>
      </c>
      <c r="B11" t="s">
        <v>198</v>
      </c>
      <c r="C11" s="193" t="s">
        <v>203</v>
      </c>
      <c r="D11" s="190" t="e">
        <f>SUMIFS(CPU_Produtos!#REF!,CPU_Produtos!$D$6:$D$11,$B11)</f>
        <v>#REF!</v>
      </c>
    </row>
    <row r="12" spans="1:4" x14ac:dyDescent="0.2">
      <c r="A12" t="s">
        <v>202</v>
      </c>
      <c r="B12" t="s">
        <v>22</v>
      </c>
      <c r="C12" s="193" t="s">
        <v>203</v>
      </c>
      <c r="D12" s="190" t="e">
        <f>SUMIFS(CPU_Produtos!#REF!,CPU_Produtos!$D$6:$D$11,$B12)</f>
        <v>#REF!</v>
      </c>
    </row>
    <row r="13" spans="1:4" x14ac:dyDescent="0.2">
      <c r="A13">
        <v>3</v>
      </c>
      <c r="B13" t="s">
        <v>190</v>
      </c>
      <c r="D13" s="190"/>
    </row>
    <row r="14" spans="1:4" x14ac:dyDescent="0.2">
      <c r="A14" t="s">
        <v>191</v>
      </c>
      <c r="B14" t="s">
        <v>193</v>
      </c>
      <c r="C14" s="193" t="s">
        <v>203</v>
      </c>
      <c r="D14" s="190" t="e">
        <f>SUMIFS(CPU_Produtos!#REF!,CPU_Produtos!$D$6:$D$11,$B14)</f>
        <v>#REF!</v>
      </c>
    </row>
  </sheetData>
  <phoneticPr fontId="14" type="noConversion"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0A0B7-A681-4DB6-BC7A-11E02DA67CD3}">
  <sheetPr>
    <tabColor rgb="FF00B0F0"/>
  </sheetPr>
  <dimension ref="C2:G26"/>
  <sheetViews>
    <sheetView workbookViewId="0">
      <selection activeCell="I24" sqref="I24"/>
    </sheetView>
  </sheetViews>
  <sheetFormatPr defaultRowHeight="12.75" x14ac:dyDescent="0.2"/>
  <cols>
    <col min="3" max="3" width="10.140625" bestFit="1" customWidth="1"/>
    <col min="5" max="5" width="11.42578125" bestFit="1" customWidth="1"/>
    <col min="6" max="6" width="13.28515625" style="190" bestFit="1" customWidth="1"/>
    <col min="7" max="8" width="12.85546875" bestFit="1" customWidth="1"/>
  </cols>
  <sheetData>
    <row r="2" spans="3:7" x14ac:dyDescent="0.2">
      <c r="C2" s="191" t="s">
        <v>169</v>
      </c>
    </row>
    <row r="3" spans="3:7" s="35" customFormat="1" x14ac:dyDescent="0.2">
      <c r="C3" s="193" t="s">
        <v>170</v>
      </c>
      <c r="D3" s="193" t="s">
        <v>173</v>
      </c>
      <c r="E3" s="193" t="s">
        <v>174</v>
      </c>
      <c r="F3" s="194" t="s">
        <v>175</v>
      </c>
    </row>
    <row r="4" spans="3:7" x14ac:dyDescent="0.2">
      <c r="C4" s="35">
        <v>2025</v>
      </c>
      <c r="D4" s="35">
        <v>1</v>
      </c>
      <c r="E4" s="35">
        <v>6</v>
      </c>
      <c r="F4" s="192">
        <f>Cronograma!I12</f>
        <v>0</v>
      </c>
    </row>
    <row r="5" spans="3:7" x14ac:dyDescent="0.2">
      <c r="C5" s="35">
        <v>2026</v>
      </c>
      <c r="D5" s="35">
        <f>E4+1</f>
        <v>7</v>
      </c>
      <c r="E5" s="35">
        <f>D5+11</f>
        <v>18</v>
      </c>
      <c r="F5" s="192" t="e">
        <f>Cronograma!#REF!-'Cronograma Apoio'!F4</f>
        <v>#REF!</v>
      </c>
    </row>
    <row r="6" spans="3:7" x14ac:dyDescent="0.2">
      <c r="C6" s="35">
        <v>2027</v>
      </c>
      <c r="D6" s="35">
        <f>E5+1</f>
        <v>19</v>
      </c>
      <c r="E6" s="35">
        <f>D6+11</f>
        <v>30</v>
      </c>
      <c r="F6" s="192" t="e">
        <f>Cronograma!#REF!-F5-F4</f>
        <v>#REF!</v>
      </c>
    </row>
    <row r="7" spans="3:7" x14ac:dyDescent="0.2">
      <c r="C7" s="193" t="s">
        <v>171</v>
      </c>
      <c r="D7" s="35">
        <f>E6+1</f>
        <v>31</v>
      </c>
      <c r="E7" s="35">
        <f>MAX(Cronograma!$D$5:$M$5)</f>
        <v>10</v>
      </c>
      <c r="F7" s="192" t="e">
        <f>Orçamento!#REF!-F6-F5-F4</f>
        <v>#REF!</v>
      </c>
    </row>
    <row r="8" spans="3:7" x14ac:dyDescent="0.2">
      <c r="C8" s="191" t="s">
        <v>172</v>
      </c>
      <c r="F8" s="190" t="e">
        <f>SUM(F4:F7)</f>
        <v>#REF!</v>
      </c>
      <c r="G8" t="e">
        <f>F8=Orçamento!#REF!</f>
        <v>#REF!</v>
      </c>
    </row>
    <row r="10" spans="3:7" x14ac:dyDescent="0.2">
      <c r="C10" s="191" t="s">
        <v>168</v>
      </c>
    </row>
    <row r="11" spans="3:7" x14ac:dyDescent="0.2">
      <c r="C11" s="193" t="s">
        <v>176</v>
      </c>
      <c r="D11" s="193" t="s">
        <v>177</v>
      </c>
      <c r="E11" s="193" t="s">
        <v>178</v>
      </c>
      <c r="F11" s="194" t="s">
        <v>179</v>
      </c>
      <c r="G11" s="193" t="s">
        <v>172</v>
      </c>
    </row>
    <row r="12" spans="3:7" x14ac:dyDescent="0.2">
      <c r="C12" s="196">
        <v>45658</v>
      </c>
      <c r="D12" s="35"/>
      <c r="E12" s="192">
        <f>IF(D12="",0,ROUND(90%*_xlfn.XLOOKUP(D12,Cronograma!$D$5:$M$5,Cronograma!$D$10:$M$10),2))</f>
        <v>0</v>
      </c>
      <c r="F12" s="192">
        <f>IF(D12="",0,_xlfn.XLOOKUP(D12,Cronograma!$D$5:$M$5,Cronograma!$D$10:$M$10)-E12)</f>
        <v>0</v>
      </c>
      <c r="G12" s="192">
        <f>IF(D12="",0,_xlfn.XLOOKUP(D12,Cronograma!$D$5:$M$5,Cronograma!$D$10:$M$10))</f>
        <v>0</v>
      </c>
    </row>
    <row r="13" spans="3:7" x14ac:dyDescent="0.2">
      <c r="C13" s="196">
        <f>EDATE(C12,1)</f>
        <v>45689</v>
      </c>
      <c r="D13" s="35"/>
      <c r="E13" s="192">
        <f>IF(D13="",0,ROUND(90%*_xlfn.XLOOKUP(D13,Cronograma!$D$5:$M$5,Cronograma!$D$10:$M$10),2))</f>
        <v>0</v>
      </c>
      <c r="F13" s="192">
        <f>IF(D13="",0,_xlfn.XLOOKUP(D13,Cronograma!$D$5:$M$5,Cronograma!$D$10:$M$10)-E13)</f>
        <v>0</v>
      </c>
      <c r="G13" s="192">
        <f>IF(D13="",0,_xlfn.XLOOKUP(D13,Cronograma!$D$5:$M$5,Cronograma!$D$10:$M$10))</f>
        <v>0</v>
      </c>
    </row>
    <row r="14" spans="3:7" x14ac:dyDescent="0.2">
      <c r="C14" s="196">
        <f t="shared" ref="C14:C23" si="0">EDATE(C13,1)</f>
        <v>45717</v>
      </c>
      <c r="D14" s="35"/>
      <c r="E14" s="192">
        <f>IF(D14="",0,ROUND(90%*_xlfn.XLOOKUP(D14,Cronograma!$D$5:$M$5,Cronograma!$D$10:$M$10),2))</f>
        <v>0</v>
      </c>
      <c r="F14" s="192">
        <f>IF(D14="",0,_xlfn.XLOOKUP(D14,Cronograma!$D$5:$M$5,Cronograma!$D$10:$M$10)-E14)</f>
        <v>0</v>
      </c>
      <c r="G14" s="192">
        <f>IF(D14="",0,_xlfn.XLOOKUP(D14,Cronograma!$D$5:$M$5,Cronograma!$D$10:$M$10))</f>
        <v>0</v>
      </c>
    </row>
    <row r="15" spans="3:7" x14ac:dyDescent="0.2">
      <c r="C15" s="196">
        <f t="shared" si="0"/>
        <v>45748</v>
      </c>
      <c r="D15" s="35"/>
      <c r="E15" s="192">
        <f>IF(D15="",0,ROUND(90%*_xlfn.XLOOKUP(D15,Cronograma!$D$5:$M$5,Cronograma!$D$10:$M$10),2))</f>
        <v>0</v>
      </c>
      <c r="F15" s="192">
        <f>IF(D15="",0,_xlfn.XLOOKUP(D15,Cronograma!$D$5:$M$5,Cronograma!$D$10:$M$10)-E15)</f>
        <v>0</v>
      </c>
      <c r="G15" s="192">
        <f>IF(D15="",0,_xlfn.XLOOKUP(D15,Cronograma!$D$5:$M$5,Cronograma!$D$10:$M$10))</f>
        <v>0</v>
      </c>
    </row>
    <row r="16" spans="3:7" x14ac:dyDescent="0.2">
      <c r="C16" s="196">
        <f t="shared" si="0"/>
        <v>45778</v>
      </c>
      <c r="D16" s="35"/>
      <c r="E16" s="192">
        <f>IF(D16="",0,ROUND(90%*_xlfn.XLOOKUP(D16,Cronograma!$D$5:$M$5,Cronograma!$D$10:$M$10),2))</f>
        <v>0</v>
      </c>
      <c r="F16" s="192">
        <f>IF(D16="",0,_xlfn.XLOOKUP(D16,Cronograma!$D$5:$M$5,Cronograma!$D$10:$M$10)-E16)</f>
        <v>0</v>
      </c>
      <c r="G16" s="192">
        <f>IF(D16="",0,_xlfn.XLOOKUP(D16,Cronograma!$D$5:$M$5,Cronograma!$D$10:$M$10))</f>
        <v>0</v>
      </c>
    </row>
    <row r="17" spans="3:7" x14ac:dyDescent="0.2">
      <c r="C17" s="196">
        <f t="shared" si="0"/>
        <v>45809</v>
      </c>
      <c r="D17" s="35"/>
      <c r="E17" s="192">
        <f>IF(D17="",0,ROUND(90%*_xlfn.XLOOKUP(D17,Cronograma!$D$5:$M$5,Cronograma!$D$10:$M$10),2))</f>
        <v>0</v>
      </c>
      <c r="F17" s="192">
        <f>IF(D17="",0,_xlfn.XLOOKUP(D17,Cronograma!$D$5:$M$5,Cronograma!$D$10:$M$10)-E17)</f>
        <v>0</v>
      </c>
      <c r="G17" s="192">
        <f>IF(D17="",0,_xlfn.XLOOKUP(D17,Cronograma!$D$5:$M$5,Cronograma!$D$10:$M$10))</f>
        <v>0</v>
      </c>
    </row>
    <row r="18" spans="3:7" x14ac:dyDescent="0.2">
      <c r="C18" s="196">
        <f t="shared" si="0"/>
        <v>45839</v>
      </c>
      <c r="D18" s="35">
        <v>1</v>
      </c>
      <c r="E18" s="192">
        <f>IF(D18="",0,ROUND(90%*_xlfn.XLOOKUP(D18,Cronograma!$D$5:$M$5,Cronograma!$D$10:$M$10),2))</f>
        <v>0</v>
      </c>
      <c r="F18" s="192">
        <f>IF(D18="",0,_xlfn.XLOOKUP(D18,Cronograma!$D$5:$M$5,Cronograma!$D$10:$M$10)-E18)</f>
        <v>0</v>
      </c>
      <c r="G18" s="192">
        <f>IF(D18="",0,_xlfn.XLOOKUP(D18,Cronograma!$D$5:$M$5,Cronograma!$D$10:$M$10))</f>
        <v>0</v>
      </c>
    </row>
    <row r="19" spans="3:7" x14ac:dyDescent="0.2">
      <c r="C19" s="196">
        <f t="shared" si="0"/>
        <v>45870</v>
      </c>
      <c r="D19" s="35">
        <f>D18+1</f>
        <v>2</v>
      </c>
      <c r="E19" s="192">
        <f>IF(D19="",0,ROUND(90%*_xlfn.XLOOKUP(D19,Cronograma!$D$5:$M$5,Cronograma!$D$10:$M$10),2))</f>
        <v>0</v>
      </c>
      <c r="F19" s="192">
        <f>IF(D19="",0,_xlfn.XLOOKUP(D19,Cronograma!$D$5:$M$5,Cronograma!$D$10:$M$10)-E19)</f>
        <v>0</v>
      </c>
      <c r="G19" s="192">
        <f>IF(D19="",0,_xlfn.XLOOKUP(D19,Cronograma!$D$5:$M$5,Cronograma!$D$10:$M$10))</f>
        <v>0</v>
      </c>
    </row>
    <row r="20" spans="3:7" x14ac:dyDescent="0.2">
      <c r="C20" s="196">
        <f t="shared" si="0"/>
        <v>45901</v>
      </c>
      <c r="D20" s="35">
        <f t="shared" ref="D20:D23" si="1">D19+1</f>
        <v>3</v>
      </c>
      <c r="E20" s="192">
        <f>IF(D20="",0,ROUND(90%*_xlfn.XLOOKUP(D20,Cronograma!$D$5:$M$5,Cronograma!$D$10:$M$10),2))</f>
        <v>0</v>
      </c>
      <c r="F20" s="192">
        <f>IF(D20="",0,_xlfn.XLOOKUP(D20,Cronograma!$D$5:$M$5,Cronograma!$D$10:$M$10)-E20)</f>
        <v>0</v>
      </c>
      <c r="G20" s="192">
        <f>IF(D20="",0,_xlfn.XLOOKUP(D20,Cronograma!$D$5:$M$5,Cronograma!$D$10:$M$10))</f>
        <v>0</v>
      </c>
    </row>
    <row r="21" spans="3:7" x14ac:dyDescent="0.2">
      <c r="C21" s="196">
        <f t="shared" si="0"/>
        <v>45931</v>
      </c>
      <c r="D21" s="35">
        <f t="shared" si="1"/>
        <v>4</v>
      </c>
      <c r="E21" s="192">
        <f>IF(D21="",0,ROUND(90%*_xlfn.XLOOKUP(D21,Cronograma!$D$5:$M$5,Cronograma!$D$10:$M$10),2))</f>
        <v>0</v>
      </c>
      <c r="F21" s="192">
        <f>IF(D21="",0,_xlfn.XLOOKUP(D21,Cronograma!$D$5:$M$5,Cronograma!$D$10:$M$10)-E21)</f>
        <v>0</v>
      </c>
      <c r="G21" s="192">
        <f>IF(D21="",0,_xlfn.XLOOKUP(D21,Cronograma!$D$5:$M$5,Cronograma!$D$10:$M$10))</f>
        <v>0</v>
      </c>
    </row>
    <row r="22" spans="3:7" x14ac:dyDescent="0.2">
      <c r="C22" s="196">
        <f t="shared" si="0"/>
        <v>45962</v>
      </c>
      <c r="D22" s="35">
        <f t="shared" si="1"/>
        <v>5</v>
      </c>
      <c r="E22" s="192">
        <f>IF(D22="",0,ROUND(90%*_xlfn.XLOOKUP(D22,Cronograma!$D$5:$M$5,Cronograma!$D$10:$M$10),2))</f>
        <v>0</v>
      </c>
      <c r="F22" s="192">
        <f>IF(D22="",0,_xlfn.XLOOKUP(D22,Cronograma!$D$5:$M$5,Cronograma!$D$10:$M$10)-E22)</f>
        <v>0</v>
      </c>
      <c r="G22" s="192">
        <f>IF(D22="",0,_xlfn.XLOOKUP(D22,Cronograma!$D$5:$M$5,Cronograma!$D$10:$M$10))</f>
        <v>0</v>
      </c>
    </row>
    <row r="23" spans="3:7" x14ac:dyDescent="0.2">
      <c r="C23" s="196">
        <f t="shared" si="0"/>
        <v>45992</v>
      </c>
      <c r="D23" s="35">
        <f t="shared" si="1"/>
        <v>6</v>
      </c>
      <c r="E23" s="192">
        <f>IF(D23="",0,ROUND(90%*_xlfn.XLOOKUP(D23,Cronograma!$D$5:$M$5,Cronograma!$D$10:$M$10),2))</f>
        <v>0</v>
      </c>
      <c r="F23" s="192">
        <f>IF(D23="",0,_xlfn.XLOOKUP(D23,Cronograma!$D$5:$M$5,Cronograma!$D$10:$M$10)-E23)</f>
        <v>0</v>
      </c>
      <c r="G23" s="192">
        <f>IF(D23="",0,_xlfn.XLOOKUP(D23,Cronograma!$D$5:$M$5,Cronograma!$D$10:$M$10))</f>
        <v>0</v>
      </c>
    </row>
    <row r="24" spans="3:7" x14ac:dyDescent="0.2">
      <c r="C24" s="195"/>
    </row>
    <row r="25" spans="3:7" x14ac:dyDescent="0.2">
      <c r="C25" s="195"/>
    </row>
    <row r="26" spans="3:7" x14ac:dyDescent="0.2">
      <c r="C26" s="195"/>
    </row>
  </sheetData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9403B-FB74-48A2-85DB-B905B5D792F0}">
  <sheetPr>
    <tabColor theme="1"/>
    <pageSetUpPr fitToPage="1"/>
  </sheetPr>
  <dimension ref="A1"/>
  <sheetViews>
    <sheetView workbookViewId="0">
      <selection activeCell="I24" sqref="I24"/>
    </sheetView>
  </sheetViews>
  <sheetFormatPr defaultRowHeight="12.75" x14ac:dyDescent="0.2"/>
  <sheetData/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39679-C170-42F9-925E-729AEC1E8825}">
  <sheetPr>
    <tabColor theme="1"/>
    <pageSetUpPr fitToPage="1"/>
  </sheetPr>
  <dimension ref="A1:N25"/>
  <sheetViews>
    <sheetView topLeftCell="A4" zoomScaleNormal="100" zoomScaleSheetLayoutView="115" zoomScalePageLayoutView="70" workbookViewId="0">
      <selection activeCell="I24" sqref="I24"/>
    </sheetView>
  </sheetViews>
  <sheetFormatPr defaultColWidth="9.140625" defaultRowHeight="12.75" x14ac:dyDescent="0.2"/>
  <cols>
    <col min="1" max="1" width="5.7109375" style="2" bestFit="1" customWidth="1"/>
    <col min="2" max="2" width="10" style="2" bestFit="1" customWidth="1"/>
    <col min="3" max="3" width="9.140625" style="2" bestFit="1" customWidth="1"/>
    <col min="4" max="4" width="32.28515625" style="17" customWidth="1"/>
    <col min="5" max="5" width="7.7109375" style="2" customWidth="1"/>
    <col min="6" max="6" width="11.7109375" style="14" bestFit="1" customWidth="1"/>
    <col min="7" max="7" width="10" style="14" bestFit="1" customWidth="1"/>
    <col min="8" max="8" width="6.28515625" style="50" bestFit="1" customWidth="1"/>
    <col min="9" max="9" width="11.5703125" style="14" bestFit="1" customWidth="1"/>
    <col min="10" max="10" width="12" style="15" bestFit="1" customWidth="1"/>
    <col min="11" max="11" width="4.7109375" style="13" bestFit="1" customWidth="1"/>
    <col min="12" max="12" width="14.42578125" style="14" bestFit="1" customWidth="1"/>
    <col min="13" max="16384" width="9.140625" style="13"/>
  </cols>
  <sheetData>
    <row r="1" spans="1:14" s="114" customFormat="1" ht="80.099999999999994" customHeight="1" x14ac:dyDescent="0.2">
      <c r="A1" s="268" t="e" vm="1">
        <v>#VALUE!</v>
      </c>
      <c r="B1" s="268"/>
      <c r="C1" s="268"/>
      <c r="D1" s="268"/>
      <c r="E1" s="268"/>
      <c r="F1" s="268"/>
      <c r="G1" s="268"/>
      <c r="H1" s="268"/>
      <c r="I1" s="268"/>
      <c r="J1" s="268"/>
      <c r="L1" s="115"/>
    </row>
    <row r="2" spans="1:14" s="4" customFormat="1" ht="51" customHeight="1" x14ac:dyDescent="0.2">
      <c r="A2" s="269" t="s">
        <v>107</v>
      </c>
      <c r="B2" s="269"/>
      <c r="C2" s="269"/>
      <c r="D2" s="269"/>
      <c r="E2" s="269"/>
      <c r="F2" s="269"/>
      <c r="G2" s="269"/>
      <c r="H2" s="269"/>
      <c r="I2" s="269"/>
      <c r="J2" s="269"/>
      <c r="L2" s="48"/>
    </row>
    <row r="3" spans="1:14" s="4" customFormat="1" ht="9.9499999999999993" customHeight="1" x14ac:dyDescent="0.2">
      <c r="A3" s="3"/>
      <c r="B3" s="3"/>
      <c r="C3" s="3"/>
      <c r="D3" s="16"/>
      <c r="E3" s="3"/>
      <c r="F3" s="11"/>
      <c r="G3" s="9"/>
      <c r="H3" s="47"/>
      <c r="I3" s="9"/>
      <c r="J3" s="9"/>
      <c r="L3" s="48"/>
    </row>
    <row r="4" spans="1:14" s="5" customFormat="1" ht="24.95" customHeight="1" x14ac:dyDescent="0.2">
      <c r="A4" s="268" t="s">
        <v>8</v>
      </c>
      <c r="B4" s="268"/>
      <c r="C4" s="268"/>
      <c r="D4" s="268"/>
      <c r="E4" s="268"/>
      <c r="F4" s="268"/>
      <c r="G4" s="268"/>
      <c r="H4" s="268"/>
      <c r="I4" s="268"/>
      <c r="J4" s="268"/>
      <c r="L4" s="10"/>
    </row>
    <row r="5" spans="1:14" s="5" customFormat="1" ht="15" customHeight="1" x14ac:dyDescent="0.2">
      <c r="A5" s="42"/>
      <c r="B5" s="42"/>
      <c r="C5" s="42"/>
      <c r="D5" s="43"/>
      <c r="E5" s="42"/>
      <c r="F5" s="44"/>
      <c r="G5" s="295" t="s">
        <v>108</v>
      </c>
      <c r="H5" s="295"/>
      <c r="I5" s="295"/>
      <c r="J5" s="295"/>
      <c r="L5" s="10"/>
    </row>
    <row r="6" spans="1:14" s="5" customFormat="1" ht="15" customHeight="1" x14ac:dyDescent="0.2">
      <c r="A6" s="42"/>
      <c r="B6" s="42"/>
      <c r="C6" s="42"/>
      <c r="D6" s="43"/>
      <c r="E6" s="42"/>
      <c r="F6" s="44"/>
      <c r="G6" s="44"/>
      <c r="H6" s="37"/>
      <c r="I6" s="1"/>
      <c r="J6" s="1"/>
      <c r="L6" s="10"/>
    </row>
    <row r="7" spans="1:14" s="5" customFormat="1" ht="15" customHeight="1" x14ac:dyDescent="0.2">
      <c r="A7" s="42"/>
      <c r="B7" s="42"/>
      <c r="C7" s="42"/>
      <c r="D7" s="43"/>
      <c r="E7" s="42"/>
      <c r="F7" s="44"/>
      <c r="G7" s="295" t="s">
        <v>70</v>
      </c>
      <c r="H7" s="295"/>
      <c r="I7" s="295"/>
      <c r="J7" s="295"/>
      <c r="L7" s="10"/>
    </row>
    <row r="8" spans="1:14" s="5" customFormat="1" ht="15" customHeight="1" x14ac:dyDescent="0.2">
      <c r="A8" s="38"/>
      <c r="B8" s="38"/>
      <c r="C8" s="38"/>
      <c r="D8" s="39"/>
      <c r="E8" s="38"/>
      <c r="F8" s="40"/>
      <c r="G8" s="295" t="s">
        <v>109</v>
      </c>
      <c r="H8" s="295"/>
      <c r="I8" s="295"/>
      <c r="J8" s="295"/>
      <c r="L8" s="10"/>
    </row>
    <row r="9" spans="1:14" s="5" customFormat="1" ht="14.25" x14ac:dyDescent="0.2">
      <c r="A9" s="38"/>
      <c r="B9" s="38"/>
      <c r="C9" s="38"/>
      <c r="D9" s="41"/>
      <c r="E9" s="38"/>
      <c r="F9" s="40"/>
      <c r="G9" s="40"/>
      <c r="H9" s="42"/>
      <c r="I9" s="40"/>
      <c r="J9" s="40"/>
      <c r="L9" s="10"/>
    </row>
    <row r="10" spans="1:14" s="6" customFormat="1" ht="39.950000000000003" customHeight="1" x14ac:dyDescent="0.2">
      <c r="A10" s="23" t="s">
        <v>6</v>
      </c>
      <c r="B10" s="24" t="s">
        <v>9</v>
      </c>
      <c r="C10" s="24" t="s">
        <v>7</v>
      </c>
      <c r="D10" s="25" t="s">
        <v>3</v>
      </c>
      <c r="E10" s="26" t="s">
        <v>4</v>
      </c>
      <c r="F10" s="52" t="s">
        <v>71</v>
      </c>
      <c r="G10" s="27" t="s">
        <v>72</v>
      </c>
      <c r="H10" s="51" t="s">
        <v>10</v>
      </c>
      <c r="I10" s="27" t="s">
        <v>32</v>
      </c>
      <c r="J10" s="28" t="s">
        <v>11</v>
      </c>
      <c r="L10" s="7" t="s">
        <v>122</v>
      </c>
      <c r="N10" s="6" t="s">
        <v>121</v>
      </c>
    </row>
    <row r="11" spans="1:14" s="6" customFormat="1" ht="20.100000000000001" customHeight="1" x14ac:dyDescent="0.2">
      <c r="A11" s="56" t="s">
        <v>58</v>
      </c>
      <c r="B11" s="57"/>
      <c r="C11" s="57"/>
      <c r="D11" s="271" t="s">
        <v>67</v>
      </c>
      <c r="E11" s="271"/>
      <c r="F11" s="271"/>
      <c r="G11" s="271"/>
      <c r="H11" s="271"/>
      <c r="I11" s="271"/>
      <c r="J11" s="58" t="e">
        <f>SUBTOTAL(9,J13:J18)</f>
        <v>#REF!</v>
      </c>
      <c r="L11" s="29"/>
    </row>
    <row r="12" spans="1:14" s="6" customFormat="1" ht="20.100000000000001" customHeight="1" x14ac:dyDescent="0.2">
      <c r="A12" s="53" t="s">
        <v>59</v>
      </c>
      <c r="B12" s="54"/>
      <c r="C12" s="54"/>
      <c r="D12" s="294" t="s">
        <v>110</v>
      </c>
      <c r="E12" s="294"/>
      <c r="F12" s="294"/>
      <c r="G12" s="294"/>
      <c r="H12" s="294"/>
      <c r="I12" s="294"/>
      <c r="J12" s="55" t="e">
        <f>SUBTOTAL(9,J13:J14)</f>
        <v>#REF!</v>
      </c>
      <c r="L12" s="30"/>
    </row>
    <row r="13" spans="1:14" ht="20.100000000000001" customHeight="1" x14ac:dyDescent="0.2">
      <c r="A13" s="18" t="s">
        <v>60</v>
      </c>
      <c r="B13" s="19" t="s">
        <v>69</v>
      </c>
      <c r="C13" s="111">
        <v>1120</v>
      </c>
      <c r="D13" s="22" t="s">
        <v>21</v>
      </c>
      <c r="E13" s="19" t="str">
        <f>LOWER(
IF($B13="SIURB INFRA",VLOOKUP($C13,#REF!,3,FALSE),
IF($B13="SIURB-MOM","h")))</f>
        <v>h</v>
      </c>
      <c r="F13" s="20">
        <f>N13*60</f>
        <v>1920</v>
      </c>
      <c r="G13" s="20" t="e">
        <f>IF($B13="SIURB INFRA",VLOOKUP($C13,#REF!,4,FALSE),
IF($B13="SIURB-MOM",VLOOKUP($C13,#REF!,4,FALSE)))</f>
        <v>#REF!</v>
      </c>
      <c r="H13" s="49">
        <f>BDI</f>
        <v>0</v>
      </c>
      <c r="I13" s="20" t="e">
        <f>ROUND(G13*(1+H13),2)</f>
        <v>#REF!</v>
      </c>
      <c r="J13" s="21" t="e">
        <f>ROUND(F13*I13,2)</f>
        <v>#REF!</v>
      </c>
      <c r="L13" s="14">
        <f>F13-SUMIFS(CPU_Produtos!$I$8:$I$11,CPU_Produtos!$D$8:$D$11,'Profissionais (apoio)'!$D13)</f>
        <v>1920</v>
      </c>
      <c r="M13" s="6"/>
      <c r="N13" s="116">
        <v>32</v>
      </c>
    </row>
    <row r="14" spans="1:14" ht="30" customHeight="1" x14ac:dyDescent="0.2">
      <c r="A14" s="18" t="s">
        <v>61</v>
      </c>
      <c r="B14" s="19" t="s">
        <v>69</v>
      </c>
      <c r="C14" s="111">
        <v>1124</v>
      </c>
      <c r="D14" s="22" t="s">
        <v>112</v>
      </c>
      <c r="E14" s="19" t="str">
        <f>LOWER(
IF($B14="SIURB INFRA",VLOOKUP($C14,#REF!,3,FALSE),
IF($B14="SIURB-MOM","h")))</f>
        <v>h</v>
      </c>
      <c r="F14" s="20">
        <f>N14*60</f>
        <v>10080</v>
      </c>
      <c r="G14" s="20" t="e">
        <f>IF($B14="SIURB INFRA",VLOOKUP($C14,#REF!,4,FALSE),
IF($B14="SIURB-MOM",VLOOKUP($C14,#REF!,4,FALSE)))</f>
        <v>#REF!</v>
      </c>
      <c r="H14" s="49">
        <f>BDI</f>
        <v>0</v>
      </c>
      <c r="I14" s="20" t="e">
        <f t="shared" ref="I14" si="0">ROUND(G14*(1+H14),2)</f>
        <v>#REF!</v>
      </c>
      <c r="J14" s="21" t="e">
        <f t="shared" ref="J14" si="1">ROUND(F14*I14,2)</f>
        <v>#REF!</v>
      </c>
      <c r="L14" s="14">
        <f>F14-SUMIFS(CPU_Produtos!$I$8:$I$11,CPU_Produtos!$D$8:$D$11,'Profissionais (apoio)'!$D14)</f>
        <v>10080</v>
      </c>
      <c r="N14" s="116">
        <v>168</v>
      </c>
    </row>
    <row r="15" spans="1:14" s="6" customFormat="1" ht="20.100000000000001" customHeight="1" x14ac:dyDescent="0.2">
      <c r="A15" s="59" t="s">
        <v>62</v>
      </c>
      <c r="B15" s="61"/>
      <c r="C15" s="62"/>
      <c r="D15" s="294" t="s">
        <v>111</v>
      </c>
      <c r="E15" s="294"/>
      <c r="F15" s="294"/>
      <c r="G15" s="294"/>
      <c r="H15" s="294"/>
      <c r="I15" s="294"/>
      <c r="J15" s="63" t="e">
        <f>SUBTOTAL(9,J16:J18)</f>
        <v>#REF!</v>
      </c>
      <c r="L15" s="30"/>
    </row>
    <row r="16" spans="1:14" ht="30" customHeight="1" x14ac:dyDescent="0.2">
      <c r="A16" s="18" t="s">
        <v>63</v>
      </c>
      <c r="B16" s="19" t="s">
        <v>69</v>
      </c>
      <c r="C16" s="111">
        <v>1125</v>
      </c>
      <c r="D16" s="22" t="s">
        <v>113</v>
      </c>
      <c r="E16" s="19" t="str">
        <f>LOWER(
IF($B16="SIURB INFRA",VLOOKUP($C16,#REF!,3,FALSE),
IF($B16="SIURB-MOM","h")))</f>
        <v>h</v>
      </c>
      <c r="F16" s="20">
        <f t="shared" ref="F16:F18" si="2">N16*60</f>
        <v>2520</v>
      </c>
      <c r="G16" s="20" t="e">
        <f>IF($B16="SIURB INFRA",VLOOKUP($C16,#REF!,4,FALSE),
IF($B16="SIURB-MOM",VLOOKUP($C16,#REF!,4,FALSE)))</f>
        <v>#REF!</v>
      </c>
      <c r="H16" s="49">
        <f>BDI</f>
        <v>0</v>
      </c>
      <c r="I16" s="20" t="e">
        <f t="shared" ref="I16:I18" si="3">ROUND(G16*(1+H16),2)</f>
        <v>#REF!</v>
      </c>
      <c r="J16" s="21" t="e">
        <f t="shared" ref="J16:J18" si="4">ROUND(F16*I16,2)</f>
        <v>#REF!</v>
      </c>
      <c r="L16" s="14">
        <f>F16-SUMIFS(CPU_Produtos!$I$8:$I$11,CPU_Produtos!$D$8:$D$11,'Profissionais (apoio)'!$D16)</f>
        <v>2520</v>
      </c>
      <c r="N16" s="116">
        <v>42</v>
      </c>
    </row>
    <row r="17" spans="1:14" ht="20.100000000000001" customHeight="1" x14ac:dyDescent="0.2">
      <c r="A17" s="18" t="s">
        <v>64</v>
      </c>
      <c r="B17" s="19" t="s">
        <v>69</v>
      </c>
      <c r="C17" s="111">
        <v>1125</v>
      </c>
      <c r="D17" s="22" t="s">
        <v>114</v>
      </c>
      <c r="E17" s="19" t="str">
        <f>LOWER(
IF($B17="SIURB INFRA",VLOOKUP($C17,#REF!,3,FALSE),
IF($B17="SIURB-MOM","h")))</f>
        <v>h</v>
      </c>
      <c r="F17" s="20">
        <f t="shared" si="2"/>
        <v>2520</v>
      </c>
      <c r="G17" s="20" t="e">
        <f>IF($B17="SIURB INFRA",VLOOKUP($C17,#REF!,4,FALSE),
IF($B17="SIURB-MOM",VLOOKUP($C17,#REF!,4,FALSE)))</f>
        <v>#REF!</v>
      </c>
      <c r="H17" s="49">
        <f>BDI</f>
        <v>0</v>
      </c>
      <c r="I17" s="20" t="e">
        <f t="shared" si="3"/>
        <v>#REF!</v>
      </c>
      <c r="J17" s="21" t="e">
        <f t="shared" si="4"/>
        <v>#REF!</v>
      </c>
      <c r="L17" s="14">
        <f>F17-SUMIFS(CPU_Produtos!$I$8:$I$11,CPU_Produtos!$D$8:$D$11,'Profissionais (apoio)'!$D17)</f>
        <v>2520</v>
      </c>
      <c r="N17" s="116">
        <v>42</v>
      </c>
    </row>
    <row r="18" spans="1:14" ht="20.100000000000001" customHeight="1" x14ac:dyDescent="0.2">
      <c r="A18" s="18" t="s">
        <v>65</v>
      </c>
      <c r="B18" s="19" t="s">
        <v>69</v>
      </c>
      <c r="C18" s="111">
        <v>1131</v>
      </c>
      <c r="D18" s="22" t="s">
        <v>115</v>
      </c>
      <c r="E18" s="19" t="str">
        <f>LOWER(
IF($B18="SIURB INFRA",VLOOKUP($C18,#REF!,3,FALSE),
IF($B18="SIURB-MOM","h")))</f>
        <v>h</v>
      </c>
      <c r="F18" s="20">
        <f t="shared" si="2"/>
        <v>10080</v>
      </c>
      <c r="G18" s="20" t="e">
        <f>IF($B18="SIURB INFRA",VLOOKUP($C18,#REF!,4,FALSE),
IF($B18="SIURB-MOM",VLOOKUP($C18,#REF!,4,FALSE)))</f>
        <v>#REF!</v>
      </c>
      <c r="H18" s="49">
        <f>BDI</f>
        <v>0</v>
      </c>
      <c r="I18" s="20" t="e">
        <f t="shared" si="3"/>
        <v>#REF!</v>
      </c>
      <c r="J18" s="21" t="e">
        <f t="shared" si="4"/>
        <v>#REF!</v>
      </c>
      <c r="L18" s="14">
        <f>F18-SUMIFS(CPU_Produtos!$I$8:$I$11,CPU_Produtos!$D$8:$D$11,'Profissionais (apoio)'!$D18)</f>
        <v>10080</v>
      </c>
      <c r="N18" s="116">
        <v>168</v>
      </c>
    </row>
    <row r="19" spans="1:14" ht="16.5" x14ac:dyDescent="0.2">
      <c r="A19" s="8"/>
      <c r="B19" s="8"/>
      <c r="D19" s="13"/>
      <c r="E19" s="13"/>
      <c r="F19" s="12"/>
    </row>
    <row r="20" spans="1:14" ht="16.5" x14ac:dyDescent="0.2">
      <c r="A20" s="8"/>
      <c r="B20" s="8"/>
      <c r="D20" s="13"/>
      <c r="E20" s="13"/>
      <c r="F20" s="12"/>
    </row>
    <row r="21" spans="1:14" ht="16.5" x14ac:dyDescent="0.2">
      <c r="A21" s="8"/>
      <c r="B21" s="8"/>
      <c r="D21" s="13"/>
      <c r="E21" s="13"/>
      <c r="F21" s="13"/>
    </row>
    <row r="22" spans="1:14" ht="16.5" x14ac:dyDescent="0.2">
      <c r="A22" s="8"/>
      <c r="B22" s="8"/>
      <c r="D22" s="13"/>
      <c r="E22" s="13"/>
      <c r="F22" s="13"/>
    </row>
    <row r="23" spans="1:14" s="14" customFormat="1" x14ac:dyDescent="0.2">
      <c r="A23" s="2"/>
      <c r="B23" s="2"/>
      <c r="C23" s="2"/>
      <c r="D23" s="17"/>
      <c r="E23" s="13"/>
      <c r="F23" s="13"/>
      <c r="H23" s="50"/>
      <c r="J23" s="15"/>
      <c r="K23" s="13"/>
      <c r="M23" s="13"/>
      <c r="N23" s="13"/>
    </row>
    <row r="24" spans="1:14" s="14" customFormat="1" x14ac:dyDescent="0.2">
      <c r="A24" s="2"/>
      <c r="B24" s="2"/>
      <c r="C24" s="2"/>
      <c r="D24" s="17"/>
      <c r="E24" s="13"/>
      <c r="F24" s="13"/>
      <c r="H24" s="50"/>
      <c r="J24" s="15"/>
      <c r="K24" s="13"/>
      <c r="M24" s="13"/>
      <c r="N24" s="13"/>
    </row>
    <row r="25" spans="1:14" s="14" customFormat="1" x14ac:dyDescent="0.2">
      <c r="A25" s="2"/>
      <c r="B25" s="2"/>
      <c r="C25" s="2"/>
      <c r="D25" s="17"/>
      <c r="E25" s="13"/>
      <c r="F25" s="13"/>
      <c r="H25" s="50"/>
      <c r="J25" s="15"/>
      <c r="K25" s="13"/>
      <c r="M25" s="13"/>
      <c r="N25" s="13"/>
    </row>
  </sheetData>
  <autoFilter ref="A10:J18" xr:uid="{E4AA28C1-855E-402D-879C-18305E7D55DA}"/>
  <mergeCells count="9">
    <mergeCell ref="D11:I11"/>
    <mergeCell ref="D12:I12"/>
    <mergeCell ref="D15:I15"/>
    <mergeCell ref="A1:J1"/>
    <mergeCell ref="A2:J2"/>
    <mergeCell ref="A4:J4"/>
    <mergeCell ref="G5:J5"/>
    <mergeCell ref="G7:J7"/>
    <mergeCell ref="G8:J8"/>
  </mergeCells>
  <conditionalFormatting sqref="L13:L14 L16:L18">
    <cfRule type="cellIs" dxfId="2" priority="1" operator="greaterThan">
      <formula>0</formula>
    </cfRule>
    <cfRule type="cellIs" dxfId="1" priority="2" operator="lessThan">
      <formula>0</formula>
    </cfRule>
    <cfRule type="cellIs" dxfId="0" priority="3" operator="equal">
      <formula>0</formula>
    </cfRule>
  </conditionalFormatting>
  <printOptions horizontalCentered="1"/>
  <pageMargins left="0.59055118110236227" right="0.59055118110236227" top="0.39370078740157483" bottom="0.39370078740157483" header="0.19685039370078741" footer="0.19685039370078741"/>
  <pageSetup paperSize="9" scale="7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768DA-F453-4C29-BC07-A9E487536DF2}">
  <sheetPr>
    <tabColor theme="1"/>
    <pageSetUpPr fitToPage="1"/>
  </sheetPr>
  <dimension ref="A1:BS54"/>
  <sheetViews>
    <sheetView zoomScaleNormal="100" zoomScaleSheetLayoutView="100" workbookViewId="0">
      <pane xSplit="2" ySplit="6" topLeftCell="C25" activePane="bottomRight" state="frozen"/>
      <selection activeCell="I24" sqref="I24"/>
      <selection pane="topRight" activeCell="I24" sqref="I24"/>
      <selection pane="bottomLeft" activeCell="I24" sqref="I24"/>
      <selection pane="bottomRight" activeCell="I24" sqref="I24"/>
    </sheetView>
  </sheetViews>
  <sheetFormatPr defaultColWidth="9.140625" defaultRowHeight="15" outlineLevelCol="1" x14ac:dyDescent="0.25"/>
  <cols>
    <col min="1" max="1" width="3.140625" style="110" customWidth="1"/>
    <col min="2" max="2" width="33.5703125" style="110" customWidth="1"/>
    <col min="3" max="16" width="3.28515625" style="126" customWidth="1"/>
    <col min="17" max="52" width="3.28515625" style="126" customWidth="1" outlineLevel="1"/>
    <col min="53" max="71" width="3.28515625" style="126" customWidth="1"/>
    <col min="72" max="16384" width="9.140625" style="110"/>
  </cols>
  <sheetData>
    <row r="1" spans="2:71" ht="15.75" thickBot="1" x14ac:dyDescent="0.3"/>
    <row r="2" spans="2:71" s="113" customFormat="1" ht="24.95" customHeight="1" thickBot="1" x14ac:dyDescent="0.25">
      <c r="B2" s="299" t="s">
        <v>167</v>
      </c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  <c r="AJ2" s="300"/>
      <c r="AK2" s="300"/>
      <c r="AL2" s="300"/>
      <c r="AM2" s="300"/>
      <c r="AN2" s="300"/>
      <c r="AO2" s="300"/>
      <c r="AP2" s="300"/>
      <c r="AQ2" s="300"/>
      <c r="AR2" s="300"/>
      <c r="AS2" s="300"/>
      <c r="AT2" s="300"/>
      <c r="AU2" s="300"/>
      <c r="AV2" s="300"/>
      <c r="AW2" s="300"/>
      <c r="AX2" s="300"/>
      <c r="AY2" s="300"/>
      <c r="AZ2" s="300"/>
      <c r="BA2" s="300"/>
      <c r="BB2" s="300"/>
      <c r="BC2" s="300"/>
      <c r="BD2" s="300"/>
      <c r="BE2" s="300"/>
      <c r="BF2" s="300"/>
      <c r="BG2" s="300"/>
      <c r="BH2" s="300"/>
      <c r="BI2" s="300"/>
      <c r="BJ2" s="300"/>
      <c r="BK2" s="300"/>
      <c r="BL2" s="300"/>
      <c r="BM2" s="300"/>
      <c r="BN2" s="300"/>
      <c r="BO2" s="300"/>
      <c r="BP2" s="300"/>
      <c r="BQ2" s="300"/>
      <c r="BR2" s="300"/>
      <c r="BS2" s="301"/>
    </row>
    <row r="3" spans="2:71" s="113" customFormat="1" ht="35.1" customHeight="1" x14ac:dyDescent="0.2">
      <c r="B3" s="319" t="s">
        <v>166</v>
      </c>
      <c r="C3" s="297">
        <f>YEAR(C4)</f>
        <v>2024</v>
      </c>
      <c r="D3" s="298"/>
      <c r="E3" s="296">
        <f>YEAR(E4)</f>
        <v>2025</v>
      </c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8"/>
      <c r="Q3" s="296">
        <f>YEAR(Q4)</f>
        <v>2026</v>
      </c>
      <c r="R3" s="297"/>
      <c r="S3" s="297"/>
      <c r="T3" s="297"/>
      <c r="U3" s="297"/>
      <c r="V3" s="297"/>
      <c r="W3" s="297"/>
      <c r="X3" s="297"/>
      <c r="Y3" s="297"/>
      <c r="Z3" s="297"/>
      <c r="AA3" s="297"/>
      <c r="AB3" s="298"/>
      <c r="AC3" s="296">
        <f>YEAR(AC4)</f>
        <v>2027</v>
      </c>
      <c r="AD3" s="297"/>
      <c r="AE3" s="297"/>
      <c r="AF3" s="297"/>
      <c r="AG3" s="297"/>
      <c r="AH3" s="297"/>
      <c r="AI3" s="297"/>
      <c r="AJ3" s="297"/>
      <c r="AK3" s="297"/>
      <c r="AL3" s="297"/>
      <c r="AM3" s="297"/>
      <c r="AN3" s="298"/>
      <c r="AO3" s="296">
        <f>YEAR(AO4)</f>
        <v>2028</v>
      </c>
      <c r="AP3" s="297"/>
      <c r="AQ3" s="297"/>
      <c r="AR3" s="297"/>
      <c r="AS3" s="297"/>
      <c r="AT3" s="297"/>
      <c r="AU3" s="297"/>
      <c r="AV3" s="297"/>
      <c r="AW3" s="297"/>
      <c r="AX3" s="297"/>
      <c r="AY3" s="297"/>
      <c r="AZ3" s="298"/>
      <c r="BA3" s="296">
        <f>YEAR(BA4)</f>
        <v>2029</v>
      </c>
      <c r="BB3" s="297"/>
      <c r="BC3" s="297"/>
      <c r="BD3" s="297"/>
      <c r="BE3" s="297"/>
      <c r="BF3" s="297"/>
      <c r="BG3" s="297"/>
      <c r="BH3" s="297"/>
      <c r="BI3" s="297"/>
      <c r="BJ3" s="297"/>
      <c r="BK3" s="297"/>
      <c r="BL3" s="298"/>
      <c r="BM3" s="296">
        <f>YEAR(BM4)</f>
        <v>2030</v>
      </c>
      <c r="BN3" s="297"/>
      <c r="BO3" s="297"/>
      <c r="BP3" s="297"/>
      <c r="BQ3" s="297"/>
      <c r="BR3" s="297"/>
      <c r="BS3" s="304"/>
    </row>
    <row r="4" spans="2:71" s="113" customFormat="1" ht="70.5" customHeight="1" x14ac:dyDescent="0.2">
      <c r="B4" s="320"/>
      <c r="C4" s="189">
        <v>45597</v>
      </c>
      <c r="D4" s="189">
        <f t="shared" ref="D4:AI4" si="0">EDATE(C4,1)</f>
        <v>45627</v>
      </c>
      <c r="E4" s="189">
        <f t="shared" si="0"/>
        <v>45658</v>
      </c>
      <c r="F4" s="189">
        <f t="shared" si="0"/>
        <v>45689</v>
      </c>
      <c r="G4" s="189">
        <f t="shared" si="0"/>
        <v>45717</v>
      </c>
      <c r="H4" s="189">
        <f t="shared" si="0"/>
        <v>45748</v>
      </c>
      <c r="I4" s="189">
        <f t="shared" si="0"/>
        <v>45778</v>
      </c>
      <c r="J4" s="189">
        <f t="shared" si="0"/>
        <v>45809</v>
      </c>
      <c r="K4" s="189">
        <f t="shared" si="0"/>
        <v>45839</v>
      </c>
      <c r="L4" s="189">
        <f t="shared" si="0"/>
        <v>45870</v>
      </c>
      <c r="M4" s="189">
        <f t="shared" si="0"/>
        <v>45901</v>
      </c>
      <c r="N4" s="189">
        <f t="shared" si="0"/>
        <v>45931</v>
      </c>
      <c r="O4" s="189">
        <f t="shared" si="0"/>
        <v>45962</v>
      </c>
      <c r="P4" s="189">
        <f t="shared" si="0"/>
        <v>45992</v>
      </c>
      <c r="Q4" s="189">
        <f t="shared" si="0"/>
        <v>46023</v>
      </c>
      <c r="R4" s="189">
        <f t="shared" si="0"/>
        <v>46054</v>
      </c>
      <c r="S4" s="189">
        <f t="shared" si="0"/>
        <v>46082</v>
      </c>
      <c r="T4" s="189">
        <f t="shared" si="0"/>
        <v>46113</v>
      </c>
      <c r="U4" s="189">
        <f t="shared" si="0"/>
        <v>46143</v>
      </c>
      <c r="V4" s="189">
        <f t="shared" si="0"/>
        <v>46174</v>
      </c>
      <c r="W4" s="189">
        <f t="shared" si="0"/>
        <v>46204</v>
      </c>
      <c r="X4" s="189">
        <f t="shared" si="0"/>
        <v>46235</v>
      </c>
      <c r="Y4" s="189">
        <f t="shared" si="0"/>
        <v>46266</v>
      </c>
      <c r="Z4" s="189">
        <f t="shared" si="0"/>
        <v>46296</v>
      </c>
      <c r="AA4" s="189">
        <f t="shared" si="0"/>
        <v>46327</v>
      </c>
      <c r="AB4" s="189">
        <f t="shared" si="0"/>
        <v>46357</v>
      </c>
      <c r="AC4" s="189">
        <f t="shared" si="0"/>
        <v>46388</v>
      </c>
      <c r="AD4" s="189">
        <f t="shared" si="0"/>
        <v>46419</v>
      </c>
      <c r="AE4" s="189">
        <f t="shared" si="0"/>
        <v>46447</v>
      </c>
      <c r="AF4" s="189">
        <f t="shared" si="0"/>
        <v>46478</v>
      </c>
      <c r="AG4" s="189">
        <f t="shared" si="0"/>
        <v>46508</v>
      </c>
      <c r="AH4" s="189">
        <f t="shared" si="0"/>
        <v>46539</v>
      </c>
      <c r="AI4" s="189">
        <f t="shared" si="0"/>
        <v>46569</v>
      </c>
      <c r="AJ4" s="189">
        <f t="shared" ref="AJ4:BS4" si="1">EDATE(AI4,1)</f>
        <v>46600</v>
      </c>
      <c r="AK4" s="189">
        <f t="shared" si="1"/>
        <v>46631</v>
      </c>
      <c r="AL4" s="189">
        <f t="shared" si="1"/>
        <v>46661</v>
      </c>
      <c r="AM4" s="189">
        <f t="shared" si="1"/>
        <v>46692</v>
      </c>
      <c r="AN4" s="189">
        <f t="shared" si="1"/>
        <v>46722</v>
      </c>
      <c r="AO4" s="189">
        <f t="shared" si="1"/>
        <v>46753</v>
      </c>
      <c r="AP4" s="189">
        <f t="shared" si="1"/>
        <v>46784</v>
      </c>
      <c r="AQ4" s="188">
        <f t="shared" si="1"/>
        <v>46813</v>
      </c>
      <c r="AR4" s="188">
        <f t="shared" si="1"/>
        <v>46844</v>
      </c>
      <c r="AS4" s="188">
        <f t="shared" si="1"/>
        <v>46874</v>
      </c>
      <c r="AT4" s="188">
        <f t="shared" si="1"/>
        <v>46905</v>
      </c>
      <c r="AU4" s="188">
        <f t="shared" si="1"/>
        <v>46935</v>
      </c>
      <c r="AV4" s="188">
        <f t="shared" si="1"/>
        <v>46966</v>
      </c>
      <c r="AW4" s="188">
        <f t="shared" si="1"/>
        <v>46997</v>
      </c>
      <c r="AX4" s="188">
        <f t="shared" si="1"/>
        <v>47027</v>
      </c>
      <c r="AY4" s="188">
        <f t="shared" si="1"/>
        <v>47058</v>
      </c>
      <c r="AZ4" s="188">
        <f t="shared" si="1"/>
        <v>47088</v>
      </c>
      <c r="BA4" s="188">
        <f t="shared" si="1"/>
        <v>47119</v>
      </c>
      <c r="BB4" s="188">
        <f t="shared" si="1"/>
        <v>47150</v>
      </c>
      <c r="BC4" s="188">
        <f t="shared" si="1"/>
        <v>47178</v>
      </c>
      <c r="BD4" s="188">
        <f t="shared" si="1"/>
        <v>47209</v>
      </c>
      <c r="BE4" s="188">
        <f t="shared" si="1"/>
        <v>47239</v>
      </c>
      <c r="BF4" s="188">
        <f t="shared" si="1"/>
        <v>47270</v>
      </c>
      <c r="BG4" s="188">
        <f t="shared" si="1"/>
        <v>47300</v>
      </c>
      <c r="BH4" s="188">
        <f t="shared" si="1"/>
        <v>47331</v>
      </c>
      <c r="BI4" s="188">
        <f t="shared" si="1"/>
        <v>47362</v>
      </c>
      <c r="BJ4" s="188">
        <f t="shared" si="1"/>
        <v>47392</v>
      </c>
      <c r="BK4" s="188">
        <f t="shared" si="1"/>
        <v>47423</v>
      </c>
      <c r="BL4" s="188">
        <f t="shared" si="1"/>
        <v>47453</v>
      </c>
      <c r="BM4" s="188">
        <f t="shared" si="1"/>
        <v>47484</v>
      </c>
      <c r="BN4" s="188">
        <f t="shared" si="1"/>
        <v>47515</v>
      </c>
      <c r="BO4" s="188">
        <f t="shared" si="1"/>
        <v>47543</v>
      </c>
      <c r="BP4" s="188">
        <f t="shared" si="1"/>
        <v>47574</v>
      </c>
      <c r="BQ4" s="188">
        <f t="shared" si="1"/>
        <v>47604</v>
      </c>
      <c r="BR4" s="188">
        <f t="shared" si="1"/>
        <v>47635</v>
      </c>
      <c r="BS4" s="187">
        <f t="shared" si="1"/>
        <v>47665</v>
      </c>
    </row>
    <row r="5" spans="2:71" ht="30" customHeight="1" x14ac:dyDescent="0.25">
      <c r="B5" s="182" t="s">
        <v>165</v>
      </c>
      <c r="C5" s="181"/>
      <c r="D5" s="186">
        <v>1</v>
      </c>
      <c r="E5" s="186">
        <f t="shared" ref="E5:AJ5" si="2">D5+1</f>
        <v>2</v>
      </c>
      <c r="F5" s="186">
        <f t="shared" si="2"/>
        <v>3</v>
      </c>
      <c r="G5" s="186">
        <f t="shared" si="2"/>
        <v>4</v>
      </c>
      <c r="H5" s="186">
        <f t="shared" si="2"/>
        <v>5</v>
      </c>
      <c r="I5" s="186">
        <f t="shared" si="2"/>
        <v>6</v>
      </c>
      <c r="J5" s="186">
        <f t="shared" si="2"/>
        <v>7</v>
      </c>
      <c r="K5" s="186">
        <f t="shared" si="2"/>
        <v>8</v>
      </c>
      <c r="L5" s="186">
        <f t="shared" si="2"/>
        <v>9</v>
      </c>
      <c r="M5" s="186">
        <f t="shared" si="2"/>
        <v>10</v>
      </c>
      <c r="N5" s="186">
        <f t="shared" si="2"/>
        <v>11</v>
      </c>
      <c r="O5" s="186">
        <f t="shared" si="2"/>
        <v>12</v>
      </c>
      <c r="P5" s="186">
        <f t="shared" si="2"/>
        <v>13</v>
      </c>
      <c r="Q5" s="186">
        <f t="shared" si="2"/>
        <v>14</v>
      </c>
      <c r="R5" s="186">
        <f t="shared" si="2"/>
        <v>15</v>
      </c>
      <c r="S5" s="186">
        <f t="shared" si="2"/>
        <v>16</v>
      </c>
      <c r="T5" s="186">
        <f t="shared" si="2"/>
        <v>17</v>
      </c>
      <c r="U5" s="186">
        <f t="shared" si="2"/>
        <v>18</v>
      </c>
      <c r="V5" s="186">
        <f t="shared" si="2"/>
        <v>19</v>
      </c>
      <c r="W5" s="186">
        <f t="shared" si="2"/>
        <v>20</v>
      </c>
      <c r="X5" s="186">
        <f t="shared" si="2"/>
        <v>21</v>
      </c>
      <c r="Y5" s="186">
        <f t="shared" si="2"/>
        <v>22</v>
      </c>
      <c r="Z5" s="186">
        <f t="shared" si="2"/>
        <v>23</v>
      </c>
      <c r="AA5" s="186">
        <f t="shared" si="2"/>
        <v>24</v>
      </c>
      <c r="AB5" s="186">
        <f t="shared" si="2"/>
        <v>25</v>
      </c>
      <c r="AC5" s="186">
        <f t="shared" si="2"/>
        <v>26</v>
      </c>
      <c r="AD5" s="186">
        <f t="shared" si="2"/>
        <v>27</v>
      </c>
      <c r="AE5" s="186">
        <f t="shared" si="2"/>
        <v>28</v>
      </c>
      <c r="AF5" s="186">
        <f t="shared" si="2"/>
        <v>29</v>
      </c>
      <c r="AG5" s="186">
        <f t="shared" si="2"/>
        <v>30</v>
      </c>
      <c r="AH5" s="186">
        <f t="shared" si="2"/>
        <v>31</v>
      </c>
      <c r="AI5" s="186">
        <f t="shared" si="2"/>
        <v>32</v>
      </c>
      <c r="AJ5" s="186">
        <f t="shared" si="2"/>
        <v>33</v>
      </c>
      <c r="AK5" s="186">
        <f t="shared" ref="AK5:BK5" si="3">AJ5+1</f>
        <v>34</v>
      </c>
      <c r="AL5" s="186">
        <f t="shared" si="3"/>
        <v>35</v>
      </c>
      <c r="AM5" s="186">
        <f t="shared" si="3"/>
        <v>36</v>
      </c>
      <c r="AN5" s="186">
        <f t="shared" si="3"/>
        <v>37</v>
      </c>
      <c r="AO5" s="186">
        <f t="shared" si="3"/>
        <v>38</v>
      </c>
      <c r="AP5" s="186">
        <f t="shared" si="3"/>
        <v>39</v>
      </c>
      <c r="AQ5" s="186">
        <f t="shared" si="3"/>
        <v>40</v>
      </c>
      <c r="AR5" s="186">
        <f t="shared" si="3"/>
        <v>41</v>
      </c>
      <c r="AS5" s="186">
        <f t="shared" si="3"/>
        <v>42</v>
      </c>
      <c r="AT5" s="186">
        <f t="shared" si="3"/>
        <v>43</v>
      </c>
      <c r="AU5" s="186">
        <f t="shared" si="3"/>
        <v>44</v>
      </c>
      <c r="AV5" s="186">
        <f t="shared" si="3"/>
        <v>45</v>
      </c>
      <c r="AW5" s="186">
        <f t="shared" si="3"/>
        <v>46</v>
      </c>
      <c r="AX5" s="186">
        <f t="shared" si="3"/>
        <v>47</v>
      </c>
      <c r="AY5" s="186">
        <f t="shared" si="3"/>
        <v>48</v>
      </c>
      <c r="AZ5" s="186">
        <f t="shared" si="3"/>
        <v>49</v>
      </c>
      <c r="BA5" s="186">
        <f t="shared" si="3"/>
        <v>50</v>
      </c>
      <c r="BB5" s="186">
        <f t="shared" si="3"/>
        <v>51</v>
      </c>
      <c r="BC5" s="186">
        <f t="shared" si="3"/>
        <v>52</v>
      </c>
      <c r="BD5" s="186">
        <f t="shared" si="3"/>
        <v>53</v>
      </c>
      <c r="BE5" s="186">
        <f t="shared" si="3"/>
        <v>54</v>
      </c>
      <c r="BF5" s="186">
        <f t="shared" si="3"/>
        <v>55</v>
      </c>
      <c r="BG5" s="186">
        <f t="shared" si="3"/>
        <v>56</v>
      </c>
      <c r="BH5" s="186">
        <f t="shared" si="3"/>
        <v>57</v>
      </c>
      <c r="BI5" s="186">
        <f t="shared" si="3"/>
        <v>58</v>
      </c>
      <c r="BJ5" s="186">
        <f t="shared" si="3"/>
        <v>59</v>
      </c>
      <c r="BK5" s="186">
        <f t="shared" si="3"/>
        <v>60</v>
      </c>
      <c r="BL5" s="181"/>
      <c r="BM5" s="181"/>
      <c r="BN5" s="181"/>
      <c r="BO5" s="181"/>
      <c r="BP5" s="181"/>
      <c r="BQ5" s="181"/>
      <c r="BR5" s="181"/>
      <c r="BS5" s="185"/>
    </row>
    <row r="6" spans="2:71" ht="30" customHeight="1" x14ac:dyDescent="0.25">
      <c r="B6" s="182" t="s">
        <v>164</v>
      </c>
      <c r="C6" s="184"/>
      <c r="D6" s="184"/>
      <c r="E6" s="180"/>
      <c r="F6" s="180"/>
      <c r="G6" s="179"/>
      <c r="H6" s="179"/>
      <c r="I6" s="179"/>
      <c r="J6" s="179"/>
      <c r="K6" s="170">
        <f t="shared" ref="K6:AP6" si="4">J6+1</f>
        <v>1</v>
      </c>
      <c r="L6" s="170">
        <f t="shared" si="4"/>
        <v>2</v>
      </c>
      <c r="M6" s="170">
        <f t="shared" si="4"/>
        <v>3</v>
      </c>
      <c r="N6" s="170">
        <f t="shared" si="4"/>
        <v>4</v>
      </c>
      <c r="O6" s="170">
        <f t="shared" si="4"/>
        <v>5</v>
      </c>
      <c r="P6" s="170">
        <f t="shared" si="4"/>
        <v>6</v>
      </c>
      <c r="Q6" s="170">
        <f t="shared" si="4"/>
        <v>7</v>
      </c>
      <c r="R6" s="170">
        <f t="shared" si="4"/>
        <v>8</v>
      </c>
      <c r="S6" s="170">
        <f t="shared" si="4"/>
        <v>9</v>
      </c>
      <c r="T6" s="170">
        <f t="shared" si="4"/>
        <v>10</v>
      </c>
      <c r="U6" s="170">
        <f t="shared" si="4"/>
        <v>11</v>
      </c>
      <c r="V6" s="170">
        <f t="shared" si="4"/>
        <v>12</v>
      </c>
      <c r="W6" s="170">
        <f t="shared" si="4"/>
        <v>13</v>
      </c>
      <c r="X6" s="170">
        <f t="shared" si="4"/>
        <v>14</v>
      </c>
      <c r="Y6" s="170">
        <f t="shared" si="4"/>
        <v>15</v>
      </c>
      <c r="Z6" s="170">
        <f t="shared" si="4"/>
        <v>16</v>
      </c>
      <c r="AA6" s="170">
        <f t="shared" si="4"/>
        <v>17</v>
      </c>
      <c r="AB6" s="170">
        <f t="shared" si="4"/>
        <v>18</v>
      </c>
      <c r="AC6" s="170">
        <f t="shared" si="4"/>
        <v>19</v>
      </c>
      <c r="AD6" s="170">
        <f t="shared" si="4"/>
        <v>20</v>
      </c>
      <c r="AE6" s="170">
        <f t="shared" si="4"/>
        <v>21</v>
      </c>
      <c r="AF6" s="170">
        <f t="shared" si="4"/>
        <v>22</v>
      </c>
      <c r="AG6" s="170">
        <f t="shared" si="4"/>
        <v>23</v>
      </c>
      <c r="AH6" s="170">
        <f t="shared" si="4"/>
        <v>24</v>
      </c>
      <c r="AI6" s="170">
        <f t="shared" si="4"/>
        <v>25</v>
      </c>
      <c r="AJ6" s="170">
        <f t="shared" si="4"/>
        <v>26</v>
      </c>
      <c r="AK6" s="170">
        <f t="shared" si="4"/>
        <v>27</v>
      </c>
      <c r="AL6" s="170">
        <f t="shared" si="4"/>
        <v>28</v>
      </c>
      <c r="AM6" s="170">
        <f t="shared" si="4"/>
        <v>29</v>
      </c>
      <c r="AN6" s="170">
        <f t="shared" si="4"/>
        <v>30</v>
      </c>
      <c r="AO6" s="170">
        <f t="shared" si="4"/>
        <v>31</v>
      </c>
      <c r="AP6" s="170">
        <f t="shared" si="4"/>
        <v>32</v>
      </c>
      <c r="AQ6" s="170">
        <f t="shared" ref="AQ6:BR6" si="5">AP6+1</f>
        <v>33</v>
      </c>
      <c r="AR6" s="170">
        <f t="shared" si="5"/>
        <v>34</v>
      </c>
      <c r="AS6" s="170">
        <f t="shared" si="5"/>
        <v>35</v>
      </c>
      <c r="AT6" s="170">
        <f t="shared" si="5"/>
        <v>36</v>
      </c>
      <c r="AU6" s="170">
        <f t="shared" si="5"/>
        <v>37</v>
      </c>
      <c r="AV6" s="170">
        <f t="shared" si="5"/>
        <v>38</v>
      </c>
      <c r="AW6" s="170">
        <f t="shared" si="5"/>
        <v>39</v>
      </c>
      <c r="AX6" s="170">
        <f t="shared" si="5"/>
        <v>40</v>
      </c>
      <c r="AY6" s="170">
        <f t="shared" si="5"/>
        <v>41</v>
      </c>
      <c r="AZ6" s="170">
        <f t="shared" si="5"/>
        <v>42</v>
      </c>
      <c r="BA6" s="170">
        <f t="shared" si="5"/>
        <v>43</v>
      </c>
      <c r="BB6" s="170">
        <f t="shared" si="5"/>
        <v>44</v>
      </c>
      <c r="BC6" s="170">
        <f t="shared" si="5"/>
        <v>45</v>
      </c>
      <c r="BD6" s="170">
        <f t="shared" si="5"/>
        <v>46</v>
      </c>
      <c r="BE6" s="170">
        <f t="shared" si="5"/>
        <v>47</v>
      </c>
      <c r="BF6" s="170">
        <f t="shared" si="5"/>
        <v>48</v>
      </c>
      <c r="BG6" s="170">
        <f t="shared" si="5"/>
        <v>49</v>
      </c>
      <c r="BH6" s="170">
        <f t="shared" si="5"/>
        <v>50</v>
      </c>
      <c r="BI6" s="170">
        <f t="shared" si="5"/>
        <v>51</v>
      </c>
      <c r="BJ6" s="170">
        <f t="shared" si="5"/>
        <v>52</v>
      </c>
      <c r="BK6" s="170">
        <f t="shared" si="5"/>
        <v>53</v>
      </c>
      <c r="BL6" s="170">
        <f t="shared" si="5"/>
        <v>54</v>
      </c>
      <c r="BM6" s="170">
        <f t="shared" si="5"/>
        <v>55</v>
      </c>
      <c r="BN6" s="170">
        <f t="shared" si="5"/>
        <v>56</v>
      </c>
      <c r="BO6" s="170">
        <f t="shared" si="5"/>
        <v>57</v>
      </c>
      <c r="BP6" s="170">
        <f t="shared" si="5"/>
        <v>58</v>
      </c>
      <c r="BQ6" s="170">
        <f t="shared" si="5"/>
        <v>59</v>
      </c>
      <c r="BR6" s="170">
        <f t="shared" si="5"/>
        <v>60</v>
      </c>
      <c r="BS6" s="183"/>
    </row>
    <row r="7" spans="2:71" ht="30" customHeight="1" x14ac:dyDescent="0.25">
      <c r="B7" s="182" t="s">
        <v>163</v>
      </c>
      <c r="C7" s="181"/>
      <c r="D7" s="181"/>
      <c r="E7" s="181"/>
      <c r="F7" s="181"/>
      <c r="G7" s="180"/>
      <c r="H7" s="179"/>
      <c r="I7" s="179"/>
      <c r="J7" s="179"/>
      <c r="K7" s="179"/>
      <c r="L7" s="170">
        <f t="shared" ref="L7:BG7" si="6">K7+1</f>
        <v>1</v>
      </c>
      <c r="M7" s="170">
        <f t="shared" si="6"/>
        <v>2</v>
      </c>
      <c r="N7" s="170">
        <f t="shared" si="6"/>
        <v>3</v>
      </c>
      <c r="O7" s="170">
        <f t="shared" si="6"/>
        <v>4</v>
      </c>
      <c r="P7" s="170">
        <f t="shared" si="6"/>
        <v>5</v>
      </c>
      <c r="Q7" s="170">
        <f t="shared" si="6"/>
        <v>6</v>
      </c>
      <c r="R7" s="170">
        <f t="shared" si="6"/>
        <v>7</v>
      </c>
      <c r="S7" s="170">
        <f t="shared" si="6"/>
        <v>8</v>
      </c>
      <c r="T7" s="170">
        <f t="shared" si="6"/>
        <v>9</v>
      </c>
      <c r="U7" s="170">
        <f t="shared" si="6"/>
        <v>10</v>
      </c>
      <c r="V7" s="170">
        <f t="shared" si="6"/>
        <v>11</v>
      </c>
      <c r="W7" s="170">
        <f t="shared" si="6"/>
        <v>12</v>
      </c>
      <c r="X7" s="170">
        <f t="shared" si="6"/>
        <v>13</v>
      </c>
      <c r="Y7" s="170">
        <f t="shared" si="6"/>
        <v>14</v>
      </c>
      <c r="Z7" s="170">
        <f t="shared" si="6"/>
        <v>15</v>
      </c>
      <c r="AA7" s="170">
        <f t="shared" si="6"/>
        <v>16</v>
      </c>
      <c r="AB7" s="170">
        <f t="shared" si="6"/>
        <v>17</v>
      </c>
      <c r="AC7" s="170">
        <f t="shared" si="6"/>
        <v>18</v>
      </c>
      <c r="AD7" s="170">
        <f t="shared" si="6"/>
        <v>19</v>
      </c>
      <c r="AE7" s="170">
        <f t="shared" si="6"/>
        <v>20</v>
      </c>
      <c r="AF7" s="170">
        <f t="shared" si="6"/>
        <v>21</v>
      </c>
      <c r="AG7" s="170">
        <f t="shared" si="6"/>
        <v>22</v>
      </c>
      <c r="AH7" s="170">
        <f t="shared" si="6"/>
        <v>23</v>
      </c>
      <c r="AI7" s="170">
        <f t="shared" si="6"/>
        <v>24</v>
      </c>
      <c r="AJ7" s="170">
        <f t="shared" si="6"/>
        <v>25</v>
      </c>
      <c r="AK7" s="170">
        <f t="shared" si="6"/>
        <v>26</v>
      </c>
      <c r="AL7" s="170">
        <f t="shared" si="6"/>
        <v>27</v>
      </c>
      <c r="AM7" s="170">
        <f t="shared" si="6"/>
        <v>28</v>
      </c>
      <c r="AN7" s="170">
        <f t="shared" si="6"/>
        <v>29</v>
      </c>
      <c r="AO7" s="170">
        <f t="shared" si="6"/>
        <v>30</v>
      </c>
      <c r="AP7" s="170">
        <f t="shared" si="6"/>
        <v>31</v>
      </c>
      <c r="AQ7" s="170">
        <f t="shared" si="6"/>
        <v>32</v>
      </c>
      <c r="AR7" s="170">
        <f t="shared" si="6"/>
        <v>33</v>
      </c>
      <c r="AS7" s="170">
        <f t="shared" si="6"/>
        <v>34</v>
      </c>
      <c r="AT7" s="170">
        <f t="shared" si="6"/>
        <v>35</v>
      </c>
      <c r="AU7" s="170">
        <f t="shared" si="6"/>
        <v>36</v>
      </c>
      <c r="AV7" s="170">
        <f t="shared" si="6"/>
        <v>37</v>
      </c>
      <c r="AW7" s="170">
        <f t="shared" si="6"/>
        <v>38</v>
      </c>
      <c r="AX7" s="170">
        <f t="shared" si="6"/>
        <v>39</v>
      </c>
      <c r="AY7" s="170">
        <f t="shared" si="6"/>
        <v>40</v>
      </c>
      <c r="AZ7" s="170">
        <f t="shared" si="6"/>
        <v>41</v>
      </c>
      <c r="BA7" s="170">
        <f t="shared" si="6"/>
        <v>42</v>
      </c>
      <c r="BB7" s="170">
        <f t="shared" si="6"/>
        <v>43</v>
      </c>
      <c r="BC7" s="170">
        <f t="shared" si="6"/>
        <v>44</v>
      </c>
      <c r="BD7" s="170">
        <f t="shared" si="6"/>
        <v>45</v>
      </c>
      <c r="BE7" s="170">
        <f t="shared" si="6"/>
        <v>46</v>
      </c>
      <c r="BF7" s="170">
        <f t="shared" si="6"/>
        <v>47</v>
      </c>
      <c r="BG7" s="170">
        <f t="shared" si="6"/>
        <v>48</v>
      </c>
      <c r="BH7" s="178"/>
      <c r="BI7" s="178"/>
      <c r="BJ7" s="178"/>
      <c r="BK7" s="178"/>
      <c r="BL7" s="178"/>
      <c r="BM7" s="178"/>
      <c r="BN7" s="178"/>
      <c r="BO7" s="178"/>
      <c r="BP7" s="178"/>
      <c r="BQ7" s="178"/>
      <c r="BR7" s="178"/>
      <c r="BS7" s="177"/>
    </row>
    <row r="8" spans="2:71" ht="30" customHeight="1" x14ac:dyDescent="0.25">
      <c r="B8" s="174" t="s">
        <v>162</v>
      </c>
      <c r="C8" s="155"/>
      <c r="D8" s="155"/>
      <c r="E8" s="155"/>
      <c r="F8" s="155"/>
      <c r="G8" s="164"/>
      <c r="H8" s="164"/>
      <c r="I8" s="161"/>
      <c r="J8" s="161"/>
      <c r="K8" s="163"/>
      <c r="L8" s="171">
        <f t="shared" ref="L8:W8" si="7">K8+1</f>
        <v>1</v>
      </c>
      <c r="M8" s="170">
        <f t="shared" si="7"/>
        <v>2</v>
      </c>
      <c r="N8" s="170">
        <f t="shared" si="7"/>
        <v>3</v>
      </c>
      <c r="O8" s="170">
        <f t="shared" si="7"/>
        <v>4</v>
      </c>
      <c r="P8" s="170">
        <f t="shared" si="7"/>
        <v>5</v>
      </c>
      <c r="Q8" s="170">
        <f t="shared" si="7"/>
        <v>6</v>
      </c>
      <c r="R8" s="170">
        <f t="shared" si="7"/>
        <v>7</v>
      </c>
      <c r="S8" s="170">
        <f t="shared" si="7"/>
        <v>8</v>
      </c>
      <c r="T8" s="170">
        <f t="shared" si="7"/>
        <v>9</v>
      </c>
      <c r="U8" s="170">
        <f t="shared" si="7"/>
        <v>10</v>
      </c>
      <c r="V8" s="170">
        <f t="shared" si="7"/>
        <v>11</v>
      </c>
      <c r="W8" s="158">
        <f t="shared" si="7"/>
        <v>12</v>
      </c>
      <c r="X8" s="169"/>
      <c r="Y8" s="168"/>
      <c r="Z8" s="168"/>
      <c r="AA8" s="168"/>
      <c r="AB8" s="167"/>
      <c r="AC8" s="167"/>
      <c r="AD8" s="167"/>
      <c r="AE8" s="167"/>
      <c r="AF8" s="167"/>
      <c r="AG8" s="167"/>
      <c r="AH8" s="167"/>
      <c r="AI8" s="167"/>
      <c r="AJ8" s="167"/>
      <c r="AK8" s="167"/>
      <c r="AL8" s="167"/>
      <c r="AM8" s="167"/>
      <c r="AN8" s="167"/>
      <c r="AO8" s="167"/>
      <c r="AP8" s="167"/>
      <c r="AQ8" s="167"/>
      <c r="AR8" s="167"/>
      <c r="AS8" s="167"/>
      <c r="AT8" s="167"/>
      <c r="AU8" s="167"/>
      <c r="AV8" s="167"/>
      <c r="AW8" s="167"/>
      <c r="AX8" s="167"/>
      <c r="AY8" s="167"/>
      <c r="AZ8" s="167"/>
      <c r="BA8" s="167"/>
      <c r="BB8" s="167"/>
      <c r="BC8" s="167"/>
      <c r="BD8" s="167"/>
      <c r="BE8" s="167"/>
      <c r="BF8" s="167"/>
      <c r="BG8" s="167"/>
      <c r="BH8" s="167"/>
      <c r="BI8" s="167"/>
      <c r="BJ8" s="167"/>
      <c r="BK8" s="167"/>
      <c r="BL8" s="167"/>
      <c r="BM8" s="167"/>
      <c r="BN8" s="167"/>
      <c r="BO8" s="167"/>
      <c r="BP8" s="167"/>
      <c r="BQ8" s="167"/>
      <c r="BR8" s="167"/>
      <c r="BS8" s="166"/>
    </row>
    <row r="9" spans="2:71" ht="30" customHeight="1" x14ac:dyDescent="0.25">
      <c r="B9" s="174" t="s">
        <v>161</v>
      </c>
      <c r="C9" s="155"/>
      <c r="D9" s="155"/>
      <c r="E9" s="155"/>
      <c r="F9" s="155"/>
      <c r="G9" s="155"/>
      <c r="H9" s="155"/>
      <c r="I9" s="155"/>
      <c r="J9" s="164"/>
      <c r="K9" s="173"/>
      <c r="L9" s="162"/>
      <c r="M9" s="161"/>
      <c r="N9" s="163"/>
      <c r="O9" s="171">
        <f t="shared" ref="O9:AN9" si="8">N9+1</f>
        <v>1</v>
      </c>
      <c r="P9" s="170">
        <f t="shared" si="8"/>
        <v>2</v>
      </c>
      <c r="Q9" s="170">
        <f t="shared" si="8"/>
        <v>3</v>
      </c>
      <c r="R9" s="170">
        <f t="shared" si="8"/>
        <v>4</v>
      </c>
      <c r="S9" s="170">
        <f t="shared" si="8"/>
        <v>5</v>
      </c>
      <c r="T9" s="170">
        <f t="shared" si="8"/>
        <v>6</v>
      </c>
      <c r="U9" s="170">
        <f t="shared" si="8"/>
        <v>7</v>
      </c>
      <c r="V9" s="170">
        <f t="shared" si="8"/>
        <v>8</v>
      </c>
      <c r="W9" s="172">
        <f t="shared" si="8"/>
        <v>9</v>
      </c>
      <c r="X9" s="171">
        <f t="shared" si="8"/>
        <v>10</v>
      </c>
      <c r="Y9" s="170">
        <f t="shared" si="8"/>
        <v>11</v>
      </c>
      <c r="Z9" s="170">
        <f t="shared" si="8"/>
        <v>12</v>
      </c>
      <c r="AA9" s="170">
        <f t="shared" si="8"/>
        <v>13</v>
      </c>
      <c r="AB9" s="170">
        <f t="shared" si="8"/>
        <v>14</v>
      </c>
      <c r="AC9" s="170">
        <f t="shared" si="8"/>
        <v>15</v>
      </c>
      <c r="AD9" s="170">
        <f t="shared" si="8"/>
        <v>16</v>
      </c>
      <c r="AE9" s="170">
        <f t="shared" si="8"/>
        <v>17</v>
      </c>
      <c r="AF9" s="170">
        <f t="shared" si="8"/>
        <v>18</v>
      </c>
      <c r="AG9" s="170">
        <f t="shared" si="8"/>
        <v>19</v>
      </c>
      <c r="AH9" s="170">
        <f t="shared" si="8"/>
        <v>20</v>
      </c>
      <c r="AI9" s="170">
        <f t="shared" si="8"/>
        <v>21</v>
      </c>
      <c r="AJ9" s="170">
        <f t="shared" si="8"/>
        <v>22</v>
      </c>
      <c r="AK9" s="170">
        <f t="shared" si="8"/>
        <v>23</v>
      </c>
      <c r="AL9" s="170">
        <f t="shared" si="8"/>
        <v>24</v>
      </c>
      <c r="AM9" s="170">
        <f t="shared" si="8"/>
        <v>25</v>
      </c>
      <c r="AN9" s="158">
        <f t="shared" si="8"/>
        <v>26</v>
      </c>
      <c r="AO9" s="169"/>
      <c r="AP9" s="168"/>
      <c r="AQ9" s="168"/>
      <c r="AR9" s="168"/>
      <c r="AS9" s="167"/>
      <c r="AT9" s="167"/>
      <c r="AU9" s="167"/>
      <c r="AV9" s="167"/>
      <c r="AW9" s="167"/>
      <c r="AX9" s="167"/>
      <c r="AY9" s="167"/>
      <c r="AZ9" s="167"/>
      <c r="BA9" s="167"/>
      <c r="BB9" s="167"/>
      <c r="BC9" s="167"/>
      <c r="BD9" s="167"/>
      <c r="BE9" s="167"/>
      <c r="BF9" s="167"/>
      <c r="BG9" s="167"/>
      <c r="BH9" s="167"/>
      <c r="BI9" s="167"/>
      <c r="BJ9" s="167"/>
      <c r="BK9" s="167"/>
      <c r="BL9" s="167"/>
      <c r="BM9" s="167"/>
      <c r="BN9" s="167"/>
      <c r="BO9" s="167"/>
      <c r="BP9" s="167"/>
      <c r="BQ9" s="167"/>
      <c r="BR9" s="167"/>
      <c r="BS9" s="166"/>
    </row>
    <row r="10" spans="2:71" ht="30" customHeight="1" x14ac:dyDescent="0.25">
      <c r="B10" s="174" t="s">
        <v>160</v>
      </c>
      <c r="C10" s="155"/>
      <c r="D10" s="155"/>
      <c r="E10" s="155"/>
      <c r="F10" s="155"/>
      <c r="G10" s="164"/>
      <c r="H10" s="164"/>
      <c r="I10" s="161"/>
      <c r="J10" s="161"/>
      <c r="K10" s="163"/>
      <c r="L10" s="171">
        <f t="shared" ref="L10:AI10" si="9">K10+1</f>
        <v>1</v>
      </c>
      <c r="M10" s="170">
        <f t="shared" si="9"/>
        <v>2</v>
      </c>
      <c r="N10" s="172">
        <f t="shared" si="9"/>
        <v>3</v>
      </c>
      <c r="O10" s="171">
        <f t="shared" si="9"/>
        <v>4</v>
      </c>
      <c r="P10" s="170">
        <f t="shared" si="9"/>
        <v>5</v>
      </c>
      <c r="Q10" s="170">
        <f t="shared" si="9"/>
        <v>6</v>
      </c>
      <c r="R10" s="170">
        <f t="shared" si="9"/>
        <v>7</v>
      </c>
      <c r="S10" s="170">
        <f t="shared" si="9"/>
        <v>8</v>
      </c>
      <c r="T10" s="170">
        <f t="shared" si="9"/>
        <v>9</v>
      </c>
      <c r="U10" s="170">
        <f t="shared" si="9"/>
        <v>10</v>
      </c>
      <c r="V10" s="170">
        <f t="shared" si="9"/>
        <v>11</v>
      </c>
      <c r="W10" s="172">
        <f t="shared" si="9"/>
        <v>12</v>
      </c>
      <c r="X10" s="171">
        <f t="shared" si="9"/>
        <v>13</v>
      </c>
      <c r="Y10" s="170">
        <f t="shared" si="9"/>
        <v>14</v>
      </c>
      <c r="Z10" s="170">
        <f t="shared" si="9"/>
        <v>15</v>
      </c>
      <c r="AA10" s="170">
        <f t="shared" si="9"/>
        <v>16</v>
      </c>
      <c r="AB10" s="170">
        <f t="shared" si="9"/>
        <v>17</v>
      </c>
      <c r="AC10" s="170">
        <f t="shared" si="9"/>
        <v>18</v>
      </c>
      <c r="AD10" s="170">
        <f t="shared" si="9"/>
        <v>19</v>
      </c>
      <c r="AE10" s="170">
        <f t="shared" si="9"/>
        <v>20</v>
      </c>
      <c r="AF10" s="170">
        <f t="shared" si="9"/>
        <v>21</v>
      </c>
      <c r="AG10" s="170">
        <f t="shared" si="9"/>
        <v>22</v>
      </c>
      <c r="AH10" s="170">
        <f t="shared" si="9"/>
        <v>23</v>
      </c>
      <c r="AI10" s="158">
        <f t="shared" si="9"/>
        <v>24</v>
      </c>
      <c r="AJ10" s="169"/>
      <c r="AK10" s="168"/>
      <c r="AL10" s="168"/>
      <c r="AM10" s="168"/>
      <c r="AN10" s="176"/>
      <c r="AO10" s="175"/>
      <c r="AP10" s="167"/>
      <c r="AQ10" s="167"/>
      <c r="AR10" s="167"/>
      <c r="AS10" s="167"/>
      <c r="AT10" s="167"/>
      <c r="AU10" s="167"/>
      <c r="AV10" s="167"/>
      <c r="AW10" s="167"/>
      <c r="AX10" s="167"/>
      <c r="AY10" s="167"/>
      <c r="AZ10" s="167"/>
      <c r="BA10" s="167"/>
      <c r="BB10" s="167"/>
      <c r="BC10" s="167"/>
      <c r="BD10" s="167"/>
      <c r="BE10" s="167"/>
      <c r="BF10" s="167"/>
      <c r="BG10" s="167"/>
      <c r="BH10" s="167"/>
      <c r="BI10" s="167"/>
      <c r="BJ10" s="167"/>
      <c r="BK10" s="167"/>
      <c r="BL10" s="167"/>
      <c r="BM10" s="167"/>
      <c r="BN10" s="167"/>
      <c r="BO10" s="167"/>
      <c r="BP10" s="167"/>
      <c r="BQ10" s="167"/>
      <c r="BR10" s="167"/>
      <c r="BS10" s="166"/>
    </row>
    <row r="11" spans="2:71" ht="30" customHeight="1" x14ac:dyDescent="0.25">
      <c r="B11" s="174" t="s">
        <v>159</v>
      </c>
      <c r="C11" s="155"/>
      <c r="D11" s="155"/>
      <c r="E11" s="155"/>
      <c r="F11" s="155"/>
      <c r="G11" s="155"/>
      <c r="H11" s="155"/>
      <c r="I11" s="155"/>
      <c r="J11" s="164"/>
      <c r="K11" s="173"/>
      <c r="L11" s="162"/>
      <c r="M11" s="161"/>
      <c r="N11" s="163"/>
      <c r="O11" s="171">
        <f t="shared" ref="O11:AR11" si="10">N11+1</f>
        <v>1</v>
      </c>
      <c r="P11" s="170">
        <f t="shared" si="10"/>
        <v>2</v>
      </c>
      <c r="Q11" s="170">
        <f t="shared" si="10"/>
        <v>3</v>
      </c>
      <c r="R11" s="170">
        <f t="shared" si="10"/>
        <v>4</v>
      </c>
      <c r="S11" s="170">
        <f t="shared" si="10"/>
        <v>5</v>
      </c>
      <c r="T11" s="170">
        <f t="shared" si="10"/>
        <v>6</v>
      </c>
      <c r="U11" s="170">
        <f t="shared" si="10"/>
        <v>7</v>
      </c>
      <c r="V11" s="170">
        <f t="shared" si="10"/>
        <v>8</v>
      </c>
      <c r="W11" s="172">
        <f t="shared" si="10"/>
        <v>9</v>
      </c>
      <c r="X11" s="171">
        <f t="shared" si="10"/>
        <v>10</v>
      </c>
      <c r="Y11" s="170">
        <f t="shared" si="10"/>
        <v>11</v>
      </c>
      <c r="Z11" s="170">
        <f t="shared" si="10"/>
        <v>12</v>
      </c>
      <c r="AA11" s="170">
        <f t="shared" si="10"/>
        <v>13</v>
      </c>
      <c r="AB11" s="170">
        <f t="shared" si="10"/>
        <v>14</v>
      </c>
      <c r="AC11" s="170">
        <f t="shared" si="10"/>
        <v>15</v>
      </c>
      <c r="AD11" s="170">
        <f t="shared" si="10"/>
        <v>16</v>
      </c>
      <c r="AE11" s="170">
        <f t="shared" si="10"/>
        <v>17</v>
      </c>
      <c r="AF11" s="170">
        <f t="shared" si="10"/>
        <v>18</v>
      </c>
      <c r="AG11" s="170">
        <f t="shared" si="10"/>
        <v>19</v>
      </c>
      <c r="AH11" s="170">
        <f t="shared" si="10"/>
        <v>20</v>
      </c>
      <c r="AI11" s="172">
        <f t="shared" si="10"/>
        <v>21</v>
      </c>
      <c r="AJ11" s="171">
        <f t="shared" si="10"/>
        <v>22</v>
      </c>
      <c r="AK11" s="170">
        <f t="shared" si="10"/>
        <v>23</v>
      </c>
      <c r="AL11" s="170">
        <f t="shared" si="10"/>
        <v>24</v>
      </c>
      <c r="AM11" s="170">
        <f t="shared" si="10"/>
        <v>25</v>
      </c>
      <c r="AN11" s="172">
        <f t="shared" si="10"/>
        <v>26</v>
      </c>
      <c r="AO11" s="171">
        <f t="shared" si="10"/>
        <v>27</v>
      </c>
      <c r="AP11" s="170">
        <f t="shared" si="10"/>
        <v>28</v>
      </c>
      <c r="AQ11" s="170">
        <f t="shared" si="10"/>
        <v>29</v>
      </c>
      <c r="AR11" s="158">
        <f t="shared" si="10"/>
        <v>30</v>
      </c>
      <c r="AS11" s="169"/>
      <c r="AT11" s="168"/>
      <c r="AU11" s="168"/>
      <c r="AV11" s="168"/>
      <c r="AW11" s="167"/>
      <c r="AX11" s="167"/>
      <c r="AY11" s="167"/>
      <c r="AZ11" s="167"/>
      <c r="BA11" s="167"/>
      <c r="BB11" s="167"/>
      <c r="BC11" s="167"/>
      <c r="BD11" s="167"/>
      <c r="BE11" s="167"/>
      <c r="BF11" s="167"/>
      <c r="BG11" s="167"/>
      <c r="BH11" s="167"/>
      <c r="BI11" s="167"/>
      <c r="BJ11" s="167"/>
      <c r="BK11" s="167"/>
      <c r="BL11" s="167"/>
      <c r="BM11" s="167"/>
      <c r="BN11" s="167"/>
      <c r="BO11" s="167"/>
      <c r="BP11" s="167"/>
      <c r="BQ11" s="167"/>
      <c r="BR11" s="167"/>
      <c r="BS11" s="166"/>
    </row>
    <row r="12" spans="2:71" ht="30" customHeight="1" x14ac:dyDescent="0.25">
      <c r="B12" s="165" t="s">
        <v>158</v>
      </c>
      <c r="C12" s="155"/>
      <c r="D12" s="155"/>
      <c r="E12" s="155"/>
      <c r="F12" s="155"/>
      <c r="G12" s="155"/>
      <c r="H12" s="155"/>
      <c r="I12" s="164"/>
      <c r="J12" s="164"/>
      <c r="K12" s="163"/>
      <c r="L12" s="162"/>
      <c r="M12" s="161"/>
      <c r="N12" s="158">
        <f>M12+1</f>
        <v>1</v>
      </c>
      <c r="O12" s="160">
        <f t="shared" ref="O12:AR12" si="11">N12+1</f>
        <v>2</v>
      </c>
      <c r="P12" s="159">
        <f t="shared" si="11"/>
        <v>3</v>
      </c>
      <c r="Q12" s="159">
        <f t="shared" si="11"/>
        <v>4</v>
      </c>
      <c r="R12" s="159">
        <f t="shared" si="11"/>
        <v>5</v>
      </c>
      <c r="S12" s="159">
        <f t="shared" si="11"/>
        <v>6</v>
      </c>
      <c r="T12" s="159">
        <f t="shared" si="11"/>
        <v>7</v>
      </c>
      <c r="U12" s="159">
        <f t="shared" si="11"/>
        <v>8</v>
      </c>
      <c r="V12" s="159">
        <f t="shared" si="11"/>
        <v>9</v>
      </c>
      <c r="W12" s="158">
        <f t="shared" si="11"/>
        <v>10</v>
      </c>
      <c r="X12" s="160">
        <f t="shared" si="11"/>
        <v>11</v>
      </c>
      <c r="Y12" s="159">
        <f t="shared" si="11"/>
        <v>12</v>
      </c>
      <c r="Z12" s="159">
        <f t="shared" si="11"/>
        <v>13</v>
      </c>
      <c r="AA12" s="159">
        <f t="shared" si="11"/>
        <v>14</v>
      </c>
      <c r="AB12" s="159">
        <f t="shared" si="11"/>
        <v>15</v>
      </c>
      <c r="AC12" s="159">
        <f t="shared" si="11"/>
        <v>16</v>
      </c>
      <c r="AD12" s="159">
        <f t="shared" si="11"/>
        <v>17</v>
      </c>
      <c r="AE12" s="159">
        <f t="shared" si="11"/>
        <v>18</v>
      </c>
      <c r="AF12" s="159">
        <f t="shared" si="11"/>
        <v>19</v>
      </c>
      <c r="AG12" s="159">
        <f t="shared" si="11"/>
        <v>20</v>
      </c>
      <c r="AH12" s="159">
        <f t="shared" si="11"/>
        <v>21</v>
      </c>
      <c r="AI12" s="158">
        <f t="shared" si="11"/>
        <v>22</v>
      </c>
      <c r="AJ12" s="160">
        <f t="shared" si="11"/>
        <v>23</v>
      </c>
      <c r="AK12" s="159">
        <f t="shared" si="11"/>
        <v>24</v>
      </c>
      <c r="AL12" s="159">
        <f t="shared" si="11"/>
        <v>25</v>
      </c>
      <c r="AM12" s="159">
        <f t="shared" si="11"/>
        <v>26</v>
      </c>
      <c r="AN12" s="158">
        <f t="shared" si="11"/>
        <v>27</v>
      </c>
      <c r="AO12" s="160">
        <f t="shared" si="11"/>
        <v>28</v>
      </c>
      <c r="AP12" s="159">
        <f t="shared" si="11"/>
        <v>29</v>
      </c>
      <c r="AQ12" s="159">
        <f t="shared" si="11"/>
        <v>30</v>
      </c>
      <c r="AR12" s="158">
        <f t="shared" si="11"/>
        <v>31</v>
      </c>
      <c r="AS12" s="160">
        <f t="shared" ref="AS12:BG12" si="12">AR12+1</f>
        <v>32</v>
      </c>
      <c r="AT12" s="159">
        <f t="shared" si="12"/>
        <v>33</v>
      </c>
      <c r="AU12" s="159">
        <f t="shared" si="12"/>
        <v>34</v>
      </c>
      <c r="AV12" s="159">
        <f t="shared" si="12"/>
        <v>35</v>
      </c>
      <c r="AW12" s="159">
        <f t="shared" si="12"/>
        <v>36</v>
      </c>
      <c r="AX12" s="159">
        <f t="shared" si="12"/>
        <v>37</v>
      </c>
      <c r="AY12" s="159">
        <f t="shared" si="12"/>
        <v>38</v>
      </c>
      <c r="AZ12" s="159">
        <f t="shared" si="12"/>
        <v>39</v>
      </c>
      <c r="BA12" s="159">
        <f t="shared" si="12"/>
        <v>40</v>
      </c>
      <c r="BB12" s="159">
        <f t="shared" si="12"/>
        <v>41</v>
      </c>
      <c r="BC12" s="159">
        <f t="shared" si="12"/>
        <v>42</v>
      </c>
      <c r="BD12" s="159">
        <f t="shared" si="12"/>
        <v>43</v>
      </c>
      <c r="BE12" s="159">
        <f t="shared" si="12"/>
        <v>44</v>
      </c>
      <c r="BF12" s="159">
        <f t="shared" si="12"/>
        <v>45</v>
      </c>
      <c r="BG12" s="158">
        <f t="shared" si="12"/>
        <v>46</v>
      </c>
      <c r="BH12" s="157"/>
      <c r="BI12" s="156"/>
      <c r="BJ12" s="156"/>
      <c r="BK12" s="156"/>
      <c r="BL12" s="155"/>
      <c r="BM12" s="155"/>
      <c r="BN12" s="155"/>
      <c r="BO12" s="155"/>
      <c r="BP12" s="155"/>
      <c r="BQ12" s="155"/>
      <c r="BR12" s="155"/>
      <c r="BS12" s="154"/>
    </row>
    <row r="13" spans="2:71" ht="45" customHeight="1" thickBot="1" x14ac:dyDescent="0.3">
      <c r="B13" s="153" t="s">
        <v>157</v>
      </c>
      <c r="C13" s="150"/>
      <c r="D13" s="150"/>
      <c r="E13" s="150"/>
      <c r="F13" s="150"/>
      <c r="G13" s="150"/>
      <c r="H13" s="150"/>
      <c r="I13" s="150"/>
      <c r="J13" s="150"/>
      <c r="K13" s="152"/>
      <c r="L13" s="321">
        <v>2</v>
      </c>
      <c r="M13" s="322"/>
      <c r="N13" s="323"/>
      <c r="O13" s="330">
        <v>5</v>
      </c>
      <c r="P13" s="331"/>
      <c r="Q13" s="331"/>
      <c r="R13" s="331"/>
      <c r="S13" s="331"/>
      <c r="T13" s="331"/>
      <c r="U13" s="331"/>
      <c r="V13" s="331"/>
      <c r="W13" s="332"/>
      <c r="X13" s="327">
        <v>4</v>
      </c>
      <c r="Y13" s="328"/>
      <c r="Z13" s="328"/>
      <c r="AA13" s="328"/>
      <c r="AB13" s="328"/>
      <c r="AC13" s="328"/>
      <c r="AD13" s="328"/>
      <c r="AE13" s="328"/>
      <c r="AF13" s="328"/>
      <c r="AG13" s="328"/>
      <c r="AH13" s="328"/>
      <c r="AI13" s="329"/>
      <c r="AJ13" s="324">
        <v>3</v>
      </c>
      <c r="AK13" s="325"/>
      <c r="AL13" s="325"/>
      <c r="AM13" s="325"/>
      <c r="AN13" s="326"/>
      <c r="AO13" s="321">
        <v>2</v>
      </c>
      <c r="AP13" s="322"/>
      <c r="AQ13" s="322"/>
      <c r="AR13" s="323"/>
      <c r="AS13" s="316">
        <v>1</v>
      </c>
      <c r="AT13" s="317"/>
      <c r="AU13" s="317"/>
      <c r="AV13" s="317"/>
      <c r="AW13" s="317"/>
      <c r="AX13" s="317"/>
      <c r="AY13" s="317"/>
      <c r="AZ13" s="317"/>
      <c r="BA13" s="317"/>
      <c r="BB13" s="317"/>
      <c r="BC13" s="317"/>
      <c r="BD13" s="317"/>
      <c r="BE13" s="317"/>
      <c r="BF13" s="317"/>
      <c r="BG13" s="318"/>
      <c r="BH13" s="151"/>
      <c r="BI13" s="150"/>
      <c r="BJ13" s="150"/>
      <c r="BK13" s="150"/>
      <c r="BL13" s="150"/>
      <c r="BM13" s="150"/>
      <c r="BN13" s="150"/>
      <c r="BO13" s="150"/>
      <c r="BP13" s="150"/>
      <c r="BQ13" s="150"/>
      <c r="BR13" s="150"/>
      <c r="BS13" s="149"/>
    </row>
    <row r="15" spans="2:71" x14ac:dyDescent="0.25">
      <c r="B15" s="141" t="s">
        <v>156</v>
      </c>
    </row>
    <row r="16" spans="2:71" x14ac:dyDescent="0.25">
      <c r="B16" s="141" t="s">
        <v>155</v>
      </c>
      <c r="E16" s="148" t="s">
        <v>132</v>
      </c>
    </row>
    <row r="17" spans="1:71" x14ac:dyDescent="0.25">
      <c r="B17" s="141" t="s">
        <v>118</v>
      </c>
      <c r="G17" s="148" t="s">
        <v>132</v>
      </c>
      <c r="M17" s="148" t="s">
        <v>132</v>
      </c>
      <c r="S17" s="148" t="s">
        <v>132</v>
      </c>
      <c r="Y17" s="148" t="s">
        <v>132</v>
      </c>
      <c r="AE17" s="148" t="s">
        <v>132</v>
      </c>
      <c r="AK17" s="148" t="s">
        <v>132</v>
      </c>
      <c r="AQ17" s="148" t="s">
        <v>132</v>
      </c>
      <c r="AW17" s="148" t="s">
        <v>132</v>
      </c>
      <c r="BC17" s="148" t="s">
        <v>132</v>
      </c>
      <c r="BI17" s="148" t="s">
        <v>132</v>
      </c>
    </row>
    <row r="18" spans="1:71" x14ac:dyDescent="0.25">
      <c r="B18" s="141" t="s">
        <v>154</v>
      </c>
      <c r="BL18" s="148" t="s">
        <v>132</v>
      </c>
    </row>
    <row r="19" spans="1:71" x14ac:dyDescent="0.25">
      <c r="B19" s="141" t="s">
        <v>153</v>
      </c>
      <c r="T19" s="148" t="s">
        <v>132</v>
      </c>
      <c r="AF19" s="148" t="s">
        <v>132</v>
      </c>
      <c r="AR19" s="148" t="s">
        <v>132</v>
      </c>
      <c r="BD19" s="148" t="s">
        <v>132</v>
      </c>
      <c r="BP19" s="148" t="s">
        <v>132</v>
      </c>
    </row>
    <row r="20" spans="1:71" ht="30" x14ac:dyDescent="0.25">
      <c r="B20" s="141" t="s">
        <v>152</v>
      </c>
      <c r="F20" s="148" t="s">
        <v>132</v>
      </c>
      <c r="R20" s="148" t="s">
        <v>132</v>
      </c>
      <c r="AD20" s="148" t="s">
        <v>132</v>
      </c>
      <c r="AP20" s="148" t="s">
        <v>132</v>
      </c>
      <c r="BB20" s="148" t="s">
        <v>132</v>
      </c>
    </row>
    <row r="21" spans="1:71" x14ac:dyDescent="0.25">
      <c r="B21" s="141" t="s">
        <v>151</v>
      </c>
      <c r="J21" s="148" t="s">
        <v>132</v>
      </c>
      <c r="N21" s="148" t="s">
        <v>132</v>
      </c>
      <c r="R21" s="148" t="s">
        <v>132</v>
      </c>
      <c r="V21" s="148" t="s">
        <v>132</v>
      </c>
      <c r="Z21" s="148" t="s">
        <v>132</v>
      </c>
      <c r="AD21" s="148" t="s">
        <v>132</v>
      </c>
      <c r="AH21" s="148" t="s">
        <v>132</v>
      </c>
      <c r="AL21" s="148" t="s">
        <v>132</v>
      </c>
      <c r="AP21" s="148" t="s">
        <v>132</v>
      </c>
      <c r="AT21" s="148" t="s">
        <v>132</v>
      </c>
      <c r="AX21" s="148" t="s">
        <v>132</v>
      </c>
      <c r="BB21" s="148" t="s">
        <v>132</v>
      </c>
      <c r="BF21" s="148" t="s">
        <v>132</v>
      </c>
    </row>
    <row r="22" spans="1:71" x14ac:dyDescent="0.25">
      <c r="B22" s="141" t="s">
        <v>150</v>
      </c>
      <c r="P22" s="148" t="s">
        <v>132</v>
      </c>
      <c r="T22" s="148" t="s">
        <v>132</v>
      </c>
      <c r="X22" s="148" t="s">
        <v>132</v>
      </c>
      <c r="AB22" s="148" t="s">
        <v>132</v>
      </c>
      <c r="AF22" s="148" t="s">
        <v>132</v>
      </c>
      <c r="AJ22" s="148" t="s">
        <v>132</v>
      </c>
      <c r="AN22" s="148" t="s">
        <v>132</v>
      </c>
      <c r="AR22" s="148" t="s">
        <v>132</v>
      </c>
      <c r="AV22" s="148" t="s">
        <v>132</v>
      </c>
      <c r="AZ22" s="148" t="s">
        <v>132</v>
      </c>
      <c r="BD22" s="148" t="s">
        <v>132</v>
      </c>
      <c r="BH22" s="148" t="s">
        <v>132</v>
      </c>
    </row>
    <row r="24" spans="1:71" ht="15.75" thickBot="1" x14ac:dyDescent="0.3">
      <c r="B24" s="141" t="s">
        <v>149</v>
      </c>
    </row>
    <row r="25" spans="1:71" s="130" customFormat="1" ht="15.75" thickBot="1" x14ac:dyDescent="0.3">
      <c r="A25" s="134"/>
      <c r="B25" s="133" t="s">
        <v>148</v>
      </c>
      <c r="C25" s="131"/>
      <c r="D25" s="131"/>
      <c r="E25" s="131"/>
      <c r="F25" s="131"/>
      <c r="G25" s="131"/>
      <c r="H25" s="131"/>
      <c r="I25" s="131">
        <f t="shared" ref="I25:I41" si="13">COUNTA(K25:BR25)</f>
        <v>60</v>
      </c>
      <c r="J25" s="131"/>
      <c r="K25" s="132" t="s">
        <v>132</v>
      </c>
      <c r="L25" s="132" t="s">
        <v>132</v>
      </c>
      <c r="M25" s="132" t="s">
        <v>132</v>
      </c>
      <c r="N25" s="132" t="s">
        <v>132</v>
      </c>
      <c r="O25" s="132" t="s">
        <v>132</v>
      </c>
      <c r="P25" s="132" t="s">
        <v>132</v>
      </c>
      <c r="Q25" s="132" t="s">
        <v>132</v>
      </c>
      <c r="R25" s="132" t="s">
        <v>132</v>
      </c>
      <c r="S25" s="132" t="s">
        <v>132</v>
      </c>
      <c r="T25" s="132" t="s">
        <v>132</v>
      </c>
      <c r="U25" s="132" t="s">
        <v>132</v>
      </c>
      <c r="V25" s="132" t="s">
        <v>132</v>
      </c>
      <c r="W25" s="132" t="s">
        <v>132</v>
      </c>
      <c r="X25" s="132" t="s">
        <v>132</v>
      </c>
      <c r="Y25" s="132" t="s">
        <v>132</v>
      </c>
      <c r="Z25" s="132" t="s">
        <v>132</v>
      </c>
      <c r="AA25" s="132" t="s">
        <v>132</v>
      </c>
      <c r="AB25" s="132" t="s">
        <v>132</v>
      </c>
      <c r="AC25" s="132" t="s">
        <v>132</v>
      </c>
      <c r="AD25" s="132" t="s">
        <v>132</v>
      </c>
      <c r="AE25" s="132" t="s">
        <v>132</v>
      </c>
      <c r="AF25" s="132" t="s">
        <v>132</v>
      </c>
      <c r="AG25" s="132" t="s">
        <v>132</v>
      </c>
      <c r="AH25" s="132" t="s">
        <v>132</v>
      </c>
      <c r="AI25" s="132" t="s">
        <v>132</v>
      </c>
      <c r="AJ25" s="132" t="s">
        <v>132</v>
      </c>
      <c r="AK25" s="132" t="s">
        <v>132</v>
      </c>
      <c r="AL25" s="132" t="s">
        <v>132</v>
      </c>
      <c r="AM25" s="132" t="s">
        <v>132</v>
      </c>
      <c r="AN25" s="132" t="s">
        <v>132</v>
      </c>
      <c r="AO25" s="132" t="s">
        <v>132</v>
      </c>
      <c r="AP25" s="132" t="s">
        <v>132</v>
      </c>
      <c r="AQ25" s="132" t="s">
        <v>132</v>
      </c>
      <c r="AR25" s="132" t="s">
        <v>132</v>
      </c>
      <c r="AS25" s="132" t="s">
        <v>132</v>
      </c>
      <c r="AT25" s="132" t="s">
        <v>132</v>
      </c>
      <c r="AU25" s="132" t="s">
        <v>132</v>
      </c>
      <c r="AV25" s="132" t="s">
        <v>132</v>
      </c>
      <c r="AW25" s="132" t="s">
        <v>132</v>
      </c>
      <c r="AX25" s="132" t="s">
        <v>132</v>
      </c>
      <c r="AY25" s="132" t="s">
        <v>132</v>
      </c>
      <c r="AZ25" s="132" t="s">
        <v>132</v>
      </c>
      <c r="BA25" s="132" t="s">
        <v>132</v>
      </c>
      <c r="BB25" s="132" t="s">
        <v>132</v>
      </c>
      <c r="BC25" s="132" t="s">
        <v>132</v>
      </c>
      <c r="BD25" s="132" t="s">
        <v>132</v>
      </c>
      <c r="BE25" s="132" t="s">
        <v>132</v>
      </c>
      <c r="BF25" s="132" t="s">
        <v>132</v>
      </c>
      <c r="BG25" s="132" t="s">
        <v>132</v>
      </c>
      <c r="BH25" s="132" t="s">
        <v>132</v>
      </c>
      <c r="BI25" s="132" t="s">
        <v>132</v>
      </c>
      <c r="BJ25" s="132" t="s">
        <v>132</v>
      </c>
      <c r="BK25" s="132" t="s">
        <v>132</v>
      </c>
      <c r="BL25" s="132" t="s">
        <v>132</v>
      </c>
      <c r="BM25" s="132" t="s">
        <v>132</v>
      </c>
      <c r="BN25" s="132" t="s">
        <v>132</v>
      </c>
      <c r="BO25" s="132" t="s">
        <v>132</v>
      </c>
      <c r="BP25" s="132" t="s">
        <v>132</v>
      </c>
      <c r="BQ25" s="132" t="s">
        <v>132</v>
      </c>
      <c r="BR25" s="132" t="s">
        <v>132</v>
      </c>
      <c r="BS25" s="131"/>
    </row>
    <row r="26" spans="1:71" s="130" customFormat="1" ht="15.75" thickBot="1" x14ac:dyDescent="0.3">
      <c r="A26" s="134"/>
      <c r="B26" s="133" t="s">
        <v>120</v>
      </c>
      <c r="C26" s="131"/>
      <c r="D26" s="131"/>
      <c r="E26" s="131"/>
      <c r="F26" s="131"/>
      <c r="G26" s="131"/>
      <c r="H26" s="131"/>
      <c r="I26" s="131">
        <f t="shared" si="13"/>
        <v>8</v>
      </c>
      <c r="J26" s="131"/>
      <c r="K26" s="131"/>
      <c r="L26" s="131"/>
      <c r="M26" s="132" t="s">
        <v>132</v>
      </c>
      <c r="N26" s="131"/>
      <c r="O26" s="131"/>
      <c r="P26" s="131"/>
      <c r="Q26" s="131"/>
      <c r="R26" s="131"/>
      <c r="S26" s="132" t="s">
        <v>132</v>
      </c>
      <c r="T26" s="131"/>
      <c r="U26" s="131"/>
      <c r="V26" s="131"/>
      <c r="W26" s="131"/>
      <c r="X26" s="131"/>
      <c r="Y26" s="132" t="s">
        <v>132</v>
      </c>
      <c r="Z26" s="131"/>
      <c r="AA26" s="131"/>
      <c r="AB26" s="131"/>
      <c r="AC26" s="131"/>
      <c r="AD26" s="131"/>
      <c r="AE26" s="132" t="s">
        <v>132</v>
      </c>
      <c r="AF26" s="131"/>
      <c r="AG26" s="131"/>
      <c r="AH26" s="131"/>
      <c r="AI26" s="131"/>
      <c r="AJ26" s="131"/>
      <c r="AK26" s="132" t="s">
        <v>132</v>
      </c>
      <c r="AL26" s="131"/>
      <c r="AM26" s="131"/>
      <c r="AN26" s="131"/>
      <c r="AO26" s="131"/>
      <c r="AP26" s="131"/>
      <c r="AQ26" s="132" t="s">
        <v>132</v>
      </c>
      <c r="AR26" s="131"/>
      <c r="AS26" s="131"/>
      <c r="AT26" s="131"/>
      <c r="AU26" s="131"/>
      <c r="AV26" s="131"/>
      <c r="AW26" s="132" t="s">
        <v>132</v>
      </c>
      <c r="AX26" s="131"/>
      <c r="AY26" s="131"/>
      <c r="AZ26" s="131"/>
      <c r="BA26" s="131"/>
      <c r="BB26" s="131"/>
      <c r="BC26" s="132" t="s">
        <v>132</v>
      </c>
      <c r="BD26" s="131"/>
      <c r="BE26" s="131"/>
      <c r="BF26" s="131"/>
      <c r="BG26" s="131"/>
      <c r="BH26" s="131"/>
      <c r="BI26" s="131"/>
      <c r="BJ26" s="131"/>
      <c r="BK26" s="131"/>
      <c r="BL26" s="131"/>
      <c r="BM26" s="131"/>
      <c r="BN26" s="131"/>
      <c r="BO26" s="131"/>
      <c r="BP26" s="131"/>
      <c r="BQ26" s="131"/>
      <c r="BR26" s="131"/>
      <c r="BS26" s="131"/>
    </row>
    <row r="27" spans="1:71" s="130" customFormat="1" ht="30.75" thickBot="1" x14ac:dyDescent="0.3">
      <c r="A27" s="134"/>
      <c r="B27" s="133" t="s">
        <v>147</v>
      </c>
      <c r="C27" s="131"/>
      <c r="D27" s="131"/>
      <c r="E27" s="131"/>
      <c r="F27" s="131"/>
      <c r="G27" s="131"/>
      <c r="H27" s="131"/>
      <c r="I27" s="131">
        <f t="shared" si="13"/>
        <v>60</v>
      </c>
      <c r="J27" s="131"/>
      <c r="K27" s="132" t="s">
        <v>132</v>
      </c>
      <c r="L27" s="132" t="s">
        <v>132</v>
      </c>
      <c r="M27" s="132" t="s">
        <v>132</v>
      </c>
      <c r="N27" s="132" t="s">
        <v>132</v>
      </c>
      <c r="O27" s="132" t="s">
        <v>132</v>
      </c>
      <c r="P27" s="132" t="s">
        <v>132</v>
      </c>
      <c r="Q27" s="132" t="s">
        <v>132</v>
      </c>
      <c r="R27" s="132" t="s">
        <v>132</v>
      </c>
      <c r="S27" s="132" t="s">
        <v>132</v>
      </c>
      <c r="T27" s="132" t="s">
        <v>132</v>
      </c>
      <c r="U27" s="132" t="s">
        <v>132</v>
      </c>
      <c r="V27" s="132" t="s">
        <v>132</v>
      </c>
      <c r="W27" s="132" t="s">
        <v>132</v>
      </c>
      <c r="X27" s="132" t="s">
        <v>132</v>
      </c>
      <c r="Y27" s="132" t="s">
        <v>132</v>
      </c>
      <c r="Z27" s="132" t="s">
        <v>132</v>
      </c>
      <c r="AA27" s="132" t="s">
        <v>132</v>
      </c>
      <c r="AB27" s="132" t="s">
        <v>132</v>
      </c>
      <c r="AC27" s="132" t="s">
        <v>132</v>
      </c>
      <c r="AD27" s="132" t="s">
        <v>132</v>
      </c>
      <c r="AE27" s="132" t="s">
        <v>132</v>
      </c>
      <c r="AF27" s="132" t="s">
        <v>132</v>
      </c>
      <c r="AG27" s="132" t="s">
        <v>132</v>
      </c>
      <c r="AH27" s="132" t="s">
        <v>132</v>
      </c>
      <c r="AI27" s="132" t="s">
        <v>132</v>
      </c>
      <c r="AJ27" s="132" t="s">
        <v>132</v>
      </c>
      <c r="AK27" s="132" t="s">
        <v>132</v>
      </c>
      <c r="AL27" s="132" t="s">
        <v>132</v>
      </c>
      <c r="AM27" s="132" t="s">
        <v>132</v>
      </c>
      <c r="AN27" s="132" t="s">
        <v>132</v>
      </c>
      <c r="AO27" s="132" t="s">
        <v>132</v>
      </c>
      <c r="AP27" s="132" t="s">
        <v>132</v>
      </c>
      <c r="AQ27" s="132" t="s">
        <v>132</v>
      </c>
      <c r="AR27" s="132" t="s">
        <v>132</v>
      </c>
      <c r="AS27" s="132" t="s">
        <v>132</v>
      </c>
      <c r="AT27" s="132" t="s">
        <v>132</v>
      </c>
      <c r="AU27" s="132" t="s">
        <v>132</v>
      </c>
      <c r="AV27" s="132" t="s">
        <v>132</v>
      </c>
      <c r="AW27" s="132" t="s">
        <v>132</v>
      </c>
      <c r="AX27" s="132" t="s">
        <v>132</v>
      </c>
      <c r="AY27" s="132" t="s">
        <v>132</v>
      </c>
      <c r="AZ27" s="132" t="s">
        <v>132</v>
      </c>
      <c r="BA27" s="132" t="s">
        <v>132</v>
      </c>
      <c r="BB27" s="132" t="s">
        <v>132</v>
      </c>
      <c r="BC27" s="132" t="s">
        <v>132</v>
      </c>
      <c r="BD27" s="132" t="s">
        <v>132</v>
      </c>
      <c r="BE27" s="132" t="s">
        <v>132</v>
      </c>
      <c r="BF27" s="132" t="s">
        <v>132</v>
      </c>
      <c r="BG27" s="132" t="s">
        <v>132</v>
      </c>
      <c r="BH27" s="132" t="s">
        <v>132</v>
      </c>
      <c r="BI27" s="132" t="s">
        <v>132</v>
      </c>
      <c r="BJ27" s="132" t="s">
        <v>132</v>
      </c>
      <c r="BK27" s="132" t="s">
        <v>132</v>
      </c>
      <c r="BL27" s="132" t="s">
        <v>132</v>
      </c>
      <c r="BM27" s="132" t="s">
        <v>132</v>
      </c>
      <c r="BN27" s="132" t="s">
        <v>132</v>
      </c>
      <c r="BO27" s="132" t="s">
        <v>132</v>
      </c>
      <c r="BP27" s="132" t="s">
        <v>132</v>
      </c>
      <c r="BQ27" s="132" t="s">
        <v>132</v>
      </c>
      <c r="BR27" s="132" t="s">
        <v>132</v>
      </c>
      <c r="BS27" s="131"/>
    </row>
    <row r="28" spans="1:71" s="143" customFormat="1" ht="30" x14ac:dyDescent="0.25">
      <c r="A28" s="147"/>
      <c r="B28" s="146" t="s">
        <v>146</v>
      </c>
      <c r="C28" s="144"/>
      <c r="D28" s="144"/>
      <c r="E28" s="144"/>
      <c r="F28" s="144"/>
      <c r="G28" s="144"/>
      <c r="H28" s="144"/>
      <c r="I28" s="144">
        <f t="shared" si="13"/>
        <v>60</v>
      </c>
      <c r="J28" s="144"/>
      <c r="K28" s="145" t="s">
        <v>132</v>
      </c>
      <c r="L28" s="145" t="s">
        <v>132</v>
      </c>
      <c r="M28" s="145" t="s">
        <v>132</v>
      </c>
      <c r="N28" s="145" t="s">
        <v>132</v>
      </c>
      <c r="O28" s="145" t="s">
        <v>132</v>
      </c>
      <c r="P28" s="145" t="s">
        <v>132</v>
      </c>
      <c r="Q28" s="145" t="s">
        <v>132</v>
      </c>
      <c r="R28" s="145" t="s">
        <v>132</v>
      </c>
      <c r="S28" s="145" t="s">
        <v>132</v>
      </c>
      <c r="T28" s="145" t="s">
        <v>132</v>
      </c>
      <c r="U28" s="145" t="s">
        <v>132</v>
      </c>
      <c r="V28" s="145" t="s">
        <v>132</v>
      </c>
      <c r="W28" s="145" t="s">
        <v>132</v>
      </c>
      <c r="X28" s="145" t="s">
        <v>132</v>
      </c>
      <c r="Y28" s="145" t="s">
        <v>132</v>
      </c>
      <c r="Z28" s="145" t="s">
        <v>132</v>
      </c>
      <c r="AA28" s="145" t="s">
        <v>132</v>
      </c>
      <c r="AB28" s="145" t="s">
        <v>132</v>
      </c>
      <c r="AC28" s="145" t="s">
        <v>132</v>
      </c>
      <c r="AD28" s="145" t="s">
        <v>132</v>
      </c>
      <c r="AE28" s="145" t="s">
        <v>132</v>
      </c>
      <c r="AF28" s="145" t="s">
        <v>132</v>
      </c>
      <c r="AG28" s="145" t="s">
        <v>132</v>
      </c>
      <c r="AH28" s="145" t="s">
        <v>132</v>
      </c>
      <c r="AI28" s="145" t="s">
        <v>132</v>
      </c>
      <c r="AJ28" s="145" t="s">
        <v>132</v>
      </c>
      <c r="AK28" s="145" t="s">
        <v>132</v>
      </c>
      <c r="AL28" s="145" t="s">
        <v>132</v>
      </c>
      <c r="AM28" s="145" t="s">
        <v>132</v>
      </c>
      <c r="AN28" s="145" t="s">
        <v>132</v>
      </c>
      <c r="AO28" s="145" t="s">
        <v>132</v>
      </c>
      <c r="AP28" s="145" t="s">
        <v>132</v>
      </c>
      <c r="AQ28" s="145" t="s">
        <v>132</v>
      </c>
      <c r="AR28" s="145" t="s">
        <v>132</v>
      </c>
      <c r="AS28" s="145" t="s">
        <v>132</v>
      </c>
      <c r="AT28" s="145" t="s">
        <v>132</v>
      </c>
      <c r="AU28" s="145" t="s">
        <v>132</v>
      </c>
      <c r="AV28" s="145" t="s">
        <v>132</v>
      </c>
      <c r="AW28" s="145" t="s">
        <v>132</v>
      </c>
      <c r="AX28" s="145" t="s">
        <v>132</v>
      </c>
      <c r="AY28" s="145" t="s">
        <v>132</v>
      </c>
      <c r="AZ28" s="145" t="s">
        <v>132</v>
      </c>
      <c r="BA28" s="145" t="s">
        <v>132</v>
      </c>
      <c r="BB28" s="145" t="s">
        <v>132</v>
      </c>
      <c r="BC28" s="145" t="s">
        <v>132</v>
      </c>
      <c r="BD28" s="145" t="s">
        <v>132</v>
      </c>
      <c r="BE28" s="145" t="s">
        <v>132</v>
      </c>
      <c r="BF28" s="145" t="s">
        <v>132</v>
      </c>
      <c r="BG28" s="145" t="s">
        <v>132</v>
      </c>
      <c r="BH28" s="145" t="s">
        <v>132</v>
      </c>
      <c r="BI28" s="145" t="s">
        <v>132</v>
      </c>
      <c r="BJ28" s="145" t="s">
        <v>132</v>
      </c>
      <c r="BK28" s="145" t="s">
        <v>132</v>
      </c>
      <c r="BL28" s="145" t="s">
        <v>132</v>
      </c>
      <c r="BM28" s="145" t="s">
        <v>132</v>
      </c>
      <c r="BN28" s="145" t="s">
        <v>132</v>
      </c>
      <c r="BO28" s="145" t="s">
        <v>132</v>
      </c>
      <c r="BP28" s="145" t="s">
        <v>132</v>
      </c>
      <c r="BQ28" s="145" t="s">
        <v>132</v>
      </c>
      <c r="BR28" s="145" t="s">
        <v>132</v>
      </c>
      <c r="BS28" s="144"/>
    </row>
    <row r="29" spans="1:71" x14ac:dyDescent="0.25">
      <c r="A29" s="142"/>
      <c r="B29" s="141" t="s">
        <v>145</v>
      </c>
      <c r="I29" s="126">
        <f t="shared" si="13"/>
        <v>12</v>
      </c>
      <c r="M29" s="140" t="s">
        <v>132</v>
      </c>
      <c r="N29" s="140" t="s">
        <v>132</v>
      </c>
      <c r="O29" s="140" t="s">
        <v>132</v>
      </c>
      <c r="P29" s="140" t="s">
        <v>132</v>
      </c>
      <c r="Q29" s="140" t="s">
        <v>132</v>
      </c>
      <c r="R29" s="140" t="s">
        <v>132</v>
      </c>
      <c r="S29" s="140" t="s">
        <v>132</v>
      </c>
      <c r="T29" s="140" t="s">
        <v>132</v>
      </c>
      <c r="U29" s="140" t="s">
        <v>132</v>
      </c>
      <c r="V29" s="140" t="s">
        <v>132</v>
      </c>
      <c r="W29" s="140" t="s">
        <v>132</v>
      </c>
      <c r="X29" s="140" t="s">
        <v>132</v>
      </c>
    </row>
    <row r="30" spans="1:71" x14ac:dyDescent="0.25">
      <c r="A30" s="142"/>
      <c r="B30" s="141" t="s">
        <v>144</v>
      </c>
      <c r="I30" s="126">
        <f t="shared" si="13"/>
        <v>26</v>
      </c>
      <c r="P30" s="140" t="s">
        <v>132</v>
      </c>
      <c r="Q30" s="140" t="s">
        <v>132</v>
      </c>
      <c r="R30" s="140" t="s">
        <v>132</v>
      </c>
      <c r="S30" s="140" t="s">
        <v>132</v>
      </c>
      <c r="T30" s="140" t="s">
        <v>132</v>
      </c>
      <c r="U30" s="140" t="s">
        <v>132</v>
      </c>
      <c r="V30" s="140" t="s">
        <v>132</v>
      </c>
      <c r="W30" s="140" t="s">
        <v>132</v>
      </c>
      <c r="X30" s="140" t="s">
        <v>132</v>
      </c>
      <c r="Y30" s="140" t="s">
        <v>132</v>
      </c>
      <c r="Z30" s="140" t="s">
        <v>132</v>
      </c>
      <c r="AA30" s="140" t="s">
        <v>132</v>
      </c>
      <c r="AB30" s="140" t="s">
        <v>132</v>
      </c>
      <c r="AC30" s="140" t="s">
        <v>132</v>
      </c>
      <c r="AD30" s="140" t="s">
        <v>132</v>
      </c>
      <c r="AE30" s="140" t="s">
        <v>132</v>
      </c>
      <c r="AF30" s="140" t="s">
        <v>132</v>
      </c>
      <c r="AG30" s="140" t="s">
        <v>132</v>
      </c>
      <c r="AH30" s="140" t="s">
        <v>132</v>
      </c>
      <c r="AI30" s="140" t="s">
        <v>132</v>
      </c>
      <c r="AJ30" s="140" t="s">
        <v>132</v>
      </c>
      <c r="AK30" s="140" t="s">
        <v>132</v>
      </c>
      <c r="AL30" s="140" t="s">
        <v>132</v>
      </c>
      <c r="AM30" s="140" t="s">
        <v>132</v>
      </c>
      <c r="AN30" s="140" t="s">
        <v>132</v>
      </c>
      <c r="AO30" s="140" t="s">
        <v>132</v>
      </c>
    </row>
    <row r="31" spans="1:71" x14ac:dyDescent="0.25">
      <c r="A31" s="142"/>
      <c r="B31" s="141" t="s">
        <v>143</v>
      </c>
      <c r="I31" s="126">
        <f t="shared" si="13"/>
        <v>24</v>
      </c>
      <c r="M31" s="140" t="s">
        <v>132</v>
      </c>
      <c r="N31" s="140" t="s">
        <v>132</v>
      </c>
      <c r="O31" s="140" t="s">
        <v>132</v>
      </c>
      <c r="P31" s="140" t="s">
        <v>132</v>
      </c>
      <c r="Q31" s="140" t="s">
        <v>132</v>
      </c>
      <c r="R31" s="140" t="s">
        <v>132</v>
      </c>
      <c r="S31" s="140" t="s">
        <v>132</v>
      </c>
      <c r="T31" s="140" t="s">
        <v>132</v>
      </c>
      <c r="U31" s="140" t="s">
        <v>132</v>
      </c>
      <c r="V31" s="140" t="s">
        <v>132</v>
      </c>
      <c r="W31" s="140" t="s">
        <v>132</v>
      </c>
      <c r="X31" s="140" t="s">
        <v>132</v>
      </c>
      <c r="Y31" s="140" t="s">
        <v>132</v>
      </c>
      <c r="Z31" s="140" t="s">
        <v>132</v>
      </c>
      <c r="AA31" s="140" t="s">
        <v>132</v>
      </c>
      <c r="AB31" s="140" t="s">
        <v>132</v>
      </c>
      <c r="AC31" s="140" t="s">
        <v>132</v>
      </c>
      <c r="AD31" s="140" t="s">
        <v>132</v>
      </c>
      <c r="AE31" s="140" t="s">
        <v>132</v>
      </c>
      <c r="AF31" s="140" t="s">
        <v>132</v>
      </c>
      <c r="AG31" s="140" t="s">
        <v>132</v>
      </c>
      <c r="AH31" s="140" t="s">
        <v>132</v>
      </c>
      <c r="AI31" s="140" t="s">
        <v>132</v>
      </c>
      <c r="AJ31" s="140" t="s">
        <v>132</v>
      </c>
    </row>
    <row r="32" spans="1:71" x14ac:dyDescent="0.25">
      <c r="A32" s="142"/>
      <c r="B32" s="141" t="s">
        <v>142</v>
      </c>
      <c r="I32" s="126">
        <f t="shared" si="13"/>
        <v>30</v>
      </c>
      <c r="P32" s="140" t="s">
        <v>132</v>
      </c>
      <c r="Q32" s="140" t="s">
        <v>132</v>
      </c>
      <c r="R32" s="140" t="s">
        <v>132</v>
      </c>
      <c r="S32" s="140" t="s">
        <v>132</v>
      </c>
      <c r="T32" s="140" t="s">
        <v>132</v>
      </c>
      <c r="U32" s="140" t="s">
        <v>132</v>
      </c>
      <c r="V32" s="140" t="s">
        <v>132</v>
      </c>
      <c r="W32" s="140" t="s">
        <v>132</v>
      </c>
      <c r="X32" s="140" t="s">
        <v>132</v>
      </c>
      <c r="Y32" s="140" t="s">
        <v>132</v>
      </c>
      <c r="Z32" s="140" t="s">
        <v>132</v>
      </c>
      <c r="AA32" s="140" t="s">
        <v>132</v>
      </c>
      <c r="AB32" s="140" t="s">
        <v>132</v>
      </c>
      <c r="AC32" s="140" t="s">
        <v>132</v>
      </c>
      <c r="AD32" s="140" t="s">
        <v>132</v>
      </c>
      <c r="AE32" s="140" t="s">
        <v>132</v>
      </c>
      <c r="AF32" s="140" t="s">
        <v>132</v>
      </c>
      <c r="AG32" s="140" t="s">
        <v>132</v>
      </c>
      <c r="AH32" s="140" t="s">
        <v>132</v>
      </c>
      <c r="AI32" s="140" t="s">
        <v>132</v>
      </c>
      <c r="AJ32" s="140" t="s">
        <v>132</v>
      </c>
      <c r="AK32" s="140" t="s">
        <v>132</v>
      </c>
      <c r="AL32" s="140" t="s">
        <v>132</v>
      </c>
      <c r="AM32" s="140" t="s">
        <v>132</v>
      </c>
      <c r="AN32" s="140" t="s">
        <v>132</v>
      </c>
      <c r="AO32" s="140" t="s">
        <v>132</v>
      </c>
      <c r="AP32" s="140" t="s">
        <v>132</v>
      </c>
      <c r="AQ32" s="140" t="s">
        <v>132</v>
      </c>
      <c r="AR32" s="140" t="s">
        <v>132</v>
      </c>
      <c r="AS32" s="140" t="s">
        <v>132</v>
      </c>
    </row>
    <row r="33" spans="1:71" s="135" customFormat="1" ht="15.75" thickBot="1" x14ac:dyDescent="0.3">
      <c r="A33" s="139"/>
      <c r="B33" s="138" t="s">
        <v>141</v>
      </c>
      <c r="C33" s="136"/>
      <c r="D33" s="136"/>
      <c r="E33" s="136"/>
      <c r="F33" s="136"/>
      <c r="G33" s="136"/>
      <c r="H33" s="136"/>
      <c r="I33" s="136">
        <f t="shared" si="13"/>
        <v>46</v>
      </c>
      <c r="J33" s="136"/>
      <c r="K33" s="136"/>
      <c r="L33" s="136"/>
      <c r="M33" s="136"/>
      <c r="N33" s="136"/>
      <c r="O33" s="137" t="s">
        <v>132</v>
      </c>
      <c r="P33" s="137" t="s">
        <v>132</v>
      </c>
      <c r="Q33" s="137" t="s">
        <v>132</v>
      </c>
      <c r="R33" s="137" t="s">
        <v>132</v>
      </c>
      <c r="S33" s="137" t="s">
        <v>132</v>
      </c>
      <c r="T33" s="137" t="s">
        <v>132</v>
      </c>
      <c r="U33" s="137" t="s">
        <v>132</v>
      </c>
      <c r="V33" s="137" t="s">
        <v>132</v>
      </c>
      <c r="W33" s="137" t="s">
        <v>132</v>
      </c>
      <c r="X33" s="137" t="s">
        <v>132</v>
      </c>
      <c r="Y33" s="137" t="s">
        <v>132</v>
      </c>
      <c r="Z33" s="137" t="s">
        <v>132</v>
      </c>
      <c r="AA33" s="137" t="s">
        <v>132</v>
      </c>
      <c r="AB33" s="137" t="s">
        <v>132</v>
      </c>
      <c r="AC33" s="137" t="s">
        <v>132</v>
      </c>
      <c r="AD33" s="137" t="s">
        <v>132</v>
      </c>
      <c r="AE33" s="137" t="s">
        <v>132</v>
      </c>
      <c r="AF33" s="137" t="s">
        <v>132</v>
      </c>
      <c r="AG33" s="137" t="s">
        <v>132</v>
      </c>
      <c r="AH33" s="137" t="s">
        <v>132</v>
      </c>
      <c r="AI33" s="137" t="s">
        <v>132</v>
      </c>
      <c r="AJ33" s="137" t="s">
        <v>132</v>
      </c>
      <c r="AK33" s="137" t="s">
        <v>132</v>
      </c>
      <c r="AL33" s="137" t="s">
        <v>132</v>
      </c>
      <c r="AM33" s="137" t="s">
        <v>132</v>
      </c>
      <c r="AN33" s="137" t="s">
        <v>132</v>
      </c>
      <c r="AO33" s="137" t="s">
        <v>132</v>
      </c>
      <c r="AP33" s="137" t="s">
        <v>132</v>
      </c>
      <c r="AQ33" s="137" t="s">
        <v>132</v>
      </c>
      <c r="AR33" s="137" t="s">
        <v>132</v>
      </c>
      <c r="AS33" s="137" t="s">
        <v>132</v>
      </c>
      <c r="AT33" s="137" t="s">
        <v>132</v>
      </c>
      <c r="AU33" s="137" t="s">
        <v>132</v>
      </c>
      <c r="AV33" s="137" t="s">
        <v>132</v>
      </c>
      <c r="AW33" s="137" t="s">
        <v>132</v>
      </c>
      <c r="AX33" s="137" t="s">
        <v>132</v>
      </c>
      <c r="AY33" s="137" t="s">
        <v>132</v>
      </c>
      <c r="AZ33" s="137" t="s">
        <v>132</v>
      </c>
      <c r="BA33" s="137" t="s">
        <v>132</v>
      </c>
      <c r="BB33" s="137" t="s">
        <v>132</v>
      </c>
      <c r="BC33" s="137" t="s">
        <v>132</v>
      </c>
      <c r="BD33" s="137" t="s">
        <v>132</v>
      </c>
      <c r="BE33" s="137" t="s">
        <v>132</v>
      </c>
      <c r="BF33" s="137" t="s">
        <v>132</v>
      </c>
      <c r="BG33" s="137" t="s">
        <v>132</v>
      </c>
      <c r="BH33" s="137" t="s">
        <v>132</v>
      </c>
      <c r="BI33" s="136"/>
      <c r="BJ33" s="136"/>
      <c r="BK33" s="136"/>
      <c r="BL33" s="136"/>
      <c r="BM33" s="136"/>
      <c r="BN33" s="136"/>
      <c r="BO33" s="136"/>
      <c r="BP33" s="136"/>
      <c r="BQ33" s="136"/>
      <c r="BR33" s="136"/>
      <c r="BS33" s="136"/>
    </row>
    <row r="34" spans="1:71" s="143" customFormat="1" x14ac:dyDescent="0.25">
      <c r="A34" s="147"/>
      <c r="B34" s="146" t="s">
        <v>140</v>
      </c>
      <c r="C34" s="144"/>
      <c r="D34" s="144"/>
      <c r="E34" s="144"/>
      <c r="F34" s="144"/>
      <c r="G34" s="144"/>
      <c r="H34" s="144"/>
      <c r="I34" s="144">
        <f t="shared" si="13"/>
        <v>12</v>
      </c>
      <c r="J34" s="144"/>
      <c r="K34" s="144"/>
      <c r="L34" s="145" t="s">
        <v>132</v>
      </c>
      <c r="M34" s="145" t="s">
        <v>132</v>
      </c>
      <c r="N34" s="145" t="s">
        <v>132</v>
      </c>
      <c r="O34" s="145" t="s">
        <v>132</v>
      </c>
      <c r="P34" s="145" t="s">
        <v>132</v>
      </c>
      <c r="Q34" s="145" t="s">
        <v>132</v>
      </c>
      <c r="R34" s="145" t="s">
        <v>132</v>
      </c>
      <c r="S34" s="145" t="s">
        <v>132</v>
      </c>
      <c r="T34" s="145" t="s">
        <v>132</v>
      </c>
      <c r="U34" s="145" t="s">
        <v>132</v>
      </c>
      <c r="V34" s="145" t="s">
        <v>132</v>
      </c>
      <c r="W34" s="145" t="s">
        <v>132</v>
      </c>
      <c r="X34" s="144"/>
      <c r="Y34" s="144"/>
      <c r="Z34" s="144"/>
      <c r="AA34" s="144"/>
      <c r="AB34" s="144"/>
      <c r="AC34" s="144"/>
      <c r="AD34" s="144"/>
      <c r="AE34" s="144"/>
      <c r="AF34" s="144"/>
      <c r="AG34" s="144"/>
      <c r="AH34" s="144"/>
      <c r="AI34" s="144"/>
      <c r="AJ34" s="144"/>
      <c r="AK34" s="144"/>
      <c r="AL34" s="144"/>
      <c r="AM34" s="144"/>
      <c r="AN34" s="144"/>
      <c r="AO34" s="144"/>
      <c r="AP34" s="144"/>
      <c r="AQ34" s="144"/>
      <c r="AR34" s="144"/>
      <c r="AS34" s="144"/>
      <c r="AT34" s="144"/>
      <c r="AU34" s="144"/>
      <c r="AV34" s="144"/>
      <c r="AW34" s="144"/>
      <c r="AX34" s="144"/>
      <c r="AY34" s="144"/>
      <c r="AZ34" s="144"/>
      <c r="BA34" s="144"/>
      <c r="BB34" s="144"/>
      <c r="BC34" s="144"/>
      <c r="BD34" s="144"/>
      <c r="BE34" s="144"/>
      <c r="BF34" s="144"/>
      <c r="BG34" s="144"/>
      <c r="BH34" s="144"/>
      <c r="BI34" s="144"/>
      <c r="BJ34" s="144"/>
      <c r="BK34" s="144"/>
      <c r="BL34" s="144"/>
      <c r="BM34" s="144"/>
      <c r="BN34" s="144"/>
      <c r="BO34" s="144"/>
      <c r="BP34" s="144"/>
      <c r="BQ34" s="144"/>
      <c r="BR34" s="144"/>
      <c r="BS34" s="144"/>
    </row>
    <row r="35" spans="1:71" x14ac:dyDescent="0.25">
      <c r="A35" s="142"/>
      <c r="B35" s="141" t="s">
        <v>139</v>
      </c>
      <c r="I35" s="126">
        <f t="shared" si="13"/>
        <v>26</v>
      </c>
      <c r="O35" s="140" t="s">
        <v>132</v>
      </c>
      <c r="P35" s="140" t="s">
        <v>132</v>
      </c>
      <c r="Q35" s="140" t="s">
        <v>132</v>
      </c>
      <c r="R35" s="140" t="s">
        <v>132</v>
      </c>
      <c r="S35" s="140" t="s">
        <v>132</v>
      </c>
      <c r="T35" s="140" t="s">
        <v>132</v>
      </c>
      <c r="U35" s="140" t="s">
        <v>132</v>
      </c>
      <c r="V35" s="140" t="s">
        <v>132</v>
      </c>
      <c r="W35" s="140" t="s">
        <v>132</v>
      </c>
      <c r="X35" s="140" t="s">
        <v>132</v>
      </c>
      <c r="Y35" s="140" t="s">
        <v>132</v>
      </c>
      <c r="Z35" s="140" t="s">
        <v>132</v>
      </c>
      <c r="AA35" s="140" t="s">
        <v>132</v>
      </c>
      <c r="AB35" s="140" t="s">
        <v>132</v>
      </c>
      <c r="AC35" s="140" t="s">
        <v>132</v>
      </c>
      <c r="AD35" s="140" t="s">
        <v>132</v>
      </c>
      <c r="AE35" s="140" t="s">
        <v>132</v>
      </c>
      <c r="AF35" s="140" t="s">
        <v>132</v>
      </c>
      <c r="AG35" s="140" t="s">
        <v>132</v>
      </c>
      <c r="AH35" s="140" t="s">
        <v>132</v>
      </c>
      <c r="AI35" s="140" t="s">
        <v>132</v>
      </c>
      <c r="AJ35" s="140" t="s">
        <v>132</v>
      </c>
      <c r="AK35" s="140" t="s">
        <v>132</v>
      </c>
      <c r="AL35" s="140" t="s">
        <v>132</v>
      </c>
      <c r="AM35" s="140" t="s">
        <v>132</v>
      </c>
      <c r="AN35" s="140" t="s">
        <v>132</v>
      </c>
    </row>
    <row r="36" spans="1:71" x14ac:dyDescent="0.25">
      <c r="A36" s="142"/>
      <c r="B36" s="141" t="s">
        <v>138</v>
      </c>
      <c r="I36" s="126">
        <f t="shared" si="13"/>
        <v>24</v>
      </c>
      <c r="L36" s="140" t="s">
        <v>132</v>
      </c>
      <c r="M36" s="140" t="s">
        <v>132</v>
      </c>
      <c r="N36" s="140" t="s">
        <v>132</v>
      </c>
      <c r="O36" s="140" t="s">
        <v>132</v>
      </c>
      <c r="P36" s="140" t="s">
        <v>132</v>
      </c>
      <c r="Q36" s="140" t="s">
        <v>132</v>
      </c>
      <c r="R36" s="140" t="s">
        <v>132</v>
      </c>
      <c r="S36" s="140" t="s">
        <v>132</v>
      </c>
      <c r="T36" s="140" t="s">
        <v>132</v>
      </c>
      <c r="U36" s="140" t="s">
        <v>132</v>
      </c>
      <c r="V36" s="140" t="s">
        <v>132</v>
      </c>
      <c r="W36" s="140" t="s">
        <v>132</v>
      </c>
      <c r="X36" s="140" t="s">
        <v>132</v>
      </c>
      <c r="Y36" s="140" t="s">
        <v>132</v>
      </c>
      <c r="Z36" s="140" t="s">
        <v>132</v>
      </c>
      <c r="AA36" s="140" t="s">
        <v>132</v>
      </c>
      <c r="AB36" s="140" t="s">
        <v>132</v>
      </c>
      <c r="AC36" s="140" t="s">
        <v>132</v>
      </c>
      <c r="AD36" s="140" t="s">
        <v>132</v>
      </c>
      <c r="AE36" s="140" t="s">
        <v>132</v>
      </c>
      <c r="AF36" s="140" t="s">
        <v>132</v>
      </c>
      <c r="AG36" s="140" t="s">
        <v>132</v>
      </c>
      <c r="AH36" s="140" t="s">
        <v>132</v>
      </c>
      <c r="AI36" s="140" t="s">
        <v>132</v>
      </c>
    </row>
    <row r="37" spans="1:71" x14ac:dyDescent="0.25">
      <c r="A37" s="142"/>
      <c r="B37" s="141" t="s">
        <v>137</v>
      </c>
      <c r="I37" s="126">
        <f t="shared" si="13"/>
        <v>30</v>
      </c>
      <c r="O37" s="140" t="s">
        <v>132</v>
      </c>
      <c r="P37" s="140" t="s">
        <v>132</v>
      </c>
      <c r="Q37" s="140" t="s">
        <v>132</v>
      </c>
      <c r="R37" s="140" t="s">
        <v>132</v>
      </c>
      <c r="S37" s="140" t="s">
        <v>132</v>
      </c>
      <c r="T37" s="140" t="s">
        <v>132</v>
      </c>
      <c r="U37" s="140" t="s">
        <v>132</v>
      </c>
      <c r="V37" s="140" t="s">
        <v>132</v>
      </c>
      <c r="W37" s="140" t="s">
        <v>132</v>
      </c>
      <c r="X37" s="140" t="s">
        <v>132</v>
      </c>
      <c r="Y37" s="140" t="s">
        <v>132</v>
      </c>
      <c r="Z37" s="140" t="s">
        <v>132</v>
      </c>
      <c r="AA37" s="140" t="s">
        <v>132</v>
      </c>
      <c r="AB37" s="140" t="s">
        <v>132</v>
      </c>
      <c r="AC37" s="140" t="s">
        <v>132</v>
      </c>
      <c r="AD37" s="140" t="s">
        <v>132</v>
      </c>
      <c r="AE37" s="140" t="s">
        <v>132</v>
      </c>
      <c r="AF37" s="140" t="s">
        <v>132</v>
      </c>
      <c r="AG37" s="140" t="s">
        <v>132</v>
      </c>
      <c r="AH37" s="140" t="s">
        <v>132</v>
      </c>
      <c r="AI37" s="140" t="s">
        <v>132</v>
      </c>
      <c r="AJ37" s="140" t="s">
        <v>132</v>
      </c>
      <c r="AK37" s="140" t="s">
        <v>132</v>
      </c>
      <c r="AL37" s="140" t="s">
        <v>132</v>
      </c>
      <c r="AM37" s="140" t="s">
        <v>132</v>
      </c>
      <c r="AN37" s="140" t="s">
        <v>132</v>
      </c>
      <c r="AO37" s="140" t="s">
        <v>132</v>
      </c>
      <c r="AP37" s="140" t="s">
        <v>132</v>
      </c>
      <c r="AQ37" s="140" t="s">
        <v>132</v>
      </c>
      <c r="AR37" s="140" t="s">
        <v>132</v>
      </c>
    </row>
    <row r="38" spans="1:71" s="135" customFormat="1" ht="15.75" thickBot="1" x14ac:dyDescent="0.3">
      <c r="A38" s="139"/>
      <c r="B38" s="138" t="s">
        <v>136</v>
      </c>
      <c r="C38" s="136"/>
      <c r="D38" s="136"/>
      <c r="E38" s="136"/>
      <c r="F38" s="136"/>
      <c r="G38" s="136"/>
      <c r="H38" s="136"/>
      <c r="I38" s="136">
        <f t="shared" si="13"/>
        <v>46</v>
      </c>
      <c r="J38" s="136"/>
      <c r="K38" s="136"/>
      <c r="L38" s="136"/>
      <c r="M38" s="136"/>
      <c r="N38" s="137" t="s">
        <v>132</v>
      </c>
      <c r="O38" s="137" t="s">
        <v>132</v>
      </c>
      <c r="P38" s="137" t="s">
        <v>132</v>
      </c>
      <c r="Q38" s="137" t="s">
        <v>132</v>
      </c>
      <c r="R38" s="137" t="s">
        <v>132</v>
      </c>
      <c r="S38" s="137" t="s">
        <v>132</v>
      </c>
      <c r="T38" s="137" t="s">
        <v>132</v>
      </c>
      <c r="U38" s="137" t="s">
        <v>132</v>
      </c>
      <c r="V38" s="137" t="s">
        <v>132</v>
      </c>
      <c r="W38" s="137" t="s">
        <v>132</v>
      </c>
      <c r="X38" s="137" t="s">
        <v>132</v>
      </c>
      <c r="Y38" s="137" t="s">
        <v>132</v>
      </c>
      <c r="Z38" s="137" t="s">
        <v>132</v>
      </c>
      <c r="AA38" s="137" t="s">
        <v>132</v>
      </c>
      <c r="AB38" s="137" t="s">
        <v>132</v>
      </c>
      <c r="AC38" s="137" t="s">
        <v>132</v>
      </c>
      <c r="AD38" s="137" t="s">
        <v>132</v>
      </c>
      <c r="AE38" s="137" t="s">
        <v>132</v>
      </c>
      <c r="AF38" s="137" t="s">
        <v>132</v>
      </c>
      <c r="AG38" s="137" t="s">
        <v>132</v>
      </c>
      <c r="AH38" s="137" t="s">
        <v>132</v>
      </c>
      <c r="AI38" s="137" t="s">
        <v>132</v>
      </c>
      <c r="AJ38" s="137" t="s">
        <v>132</v>
      </c>
      <c r="AK38" s="137" t="s">
        <v>132</v>
      </c>
      <c r="AL38" s="137" t="s">
        <v>132</v>
      </c>
      <c r="AM38" s="137" t="s">
        <v>132</v>
      </c>
      <c r="AN38" s="137" t="s">
        <v>132</v>
      </c>
      <c r="AO38" s="137" t="s">
        <v>132</v>
      </c>
      <c r="AP38" s="137" t="s">
        <v>132</v>
      </c>
      <c r="AQ38" s="137" t="s">
        <v>132</v>
      </c>
      <c r="AR38" s="137" t="s">
        <v>132</v>
      </c>
      <c r="AS38" s="137" t="s">
        <v>132</v>
      </c>
      <c r="AT38" s="137" t="s">
        <v>132</v>
      </c>
      <c r="AU38" s="137" t="s">
        <v>132</v>
      </c>
      <c r="AV38" s="137" t="s">
        <v>132</v>
      </c>
      <c r="AW38" s="137" t="s">
        <v>132</v>
      </c>
      <c r="AX38" s="137" t="s">
        <v>132</v>
      </c>
      <c r="AY38" s="137" t="s">
        <v>132</v>
      </c>
      <c r="AZ38" s="137" t="s">
        <v>132</v>
      </c>
      <c r="BA38" s="137" t="s">
        <v>132</v>
      </c>
      <c r="BB38" s="137" t="s">
        <v>132</v>
      </c>
      <c r="BC38" s="137" t="s">
        <v>132</v>
      </c>
      <c r="BD38" s="137" t="s">
        <v>132</v>
      </c>
      <c r="BE38" s="137" t="s">
        <v>132</v>
      </c>
      <c r="BF38" s="137" t="s">
        <v>132</v>
      </c>
      <c r="BG38" s="137" t="s">
        <v>132</v>
      </c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</row>
    <row r="39" spans="1:71" s="130" customFormat="1" ht="15.75" thickBot="1" x14ac:dyDescent="0.3">
      <c r="A39" s="134"/>
      <c r="B39" s="133" t="s">
        <v>135</v>
      </c>
      <c r="C39" s="131"/>
      <c r="D39" s="131"/>
      <c r="E39" s="131"/>
      <c r="F39" s="131"/>
      <c r="G39" s="131"/>
      <c r="H39" s="131"/>
      <c r="I39" s="131">
        <f t="shared" si="13"/>
        <v>1</v>
      </c>
      <c r="J39" s="131"/>
      <c r="K39" s="131"/>
      <c r="L39" s="131"/>
      <c r="M39" s="132" t="s">
        <v>132</v>
      </c>
      <c r="N39" s="131"/>
      <c r="O39" s="131"/>
      <c r="P39" s="131"/>
      <c r="Q39" s="131"/>
      <c r="R39" s="131"/>
      <c r="S39" s="131"/>
      <c r="T39" s="131"/>
      <c r="U39" s="131"/>
      <c r="V39" s="131"/>
      <c r="W39" s="131"/>
      <c r="X39" s="131"/>
      <c r="Y39" s="131"/>
      <c r="Z39" s="131"/>
      <c r="AA39" s="131"/>
      <c r="AB39" s="131"/>
      <c r="AC39" s="131"/>
      <c r="AD39" s="131"/>
      <c r="AE39" s="131"/>
      <c r="AF39" s="131"/>
      <c r="AG39" s="131"/>
      <c r="AH39" s="131"/>
      <c r="AI39" s="131"/>
      <c r="AJ39" s="131"/>
      <c r="AK39" s="131"/>
      <c r="AL39" s="131"/>
      <c r="AM39" s="131"/>
      <c r="AN39" s="131"/>
      <c r="AO39" s="131"/>
      <c r="AP39" s="131"/>
      <c r="AQ39" s="131"/>
      <c r="AR39" s="131"/>
      <c r="AS39" s="131"/>
      <c r="AT39" s="131"/>
      <c r="AU39" s="131"/>
      <c r="AV39" s="131"/>
      <c r="AW39" s="131"/>
      <c r="AX39" s="131"/>
      <c r="AY39" s="131"/>
      <c r="AZ39" s="131"/>
      <c r="BA39" s="131"/>
      <c r="BB39" s="131"/>
      <c r="BC39" s="131"/>
      <c r="BD39" s="131"/>
      <c r="BE39" s="131"/>
      <c r="BF39" s="131"/>
      <c r="BG39" s="131"/>
      <c r="BH39" s="131"/>
      <c r="BI39" s="131"/>
      <c r="BJ39" s="131"/>
      <c r="BK39" s="131"/>
      <c r="BL39" s="131"/>
      <c r="BM39" s="131"/>
      <c r="BN39" s="131"/>
      <c r="BO39" s="131"/>
      <c r="BP39" s="131"/>
      <c r="BQ39" s="131"/>
      <c r="BR39" s="131"/>
      <c r="BS39" s="131"/>
    </row>
    <row r="40" spans="1:71" s="130" customFormat="1" ht="15.75" thickBot="1" x14ac:dyDescent="0.3">
      <c r="A40" s="134"/>
      <c r="B40" s="133" t="s">
        <v>134</v>
      </c>
      <c r="C40" s="131"/>
      <c r="D40" s="131"/>
      <c r="E40" s="131"/>
      <c r="F40" s="131"/>
      <c r="G40" s="131"/>
      <c r="H40" s="131"/>
      <c r="I40" s="131">
        <f t="shared" si="13"/>
        <v>9</v>
      </c>
      <c r="J40" s="131"/>
      <c r="K40" s="131"/>
      <c r="L40" s="131"/>
      <c r="M40" s="132" t="s">
        <v>132</v>
      </c>
      <c r="N40" s="131"/>
      <c r="O40" s="131"/>
      <c r="P40" s="131"/>
      <c r="Q40" s="131"/>
      <c r="R40" s="131"/>
      <c r="S40" s="132" t="s">
        <v>132</v>
      </c>
      <c r="T40" s="131"/>
      <c r="U40" s="131"/>
      <c r="V40" s="131"/>
      <c r="W40" s="131"/>
      <c r="X40" s="131"/>
      <c r="Y40" s="132" t="s">
        <v>132</v>
      </c>
      <c r="Z40" s="131"/>
      <c r="AA40" s="131"/>
      <c r="AB40" s="131"/>
      <c r="AC40" s="131"/>
      <c r="AD40" s="131"/>
      <c r="AE40" s="132" t="s">
        <v>132</v>
      </c>
      <c r="AF40" s="131"/>
      <c r="AG40" s="131"/>
      <c r="AH40" s="131"/>
      <c r="AI40" s="131"/>
      <c r="AJ40" s="131"/>
      <c r="AK40" s="132" t="s">
        <v>132</v>
      </c>
      <c r="AL40" s="131"/>
      <c r="AM40" s="131"/>
      <c r="AN40" s="131"/>
      <c r="AO40" s="131"/>
      <c r="AP40" s="131"/>
      <c r="AQ40" s="132" t="s">
        <v>132</v>
      </c>
      <c r="AR40" s="131"/>
      <c r="AS40" s="131"/>
      <c r="AT40" s="131"/>
      <c r="AU40" s="131"/>
      <c r="AV40" s="131"/>
      <c r="AW40" s="132" t="s">
        <v>132</v>
      </c>
      <c r="AX40" s="131"/>
      <c r="AY40" s="131"/>
      <c r="AZ40" s="131"/>
      <c r="BA40" s="131"/>
      <c r="BB40" s="131"/>
      <c r="BC40" s="132" t="s">
        <v>132</v>
      </c>
      <c r="BD40" s="131"/>
      <c r="BE40" s="131"/>
      <c r="BF40" s="131"/>
      <c r="BG40" s="131"/>
      <c r="BH40" s="131"/>
      <c r="BI40" s="132" t="s">
        <v>132</v>
      </c>
      <c r="BJ40" s="131"/>
      <c r="BK40" s="131"/>
      <c r="BL40" s="131"/>
      <c r="BM40" s="131"/>
      <c r="BN40" s="131"/>
      <c r="BO40" s="131"/>
      <c r="BP40" s="131"/>
      <c r="BQ40" s="131"/>
      <c r="BR40" s="131"/>
      <c r="BS40" s="131"/>
    </row>
    <row r="41" spans="1:71" s="130" customFormat="1" ht="15.75" thickBot="1" x14ac:dyDescent="0.3">
      <c r="A41" s="134"/>
      <c r="B41" s="133" t="s">
        <v>133</v>
      </c>
      <c r="C41" s="131"/>
      <c r="D41" s="131"/>
      <c r="E41" s="131"/>
      <c r="F41" s="131"/>
      <c r="G41" s="131"/>
      <c r="H41" s="131"/>
      <c r="I41" s="131">
        <f t="shared" si="13"/>
        <v>1</v>
      </c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  <c r="AH41" s="131"/>
      <c r="AI41" s="131"/>
      <c r="AJ41" s="131"/>
      <c r="AK41" s="131"/>
      <c r="AL41" s="131"/>
      <c r="AM41" s="131"/>
      <c r="AN41" s="131"/>
      <c r="AO41" s="131"/>
      <c r="AP41" s="131"/>
      <c r="AQ41" s="131"/>
      <c r="AR41" s="131"/>
      <c r="AS41" s="131"/>
      <c r="AT41" s="131"/>
      <c r="AU41" s="131"/>
      <c r="AV41" s="131"/>
      <c r="AW41" s="131"/>
      <c r="AX41" s="131"/>
      <c r="AY41" s="131"/>
      <c r="AZ41" s="131"/>
      <c r="BA41" s="131"/>
      <c r="BB41" s="131"/>
      <c r="BC41" s="131"/>
      <c r="BD41" s="131"/>
      <c r="BE41" s="131"/>
      <c r="BF41" s="131"/>
      <c r="BG41" s="131"/>
      <c r="BH41" s="131"/>
      <c r="BI41" s="131"/>
      <c r="BJ41" s="131"/>
      <c r="BK41" s="131"/>
      <c r="BL41" s="132" t="s">
        <v>132</v>
      </c>
      <c r="BM41" s="131"/>
      <c r="BN41" s="131"/>
      <c r="BO41" s="131"/>
      <c r="BP41" s="131"/>
      <c r="BQ41" s="131"/>
      <c r="BR41" s="131"/>
      <c r="BS41" s="131"/>
    </row>
    <row r="48" spans="1:71" ht="15.75" thickBot="1" x14ac:dyDescent="0.3"/>
    <row r="49" spans="2:71" s="113" customFormat="1" ht="24.95" customHeight="1" x14ac:dyDescent="0.2">
      <c r="B49" s="309" t="s">
        <v>131</v>
      </c>
      <c r="C49" s="310"/>
      <c r="D49" s="311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26"/>
      <c r="AU49" s="126"/>
      <c r="AV49" s="126"/>
      <c r="AW49" s="126"/>
      <c r="AX49" s="126"/>
      <c r="AY49" s="126"/>
      <c r="AZ49" s="126"/>
      <c r="BA49" s="126"/>
      <c r="BB49" s="126"/>
      <c r="BC49" s="126"/>
      <c r="BD49" s="126"/>
      <c r="BE49" s="126"/>
      <c r="BF49" s="126"/>
      <c r="BG49" s="126"/>
      <c r="BH49" s="126"/>
      <c r="BI49" s="126"/>
      <c r="BJ49" s="126"/>
      <c r="BK49" s="126"/>
      <c r="BL49" s="126"/>
      <c r="BM49" s="126"/>
      <c r="BN49" s="126"/>
      <c r="BO49" s="126"/>
      <c r="BP49" s="126"/>
      <c r="BQ49" s="126"/>
      <c r="BR49" s="126"/>
      <c r="BS49" s="126"/>
    </row>
    <row r="50" spans="2:71" ht="24.95" customHeight="1" x14ac:dyDescent="0.25">
      <c r="B50" s="129" t="s">
        <v>130</v>
      </c>
      <c r="C50" s="312"/>
      <c r="D50" s="313"/>
    </row>
    <row r="51" spans="2:71" ht="24.95" customHeight="1" x14ac:dyDescent="0.25">
      <c r="B51" s="129" t="s">
        <v>129</v>
      </c>
      <c r="C51" s="305"/>
      <c r="D51" s="306"/>
    </row>
    <row r="52" spans="2:71" ht="24.95" customHeight="1" x14ac:dyDescent="0.25">
      <c r="B52" s="129" t="s">
        <v>128</v>
      </c>
      <c r="C52" s="307"/>
      <c r="D52" s="308"/>
    </row>
    <row r="53" spans="2:71" ht="30.75" customHeight="1" x14ac:dyDescent="0.25">
      <c r="B53" s="128" t="s">
        <v>127</v>
      </c>
      <c r="C53" s="314"/>
      <c r="D53" s="315"/>
    </row>
    <row r="54" spans="2:71" ht="24.95" customHeight="1" thickBot="1" x14ac:dyDescent="0.3">
      <c r="B54" s="127" t="s">
        <v>126</v>
      </c>
      <c r="C54" s="302"/>
      <c r="D54" s="303"/>
    </row>
  </sheetData>
  <mergeCells count="21">
    <mergeCell ref="AO13:AR13"/>
    <mergeCell ref="AJ13:AN13"/>
    <mergeCell ref="X13:AI13"/>
    <mergeCell ref="O13:W13"/>
    <mergeCell ref="L13:N13"/>
    <mergeCell ref="AO3:AZ3"/>
    <mergeCell ref="B2:BS2"/>
    <mergeCell ref="C54:D54"/>
    <mergeCell ref="BA3:BL3"/>
    <mergeCell ref="BM3:BS3"/>
    <mergeCell ref="C51:D51"/>
    <mergeCell ref="C52:D52"/>
    <mergeCell ref="B49:D49"/>
    <mergeCell ref="C50:D50"/>
    <mergeCell ref="C53:D53"/>
    <mergeCell ref="AS13:BG13"/>
    <mergeCell ref="B3:B4"/>
    <mergeCell ref="C3:D3"/>
    <mergeCell ref="E3:P3"/>
    <mergeCell ref="Q3:AB3"/>
    <mergeCell ref="AC3:AN3"/>
  </mergeCells>
  <printOptions horizontalCentered="1"/>
  <pageMargins left="0.25" right="0.25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12</vt:i4>
      </vt:variant>
    </vt:vector>
  </HeadingPairs>
  <TitlesOfParts>
    <vt:vector size="25" baseType="lpstr">
      <vt:lpstr>DER INFRA 2025 01 SEM</vt:lpstr>
      <vt:lpstr>Fator K</vt:lpstr>
      <vt:lpstr>Equipe resumo</vt:lpstr>
      <vt:lpstr>BDI</vt:lpstr>
      <vt:lpstr>CPU_Produtos</vt:lpstr>
      <vt:lpstr>Orçamento</vt:lpstr>
      <vt:lpstr>Adaptação nomes</vt:lpstr>
      <vt:lpstr>Cronograma</vt:lpstr>
      <vt:lpstr>Quantidades</vt:lpstr>
      <vt:lpstr>Cronograma Apoio</vt:lpstr>
      <vt:lpstr>Cronograma-gráfico</vt:lpstr>
      <vt:lpstr>Profissionais (apoio)</vt:lpstr>
      <vt:lpstr>Concomitância (apoio)</vt:lpstr>
      <vt:lpstr>BDI!Area_de_impressao</vt:lpstr>
      <vt:lpstr>'Concomitância (apoio)'!Area_de_impressao</vt:lpstr>
      <vt:lpstr>CPU_Produtos!Area_de_impressao</vt:lpstr>
      <vt:lpstr>Cronograma!Area_de_impressao</vt:lpstr>
      <vt:lpstr>'Cronograma-gráfico'!Area_de_impressao</vt:lpstr>
      <vt:lpstr>'DER INFRA 2025 01 SEM'!Area_de_impressao</vt:lpstr>
      <vt:lpstr>Orçamento!Area_de_impressao</vt:lpstr>
      <vt:lpstr>'Profissionais (apoio)'!Area_de_impressao</vt:lpstr>
      <vt:lpstr>BDI</vt:lpstr>
      <vt:lpstr>CPU_Produtos!Titulos_de_impressao</vt:lpstr>
      <vt:lpstr>Cronograma!Titulos_de_impressao</vt:lpstr>
      <vt:lpstr>'DER INFRA 2025 01 SEM'!Titulos_de_impressao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Martinho dos Santos</dc:creator>
  <cp:lastModifiedBy>Roberto Martinho dos Santos</cp:lastModifiedBy>
  <cp:lastPrinted>2025-09-09T17:50:43Z</cp:lastPrinted>
  <dcterms:created xsi:type="dcterms:W3CDTF">2021-09-20T19:18:27Z</dcterms:created>
  <dcterms:modified xsi:type="dcterms:W3CDTF">2025-11-26T17:42:53Z</dcterms:modified>
</cp:coreProperties>
</file>